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Т-ТН'!$M$18:$AK$28</definedName>
    <definedName name="checkCell_List06_4_double_date">'Форма 4.10.3 | Т-ТН'!$AL$18:$AL$28</definedName>
    <definedName name="checkCell_List06_4_unique_t">'Форма 4.10.3 | Т-ТН'!$M$18:$M$28</definedName>
    <definedName name="checkCell_List06_4_unique_t1">'Форма 4.10.3 | Т-ТН'!$AM$18:$AM$28</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4.10.1'!$D$14:$L$40</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et_union_hor!$O$85:$AJ$90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et_union_hor!$AJ$85:$AJ$98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Т-ТН'!$AJ$18:$AJ$28</definedName>
    <definedName name="List06_4_note">'Форма 4.10.3 | Т-ТН'!$AK$18:$AK$28</definedName>
    <definedName name="List06_4_Period">'Форма 4.10.3 | Т-ТН'!$O$18:$U$28</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4.10.1'!$H$22:$I$40</definedName>
    <definedName name="List14_1_DPR">'Форма 4.10.1'!$K$20</definedName>
    <definedName name="List14_1_flagIPR">'Форма 4.10.1'!$J$15</definedName>
    <definedName name="List14_1_GroundMaterials_1">'Форма 4.10.1'!$K$15:$K$40</definedName>
    <definedName name="List14_1_hypIPR">'Форма 4.10.1'!$K$15</definedName>
    <definedName name="List14_1_method">'Форма 4.10.1'!$J$17:$J$18</definedName>
    <definedName name="List14_1_note">'Форма 4.10.1'!$L$14:$L$40</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4.10.1'!$C$22:$C$25</definedName>
    <definedName name="pDel_List14_1_2_2">'Форма 4.10.1'!$G$22:$G$25</definedName>
    <definedName name="pDel_List14_1_3">'Форма 4.10.1'!$C$27:$C$30</definedName>
    <definedName name="pDel_List14_1_3_2">'Форма 4.10.1'!$G$27:$G$30</definedName>
    <definedName name="pDel_List14_1_4">'Форма 4.10.1'!$C$32:$C$35</definedName>
    <definedName name="pDel_List14_1_4_2">'Форма 4.10.1'!$G$32:$G$35</definedName>
    <definedName name="pDel_List14_1_5">'Форма 4.10.1'!$C$37:$C$40</definedName>
    <definedName name="pDel_List14_1_5_2">'Форма 4.10.1'!$G$37:$G$40</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Т-ТН'!$AJ$18:$AJ$28</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57" i="612" l="1"/>
  <c r="A158" i="612"/>
  <c r="A159" i="612"/>
  <c r="A154" i="612"/>
  <c r="A155" i="612"/>
  <c r="A156" i="612"/>
  <c r="A151" i="612"/>
  <c r="A152" i="612"/>
  <c r="A153" i="612"/>
  <c r="A148" i="612"/>
  <c r="A149" i="612"/>
  <c r="A150" i="612"/>
  <c r="A145" i="612"/>
  <c r="A146" i="612"/>
  <c r="A147" i="612"/>
  <c r="A142" i="612"/>
  <c r="A143" i="612"/>
  <c r="A144" i="612"/>
  <c r="A139" i="612"/>
  <c r="A140" i="612"/>
  <c r="A141" i="612"/>
  <c r="A136" i="612"/>
  <c r="A137" i="612"/>
  <c r="A138" i="612"/>
  <c r="A13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O18" i="627"/>
  <c r="O20" i="627"/>
  <c r="AN24" i="627"/>
  <c r="Q25" i="627"/>
  <c r="X25" i="627"/>
  <c r="AE25" i="627"/>
  <c r="AE92" i="471"/>
  <c r="X92" i="471"/>
  <c r="H12" i="649"/>
  <c r="H11" i="649"/>
  <c r="H9" i="649"/>
  <c r="H8" i="649"/>
  <c r="H7" i="649"/>
  <c r="H12" i="645"/>
  <c r="H9" i="645"/>
  <c r="H8" i="645"/>
  <c r="F37" i="647"/>
  <c r="E37" i="647"/>
  <c r="F32" i="647"/>
  <c r="E32" i="647"/>
  <c r="F27" i="647"/>
  <c r="E27" i="647"/>
  <c r="F22" i="647"/>
  <c r="E22" i="647"/>
  <c r="F17" i="647"/>
  <c r="E17" i="647"/>
  <c r="H12" i="637"/>
  <c r="H9" i="637"/>
  <c r="H8" i="637"/>
  <c r="R14" i="601"/>
  <c r="H13" i="649" s="1"/>
  <c r="R13" i="601"/>
  <c r="R12" i="601"/>
  <c r="P12" i="601"/>
  <c r="F10" i="649"/>
  <c r="L21" i="627"/>
  <c r="AL24" i="627"/>
  <c r="F8" i="649"/>
  <c r="F11" i="649"/>
  <c r="L23" i="627"/>
  <c r="F12" i="649"/>
  <c r="M14" i="601"/>
  <c r="M13" i="601"/>
  <c r="L20" i="627"/>
  <c r="L18" i="627"/>
  <c r="AM23" i="627"/>
  <c r="L24" i="627"/>
  <c r="F9" i="649"/>
  <c r="M12" i="601"/>
  <c r="L19" i="627"/>
  <c r="F13" i="649"/>
  <c r="H13" i="637"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9" i="624"/>
  <c r="L23" i="624"/>
  <c r="X24" i="624"/>
  <c r="L20" i="624"/>
  <c r="L24" i="624"/>
  <c r="L18" i="624"/>
  <c r="L22" i="624"/>
  <c r="L21" i="624"/>
  <c r="B3" i="525"/>
  <c r="F8" i="647" l="1"/>
  <c r="E8" i="647"/>
  <c r="F7" i="647"/>
  <c r="E7" i="647"/>
  <c r="H11" i="645"/>
  <c r="H7" i="645"/>
  <c r="F11" i="645"/>
  <c r="F8" i="645"/>
  <c r="F9" i="645"/>
  <c r="F13" i="645"/>
  <c r="F10" i="645"/>
  <c r="F12"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B2" i="525"/>
  <c r="E2" i="437"/>
  <c r="E3" i="437"/>
  <c r="O18" i="632" l="1"/>
  <c r="P18" i="632" s="1"/>
  <c r="Q18" i="632" s="1"/>
  <c r="R18" i="632" s="1"/>
  <c r="S18" i="632" s="1"/>
  <c r="T18" i="632" s="1"/>
  <c r="V18" i="632" s="1"/>
  <c r="R24" i="632"/>
  <c r="Y23" i="632"/>
  <c r="L23" i="632"/>
  <c r="L21" i="632"/>
  <c r="L20" i="632"/>
  <c r="L19" i="632"/>
  <c r="L22"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0" i="642"/>
  <c r="L240" i="471"/>
  <c r="F10" i="643"/>
  <c r="X24" i="642"/>
  <c r="L241" i="471"/>
  <c r="L244" i="471"/>
  <c r="L242" i="471"/>
  <c r="L238" i="471"/>
  <c r="L239" i="471"/>
  <c r="L24" i="642"/>
  <c r="L18" i="642"/>
  <c r="F9" i="643"/>
  <c r="F8" i="643"/>
  <c r="F13" i="643"/>
  <c r="L21" i="642"/>
  <c r="F11" i="643"/>
  <c r="L243" i="471"/>
  <c r="F12" i="643"/>
  <c r="X244" i="471"/>
  <c r="L19" i="642"/>
  <c r="L22" i="642"/>
  <c r="L23"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11" i="641"/>
  <c r="L24" i="640"/>
  <c r="L222" i="471"/>
  <c r="L220" i="471"/>
  <c r="F9" i="641"/>
  <c r="F8" i="641"/>
  <c r="L22" i="640"/>
  <c r="L23" i="640"/>
  <c r="L25" i="640"/>
  <c r="L26" i="640"/>
  <c r="L223" i="471"/>
  <c r="F12" i="641"/>
  <c r="L20" i="640"/>
  <c r="X26" i="640"/>
  <c r="L226" i="471"/>
  <c r="L21" i="640"/>
  <c r="L225" i="471"/>
  <c r="L224" i="471"/>
  <c r="F13" i="641"/>
  <c r="L221" i="471"/>
  <c r="X226" i="471"/>
  <c r="F10" i="641"/>
  <c r="V19" i="640" l="1"/>
  <c r="W19" i="640" s="1"/>
  <c r="AA198" i="471" l="1"/>
  <c r="AI197" i="471"/>
  <c r="R184" i="471"/>
  <c r="V120" i="471"/>
  <c r="AF111" i="471"/>
  <c r="V110" i="471"/>
  <c r="AE109" i="471"/>
  <c r="V109" i="471"/>
  <c r="Q150" i="471"/>
  <c r="Z149" i="471"/>
  <c r="Q132" i="471"/>
  <c r="Z131" i="471"/>
  <c r="Q92" i="471"/>
  <c r="AN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0" i="636"/>
  <c r="F9" i="637"/>
  <c r="L183" i="471"/>
  <c r="F8" i="634"/>
  <c r="L52" i="471"/>
  <c r="L87" i="471"/>
  <c r="L167" i="471"/>
  <c r="L125" i="471"/>
  <c r="L144" i="471"/>
  <c r="F9" i="635"/>
  <c r="L110" i="471"/>
  <c r="L31" i="471"/>
  <c r="F10" i="638"/>
  <c r="F12" i="635"/>
  <c r="L35" i="471"/>
  <c r="L51" i="471"/>
  <c r="L127" i="471"/>
  <c r="F13" i="636"/>
  <c r="X131" i="471"/>
  <c r="L109" i="471"/>
  <c r="L103" i="471"/>
  <c r="X55" i="471"/>
  <c r="L161" i="471"/>
  <c r="F12" i="638"/>
  <c r="AM90" i="471"/>
  <c r="L180" i="471"/>
  <c r="F8" i="638"/>
  <c r="L50" i="471"/>
  <c r="L196" i="471"/>
  <c r="L166" i="471"/>
  <c r="L36" i="471"/>
  <c r="L148" i="471"/>
  <c r="F10" i="634"/>
  <c r="L104" i="471"/>
  <c r="L126" i="471"/>
  <c r="L197" i="471"/>
  <c r="L108" i="471"/>
  <c r="L164" i="471"/>
  <c r="F12" i="639"/>
  <c r="L88" i="471"/>
  <c r="F13" i="637"/>
  <c r="Y166" i="471"/>
  <c r="L67" i="471"/>
  <c r="L72" i="471"/>
  <c r="L146" i="471"/>
  <c r="L91" i="471"/>
  <c r="L143" i="471"/>
  <c r="L179" i="471"/>
  <c r="L131" i="471"/>
  <c r="F10" i="637"/>
  <c r="F8" i="635"/>
  <c r="F8" i="639"/>
  <c r="L73" i="471"/>
  <c r="L71" i="471"/>
  <c r="L53" i="471"/>
  <c r="F9" i="639"/>
  <c r="F13" i="639"/>
  <c r="L54" i="471"/>
  <c r="X73" i="471"/>
  <c r="F13" i="634"/>
  <c r="L149" i="471"/>
  <c r="L163" i="471"/>
  <c r="F12" i="636"/>
  <c r="L162" i="471"/>
  <c r="L34" i="471"/>
  <c r="AL91" i="471"/>
  <c r="X37" i="471"/>
  <c r="F11" i="635"/>
  <c r="F12" i="637"/>
  <c r="L194" i="471"/>
  <c r="L86" i="471"/>
  <c r="F13" i="635"/>
  <c r="L165" i="471"/>
  <c r="L85" i="471"/>
  <c r="F9" i="636"/>
  <c r="L69" i="471"/>
  <c r="L55" i="471"/>
  <c r="X167" i="471"/>
  <c r="Y148" i="471"/>
  <c r="AC109" i="471"/>
  <c r="L106" i="471"/>
  <c r="F8" i="637"/>
  <c r="L128" i="471"/>
  <c r="L105" i="471"/>
  <c r="L145" i="471"/>
  <c r="L181" i="471"/>
  <c r="L193" i="471"/>
  <c r="F11" i="636"/>
  <c r="Y183" i="471"/>
  <c r="F10" i="635"/>
  <c r="L130" i="471"/>
  <c r="F9" i="634"/>
  <c r="F12" i="634"/>
  <c r="L195" i="471"/>
  <c r="AC120" i="471"/>
  <c r="F11" i="634"/>
  <c r="F11" i="637"/>
  <c r="L182" i="471"/>
  <c r="F9" i="638"/>
  <c r="AC110" i="471"/>
  <c r="AH197" i="471"/>
  <c r="X149" i="471"/>
  <c r="L120" i="471"/>
  <c r="F11" i="639"/>
  <c r="L32" i="471"/>
  <c r="L49" i="471"/>
  <c r="L68" i="471"/>
  <c r="F8" i="636"/>
  <c r="F11" i="638"/>
  <c r="L33" i="471"/>
  <c r="F10" i="639"/>
  <c r="L70" i="471"/>
  <c r="L90" i="471"/>
  <c r="AD108" i="471"/>
  <c r="L37" i="471"/>
  <c r="Y130" i="471"/>
  <c r="F13" i="638"/>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5"/>
  <c r="L21" i="626"/>
  <c r="X26" i="626"/>
  <c r="L24" i="626"/>
  <c r="L20" i="626"/>
  <c r="L26" i="626"/>
  <c r="X24" i="625"/>
  <c r="L22" i="625"/>
  <c r="L23" i="626"/>
  <c r="L21" i="625"/>
  <c r="L20" i="625"/>
  <c r="L22" i="626"/>
  <c r="L19" i="625"/>
  <c r="L25" i="626"/>
  <c r="L24" i="625"/>
  <c r="L23"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0" i="631"/>
  <c r="L18" i="630"/>
  <c r="L24" i="630"/>
  <c r="AH23" i="633"/>
  <c r="L19" i="630"/>
  <c r="L22" i="633"/>
  <c r="L21" i="633"/>
  <c r="Y23" i="630"/>
  <c r="L23" i="631"/>
  <c r="Y23" i="631"/>
  <c r="L22" i="631"/>
  <c r="L20" i="633"/>
  <c r="L21" i="631"/>
  <c r="X24" i="630"/>
  <c r="L20" i="630"/>
  <c r="L24" i="631"/>
  <c r="L21" i="630"/>
  <c r="L18" i="631"/>
  <c r="L23" i="633"/>
  <c r="L19" i="631"/>
  <c r="L19" i="633"/>
  <c r="L23"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24" i="629"/>
  <c r="L18" i="629"/>
  <c r="L24" i="628"/>
  <c r="L19" i="628"/>
  <c r="AD23" i="628"/>
  <c r="L23" i="628"/>
  <c r="L21" i="629"/>
  <c r="L19" i="629"/>
  <c r="L20" i="629"/>
  <c r="X24" i="629"/>
  <c r="L23" i="629"/>
  <c r="L21" i="628"/>
  <c r="AC24" i="628"/>
  <c r="AC25" i="628"/>
  <c r="L25" i="628"/>
  <c r="Y23" i="629"/>
  <c r="L18"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9" i="614"/>
  <c r="F10" i="616"/>
  <c r="F8" i="617"/>
  <c r="F8" i="616"/>
  <c r="F10" i="618"/>
  <c r="F338" i="471"/>
  <c r="M302" i="471"/>
  <c r="F10" i="614"/>
  <c r="F11" i="616"/>
  <c r="M307" i="471"/>
  <c r="F12" i="616"/>
  <c r="F12" i="618"/>
  <c r="F13" i="618"/>
  <c r="F11" i="618"/>
  <c r="F341" i="471"/>
  <c r="F9" i="618"/>
  <c r="F13" i="616"/>
  <c r="F8" i="614"/>
  <c r="F9" i="617"/>
  <c r="F9" i="616"/>
  <c r="F13" i="617"/>
  <c r="F8" i="618"/>
  <c r="F12" i="617"/>
  <c r="F13" i="614"/>
  <c r="F12" i="614"/>
  <c r="F11" i="614"/>
  <c r="F342" i="471"/>
  <c r="F339" i="471"/>
  <c r="M297" i="471"/>
  <c r="F11" i="617"/>
  <c r="F337" i="471"/>
  <c r="F10" i="617"/>
  <c r="F340" i="471"/>
</calcChain>
</file>

<file path=xl/sharedStrings.xml><?xml version="1.0" encoding="utf-8"?>
<sst xmlns="http://schemas.openxmlformats.org/spreadsheetml/2006/main" count="6533" uniqueCount="3080">
  <si>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</si>
  <si>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</si>
  <si>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</si>
  <si>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</si>
  <si>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</si>
  <si>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</si>
  <si>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</si>
  <si>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</si>
  <si>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</si>
  <si>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</si>
  <si>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</si>
  <si>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</si>
  <si>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</si>
  <si>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</si>
  <si>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</si>
  <si>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</si>
  <si>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</si>
  <si>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</si>
  <si>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</si>
  <si>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</si>
  <si>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</si>
  <si>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</si>
  <si>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</si>
  <si>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</si>
  <si>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</si>
  <si>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</si>
  <si>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</si>
  <si>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</si>
  <si>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</si>
  <si>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</si>
  <si>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</si>
  <si>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</si>
  <si>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</si>
  <si>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</si>
  <si>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</si>
  <si>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</si>
  <si>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</si>
  <si>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</si>
  <si>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</si>
  <si>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</si>
  <si>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</si>
  <si>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</si>
  <si>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</si>
  <si>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</si>
  <si>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</si>
  <si>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</si>
  <si>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</si>
  <si>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</si>
  <si>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</si>
  <si>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</si>
  <si>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</si>
  <si>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</si>
  <si>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</si>
  <si>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</si>
  <si>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</si>
  <si>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</si>
  <si>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</si>
  <si>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</si>
  <si>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</si>
  <si>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</si>
  <si>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</si>
  <si>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</si>
  <si>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</si>
  <si>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</si>
  <si>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</si>
  <si>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</si>
  <si>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</si>
  <si>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</si>
  <si>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</si>
  <si>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</si>
  <si>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</si>
  <si>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</si>
  <si>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</si>
  <si>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</si>
  <si>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</si>
  <si>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</si>
  <si>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</si>
  <si>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</si>
  <si>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</si>
  <si>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</si>
  <si>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</si>
  <si>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</si>
  <si>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</si>
  <si>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</si>
  <si>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</si>
  <si>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</si>
  <si>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</si>
  <si>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</si>
  <si>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</si>
  <si>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</si>
  <si>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</si>
  <si>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</si>
  <si>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</si>
  <si>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</si>
  <si>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</si>
  <si>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</si>
  <si>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</si>
  <si>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</si>
  <si>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</si>
  <si>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</si>
  <si>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</si>
  <si>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</si>
  <si>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</si>
  <si>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</si>
  <si>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</si>
  <si>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</si>
  <si>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</si>
  <si>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</si>
  <si>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</si>
  <si>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</si>
  <si>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</si>
  <si>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</si>
  <si>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</si>
  <si>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</si>
  <si>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</si>
  <si>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</si>
  <si>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</si>
  <si>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</si>
  <si>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</si>
  <si>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</si>
  <si>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</si>
  <si>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</si>
  <si>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</si>
  <si>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</si>
  <si>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</si>
  <si>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</si>
  <si>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</si>
  <si>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</si>
  <si>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</si>
  <si>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</si>
  <si>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</si>
  <si>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</si>
  <si>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</si>
  <si>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</si>
  <si>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</si>
  <si>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</si>
  <si>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</si>
  <si>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</si>
  <si>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</si>
  <si>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</si>
  <si>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</si>
  <si>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</si>
  <si>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</si>
  <si>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</si>
  <si>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</si>
  <si>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</si>
  <si>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</si>
  <si>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</si>
  <si>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</si>
  <si>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</si>
  <si>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</si>
  <si>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</si>
  <si>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</si>
  <si>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</si>
  <si>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</si>
  <si>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</si>
  <si>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</si>
  <si>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</si>
  <si>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</si>
  <si>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</si>
  <si>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</si>
  <si>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</si>
  <si>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</si>
  <si>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</si>
  <si>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</si>
  <si>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</si>
  <si>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</si>
  <si>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</si>
  <si>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</si>
  <si>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</si>
  <si>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</si>
  <si>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</si>
  <si>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</si>
  <si>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</si>
  <si>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</si>
  <si>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</si>
  <si>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</si>
  <si>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</si>
  <si>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</si>
  <si>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</si>
  <si>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</si>
  <si>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</si>
  <si>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</si>
  <si>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</si>
  <si>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</si>
  <si>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</si>
  <si>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</si>
  <si>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</si>
  <si>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</si>
  <si>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</si>
  <si>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</si>
  <si>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</si>
  <si>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</si>
  <si>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</si>
  <si>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</si>
  <si>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</si>
  <si>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</si>
  <si>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</si>
  <si>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</si>
  <si>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</si>
  <si>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</si>
  <si>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</si>
  <si>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</si>
  <si>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</si>
  <si>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</si>
  <si>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</si>
  <si>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</si>
  <si>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</si>
  <si>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</si>
  <si>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</si>
  <si>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</si>
  <si>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</si>
  <si>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</si>
  <si>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</si>
  <si>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</si>
  <si>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</si>
  <si>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</si>
  <si>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</si>
  <si>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</si>
  <si>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</si>
  <si>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</si>
  <si>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</si>
  <si>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</si>
  <si>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</si>
  <si>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</si>
  <si>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</si>
  <si>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</si>
  <si>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</si>
  <si>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</si>
  <si>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</si>
  <si>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</si>
  <si>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</si>
  <si>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</si>
  <si>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</si>
  <si>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</si>
  <si>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</si>
  <si>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</si>
  <si>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</si>
  <si>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</si>
  <si>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</si>
  <si>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</si>
  <si>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</si>
  <si>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</si>
  <si>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</si>
  <si>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</si>
  <si>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</si>
  <si>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</si>
  <si>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</si>
  <si>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</si>
  <si>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</si>
  <si>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</si>
  <si>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</si>
  <si>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</si>
  <si>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</si>
  <si>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</si>
  <si>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</si>
  <si>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</si>
  <si>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</si>
  <si>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</si>
  <si>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</si>
  <si>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</si>
  <si>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</si>
  <si>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</si>
  <si>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</si>
  <si>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</si>
  <si>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</si>
  <si>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</si>
  <si>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</si>
  <si>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</si>
  <si>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</si>
  <si>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</si>
  <si>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</si>
  <si>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</si>
  <si>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</si>
  <si>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</si>
  <si>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</si>
  <si>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</si>
  <si>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</si>
  <si>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</si>
  <si>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</si>
  <si>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</si>
  <si>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</si>
  <si>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</si>
  <si>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</si>
  <si>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</si>
  <si>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</si>
  <si>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</si>
  <si>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</si>
  <si>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</si>
  <si>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</si>
  <si>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</si>
  <si>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</si>
  <si>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</si>
  <si>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</si>
  <si>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</si>
  <si>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</si>
  <si>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</si>
  <si>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</si>
  <si>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</si>
  <si>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</si>
  <si>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</si>
  <si>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</si>
  <si>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</si>
  <si>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</si>
  <si>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</si>
  <si>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</si>
  <si>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</si>
  <si>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</si>
  <si>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</si>
  <si>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</si>
  <si>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</si>
  <si>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</si>
  <si>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</si>
  <si>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</si>
  <si>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</si>
  <si>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</si>
  <si>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</si>
  <si>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</si>
  <si>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</si>
  <si>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</si>
  <si>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</si>
  <si>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</si>
  <si>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</si>
  <si>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</si>
  <si>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</si>
  <si>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</si>
  <si>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</si>
  <si>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</si>
  <si>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</si>
  <si>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</si>
  <si>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</si>
  <si>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</si>
  <si>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</si>
  <si>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</si>
  <si>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</si>
  <si>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</si>
  <si>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</si>
  <si>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</si>
  <si>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</si>
  <si>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</si>
  <si>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</si>
  <si>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</si>
  <si>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</si>
  <si>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</si>
  <si>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</si>
  <si>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</si>
  <si>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</si>
  <si>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</si>
  <si>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</si>
  <si>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</si>
  <si>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</si>
  <si>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</si>
  <si>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</si>
  <si>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</si>
  <si>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</si>
  <si>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</si>
  <si>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</si>
  <si>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</si>
  <si>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</si>
  <si>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</si>
  <si>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</si>
  <si>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</si>
  <si>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</si>
  <si>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</si>
  <si>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</si>
  <si>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</si>
  <si>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</si>
  <si>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</si>
  <si>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</si>
  <si>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</si>
  <si>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</si>
  <si>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</si>
  <si>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</si>
  <si>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</si>
  <si>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</si>
  <si>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</si>
  <si>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</si>
  <si>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</si>
  <si>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</si>
  <si>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</si>
  <si>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</si>
  <si>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</si>
  <si>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</si>
  <si>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</si>
  <si>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</si>
  <si>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</si>
  <si>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</si>
  <si>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</si>
  <si>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</si>
  <si>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</si>
  <si>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</si>
  <si>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</si>
  <si>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</si>
  <si>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</si>
  <si>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</si>
  <si>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</si>
  <si>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</si>
  <si>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</si>
  <si>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</si>
  <si>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</si>
  <si>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</si>
  <si>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</si>
  <si>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</si>
  <si>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</si>
  <si>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</si>
  <si>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</si>
  <si>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</si>
  <si>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</si>
  <si>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</si>
  <si>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</si>
  <si>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</si>
  <si>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</si>
  <si>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</si>
  <si>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</si>
  <si>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</si>
  <si>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</si>
  <si>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</si>
  <si>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</si>
  <si>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</si>
  <si>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</si>
  <si>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</si>
  <si>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</si>
  <si>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</si>
  <si>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</si>
  <si>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</si>
  <si>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</si>
  <si>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</si>
  <si>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</si>
  <si>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</si>
  <si>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</si>
  <si>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</si>
  <si>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</si>
  <si>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</si>
  <si>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</si>
  <si>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</si>
  <si>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</si>
  <si>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</si>
  <si>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</si>
  <si>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</si>
  <si>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</si>
  <si>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</si>
  <si>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</si>
  <si>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</si>
  <si>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</si>
  <si>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</si>
  <si>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</si>
  <si>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</si>
  <si>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</si>
  <si>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</si>
  <si>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</si>
  <si>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</si>
  <si>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</si>
  <si>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</si>
  <si>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</si>
  <si>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</si>
  <si>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</si>
  <si>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</si>
  <si>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</si>
  <si>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</si>
  <si>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</si>
  <si>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</si>
  <si>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</si>
  <si>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</si>
  <si>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</si>
  <si>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</si>
  <si>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</si>
  <si>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</si>
  <si>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</si>
  <si>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</si>
  <si>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</si>
  <si>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</si>
  <si>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</si>
  <si>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</si>
  <si>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</si>
  <si>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</si>
  <si>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</si>
  <si>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</si>
  <si>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</si>
  <si>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</si>
  <si>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</si>
  <si>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</si>
  <si>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</si>
  <si>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</si>
  <si>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</si>
  <si>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</si>
  <si>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</si>
  <si>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</si>
  <si>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</si>
  <si>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</si>
  <si>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</si>
  <si>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</si>
  <si>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</si>
  <si>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</si>
  <si>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</si>
  <si>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</si>
  <si>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</si>
  <si>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</si>
  <si>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</si>
  <si>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</si>
  <si>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</si>
  <si>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</si>
  <si>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</si>
  <si>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</si>
  <si>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</si>
  <si>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</si>
  <si>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</si>
  <si>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</si>
  <si>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</si>
  <si>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</si>
  <si>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</si>
  <si>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</si>
  <si>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</si>
  <si>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</si>
  <si>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</si>
  <si>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</si>
  <si>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</si>
  <si>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</si>
  <si>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</si>
  <si>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</si>
  <si>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</si>
  <si>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</si>
  <si>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</si>
  <si>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</si>
  <si>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</si>
  <si>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</si>
  <si>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</si>
  <si>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</si>
  <si>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</si>
  <si>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</si>
  <si>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</si>
  <si>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</si>
  <si>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</si>
  <si>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</si>
  <si>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</si>
  <si>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</si>
  <si>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</si>
  <si>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</si>
  <si>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</si>
  <si>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</si>
  <si>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</si>
  <si>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</si>
  <si>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</si>
  <si>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</si>
  <si>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</si>
  <si>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</si>
  <si>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</si>
  <si>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</si>
  <si>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</si>
  <si>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</si>
  <si>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</si>
  <si>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</si>
  <si>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</si>
  <si>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</si>
  <si>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</si>
  <si>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</si>
  <si>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</si>
  <si>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</si>
  <si>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</si>
  <si>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</si>
  <si>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</si>
  <si>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</si>
  <si>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</si>
  <si>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</si>
  <si>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</si>
  <si>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</si>
  <si>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</si>
  <si>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</si>
  <si>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</si>
  <si>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</si>
  <si>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</si>
  <si>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</si>
  <si>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</si>
  <si>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</si>
  <si>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</si>
  <si>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</si>
  <si>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</si>
  <si>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</si>
  <si>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</si>
  <si>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</si>
  <si>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</si>
  <si>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</si>
  <si>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</si>
  <si>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</si>
  <si>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</si>
  <si>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</si>
  <si>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</si>
  <si>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</si>
  <si>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</si>
  <si>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</si>
  <si>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</si>
  <si>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</si>
  <si>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</si>
  <si>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</si>
  <si>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</si>
  <si>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</si>
  <si>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</si>
  <si>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</si>
  <si>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</si>
  <si>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</si>
  <si>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</si>
  <si>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</si>
  <si>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</si>
  <si>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</si>
  <si>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</si>
  <si>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</si>
  <si>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</si>
  <si>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</si>
  <si>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</si>
  <si>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</si>
  <si>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</si>
  <si>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</si>
  <si>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</si>
  <si>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</si>
  <si>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</si>
  <si>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</si>
  <si>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</si>
  <si>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</si>
  <si>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</si>
  <si>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</si>
  <si>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</si>
  <si>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</si>
  <si>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</si>
  <si>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</si>
  <si>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</si>
  <si>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</si>
  <si>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</si>
  <si>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</si>
  <si>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</si>
  <si>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</si>
  <si>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</si>
  <si>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</si>
  <si>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</si>
  <si>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</si>
  <si>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</si>
  <si>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</si>
  <si>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</si>
  <si>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</si>
  <si>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</si>
  <si>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</si>
  <si>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</si>
  <si>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</si>
  <si>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</si>
  <si>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</si>
  <si>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</si>
  <si>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</si>
  <si>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</si>
  <si>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</si>
  <si>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</si>
  <si>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</si>
  <si>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</si>
  <si>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</si>
  <si>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</si>
  <si>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</si>
  <si>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</si>
  <si>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</si>
  <si>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</si>
  <si>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</si>
  <si>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</si>
  <si>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</si>
  <si>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</si>
  <si>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</si>
  <si>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</si>
  <si>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</si>
  <si>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</si>
  <si>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</si>
  <si>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</si>
  <si>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</si>
  <si>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</si>
  <si>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</si>
  <si>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</si>
  <si>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</si>
  <si>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</si>
  <si>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</si>
  <si>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</si>
  <si>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</si>
  <si>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</si>
  <si>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</si>
  <si>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</si>
  <si>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</si>
  <si>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</si>
  <si>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</si>
  <si>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</si>
  <si>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</si>
  <si>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</si>
  <si>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</si>
  <si>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</si>
  <si>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</si>
  <si>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</si>
  <si>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</si>
  <si>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</si>
  <si>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</si>
  <si>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</si>
  <si>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</si>
  <si>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</si>
  <si>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</si>
  <si>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Годовой объем отпущенной в сеть воды</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</si>
  <si>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</si>
  <si>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</si>
  <si>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</si>
  <si>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</si>
  <si>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</si>
  <si>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</si>
  <si>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</si>
  <si>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</si>
  <si>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</si>
  <si>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</si>
  <si>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</si>
  <si>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</si>
  <si>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</si>
  <si>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</si>
  <si>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</si>
  <si>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</si>
  <si>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</si>
  <si>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</si>
  <si>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</si>
  <si>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годового объема отпущенной в сеть воды указывается в колонке «Информация» в тыс. куб. м.
В случае дифференциации объема отпущенной в сеть воды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</si>
  <si>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</si>
  <si>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</si>
  <si>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</si>
  <si>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</si>
  <si>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</si>
  <si>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</si>
  <si>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</si>
  <si>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</si>
  <si>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</si>
  <si>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</si>
  <si>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</si>
  <si>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</si>
  <si>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</si>
  <si>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</si>
  <si>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</si>
  <si>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</si>
  <si>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</si>
  <si>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</si>
  <si>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</si>
  <si>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</si>
  <si>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</si>
  <si>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</si>
  <si>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</si>
  <si>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</si>
  <si>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</si>
  <si>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</si>
  <si>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</si>
  <si>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</si>
  <si>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</si>
  <si>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</si>
  <si>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</si>
  <si>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</si>
  <si>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</si>
  <si>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</si>
  <si>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</si>
  <si>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</si>
  <si>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</si>
  <si>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</si>
  <si>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</si>
  <si>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</si>
  <si>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</si>
  <si>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</si>
  <si>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</si>
  <si>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</si>
  <si>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</si>
  <si>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Нет доступных обновлений для отчёта с кодом FAS.JKH.OPEN.INFO.REQUEST.WARM!</t>
  </si>
  <si>
    <t>28.12.2018</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</si>
  <si>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</si>
  <si>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</si>
  <si>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</si>
  <si>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</si>
  <si>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</si>
  <si>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</si>
  <si>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</si>
  <si>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</si>
  <si>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</si>
  <si>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</si>
  <si>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</si>
  <si>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</si>
  <si>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</si>
  <si>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</si>
  <si>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</si>
  <si>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</si>
  <si>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</si>
  <si>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</si>
  <si>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</si>
  <si>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</si>
  <si>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</si>
  <si>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</si>
  <si>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</si>
  <si>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</si>
  <si>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</si>
  <si>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</si>
  <si>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</si>
  <si>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</si>
  <si>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</si>
  <si>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</si>
  <si>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</si>
  <si>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</si>
  <si>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</si>
  <si>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</si>
  <si>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</si>
  <si>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</si>
  <si>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</si>
  <si>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</si>
  <si>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</si>
  <si>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</si>
  <si>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</si>
  <si>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</si>
  <si>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</si>
  <si>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</si>
  <si>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</si>
  <si>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</si>
  <si>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</si>
  <si>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</si>
  <si>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</si>
  <si>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</si>
  <si>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</si>
  <si>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</si>
  <si>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</si>
  <si>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</si>
  <si>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</si>
  <si>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</si>
  <si>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</si>
  <si>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</si>
  <si>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</si>
  <si>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</si>
  <si>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</si>
  <si>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</si>
  <si>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</si>
  <si>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</si>
  <si>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</si>
  <si>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</si>
  <si>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</si>
  <si>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</si>
  <si>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</si>
  <si>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</si>
  <si>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</si>
  <si>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</si>
  <si>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</si>
  <si>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</si>
  <si>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</si>
  <si>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</si>
  <si>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</si>
  <si>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</si>
  <si>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</si>
  <si>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</si>
  <si>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</si>
  <si>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</si>
  <si>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</si>
  <si>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</si>
  <si>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</si>
  <si>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</si>
  <si>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</si>
  <si>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</si>
  <si>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</si>
  <si>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</si>
  <si>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</si>
  <si>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</si>
  <si>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</si>
  <si>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</si>
  <si>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</si>
  <si>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</si>
  <si>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</si>
  <si>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</si>
  <si>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</si>
  <si>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</si>
  <si>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</si>
  <si>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</si>
  <si>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</si>
  <si>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</si>
  <si>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</si>
  <si>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</si>
  <si>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</si>
  <si>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</si>
  <si>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</si>
  <si>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</si>
  <si>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</si>
  <si>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</si>
  <si>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</si>
  <si>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</si>
  <si>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</si>
  <si>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</si>
  <si>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</si>
  <si>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</si>
  <si>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</si>
  <si>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</si>
  <si>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</si>
  <si>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</si>
  <si>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</si>
  <si>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</si>
  <si>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</si>
  <si>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</si>
  <si>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</si>
  <si>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</si>
  <si>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</si>
  <si>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</si>
  <si>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</si>
  <si>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</si>
  <si>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</si>
  <si>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</si>
  <si>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</si>
  <si>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</si>
  <si>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</si>
  <si>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</si>
  <si>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</si>
  <si>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</si>
  <si>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</si>
  <si>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</si>
  <si>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</si>
  <si>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</si>
  <si>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</si>
  <si>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</si>
  <si>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</si>
  <si>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</si>
  <si>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</si>
  <si>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</si>
  <si>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</si>
  <si>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</si>
  <si>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</si>
  <si>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</si>
  <si>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</si>
  <si>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</si>
  <si>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</si>
  <si>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</si>
  <si>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</si>
  <si>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</si>
  <si>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</si>
  <si>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</si>
  <si>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</si>
  <si>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</si>
  <si>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</si>
  <si>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</si>
  <si>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</si>
  <si>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</si>
  <si>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</si>
  <si>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</si>
  <si>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</si>
  <si>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</si>
  <si>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</si>
  <si>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</si>
  <si>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</si>
  <si>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</si>
  <si>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</si>
  <si>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</si>
  <si>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</si>
  <si>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</si>
  <si>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</si>
  <si>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</si>
  <si>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</si>
  <si>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</si>
  <si>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</si>
  <si>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</si>
  <si>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</si>
  <si>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</si>
  <si>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</si>
  <si>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</si>
  <si>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</si>
  <si>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</si>
  <si>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</si>
  <si>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</si>
  <si>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</si>
  <si>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</si>
  <si>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</si>
  <si>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</si>
  <si>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</si>
  <si>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</si>
  <si>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</si>
  <si>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</si>
  <si>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</si>
  <si>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</si>
  <si>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</si>
  <si>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</si>
  <si>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</si>
  <si>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</si>
  <si>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</si>
  <si>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</si>
  <si>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</si>
  <si>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</si>
  <si>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</si>
  <si>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</si>
  <si>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</si>
  <si>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</si>
  <si>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</si>
  <si>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</si>
  <si>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</si>
  <si>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</si>
  <si>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</si>
  <si>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</si>
  <si>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</si>
  <si>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</si>
  <si>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</si>
  <si>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</si>
  <si>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</si>
  <si>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</si>
  <si>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</si>
  <si>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</si>
  <si>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</si>
  <si>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</si>
  <si>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</si>
  <si>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</si>
  <si>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</si>
  <si>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</si>
  <si>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</si>
  <si>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</si>
  <si>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</si>
  <si>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</si>
  <si>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</si>
  <si>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</si>
  <si>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</si>
  <si>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</si>
  <si>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</si>
  <si>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</si>
  <si>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</si>
  <si>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</si>
  <si>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</si>
  <si>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</si>
  <si>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</si>
  <si>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</si>
  <si>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</si>
  <si>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</si>
  <si>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</si>
  <si>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</si>
  <si>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</si>
  <si>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</si>
  <si>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</si>
  <si>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</si>
  <si>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</si>
  <si>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</si>
  <si>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</si>
  <si>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</si>
  <si>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</si>
  <si>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</si>
  <si>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</si>
  <si>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</si>
  <si>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</si>
  <si>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</si>
  <si>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</si>
  <si>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</si>
  <si>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</si>
  <si>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</si>
  <si>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</si>
  <si>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</si>
  <si>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</si>
  <si>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</si>
  <si>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</si>
  <si>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</si>
  <si>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</si>
  <si>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</si>
  <si>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</si>
  <si>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</si>
  <si>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</si>
  <si>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</si>
  <si>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</si>
  <si>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</si>
  <si>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</si>
  <si>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</si>
  <si>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</si>
  <si>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</si>
  <si>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</si>
  <si>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</si>
  <si>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</si>
  <si>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</si>
  <si>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</si>
  <si>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</si>
  <si>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</si>
  <si>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</si>
  <si>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</si>
  <si>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</si>
  <si>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</si>
  <si>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</si>
  <si>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</si>
  <si>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</si>
  <si>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</si>
  <si>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</si>
  <si>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</si>
  <si>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</si>
  <si>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</si>
  <si>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</si>
  <si>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</si>
  <si>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</si>
  <si>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</si>
  <si>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</si>
  <si>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</si>
  <si>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</si>
  <si>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</si>
  <si>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</si>
  <si>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</si>
  <si>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</si>
  <si>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</si>
  <si>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</si>
  <si>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</si>
  <si>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</si>
  <si>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</si>
  <si>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</si>
  <si>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</si>
  <si>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</si>
  <si>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</si>
  <si>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</si>
  <si>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</si>
  <si>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</si>
  <si>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</si>
  <si>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</si>
  <si>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</si>
  <si>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</si>
  <si>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</si>
  <si>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</si>
  <si>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</si>
  <si>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</si>
  <si>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</si>
  <si>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</si>
  <si>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</si>
  <si>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</si>
  <si>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</si>
  <si>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</si>
  <si>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</si>
  <si>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</si>
  <si>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</si>
  <si>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</si>
  <si>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</si>
  <si>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</si>
  <si>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</si>
  <si>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</si>
  <si>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</si>
  <si>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</si>
  <si>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</si>
  <si>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</si>
  <si>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</si>
  <si>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</si>
  <si>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</si>
  <si>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</si>
  <si>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</si>
  <si>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</si>
  <si>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</si>
  <si>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</si>
  <si>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</si>
  <si>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</si>
  <si>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</si>
  <si>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</si>
  <si>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</si>
  <si>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</si>
  <si>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</si>
  <si>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</si>
  <si>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</si>
  <si>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</si>
  <si>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</si>
  <si>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</si>
  <si>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</si>
  <si>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</si>
  <si>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</si>
  <si>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</si>
  <si>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</si>
  <si>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</si>
  <si>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</si>
  <si>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</si>
  <si>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</si>
  <si>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</si>
  <si>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</si>
  <si>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</si>
  <si>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</si>
  <si>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</si>
  <si>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</si>
  <si>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</si>
  <si>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</si>
  <si>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</si>
  <si>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</si>
  <si>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</si>
  <si>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</si>
  <si>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</si>
  <si>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</si>
  <si>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</si>
  <si>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</si>
  <si>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</si>
  <si>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</si>
  <si>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</si>
  <si>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</si>
  <si>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</si>
  <si>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</si>
  <si>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</si>
  <si>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</si>
  <si>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</si>
  <si>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</si>
  <si>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</si>
  <si>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</si>
  <si>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</si>
  <si>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</si>
  <si>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</si>
  <si>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</si>
  <si>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</si>
  <si>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</si>
  <si>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</si>
  <si>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</si>
  <si>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</si>
  <si>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</si>
  <si>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</si>
  <si>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</si>
  <si>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</si>
  <si>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</si>
  <si>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</si>
  <si>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</si>
  <si>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</si>
  <si>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</si>
  <si>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</si>
  <si>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</si>
  <si>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</si>
  <si>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</si>
  <si>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</si>
  <si>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</si>
  <si>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</si>
  <si>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</si>
  <si>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</si>
  <si>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</si>
  <si>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</si>
  <si>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</si>
  <si>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</si>
  <si>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</si>
  <si>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</si>
  <si>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</si>
  <si>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</si>
  <si>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</si>
  <si>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</si>
  <si>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</si>
  <si>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</si>
  <si>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</si>
  <si>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</si>
  <si>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</si>
  <si>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</si>
  <si>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</si>
  <si>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</si>
  <si>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</si>
  <si>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</si>
  <si>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</si>
  <si>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</si>
  <si>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</si>
  <si>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</si>
  <si>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</si>
  <si>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</si>
  <si>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</si>
  <si>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</si>
  <si>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</si>
  <si>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</si>
  <si>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</si>
  <si>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</si>
  <si>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</si>
  <si>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</si>
  <si>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</si>
  <si>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</si>
  <si>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</si>
  <si>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</si>
  <si>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</si>
  <si>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</si>
  <si>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</si>
  <si>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</si>
  <si>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</si>
  <si>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</si>
  <si>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</si>
  <si>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</si>
  <si>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</si>
  <si>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</si>
  <si>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</si>
  <si>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</si>
  <si>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</si>
  <si>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</si>
  <si>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</si>
  <si>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</si>
  <si>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</si>
  <si>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</si>
  <si>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</si>
  <si>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</si>
  <si>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</si>
  <si>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</si>
  <si>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</si>
  <si>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</si>
  <si>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</si>
  <si>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</si>
  <si>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</si>
  <si>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</si>
  <si>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</si>
  <si>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</si>
  <si>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</si>
  <si>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</si>
  <si>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</si>
  <si>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</si>
  <si>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</si>
  <si>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</si>
  <si>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</si>
  <si>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</si>
  <si>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</si>
  <si>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</si>
  <si>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</si>
  <si>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</si>
  <si>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</si>
  <si>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</si>
  <si>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</si>
  <si>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</si>
  <si>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</si>
  <si>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</si>
  <si>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</si>
  <si>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</si>
  <si>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</si>
  <si>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</si>
  <si>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</si>
  <si>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</si>
  <si>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</si>
  <si>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</si>
  <si>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</si>
  <si>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</si>
  <si>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</si>
  <si>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</si>
  <si>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</si>
  <si>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</si>
  <si>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</si>
  <si>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</si>
  <si>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</si>
  <si>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</si>
  <si>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</si>
  <si>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</si>
  <si>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</si>
  <si>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</si>
  <si>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</si>
  <si>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</si>
  <si>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</si>
  <si>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</si>
  <si>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</si>
  <si>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</si>
  <si>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</si>
  <si>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</si>
  <si>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</si>
  <si>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</si>
  <si>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</si>
  <si>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</si>
  <si>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</si>
  <si>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</si>
  <si>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</si>
  <si>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</si>
  <si>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</si>
  <si>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</si>
  <si>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</si>
  <si>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</si>
  <si>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</si>
  <si>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</si>
  <si>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</si>
  <si>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</si>
  <si>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</si>
  <si>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</si>
  <si>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</si>
  <si>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</si>
  <si>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</si>
  <si>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</si>
  <si>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</si>
  <si>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</si>
  <si>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</si>
  <si>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</si>
  <si>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</si>
  <si>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</si>
  <si>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</si>
  <si>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</si>
  <si>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</si>
  <si>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</si>
  <si>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</si>
  <si>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</si>
  <si>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</si>
  <si>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</si>
  <si>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</si>
  <si>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</si>
  <si>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</si>
  <si>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</si>
  <si>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</si>
  <si>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</si>
  <si>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</si>
  <si>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</si>
  <si>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</si>
  <si>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</si>
  <si>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</si>
  <si>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</si>
  <si>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</si>
  <si>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</si>
  <si>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</si>
  <si>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</si>
  <si>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</si>
  <si>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</si>
  <si>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</si>
  <si>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</si>
  <si>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</si>
  <si>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</si>
  <si>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</si>
  <si>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</si>
  <si>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</si>
  <si>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</si>
  <si>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</si>
  <si>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</si>
  <si>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</si>
  <si>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</si>
  <si>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</si>
  <si>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</si>
  <si>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</si>
  <si>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</si>
  <si>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</si>
  <si>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</si>
  <si>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</si>
  <si>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</si>
  <si>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</si>
  <si>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</si>
  <si>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</si>
  <si>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</si>
  <si>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</si>
  <si>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</si>
  <si>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</si>
  <si>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</si>
  <si>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</si>
  <si>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</si>
  <si>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</si>
  <si>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</si>
  <si>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</si>
  <si>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</si>
  <si>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</si>
  <si>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</si>
  <si>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</si>
  <si>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</si>
  <si>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</si>
  <si>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</si>
  <si>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</si>
  <si>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</si>
  <si>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</si>
  <si>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</si>
  <si>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</si>
  <si>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</si>
  <si>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</si>
  <si>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</si>
  <si>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</si>
  <si>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</si>
  <si>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</si>
  <si>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</si>
  <si>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</si>
  <si>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</si>
  <si>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</si>
  <si>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</si>
  <si>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</si>
  <si>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</si>
  <si>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</si>
  <si>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</si>
  <si>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</si>
  <si>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</si>
  <si>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</si>
  <si>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</si>
  <si>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</si>
  <si>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</si>
  <si>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</si>
  <si>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</si>
  <si>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</si>
  <si>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</si>
  <si>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</si>
  <si>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</si>
  <si>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</si>
  <si>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</si>
  <si>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</si>
  <si>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</si>
  <si>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</si>
  <si>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</si>
  <si>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</si>
  <si>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</si>
  <si>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</si>
  <si>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</si>
  <si>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</si>
  <si>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</si>
  <si>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</si>
  <si>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</si>
  <si>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</si>
  <si>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</si>
  <si>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</si>
  <si>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</si>
  <si>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</si>
  <si>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</si>
  <si>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</si>
  <si>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</si>
  <si>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</si>
  <si>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</si>
  <si>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</si>
  <si>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</si>
  <si>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</si>
  <si>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</si>
  <si>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</si>
  <si>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</si>
  <si>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</si>
  <si>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</si>
  <si>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</si>
  <si>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</si>
  <si>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</si>
  <si>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</si>
  <si>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</si>
  <si>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</si>
  <si>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</si>
  <si>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</si>
  <si>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</si>
  <si>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</si>
  <si>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</si>
  <si>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</si>
  <si>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26800381</t>
  </si>
  <si>
    <t>АО "Уральская теплосетевая компания"</t>
  </si>
  <si>
    <t>7203203418</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</si>
  <si>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</si>
  <si>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</si>
  <si>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</si>
  <si>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</si>
  <si>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</si>
  <si>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</si>
  <si>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</si>
  <si>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</si>
  <si>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</si>
  <si>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</si>
  <si>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</si>
  <si>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</si>
  <si>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</si>
  <si>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</si>
  <si>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</si>
  <si>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</si>
  <si>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</si>
  <si>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</si>
  <si>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</si>
  <si>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</si>
  <si>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</si>
  <si>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</si>
  <si>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</si>
  <si>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</si>
  <si>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</si>
  <si>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</si>
  <si>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</si>
  <si>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</si>
  <si>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</si>
  <si>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</si>
  <si>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</si>
  <si>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</si>
  <si>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</si>
  <si>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</si>
  <si>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</si>
  <si>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</si>
  <si>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</si>
  <si>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</si>
  <si>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</si>
  <si>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</si>
  <si>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</si>
  <si>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</si>
  <si>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</si>
  <si>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</si>
  <si>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</si>
  <si>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</si>
  <si>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</si>
  <si>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</si>
  <si>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</si>
  <si>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</si>
  <si>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</si>
  <si>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</si>
  <si>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</si>
  <si>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</si>
  <si>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</si>
  <si>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</si>
  <si>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</si>
  <si>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</si>
  <si>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</si>
  <si>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</si>
  <si>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</si>
  <si>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</si>
  <si>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</si>
  <si>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</si>
  <si>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</si>
  <si>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</si>
  <si>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</si>
  <si>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</si>
  <si>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</si>
  <si>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</si>
  <si>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</si>
  <si>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</si>
  <si>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</si>
  <si>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</si>
  <si>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</si>
  <si>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</si>
  <si>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</si>
  <si>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</si>
  <si>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</si>
  <si>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</si>
  <si>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</si>
  <si>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</si>
  <si>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</si>
  <si>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</si>
  <si>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</si>
  <si>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</si>
  <si>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</si>
  <si>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</si>
  <si>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</si>
  <si>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</si>
  <si>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</si>
  <si>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</si>
  <si>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</si>
  <si>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</si>
  <si>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</si>
  <si>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</si>
  <si>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</si>
  <si>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</si>
  <si>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</si>
  <si>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</si>
  <si>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</si>
  <si>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</si>
  <si>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</si>
  <si>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</si>
  <si>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</si>
  <si>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</si>
  <si>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</si>
  <si>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</si>
  <si>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</si>
  <si>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</si>
  <si>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</si>
  <si>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</si>
  <si>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</si>
  <si>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</si>
  <si>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</si>
  <si>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</si>
  <si>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</si>
  <si>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</si>
  <si>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</si>
  <si>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</si>
  <si>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</si>
  <si>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</si>
  <si>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</si>
  <si>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</si>
  <si>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</si>
  <si>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</si>
  <si>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</si>
  <si>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</si>
  <si>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</si>
  <si>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</si>
  <si>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</si>
  <si>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</si>
  <si>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</si>
  <si>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</si>
  <si>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</si>
  <si>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</si>
  <si>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</si>
  <si>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</si>
  <si>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</si>
  <si>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</si>
  <si>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</si>
  <si>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</si>
  <si>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</si>
  <si>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</si>
  <si>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</si>
  <si>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</si>
  <si>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</si>
  <si>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</si>
  <si>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</si>
  <si>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</si>
  <si>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</si>
  <si>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</si>
  <si>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</si>
  <si>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</si>
  <si>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</si>
  <si>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</si>
  <si>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</si>
  <si>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</si>
  <si>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</si>
  <si>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</si>
  <si>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</si>
  <si>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</si>
  <si>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</si>
  <si>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</si>
  <si>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</si>
  <si>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</si>
  <si>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</si>
  <si>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</si>
  <si>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</si>
  <si>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</si>
  <si>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</si>
  <si>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</si>
  <si>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</si>
  <si>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</si>
  <si>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</si>
  <si>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</si>
  <si>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</si>
  <si>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</si>
  <si>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</si>
  <si>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</si>
  <si>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</si>
  <si>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</si>
  <si>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</si>
  <si>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</si>
  <si>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</si>
  <si>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</si>
  <si>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</si>
  <si>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</si>
  <si>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</si>
  <si>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</si>
  <si>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</si>
  <si>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</si>
  <si>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</si>
  <si>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</si>
  <si>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</si>
  <si>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</si>
  <si>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</si>
  <si>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</si>
  <si>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</si>
  <si>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</si>
  <si>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</si>
  <si>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</si>
  <si>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</si>
  <si>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</si>
  <si>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</si>
  <si>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</si>
  <si>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</si>
  <si>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</si>
  <si>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</si>
  <si>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</si>
  <si>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</si>
  <si>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</si>
  <si>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</si>
  <si>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</si>
  <si>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</si>
  <si>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</si>
  <si>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</si>
  <si>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</si>
  <si>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</si>
  <si>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</si>
  <si>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</si>
  <si>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</si>
  <si>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</si>
  <si>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</si>
  <si>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</si>
  <si>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</si>
  <si>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</si>
  <si>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</si>
  <si>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</si>
  <si>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</si>
  <si>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</si>
  <si>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</si>
  <si>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</si>
  <si>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</si>
  <si>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</si>
  <si>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</si>
  <si>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</si>
  <si>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</si>
  <si>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</si>
  <si>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</si>
  <si>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</si>
  <si>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</si>
  <si>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</si>
  <si>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</si>
  <si>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</si>
  <si>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</si>
  <si>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</si>
  <si>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</si>
  <si>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</si>
  <si>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</si>
  <si>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</si>
  <si>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</si>
  <si>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</si>
  <si>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</si>
  <si>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</si>
  <si>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</si>
  <si>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</si>
  <si>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</si>
  <si>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</si>
  <si>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</si>
  <si>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</si>
  <si>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</si>
  <si>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</si>
  <si>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</si>
  <si>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</si>
  <si>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</si>
  <si>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</si>
  <si>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</si>
  <si>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</si>
  <si>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</si>
  <si>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</si>
  <si>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</si>
  <si>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</si>
  <si>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</si>
  <si>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746001001</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</si>
  <si>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</si>
  <si>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</si>
  <si>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</si>
  <si>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</si>
  <si>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</si>
  <si>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</si>
  <si>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</si>
  <si>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</si>
  <si>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</si>
  <si>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</si>
  <si>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</si>
  <si>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</si>
  <si>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</si>
  <si>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</si>
  <si>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</si>
  <si>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</si>
  <si>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</si>
  <si>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</si>
  <si>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</si>
  <si>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</si>
  <si>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</si>
  <si>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</si>
  <si>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</si>
  <si>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</si>
  <si>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</si>
  <si>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</si>
  <si>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</si>
  <si>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</si>
  <si>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</si>
  <si>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</si>
  <si>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</si>
  <si>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</si>
  <si>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</si>
  <si>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</si>
  <si>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</si>
  <si>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</si>
  <si>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</si>
  <si>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</si>
  <si>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</si>
  <si>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</si>
  <si>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</si>
  <si>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</si>
  <si>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</si>
  <si>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</si>
  <si>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</si>
  <si>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</si>
  <si>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</si>
  <si>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</si>
  <si>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</si>
  <si>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</si>
  <si>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</si>
  <si>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</si>
  <si>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</si>
  <si>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</si>
  <si>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</si>
  <si>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</si>
  <si>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</si>
  <si>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</si>
  <si>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</si>
  <si>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</si>
  <si>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</si>
  <si>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</si>
  <si>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</si>
  <si>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</si>
  <si>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</si>
  <si>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</si>
  <si>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</si>
  <si>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</si>
  <si>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</si>
  <si>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</si>
  <si>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</si>
  <si>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</si>
  <si>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</si>
  <si>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</si>
  <si>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</si>
  <si>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</si>
  <si>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</si>
  <si>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</si>
  <si>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</si>
  <si>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</si>
  <si>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</si>
  <si>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</si>
  <si>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</si>
  <si>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</si>
  <si>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</si>
  <si>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</si>
  <si>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</si>
  <si>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</si>
  <si>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</si>
  <si>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</si>
  <si>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</si>
  <si>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</si>
  <si>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</si>
  <si>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</si>
  <si>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</si>
  <si>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</si>
  <si>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</si>
  <si>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</si>
  <si>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</si>
  <si>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</si>
  <si>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</si>
  <si>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</si>
  <si>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</si>
  <si>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</si>
  <si>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</si>
  <si>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</si>
  <si>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</si>
  <si>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</si>
  <si>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</si>
  <si>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</si>
  <si>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</si>
  <si>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</si>
  <si>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</si>
  <si>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</si>
  <si>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</si>
  <si>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</si>
  <si>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</si>
  <si>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</si>
  <si>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</si>
  <si>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</si>
  <si>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</si>
  <si>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</si>
  <si>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</si>
  <si>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</si>
  <si>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</si>
  <si>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</si>
  <si>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</si>
  <si>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</si>
  <si>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</si>
  <si>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</si>
  <si>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</si>
  <si>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</si>
  <si>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025250001</t>
  </si>
  <si>
    <t>26360739</t>
  </si>
  <si>
    <t>ОАО "Челябинское" по племенной работе</t>
  </si>
  <si>
    <t>7438018244</t>
  </si>
  <si>
    <t>27-01-2005 00:00:00</t>
  </si>
  <si>
    <t>26322756</t>
  </si>
  <si>
    <t>ОАО "Электромашина"</t>
  </si>
  <si>
    <t>7449016055</t>
  </si>
  <si>
    <t>21-08-2002 00:00:00</t>
  </si>
  <si>
    <t>26322813</t>
  </si>
  <si>
    <t>7450005001</t>
  </si>
  <si>
    <t>01-10-2008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</si>
  <si>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</si>
  <si>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</si>
  <si>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</si>
  <si>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</si>
  <si>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</si>
  <si>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</si>
  <si>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</si>
  <si>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</si>
  <si>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</si>
  <si>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</si>
  <si>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</si>
  <si>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</si>
  <si>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</si>
  <si>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</si>
  <si>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</si>
  <si>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</si>
  <si>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</si>
  <si>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</si>
  <si>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</si>
  <si>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</si>
  <si>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</si>
  <si>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</si>
  <si>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</si>
  <si>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</si>
  <si>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</si>
  <si>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</si>
  <si>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</si>
  <si>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</si>
  <si>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</si>
  <si>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</si>
  <si>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</si>
  <si>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</si>
  <si>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</si>
  <si>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</si>
  <si>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</si>
  <si>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</si>
  <si>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</si>
  <si>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</si>
  <si>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</si>
  <si>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</si>
  <si>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</si>
  <si>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</si>
  <si>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</si>
  <si>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</si>
  <si>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</si>
  <si>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</si>
  <si>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</si>
  <si>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</si>
  <si>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</si>
  <si>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</si>
  <si>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</si>
  <si>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</si>
  <si>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</si>
  <si>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</si>
  <si>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</si>
  <si>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</si>
  <si>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</si>
  <si>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</si>
  <si>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</si>
  <si>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</si>
  <si>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</si>
  <si>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</si>
  <si>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</si>
  <si>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</si>
  <si>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</si>
  <si>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</si>
  <si>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</si>
  <si>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</si>
  <si>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</si>
  <si>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</si>
  <si>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</si>
  <si>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</si>
  <si>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</si>
  <si>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</si>
  <si>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</si>
  <si>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</si>
  <si>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</si>
  <si>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</si>
  <si>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</si>
  <si>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</si>
  <si>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</si>
  <si>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</si>
  <si>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</si>
  <si>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</si>
  <si>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</si>
  <si>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</si>
  <si>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</si>
  <si>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</si>
  <si>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</si>
  <si>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</si>
  <si>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</si>
  <si>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</si>
  <si>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</si>
  <si>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</si>
  <si>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</si>
  <si>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</si>
  <si>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</si>
  <si>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</si>
  <si>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</si>
  <si>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</si>
  <si>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</si>
  <si>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</si>
  <si>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7438022723</t>
  </si>
  <si>
    <t>26360642</t>
  </si>
  <si>
    <t>ООО "ЖилКоммунСервис" с. Айлино</t>
  </si>
  <si>
    <t>7417020620</t>
  </si>
  <si>
    <t>30-12-2008 00:00:00</t>
  </si>
  <si>
    <t>26492405</t>
  </si>
  <si>
    <t>ООО "Жилищный сервис"</t>
  </si>
  <si>
    <t>7420002363</t>
  </si>
  <si>
    <t>02-03-2010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</si>
  <si>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</si>
  <si>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</si>
  <si>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</si>
  <si>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</si>
  <si>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</si>
  <si>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</si>
  <si>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</si>
  <si>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</si>
  <si>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</si>
  <si>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</si>
  <si>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</si>
  <si>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</si>
  <si>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</si>
  <si>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</si>
  <si>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</si>
  <si>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</si>
  <si>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</si>
  <si>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</si>
  <si>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</si>
  <si>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</si>
  <si>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</si>
  <si>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</si>
  <si>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</si>
  <si>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</si>
  <si>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</si>
  <si>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</si>
  <si>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</si>
  <si>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</si>
  <si>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</si>
  <si>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</si>
  <si>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</si>
  <si>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</si>
  <si>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</si>
  <si>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</si>
  <si>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</si>
  <si>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</si>
  <si>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</si>
  <si>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</si>
  <si>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</si>
  <si>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</si>
  <si>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</si>
  <si>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</si>
  <si>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</si>
  <si>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</si>
  <si>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</si>
  <si>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</si>
  <si>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</si>
  <si>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</si>
  <si>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</si>
  <si>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</si>
  <si>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</si>
  <si>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</si>
  <si>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</si>
  <si>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</si>
  <si>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</si>
  <si>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</si>
  <si>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</si>
  <si>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</si>
  <si>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</si>
  <si>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</si>
  <si>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</si>
  <si>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</si>
  <si>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</si>
  <si>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</si>
  <si>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</si>
  <si>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</si>
  <si>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</si>
  <si>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</si>
  <si>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</si>
  <si>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</si>
  <si>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</si>
  <si>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</si>
  <si>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</si>
  <si>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</si>
  <si>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</si>
  <si>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</si>
  <si>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</si>
  <si>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</si>
  <si>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</si>
  <si>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</si>
  <si>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</si>
  <si>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</si>
  <si>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</si>
  <si>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</si>
  <si>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</si>
  <si>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</si>
  <si>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</si>
  <si>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</si>
  <si>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</si>
  <si>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</si>
  <si>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</si>
  <si>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</si>
  <si>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</si>
  <si>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</si>
  <si>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</si>
  <si>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</si>
  <si>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</si>
  <si>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</si>
  <si>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</si>
  <si>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</si>
  <si>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</si>
  <si>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</si>
  <si>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</si>
  <si>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</si>
  <si>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</si>
  <si>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</si>
  <si>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</si>
  <si>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</si>
  <si>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</si>
  <si>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</si>
  <si>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</si>
  <si>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</si>
  <si>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</si>
  <si>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</si>
  <si>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</si>
  <si>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</si>
  <si>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</si>
  <si>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</si>
  <si>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</si>
  <si>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</si>
  <si>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</si>
  <si>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</si>
  <si>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</si>
  <si>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</si>
  <si>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</si>
  <si>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</si>
  <si>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</si>
  <si>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</si>
  <si>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</si>
  <si>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</si>
  <si>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</si>
  <si>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</si>
  <si>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</si>
  <si>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</si>
  <si>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</si>
  <si>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</si>
  <si>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</si>
  <si>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</si>
  <si>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</si>
  <si>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</si>
  <si>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</si>
  <si>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</si>
  <si>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</si>
  <si>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</si>
  <si>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</si>
  <si>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</si>
  <si>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</si>
  <si>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</si>
  <si>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</si>
  <si>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</si>
  <si>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</si>
  <si>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</si>
  <si>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</si>
  <si>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</si>
  <si>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</si>
  <si>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</si>
  <si>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</si>
  <si>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</si>
  <si>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</si>
  <si>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</si>
  <si>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</si>
  <si>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</si>
  <si>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</si>
  <si>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</si>
  <si>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</si>
  <si>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</si>
  <si>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</si>
  <si>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</si>
  <si>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</si>
  <si>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</si>
  <si>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</si>
  <si>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</si>
  <si>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</si>
  <si>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</si>
  <si>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</si>
  <si>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</si>
  <si>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</si>
  <si>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</si>
  <si>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</si>
  <si>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</si>
  <si>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</si>
  <si>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</si>
  <si>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</si>
  <si>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</si>
  <si>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</si>
  <si>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</si>
  <si>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</si>
  <si>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</si>
  <si>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</si>
  <si>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</si>
  <si>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</si>
  <si>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</si>
  <si>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</si>
  <si>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</si>
  <si>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</si>
  <si>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</si>
  <si>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</si>
  <si>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</si>
  <si>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</si>
  <si>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</si>
  <si>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</si>
  <si>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</si>
  <si>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</si>
  <si>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</si>
  <si>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</si>
  <si>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</si>
  <si>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</si>
  <si>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</si>
  <si>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</si>
  <si>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</si>
  <si>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</si>
  <si>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</si>
  <si>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</si>
  <si>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</si>
  <si>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</si>
  <si>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</si>
  <si>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</si>
  <si>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</si>
  <si>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</si>
  <si>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</si>
  <si>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</si>
  <si>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</si>
  <si>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</si>
  <si>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</si>
  <si>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</si>
  <si>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</si>
  <si>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</si>
  <si>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</si>
  <si>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</si>
  <si>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</si>
  <si>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</si>
  <si>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</si>
  <si>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</si>
  <si>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</si>
  <si>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</si>
  <si>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</si>
  <si>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</si>
  <si>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</si>
  <si>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</si>
  <si>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</si>
  <si>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</si>
  <si>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</si>
  <si>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</si>
  <si>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</si>
  <si>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</si>
  <si>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</si>
  <si>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</si>
  <si>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</si>
  <si>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</si>
  <si>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</si>
  <si>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</si>
  <si>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</si>
  <si>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</si>
  <si>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</si>
  <si>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</si>
  <si>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</si>
  <si>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</si>
  <si>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</si>
  <si>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</si>
  <si>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</si>
  <si>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</si>
  <si>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</si>
  <si>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</si>
  <si>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</si>
  <si>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</si>
  <si>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</si>
  <si>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</si>
  <si>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</si>
  <si>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</si>
  <si>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</si>
  <si>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</si>
  <si>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</si>
  <si>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</si>
  <si>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</si>
  <si>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</si>
  <si>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</si>
  <si>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</si>
  <si>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26360596</t>
  </si>
  <si>
    <t>ООО "Тепло и Сервис"</t>
  </si>
  <si>
    <t>7411020454</t>
  </si>
  <si>
    <t>26641585</t>
  </si>
  <si>
    <t>ООО "ТеплоРесурс"</t>
  </si>
  <si>
    <t>7420013929</t>
  </si>
  <si>
    <t>21-01-2010 00:00:00</t>
  </si>
  <si>
    <t>26646312</t>
  </si>
  <si>
    <t>ООО "ТеплоСервис"</t>
  </si>
  <si>
    <t>7424027295</t>
  </si>
  <si>
    <t>01-01-2010 00:00:00</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</si>
  <si>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</si>
  <si>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</si>
  <si>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</si>
  <si>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</si>
  <si>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</si>
  <si>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</si>
  <si>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</si>
  <si>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</si>
  <si>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</si>
  <si>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</si>
  <si>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</si>
  <si>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</si>
  <si>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</si>
  <si>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</si>
  <si>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</si>
  <si>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</si>
  <si>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</si>
  <si>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</si>
  <si>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</si>
  <si>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</si>
  <si>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</si>
  <si>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</si>
  <si>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</si>
  <si>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</si>
  <si>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</si>
  <si>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</si>
  <si>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</si>
  <si>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</si>
  <si>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</si>
  <si>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</si>
  <si>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</si>
  <si>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</si>
  <si>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</si>
  <si>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</si>
  <si>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</si>
  <si>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</si>
  <si>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</si>
  <si>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</si>
  <si>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</si>
  <si>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</si>
  <si>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</si>
  <si>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</si>
  <si>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</si>
  <si>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</si>
  <si>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</si>
  <si>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</si>
  <si>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</si>
  <si>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</si>
  <si>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</si>
  <si>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</si>
  <si>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</si>
  <si>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</si>
  <si>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</si>
  <si>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</si>
  <si>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</si>
  <si>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</si>
  <si>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</si>
  <si>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</si>
  <si>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</si>
  <si>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</si>
  <si>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</si>
  <si>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</si>
  <si>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</si>
  <si>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</si>
  <si>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</si>
  <si>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</si>
  <si>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</si>
  <si>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</si>
  <si>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</si>
  <si>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</si>
  <si>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</si>
  <si>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</si>
  <si>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</si>
  <si>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</si>
  <si>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</si>
  <si>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</si>
  <si>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</si>
  <si>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</si>
  <si>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</si>
  <si>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</si>
  <si>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</si>
  <si>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</si>
  <si>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</si>
  <si>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</si>
  <si>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</si>
  <si>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</si>
  <si>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</si>
  <si>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</si>
  <si>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</si>
  <si>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</si>
  <si>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</si>
  <si>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</si>
  <si>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</si>
  <si>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</si>
  <si>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</si>
  <si>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</si>
  <si>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</si>
  <si>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</si>
  <si>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</si>
  <si>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</si>
  <si>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</si>
  <si>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</si>
  <si>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</si>
  <si>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</si>
  <si>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</si>
  <si>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</si>
  <si>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</si>
  <si>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</si>
  <si>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</si>
  <si>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</si>
  <si>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</si>
  <si>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</si>
  <si>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</si>
  <si>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</si>
  <si>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</si>
  <si>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</si>
  <si>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</si>
  <si>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</si>
  <si>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</si>
  <si>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</si>
  <si>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</si>
  <si>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</si>
  <si>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</si>
  <si>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</si>
  <si>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</si>
  <si>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</si>
  <si>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</si>
  <si>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</si>
  <si>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</si>
  <si>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</si>
  <si>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</si>
  <si>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</si>
  <si>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</si>
  <si>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</si>
  <si>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</si>
  <si>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</si>
  <si>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</si>
  <si>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</si>
  <si>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</si>
  <si>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</si>
  <si>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</si>
  <si>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</si>
  <si>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</si>
  <si>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</si>
  <si>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</si>
  <si>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</si>
  <si>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</si>
  <si>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</si>
  <si>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</si>
  <si>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</si>
  <si>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</si>
  <si>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</si>
  <si>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</si>
  <si>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</si>
  <si>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</si>
  <si>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</si>
  <si>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</si>
  <si>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</si>
  <si>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</si>
  <si>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</si>
  <si>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</si>
  <si>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</si>
  <si>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</si>
  <si>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</si>
  <si>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</si>
  <si>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</si>
  <si>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</si>
  <si>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</si>
  <si>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</si>
  <si>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</si>
  <si>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</si>
  <si>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</si>
  <si>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</si>
  <si>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</si>
  <si>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</si>
  <si>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</si>
  <si>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</si>
  <si>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</si>
  <si>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</si>
  <si>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</si>
  <si>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</si>
  <si>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</si>
  <si>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</si>
  <si>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</si>
  <si>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</si>
  <si>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</si>
  <si>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</si>
  <si>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</si>
  <si>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</si>
  <si>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</si>
  <si>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</si>
  <si>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</si>
  <si>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</si>
  <si>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</si>
  <si>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</si>
  <si>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</si>
  <si>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</si>
  <si>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</si>
  <si>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</si>
  <si>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</si>
  <si>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</si>
  <si>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</si>
  <si>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</si>
  <si>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</si>
  <si>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</si>
  <si>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</si>
  <si>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</si>
  <si>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</si>
  <si>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</si>
  <si>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</si>
  <si>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</si>
  <si>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</si>
  <si>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</si>
  <si>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</si>
  <si>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</si>
  <si>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</si>
  <si>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</si>
  <si>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</si>
  <si>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</si>
  <si>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</si>
  <si>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</si>
  <si>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</si>
  <si>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</si>
  <si>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</si>
  <si>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</si>
  <si>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</si>
  <si>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</si>
  <si>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</si>
  <si>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</si>
  <si>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</si>
  <si>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</si>
  <si>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</si>
  <si>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</si>
  <si>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</si>
  <si>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</si>
  <si>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</si>
  <si>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</si>
  <si>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</si>
  <si>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</si>
  <si>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</si>
  <si>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</si>
  <si>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</si>
  <si>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</si>
  <si>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</si>
  <si>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</si>
  <si>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</si>
  <si>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</si>
  <si>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</si>
  <si>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</si>
  <si>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</si>
  <si>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</si>
  <si>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</si>
  <si>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</si>
  <si>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</si>
  <si>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</si>
  <si>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</si>
  <si>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</si>
  <si>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</si>
  <si>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</si>
  <si>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</si>
  <si>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</si>
  <si>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</si>
  <si>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</si>
  <si>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</si>
  <si>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</si>
  <si>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</si>
  <si>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</si>
  <si>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</si>
  <si>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</si>
  <si>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</si>
  <si>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</si>
  <si>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</si>
  <si>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</si>
  <si>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</si>
  <si>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</si>
  <si>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</si>
  <si>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</si>
  <si>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</si>
  <si>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</si>
  <si>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</si>
  <si>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</si>
  <si>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</si>
  <si>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</si>
  <si>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</si>
  <si>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</si>
  <si>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</si>
  <si>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</si>
  <si>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</si>
  <si>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</si>
  <si>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</si>
  <si>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</si>
  <si>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</si>
  <si>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30985668</t>
  </si>
  <si>
    <t>ООО Энерго Сетевая Компания</t>
  </si>
  <si>
    <t>7453311871</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</si>
  <si>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</si>
  <si>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</si>
  <si>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</si>
  <si>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</si>
  <si>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</si>
  <si>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</si>
  <si>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</si>
  <si>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</si>
  <si>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</si>
  <si>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</si>
  <si>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</si>
  <si>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</si>
  <si>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</si>
  <si>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</si>
  <si>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</si>
  <si>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</si>
  <si>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</si>
  <si>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</si>
  <si>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</si>
  <si>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</si>
  <si>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</si>
  <si>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</si>
  <si>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</si>
  <si>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</si>
  <si>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</si>
  <si>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</si>
  <si>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</si>
  <si>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</si>
  <si>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</si>
  <si>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</si>
  <si>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</si>
  <si>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</si>
  <si>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</si>
  <si>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</si>
  <si>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</si>
  <si>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</si>
  <si>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</si>
  <si>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</si>
  <si>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</si>
  <si>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</si>
  <si>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</si>
  <si>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</si>
  <si>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</si>
  <si>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</si>
  <si>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</si>
  <si>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</si>
  <si>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</si>
  <si>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</si>
  <si>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</si>
  <si>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</si>
  <si>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</si>
  <si>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</si>
  <si>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</si>
  <si>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</si>
  <si>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</si>
  <si>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</si>
  <si>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</si>
  <si>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</si>
  <si>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</si>
  <si>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</si>
  <si>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</si>
  <si>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</si>
  <si>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</si>
  <si>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</si>
  <si>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</si>
  <si>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</si>
  <si>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</si>
  <si>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</si>
  <si>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</si>
  <si>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</si>
  <si>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</si>
  <si>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</si>
  <si>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</si>
  <si>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</si>
  <si>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</si>
  <si>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</si>
  <si>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</si>
  <si>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</si>
  <si>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</si>
  <si>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</si>
  <si>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</si>
  <si>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</si>
  <si>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</si>
  <si>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</si>
  <si>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</si>
  <si>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</si>
  <si>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</si>
  <si>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</si>
  <si>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</si>
  <si>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</si>
  <si>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</si>
  <si>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</si>
  <si>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</si>
  <si>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</si>
  <si>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</si>
  <si>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</si>
  <si>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</si>
  <si>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</si>
  <si>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</si>
  <si>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</si>
  <si>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</si>
  <si>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</si>
  <si>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</si>
  <si>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</si>
  <si>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</si>
  <si>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</si>
  <si>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</si>
  <si>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</si>
  <si>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</si>
  <si>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</si>
  <si>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</si>
  <si>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</si>
  <si>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</si>
  <si>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</si>
  <si>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</si>
  <si>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</si>
  <si>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</si>
  <si>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</si>
  <si>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</si>
  <si>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</si>
  <si>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</si>
  <si>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</si>
  <si>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</si>
  <si>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</si>
  <si>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</si>
  <si>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</si>
  <si>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</si>
  <si>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</si>
  <si>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</si>
  <si>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</si>
  <si>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</si>
  <si>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</si>
  <si>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</si>
  <si>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</si>
  <si>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</si>
  <si>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</si>
  <si>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</si>
  <si>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</si>
  <si>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</si>
  <si>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</si>
  <si>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</si>
  <si>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</si>
  <si>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</si>
  <si>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</si>
  <si>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</si>
  <si>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</si>
  <si>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</si>
  <si>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</si>
  <si>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</si>
  <si>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</si>
  <si>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29.11.2018</t>
  </si>
  <si>
    <t>97</t>
  </si>
  <si>
    <t>454080, Челябинская обл., г. Челябинск, ул. Энгельса, д. 3, каб. 410</t>
  </si>
  <si>
    <t>Мишурова Ирина Николаевна</t>
  </si>
  <si>
    <t>Начальник сектора тарифообразования</t>
  </si>
  <si>
    <t>+7 (351) 246-53-85</t>
  </si>
  <si>
    <t>chel@ao-ustek.ru</t>
  </si>
  <si>
    <t>О</t>
  </si>
  <si>
    <t>Город Челябинск, Город Челябинск (75701000);</t>
  </si>
  <si>
    <t>Зона теплоснабжения № 01</t>
  </si>
  <si>
    <t>31.12.2019</t>
  </si>
  <si>
    <t>01.01.2020</t>
  </si>
  <si>
    <t>31.12.2020</t>
  </si>
  <si>
    <t>01.01.2021</t>
  </si>
  <si>
    <t>https://portal.eias.ru/Portal/DownloadPage.aspx?type=12&amp;guid=fcc11461-ce77-4524-a4e3-8aa563d0a82c</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</si>
  <si>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</si>
  <si>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</si>
  <si>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</si>
  <si>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Обновление отменено пользователем</t>
  </si>
  <si>
    <t>Предупреждение</t>
  </si>
  <si>
    <t>31464438</t>
  </si>
  <si>
    <t>АО "Бюджет"</t>
  </si>
  <si>
    <t>7415037850</t>
  </si>
  <si>
    <t>31449373</t>
  </si>
  <si>
    <t>АО "РИР"</t>
  </si>
  <si>
    <t>7706757331</t>
  </si>
  <si>
    <t>770601001</t>
  </si>
  <si>
    <t>06-06-2011 00:00:00</t>
  </si>
  <si>
    <t>АО "ТМК ЭСК"</t>
  </si>
  <si>
    <t>26360364</t>
  </si>
  <si>
    <t>АО "УТСК"</t>
  </si>
  <si>
    <t>745302002</t>
  </si>
  <si>
    <t>АО "Энергопром-ЧЭЗ"</t>
  </si>
  <si>
    <t>12-05-2022 00:00:00</t>
  </si>
  <si>
    <t>31244997</t>
  </si>
  <si>
    <t>Аргаяшское МУП "ВКХ"</t>
  </si>
  <si>
    <t>7426005900</t>
  </si>
  <si>
    <t>31731959</t>
  </si>
  <si>
    <t>ИП  КОЧНЕВ АНДРЕЙ ВАСИЛЬЕВИЧ</t>
  </si>
  <si>
    <t>744709420335</t>
  </si>
  <si>
    <t>31311981</t>
  </si>
  <si>
    <t>МАУ "Управление Норкинского ЖКХ"</t>
  </si>
  <si>
    <t>7460042517</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</si>
  <si>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</si>
  <si>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</si>
  <si>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</si>
  <si>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</si>
  <si>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</si>
  <si>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</si>
  <si>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</si>
  <si>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</si>
  <si>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</si>
  <si>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</si>
  <si>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</si>
  <si>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</si>
  <si>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</si>
  <si>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</si>
  <si>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</si>
  <si>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</si>
  <si>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</si>
  <si>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</si>
  <si>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</si>
  <si>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</si>
  <si>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</si>
  <si>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</si>
  <si>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</si>
  <si>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</si>
  <si>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</si>
  <si>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</si>
  <si>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</si>
  <si>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</si>
  <si>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</si>
  <si>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МУП "На Торговой"</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</si>
  <si>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</si>
  <si>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</si>
  <si>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</si>
  <si>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</si>
  <si>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</si>
  <si>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</si>
  <si>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</si>
  <si>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</si>
  <si>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31598728</t>
  </si>
  <si>
    <t>МУП "Теплоснабжение"</t>
  </si>
  <si>
    <t>7430036410</t>
  </si>
  <si>
    <t>17-12-2021 00:00:00</t>
  </si>
  <si>
    <t>20-02-2019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</si>
  <si>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</si>
  <si>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</si>
  <si>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</si>
  <si>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</si>
  <si>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</si>
  <si>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</si>
  <si>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</si>
  <si>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</si>
  <si>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</si>
  <si>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</si>
  <si>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</si>
  <si>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</si>
  <si>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</si>
  <si>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</si>
  <si>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28-03-2019 00:00:00</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</si>
  <si>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</si>
  <si>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</si>
  <si>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</si>
  <si>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</si>
  <si>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</si>
  <si>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</si>
  <si>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</si>
  <si>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</si>
  <si>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</si>
  <si>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</si>
  <si>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</si>
  <si>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</si>
  <si>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</si>
  <si>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</si>
  <si>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</si>
  <si>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</si>
  <si>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</si>
  <si>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</si>
  <si>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</si>
  <si>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</si>
  <si>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</si>
  <si>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</si>
  <si>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ООО "ВЕЛЛ-КОМ"</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</si>
  <si>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</si>
  <si>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</si>
  <si>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</si>
  <si>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</si>
  <si>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</si>
  <si>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</si>
  <si>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</si>
  <si>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</si>
  <si>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</si>
  <si>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</si>
  <si>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</si>
  <si>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</si>
  <si>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</si>
  <si>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</si>
  <si>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</si>
  <si>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</si>
  <si>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</si>
  <si>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</si>
  <si>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</si>
  <si>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</si>
  <si>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</si>
  <si>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31237309</t>
  </si>
  <si>
    <t>ООО "Жилтехсервис"</t>
  </si>
  <si>
    <t>7452111894</t>
  </si>
  <si>
    <t>01-01-2019 00:00:00</t>
  </si>
  <si>
    <t>31526604</t>
  </si>
  <si>
    <t>ООО "Илья"</t>
  </si>
  <si>
    <t>7412000323</t>
  </si>
  <si>
    <t>03-12-2002 00:00:00</t>
  </si>
  <si>
    <t>14-01-2019 00:00:00</t>
  </si>
  <si>
    <t>31432341</t>
  </si>
  <si>
    <t>ООО "Интерполис"</t>
  </si>
  <si>
    <t>7452115480</t>
  </si>
  <si>
    <t>05-08-2020 00:00:00</t>
  </si>
  <si>
    <t>01-01-2022 00:00:00</t>
  </si>
  <si>
    <t>29-08-2019 00:00:00</t>
  </si>
  <si>
    <t>30386705</t>
  </si>
  <si>
    <t>ООО "Магнитогорская Сетевая Компания"</t>
  </si>
  <si>
    <t>7444059016</t>
  </si>
  <si>
    <t>03-09-2008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</si>
  <si>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</si>
  <si>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</si>
  <si>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</si>
  <si>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</si>
  <si>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</si>
  <si>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</si>
  <si>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</si>
  <si>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</si>
  <si>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</si>
  <si>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</si>
  <si>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</si>
  <si>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</si>
  <si>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</si>
  <si>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</si>
  <si>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</si>
  <si>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</si>
  <si>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</si>
  <si>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</si>
  <si>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</si>
  <si>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</si>
  <si>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</si>
  <si>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</si>
  <si>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</si>
  <si>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</si>
  <si>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</si>
  <si>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31256363</t>
  </si>
  <si>
    <t>ООО "Санаторий "Карагайский бор"</t>
  </si>
  <si>
    <t>7455032633</t>
  </si>
  <si>
    <t>31463793</t>
  </si>
  <si>
    <t>ООО "Сервисная Компания г. Нязепетровск"</t>
  </si>
  <si>
    <t>7459006440</t>
  </si>
  <si>
    <t>03-02-2020 00:00:00</t>
  </si>
  <si>
    <t>31460502</t>
  </si>
  <si>
    <t>ООО "ТСО Кыштым"</t>
  </si>
  <si>
    <t>7451451601</t>
  </si>
  <si>
    <t>31296561</t>
  </si>
  <si>
    <t>ООО "ТеплИст"</t>
  </si>
  <si>
    <t>7415097930</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</si>
  <si>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</si>
  <si>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</si>
  <si>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</si>
  <si>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</si>
  <si>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</si>
  <si>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</si>
  <si>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</si>
  <si>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</si>
  <si>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</si>
  <si>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</si>
  <si>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</si>
  <si>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</si>
  <si>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</si>
  <si>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</si>
  <si>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</si>
  <si>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</si>
  <si>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</si>
  <si>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</si>
  <si>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</si>
  <si>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</si>
  <si>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</si>
  <si>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</si>
  <si>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</si>
  <si>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</si>
  <si>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</si>
  <si>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</si>
  <si>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</si>
  <si>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</si>
  <si>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</si>
  <si>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</si>
  <si>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03-07-2019 00:00:00</t>
  </si>
  <si>
    <t>31398175</t>
  </si>
  <si>
    <t>ООО "Фирма "Транзит-Экспресс"</t>
  </si>
  <si>
    <t>7449034801</t>
  </si>
  <si>
    <t>13-02-2020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</si>
  <si>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</si>
  <si>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</si>
  <si>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</si>
  <si>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</si>
  <si>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</si>
  <si>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</si>
  <si>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</si>
  <si>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</si>
  <si>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</si>
  <si>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</si>
  <si>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</si>
  <si>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</si>
  <si>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31264161</t>
  </si>
  <si>
    <t>ООО "ЮжУралСпецМС"</t>
  </si>
  <si>
    <t>7451395555</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</si>
  <si>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</si>
  <si>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</si>
  <si>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</si>
  <si>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</si>
  <si>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</si>
  <si>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</si>
  <si>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</si>
  <si>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</si>
  <si>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</si>
  <si>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</si>
  <si>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</si>
  <si>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</si>
  <si>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</si>
  <si>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</si>
  <si>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</si>
  <si>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</si>
  <si>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</si>
  <si>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</si>
  <si>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</si>
  <si>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</si>
  <si>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</si>
  <si>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</si>
  <si>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</si>
  <si>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</si>
  <si>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</si>
  <si>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</si>
  <si>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31657083</t>
  </si>
  <si>
    <t>ООО УК "Зауральский"</t>
  </si>
  <si>
    <t>7452148213</t>
  </si>
  <si>
    <t>28855828</t>
  </si>
  <si>
    <t>ООО УК "ЮУ КЖСИ"</t>
  </si>
  <si>
    <t>7453221963</t>
  </si>
  <si>
    <t>13-09-2000 00:00:00</t>
  </si>
  <si>
    <t>31433856</t>
  </si>
  <si>
    <t>ООО Управляющая компания "Русь"</t>
  </si>
  <si>
    <t>7420007410</t>
  </si>
  <si>
    <t>06-10-2008 00:00:00</t>
  </si>
  <si>
    <t>31262343</t>
  </si>
  <si>
    <t>ООО ЮУТЭК "ТеплоСервис"</t>
  </si>
  <si>
    <t>7452096075</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</si>
  <si>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</si>
  <si>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</si>
  <si>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</si>
  <si>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</si>
  <si>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</si>
  <si>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</si>
  <si>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</si>
  <si>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</si>
  <si>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</si>
  <si>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</si>
  <si>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</si>
  <si>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</si>
  <si>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</si>
  <si>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</si>
  <si>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</si>
  <si>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</si>
  <si>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</si>
  <si>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</si>
  <si>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</si>
  <si>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</si>
  <si>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</si>
  <si>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</si>
  <si>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</si>
  <si>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</si>
  <si>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</si>
  <si>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</si>
  <si>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</si>
  <si>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</si>
  <si>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16:25:37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</si>
</sst>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9">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6">
    <xf numFmtId="49" fontId="0" fillId="0" borderId="0" applyBorder="0">
      <alignment vertical="top"/>
    </xf>
    <xf numFmtId="0" fontId="4" fillId="0" borderId="0"/>
    <xf numFmtId="166"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4" fontId="5" fillId="0" borderId="0" applyFont="0" applyFill="0" applyBorder="0" applyAlignment="0" applyProtection="0"/>
    <xf numFmtId="168" fontId="7" fillId="2" borderId="0">
      <protection locked="0"/>
    </xf>
    <xf numFmtId="0" fontId="16" fillId="0" borderId="0" applyFill="0" applyBorder="0" applyProtection="0">
      <alignment vertical="center"/>
    </xf>
    <xf numFmtId="165" fontId="7" fillId="2" borderId="0">
      <protection locked="0"/>
    </xf>
    <xf numFmtId="169"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43" fontId="38" fillId="0" borderId="0" applyFont="0" applyFill="0" applyBorder="0" applyAlignment="0" applyProtection="0"/>
    <xf numFmtId="41" fontId="38" fillId="0" borderId="0" applyFont="0" applyFill="0" applyBorder="0" applyAlignment="0" applyProtection="0"/>
    <xf numFmtId="44" fontId="38" fillId="0" borderId="0" applyFont="0" applyFill="0" applyBorder="0" applyAlignment="0" applyProtection="0"/>
    <xf numFmtId="42" fontId="38" fillId="0" borderId="0" applyFont="0" applyFill="0" applyBorder="0" applyAlignment="0" applyProtection="0"/>
    <xf numFmtId="9" fontId="38"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cellStyleXfs>
  <cellXfs count="1496">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67" fontId="7" fillId="0" borderId="5" xfId="54" applyNumberFormat="1" applyFont="1" applyFill="1" applyBorder="1" applyAlignment="1" applyProtection="1">
      <alignment horizontal="center" vertical="center" wrapText="1"/>
    </xf>
    <xf numFmtId="167"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41" fillId="13" borderId="15" xfId="0" applyFont="1" applyFill="1" applyBorder="1" applyAlignment="1" applyProtection="1">
      <alignment horizontal="left" vertical="center" indent="3"/>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65"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65" fontId="7" fillId="0" borderId="5" xfId="30" applyNumberFormat="1" applyFont="1" applyFill="1" applyBorder="1" applyAlignment="1" applyProtection="1">
      <alignment horizontal="right" vertical="center" wrapText="1"/>
    </xf>
    <xf numFmtId="165"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0" fontId="7" fillId="9" borderId="5" xfId="54" applyNumberFormat="1" applyFont="1" applyFill="1" applyBorder="1" applyAlignment="1" applyProtection="1">
      <alignment horizontal="left" vertical="center" wrapText="1" indent="6"/>
      <protection locked="0"/>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65"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7"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0" fontId="7" fillId="0" borderId="0" xfId="54" applyFont="1" applyFill="1" applyAlignment="1" applyProtection="1">
      <alignment vertical="center" wrapText="1"/>
    </xf>
    <xf numFmtId="0" fontId="33" fillId="0" borderId="0" xfId="54" applyFont="1" applyFill="1" applyAlignment="1" applyProtection="1">
      <alignment vertical="center" wrapText="1"/>
    </xf>
    <xf numFmtId="0" fontId="0" fillId="0" borderId="0" xfId="54"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1"/>
    </xf>
    <xf numFmtId="0" fontId="0" fillId="0" borderId="0" xfId="0" applyNumberFormat="1" applyBorder="1" applyAlignment="1">
      <alignment vertical="center"/>
    </xf>
    <xf numFmtId="49" fontId="7" fillId="13" borderId="15" xfId="53" applyNumberFormat="1" applyFont="1" applyFill="1" applyBorder="1" applyAlignment="1" applyProtection="1">
      <alignment horizontal="center" vertical="center" wrapText="1"/>
    </xf>
    <xf numFmtId="0" fontId="73" fillId="0" borderId="0" xfId="54" applyFont="1" applyFill="1" applyAlignment="1" applyProtection="1">
      <alignment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5" fillId="0" borderId="0" xfId="54" applyFont="1" applyFill="1" applyAlignment="1" applyProtection="1">
      <alignment vertical="center" wrapText="1"/>
    </xf>
    <xf numFmtId="49" fontId="0" fillId="0" borderId="0" xfId="0" applyNumberFormat="1" applyAlignment="1">
      <alignment vertical="center"/>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9" fillId="13" borderId="13" xfId="41" applyFont="1" applyFill="1" applyBorder="1" applyAlignment="1" applyProtection="1">
      <alignment horizontal="right" vertical="center" wrapText="1"/>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7" fillId="2" borderId="5" xfId="53" applyNumberFormat="1" applyFont="1" applyFill="1" applyBorder="1" applyAlignment="1" applyProtection="1">
      <alignment horizontal="left" vertical="center" wrapText="1"/>
      <protection locked="0"/>
    </xf>
    <xf numFmtId="0" fontId="34" fillId="0" borderId="0" xfId="0" applyNumberFormat="1" applyFont="1" applyBorder="1" applyAlignment="1">
      <alignment horizontal="center" vertical="center" wrapText="1"/>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14" fontId="50" fillId="0" borderId="5" xfId="53" applyNumberFormat="1" applyFont="1" applyFill="1" applyBorder="1" applyAlignment="1" applyProtection="1">
      <alignment horizontal="center" vertical="center" wrapText="1"/>
    </xf>
    <xf numFmtId="14" fontId="7" fillId="0" borderId="5" xfId="53" applyNumberFormat="1" applyFont="1" applyFill="1" applyBorder="1" applyAlignment="1" applyProtection="1">
      <alignment horizontal="left" vertical="center" wrapText="1" indent="1"/>
    </xf>
    <xf numFmtId="49" fontId="87" fillId="13" borderId="15" xfId="41"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19" fillId="0" borderId="0" xfId="54" applyFont="1" applyFill="1" applyBorder="1" applyAlignment="1" applyProtection="1">
      <alignment vertical="center" wrapText="1"/>
    </xf>
    <xf numFmtId="0" fontId="19" fillId="0" borderId="0" xfId="55" applyFont="1" applyBorder="1" applyAlignment="1">
      <alignment horizontal="center" vertical="center" wrapText="1"/>
    </xf>
    <xf numFmtId="0" fontId="75" fillId="0" borderId="0" xfId="53" applyNumberFormat="1" applyFont="1" applyFill="1" applyBorder="1" applyAlignment="1" applyProtection="1">
      <alignment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5"/>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4" fontId="75" fillId="0" borderId="5" xfId="30"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 fontId="7" fillId="9" borderId="5" xfId="30" applyNumberFormat="1" applyFont="1" applyFill="1" applyBorder="1" applyAlignment="1" applyProtection="1">
      <alignment horizontal="right" vertical="center" wrapText="1"/>
      <protection locked="0"/>
    </xf>
    <xf numFmtId="0" fontId="0" fillId="13" borderId="15" xfId="0" applyNumberFormat="1" applyFill="1" applyBorder="1" applyAlignment="1" applyProtection="1">
      <alignment vertical="center"/>
    </xf>
    <xf numFmtId="0" fontId="41" fillId="0" borderId="5" xfId="0" applyNumberFormat="1" applyFont="1" applyFill="1" applyBorder="1" applyAlignment="1" applyProtection="1">
      <alignment horizontal="left" vertical="center"/>
    </xf>
    <xf numFmtId="0" fontId="0" fillId="0" borderId="0" xfId="0" applyNumberFormat="1">
      <alignment vertical="top"/>
    </xf>
    <xf numFmtId="0" fontId="7" fillId="0" borderId="5" xfId="54" applyNumberFormat="1" applyFont="1" applyFill="1" applyBorder="1" applyAlignment="1" applyProtection="1">
      <alignment horizontal="left" vertical="top" wrapText="1"/>
    </xf>
    <xf numFmtId="49" fontId="7" fillId="9" borderId="5" xfId="0" applyNumberFormat="1" applyFont="1" applyFill="1" applyBorder="1" applyAlignment="1" applyProtection="1">
      <alignment horizontal="left" vertical="center" wrapText="1" indent="1"/>
      <protection locked="0"/>
    </xf>
    <xf numFmtId="49" fontId="0" fillId="9" borderId="5" xfId="0" applyNumberFormat="1" applyFill="1" applyBorder="1" applyAlignment="1" applyProtection="1">
      <alignment horizontal="left" vertical="center" wrapText="1"/>
      <protection locked="0"/>
    </xf>
    <xf numFmtId="49" fontId="34" fillId="0" borderId="5" xfId="33" applyNumberFormat="1" applyFont="1" applyFill="1" applyBorder="1" applyAlignment="1" applyProtection="1">
      <alignment horizontal="center" vertical="center" wrapText="1"/>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70" fillId="2" borderId="5" xfId="30" applyNumberFormat="1" applyFill="1" applyBorder="1" applyAlignment="1" applyProtection="1">
      <alignment horizontal="left" vertical="center" wrapText="1"/>
      <protection locked="0"/>
    </xf>
    <xf numFmtId="49" fontId="0" fillId="0" borderId="0" xfId="0">
      <alignment vertical="top"/>
    </xf>
    <xf numFmtId="0" fontId="73" fillId="0" borderId="0" xfId="54" applyFont="1" applyFill="1" applyAlignment="1" applyProtection="1">
      <alignment vertical="center" wrapText="1"/>
    </xf>
    <xf numFmtId="0" fontId="75" fillId="0" borderId="0" xfId="54" applyFont="1" applyFill="1" applyAlignment="1" applyProtection="1">
      <alignment vertical="center"/>
    </xf>
    <xf numFmtId="49" fontId="7" fillId="0" borderId="0" xfId="35" applyNumberFormat="1" applyFont="1">
      <alignment vertical="top"/>
    </xf>
    <xf numFmtId="0" fontId="0" fillId="0" borderId="5" xfId="54" applyFont="1" applyFill="1" applyBorder="1" applyAlignment="1" applyProtection="1">
      <alignment horizontal="center" vertical="center" wrapText="1"/>
    </xf>
    <xf numFmtId="49" fontId="70"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104" fillId="0" borderId="0" xfId="54" applyFont="1" applyFill="1" applyAlignment="1" applyProtection="1">
      <alignment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 fontId="0" fillId="9" borderId="5" xfId="30" applyNumberFormat="1" applyFont="1" applyFill="1" applyBorder="1" applyAlignment="1" applyProtection="1">
      <alignment horizontal="right" vertical="center" wrapText="1"/>
      <protection locked="0"/>
    </xf>
    <xf numFmtId="0" fontId="34" fillId="0" borderId="5" xfId="54" applyFont="1" applyFill="1" applyBorder="1" applyAlignment="1" applyProtection="1">
      <alignment horizontal="center" vertical="center" wrapText="1"/>
    </xf>
    <xf numFmtId="49" fontId="0" fillId="12" borderId="47" xfId="0" applyFont="1" applyFill="1" applyBorder="1" applyAlignment="1">
      <alignment horizontal="center" vertical="center"/>
    </xf>
    <xf numFmtId="0" fontId="19" fillId="0" borderId="0" xfId="22" applyFont="1" applyFill="1" applyBorder="1" applyAlignment="1" applyProtection="1">
      <alignment horizontal="left" vertical="top" wrapText="1"/>
    </xf>
    <xf numFmtId="49" fontId="70" fillId="0" borderId="0" xfId="30" applyNumberFormat="1" applyFont="1" applyBorder="1" applyProtection="1">
      <alignment vertical="top"/>
    </xf>
    <xf numFmtId="49" fontId="0" fillId="0" borderId="0" xfId="0" applyBorder="1">
      <alignment vertical="top"/>
    </xf>
    <xf numFmtId="0" fontId="15" fillId="7" borderId="0" xfId="43" applyNumberFormat="1" applyFont="1" applyFill="1" applyBorder="1" applyAlignment="1">
      <alignment horizontal="justify" vertical="top" wrapText="1"/>
    </xf>
    <xf numFmtId="49" fontId="70" fillId="0" borderId="0" xfId="30" applyNumberFormat="1" applyBorder="1" applyAlignment="1" applyProtection="1">
      <alignment vertical="center"/>
    </xf>
    <xf numFmtId="0" fontId="19" fillId="0" borderId="0" xfId="22" applyFont="1" applyFill="1" applyBorder="1" applyAlignment="1" applyProtection="1">
      <alignment horizontal="right" vertical="top" wrapText="1" indent="1"/>
    </xf>
    <xf numFmtId="0" fontId="19" fillId="0" borderId="0" xfId="22" applyFont="1" applyFill="1" applyBorder="1" applyAlignment="1" applyProtection="1">
      <alignment horizontal="right" vertical="top" wrapText="1"/>
    </xf>
    <xf numFmtId="49" fontId="15" fillId="7" borderId="0" xfId="43" applyFont="1" applyFill="1" applyBorder="1" applyAlignment="1">
      <alignment horizontal="left" wrapText="1"/>
    </xf>
    <xf numFmtId="49" fontId="15"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4" fontId="7" fillId="8" borderId="5"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167" fontId="7" fillId="0" borderId="13" xfId="54" applyNumberFormat="1" applyFont="1" applyFill="1" applyBorder="1" applyAlignment="1" applyProtection="1">
      <alignment horizontal="center" vertical="center" wrapText="1"/>
    </xf>
    <xf numFmtId="167" fontId="7" fillId="0" borderId="14" xfId="54" applyNumberFormat="1" applyFont="1" applyFill="1" applyBorder="1" applyAlignment="1" applyProtection="1">
      <alignment horizontal="center" vertical="center" wrapText="1"/>
    </xf>
    <xf numFmtId="167"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7"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7"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7" fillId="8" borderId="5"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103" fillId="0" borderId="0" xfId="0" applyNumberFormat="1" applyFont="1" applyFill="1" applyBorder="1" applyAlignment="1">
      <alignment horizontal="right" vertical="center"/>
    </xf>
    <xf numFmtId="0" fontId="103" fillId="0" borderId="0" xfId="0" applyNumberFormat="1" applyFont="1" applyFill="1" applyBorder="1" applyAlignment="1" applyProtection="1">
      <alignment horizontal="center"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49" fontId="30"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30" fillId="7" borderId="15" xfId="33" applyNumberFormat="1"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34" fillId="0" borderId="0" xfId="54"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0" borderId="16"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28"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7"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0" fontId="7" fillId="0" borderId="13" xfId="54" applyNumberFormat="1" applyFont="1" applyFill="1" applyBorder="1" applyAlignment="1" applyProtection="1">
      <alignment horizontal="left"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49" fontId="7" fillId="11" borderId="13" xfId="53" applyNumberFormat="1" applyFont="1" applyFill="1" applyBorder="1" applyAlignment="1" applyProtection="1">
      <alignment horizontal="center" vertical="center" wrapText="1"/>
    </xf>
    <xf numFmtId="0" fontId="9" fillId="10" borderId="5" xfId="0" applyNumberFormat="1" applyFont="1" applyFill="1" applyBorder="1" applyAlignment="1" applyProtection="1">
      <alignment horizontal="center" vertical="center" wrapText="1"/>
    </xf>
  </cellXfs>
  <cellStyles count="106">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2" xfId="104"/>
    <cellStyle name="Обычный 14 3" xfId="102"/>
    <cellStyle name="Обычный 14 6" xfId="101"/>
    <cellStyle name="Обычный 14 6 2" xfId="105"/>
    <cellStyle name="Обычный 14 6 3" xfId="103"/>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23</xdr:row>
      <xdr:rowOff>0</xdr:rowOff>
    </xdr:from>
    <xdr:to>
      <xdr:col>35</xdr:col>
      <xdr:colOff>228600</xdr:colOff>
      <xdr:row>23</xdr:row>
      <xdr:rowOff>190500</xdr:rowOff>
    </xdr:to>
    <xdr:grpSp>
      <xdr:nvGrpSpPr>
        <xdr:cNvPr id="4" name="shCalendar" hidden="1"/>
        <xdr:cNvGrpSpPr>
          <a:grpSpLocks/>
        </xdr:cNvGrpSpPr>
      </xdr:nvGrpSpPr>
      <xdr:grpSpPr bwMode="auto">
        <a:xfrm>
          <a:off x="15925800" y="31718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38</xdr:row>
      <xdr:rowOff>0</xdr:rowOff>
    </xdr:from>
    <xdr:ext cx="190500" cy="190500"/>
    <xdr:grpSp>
      <xdr:nvGrpSpPr>
        <xdr:cNvPr id="7" name="shCalendar" hidden="1"/>
        <xdr:cNvGrpSpPr>
          <a:grpSpLocks/>
        </xdr:cNvGrpSpPr>
      </xdr:nvGrpSpPr>
      <xdr:grpSpPr bwMode="auto">
        <a:xfrm>
          <a:off x="8010525" y="115633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74" t="s">
        <v>720</v>
      </c>
      <c r="M5" s="1374"/>
      <c r="N5" s="1374"/>
      <c r="O5" s="1374"/>
      <c r="P5" s="1374"/>
      <c r="Q5" s="1374"/>
      <c r="R5" s="1374"/>
      <c r="S5" s="1374"/>
      <c r="T5" s="1374"/>
      <c r="U5" s="633"/>
    </row>
    <row r="6" spans="1:29" ht="3" customHeight="1">
      <c r="J6" s="499"/>
      <c r="K6" s="499"/>
      <c r="L6" s="494"/>
      <c r="M6" s="494"/>
      <c r="N6" s="494"/>
      <c r="O6" s="498"/>
      <c r="P6" s="498"/>
      <c r="Q6" s="498"/>
      <c r="R6" s="498"/>
      <c r="S6" s="498"/>
      <c r="T6" s="498"/>
      <c r="U6" s="498"/>
      <c r="V6" s="502"/>
    </row>
    <row r="7" spans="1:29" s="746" customFormat="1" ht="5.25" hidden="1">
      <c r="A7" s="1120"/>
      <c r="B7" s="1120"/>
      <c r="C7" s="1120"/>
      <c r="D7" s="1120"/>
      <c r="E7" s="1120"/>
      <c r="F7" s="1120"/>
      <c r="G7" s="1120"/>
      <c r="H7" s="1120"/>
      <c r="L7" s="1169"/>
      <c r="M7" s="1046"/>
      <c r="O7" s="1380"/>
      <c r="P7" s="1380"/>
      <c r="Q7" s="1380"/>
      <c r="R7" s="1380"/>
      <c r="S7" s="1380"/>
      <c r="T7" s="1380"/>
      <c r="U7" s="780"/>
      <c r="V7" s="780"/>
      <c r="X7" s="1120"/>
      <c r="Y7" s="1120"/>
      <c r="Z7" s="1120"/>
      <c r="AA7" s="1120"/>
      <c r="AB7" s="1120"/>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29.11.2018</v>
      </c>
      <c r="P8" s="1381"/>
      <c r="Q8" s="1381"/>
      <c r="R8" s="1381"/>
      <c r="S8" s="1381"/>
      <c r="T8" s="1381"/>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97</v>
      </c>
      <c r="P9" s="1381"/>
      <c r="Q9" s="1381"/>
      <c r="R9" s="1381"/>
      <c r="S9" s="1381"/>
      <c r="T9" s="1381"/>
      <c r="U9" s="551"/>
      <c r="V9" s="551"/>
      <c r="W9" s="489"/>
      <c r="X9" s="559"/>
      <c r="Y9" s="559"/>
      <c r="Z9" s="559"/>
      <c r="AA9" s="559"/>
      <c r="AB9" s="559"/>
      <c r="AC9" s="559"/>
    </row>
    <row r="10" spans="1:29" s="746" customFormat="1" ht="5.25" hidden="1">
      <c r="A10" s="1120"/>
      <c r="B10" s="1120"/>
      <c r="C10" s="1120"/>
      <c r="D10" s="1120"/>
      <c r="E10" s="1120"/>
      <c r="F10" s="1120"/>
      <c r="G10" s="1120"/>
      <c r="H10" s="1120"/>
      <c r="L10" s="1169"/>
      <c r="M10" s="1046"/>
      <c r="O10" s="1380"/>
      <c r="P10" s="1380"/>
      <c r="Q10" s="1380"/>
      <c r="R10" s="1380"/>
      <c r="S10" s="1380"/>
      <c r="T10" s="1380"/>
      <c r="U10" s="780"/>
      <c r="V10" s="780"/>
      <c r="X10" s="1120"/>
      <c r="Y10" s="1120"/>
      <c r="Z10" s="1120"/>
      <c r="AA10" s="1120"/>
      <c r="AB10" s="1120"/>
    </row>
    <row r="11" spans="1:29" s="539" customFormat="1" ht="11.25" hidden="1">
      <c r="A11" s="559"/>
      <c r="B11" s="559"/>
      <c r="C11" s="559"/>
      <c r="D11" s="559"/>
      <c r="E11" s="559"/>
      <c r="F11" s="559"/>
      <c r="G11" s="559"/>
      <c r="H11" s="559"/>
      <c r="L11" s="1375"/>
      <c r="M11" s="1375"/>
      <c r="N11" s="536"/>
      <c r="O11" s="551"/>
      <c r="P11" s="551"/>
      <c r="Q11" s="551"/>
      <c r="R11" s="551"/>
      <c r="S11" s="551"/>
      <c r="T11" s="551"/>
      <c r="U11" s="557" t="s">
        <v>371</v>
      </c>
      <c r="X11" s="559"/>
      <c r="Y11" s="559"/>
      <c r="Z11" s="559"/>
      <c r="AA11" s="559"/>
      <c r="AB11" s="559"/>
      <c r="AC11" s="559"/>
    </row>
    <row r="12" spans="1:29">
      <c r="J12" s="499"/>
      <c r="K12" s="499"/>
      <c r="L12" s="494"/>
      <c r="M12" s="494"/>
      <c r="N12" s="472"/>
      <c r="O12" s="1382"/>
      <c r="P12" s="1382"/>
      <c r="Q12" s="1382"/>
      <c r="R12" s="1382"/>
      <c r="S12" s="1382"/>
      <c r="T12" s="1382"/>
      <c r="U12" s="1382"/>
    </row>
    <row r="13" spans="1:29">
      <c r="J13" s="499"/>
      <c r="K13" s="499"/>
      <c r="L13" s="1305" t="s">
        <v>445</v>
      </c>
      <c r="M13" s="1305"/>
      <c r="N13" s="1305"/>
      <c r="O13" s="1305"/>
      <c r="P13" s="1305"/>
      <c r="Q13" s="1305"/>
      <c r="R13" s="1305"/>
      <c r="S13" s="1305"/>
      <c r="T13" s="1305"/>
      <c r="U13" s="1305"/>
      <c r="V13" s="1305"/>
      <c r="W13" s="1305" t="s">
        <v>446</v>
      </c>
    </row>
    <row r="14" spans="1:29" ht="14.25" customHeight="1">
      <c r="J14" s="499"/>
      <c r="K14" s="499"/>
      <c r="L14" s="1388" t="s">
        <v>91</v>
      </c>
      <c r="M14" s="1388" t="s">
        <v>603</v>
      </c>
      <c r="N14" s="630"/>
      <c r="O14" s="1389" t="s">
        <v>605</v>
      </c>
      <c r="P14" s="1390"/>
      <c r="Q14" s="1390"/>
      <c r="R14" s="1390"/>
      <c r="S14" s="1390"/>
      <c r="T14" s="1391"/>
      <c r="U14" s="1371" t="s">
        <v>339</v>
      </c>
      <c r="V14" s="1385" t="s">
        <v>274</v>
      </c>
      <c r="W14" s="1305"/>
    </row>
    <row r="15" spans="1:29" ht="14.25" customHeight="1">
      <c r="J15" s="499"/>
      <c r="K15" s="499"/>
      <c r="L15" s="1388"/>
      <c r="M15" s="1388"/>
      <c r="N15" s="631"/>
      <c r="O15" s="1394" t="s">
        <v>579</v>
      </c>
      <c r="P15" s="1392" t="s">
        <v>270</v>
      </c>
      <c r="Q15" s="1393"/>
      <c r="R15" s="1368" t="s">
        <v>616</v>
      </c>
      <c r="S15" s="1369"/>
      <c r="T15" s="1370"/>
      <c r="U15" s="1372"/>
      <c r="V15" s="1386"/>
      <c r="W15" s="1305"/>
    </row>
    <row r="16" spans="1:29" ht="33.75" customHeight="1">
      <c r="J16" s="499"/>
      <c r="K16" s="499"/>
      <c r="L16" s="1388"/>
      <c r="M16" s="1388"/>
      <c r="N16" s="632"/>
      <c r="O16" s="1395"/>
      <c r="P16" s="505" t="s">
        <v>580</v>
      </c>
      <c r="Q16" s="505" t="s">
        <v>6</v>
      </c>
      <c r="R16" s="506" t="s">
        <v>273</v>
      </c>
      <c r="S16" s="1383" t="s">
        <v>272</v>
      </c>
      <c r="T16" s="1384"/>
      <c r="U16" s="1373"/>
      <c r="V16" s="1387"/>
      <c r="W16" s="1305"/>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76">
        <f ca="1">OFFSET(S17,0,-1)+1</f>
        <v>7</v>
      </c>
      <c r="T17" s="1376"/>
      <c r="U17" s="617">
        <f ca="1">OFFSET(U17,0,-2)+1</f>
        <v>8</v>
      </c>
      <c r="V17" s="618">
        <f ca="1">OFFSET(V17,0,-1)</f>
        <v>8</v>
      </c>
      <c r="W17" s="617">
        <f ca="1">OFFSET(W17,0,-1)+1</f>
        <v>9</v>
      </c>
    </row>
    <row r="18" spans="1:29" ht="22.5">
      <c r="A18" s="1359">
        <v>1</v>
      </c>
      <c r="B18" s="813"/>
      <c r="C18" s="813"/>
      <c r="D18" s="813"/>
      <c r="E18" s="814"/>
      <c r="F18" s="815"/>
      <c r="G18" s="815"/>
      <c r="H18" s="815"/>
      <c r="I18" s="816"/>
      <c r="J18" s="811"/>
      <c r="K18" s="818"/>
      <c r="L18" s="562">
        <f>mergeValue(A18)</f>
        <v>1</v>
      </c>
      <c r="M18" s="610" t="s">
        <v>19</v>
      </c>
      <c r="N18" s="615"/>
      <c r="O18" s="1360"/>
      <c r="P18" s="1360"/>
      <c r="Q18" s="1360"/>
      <c r="R18" s="1360"/>
      <c r="S18" s="1360"/>
      <c r="T18" s="1360"/>
      <c r="U18" s="1360"/>
      <c r="V18" s="1360"/>
      <c r="W18" s="1128" t="s">
        <v>721</v>
      </c>
      <c r="Y18" s="558"/>
      <c r="Z18" s="558" t="str">
        <f t="shared" ref="Z18:Z31" si="0">IF(M18="","",M18 )</f>
        <v>Наименование тарифа</v>
      </c>
      <c r="AA18" s="558"/>
      <c r="AB18" s="558"/>
      <c r="AC18" s="558"/>
    </row>
    <row r="19" spans="1:29" ht="22.5">
      <c r="A19" s="1359"/>
      <c r="B19" s="1359">
        <v>1</v>
      </c>
      <c r="C19" s="813"/>
      <c r="D19" s="813"/>
      <c r="E19" s="815"/>
      <c r="F19" s="815"/>
      <c r="G19" s="815"/>
      <c r="H19" s="815"/>
      <c r="I19" s="810"/>
      <c r="J19" s="809"/>
      <c r="K19" s="812"/>
      <c r="L19" s="562" t="str">
        <f>mergeValue(A19) &amp;"."&amp; mergeValue(B19)</f>
        <v>1.1</v>
      </c>
      <c r="M19" s="516" t="s">
        <v>15</v>
      </c>
      <c r="N19" s="615"/>
      <c r="O19" s="1360"/>
      <c r="P19" s="1360"/>
      <c r="Q19" s="1360"/>
      <c r="R19" s="1360"/>
      <c r="S19" s="1360"/>
      <c r="T19" s="1360"/>
      <c r="U19" s="1360"/>
      <c r="V19" s="1360"/>
      <c r="W19" s="1128" t="s">
        <v>460</v>
      </c>
      <c r="Y19" s="558"/>
      <c r="Z19" s="558" t="str">
        <f t="shared" si="0"/>
        <v>Территория действия тарифа</v>
      </c>
      <c r="AA19" s="558"/>
      <c r="AB19" s="558"/>
      <c r="AC19" s="558"/>
    </row>
    <row r="20" spans="1:29" ht="22.5">
      <c r="A20" s="1359"/>
      <c r="B20" s="1359"/>
      <c r="C20" s="1359">
        <v>1</v>
      </c>
      <c r="D20" s="813"/>
      <c r="E20" s="815"/>
      <c r="F20" s="815"/>
      <c r="G20" s="815"/>
      <c r="H20" s="815"/>
      <c r="I20" s="817"/>
      <c r="J20" s="809"/>
      <c r="K20" s="812"/>
      <c r="L20" s="562" t="str">
        <f>mergeValue(A20) &amp;"."&amp; mergeValue(B20)&amp;"."&amp; mergeValue(C20)</f>
        <v>1.1.1</v>
      </c>
      <c r="M20" s="517" t="s">
        <v>7</v>
      </c>
      <c r="N20" s="615"/>
      <c r="O20" s="1360"/>
      <c r="P20" s="1360"/>
      <c r="Q20" s="1360"/>
      <c r="R20" s="1360"/>
      <c r="S20" s="1360"/>
      <c r="T20" s="1360"/>
      <c r="U20" s="1360"/>
      <c r="V20" s="1360"/>
      <c r="W20" s="1128" t="s">
        <v>601</v>
      </c>
      <c r="Y20" s="558"/>
      <c r="Z20" s="558" t="str">
        <f t="shared" si="0"/>
        <v xml:space="preserve">Наименование системы теплоснабжения </v>
      </c>
      <c r="AA20" s="558"/>
      <c r="AB20" s="558"/>
      <c r="AC20" s="558"/>
    </row>
    <row r="21" spans="1:29" ht="22.5">
      <c r="A21" s="1359"/>
      <c r="B21" s="1359"/>
      <c r="C21" s="1359"/>
      <c r="D21" s="1359">
        <v>1</v>
      </c>
      <c r="E21" s="815"/>
      <c r="F21" s="815"/>
      <c r="G21" s="815"/>
      <c r="H21" s="815"/>
      <c r="I21" s="817"/>
      <c r="J21" s="809"/>
      <c r="K21" s="812"/>
      <c r="L21" s="562" t="str">
        <f>mergeValue(A21) &amp;"."&amp; mergeValue(B21)&amp;"."&amp; mergeValue(C21)&amp;"."&amp; mergeValue(D21)</f>
        <v>1.1.1.1</v>
      </c>
      <c r="M21" s="518" t="s">
        <v>21</v>
      </c>
      <c r="N21" s="615"/>
      <c r="O21" s="1360"/>
      <c r="P21" s="1360"/>
      <c r="Q21" s="1360"/>
      <c r="R21" s="1360"/>
      <c r="S21" s="1360"/>
      <c r="T21" s="1360"/>
      <c r="U21" s="1360"/>
      <c r="V21" s="1360"/>
      <c r="W21" s="1128" t="s">
        <v>602</v>
      </c>
      <c r="Y21" s="558"/>
      <c r="Z21" s="558" t="str">
        <f t="shared" si="0"/>
        <v xml:space="preserve">Источник тепловой энергии  </v>
      </c>
      <c r="AA21" s="558"/>
      <c r="AB21" s="558"/>
      <c r="AC21" s="558"/>
    </row>
    <row r="22" spans="1:29" ht="78.75">
      <c r="A22" s="1359"/>
      <c r="B22" s="1359"/>
      <c r="C22" s="1359"/>
      <c r="D22" s="1359"/>
      <c r="E22" s="1359">
        <v>1</v>
      </c>
      <c r="F22" s="815"/>
      <c r="G22" s="815"/>
      <c r="H22" s="813">
        <v>1</v>
      </c>
      <c r="I22" s="1359">
        <v>1</v>
      </c>
      <c r="J22" s="815"/>
      <c r="K22" s="820"/>
      <c r="L22" s="562" t="str">
        <f>mergeValue(A22) &amp;"."&amp; mergeValue(B22)&amp;"."&amp; mergeValue(C22)&amp;"."&amp; mergeValue(D22)&amp;"."&amp; mergeValue(E22)</f>
        <v>1.1.1.1.1</v>
      </c>
      <c r="M22" s="524" t="s">
        <v>8</v>
      </c>
      <c r="N22" s="615"/>
      <c r="O22" s="1361"/>
      <c r="P22" s="1361"/>
      <c r="Q22" s="1361"/>
      <c r="R22" s="1361"/>
      <c r="S22" s="1361"/>
      <c r="T22" s="1361"/>
      <c r="U22" s="1361"/>
      <c r="V22" s="1361"/>
      <c r="W22" s="1128" t="s">
        <v>722</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59"/>
      <c r="B23" s="1359"/>
      <c r="C23" s="1359"/>
      <c r="D23" s="1359"/>
      <c r="E23" s="1359"/>
      <c r="F23" s="1359">
        <v>1</v>
      </c>
      <c r="G23" s="813"/>
      <c r="H23" s="813"/>
      <c r="I23" s="1359"/>
      <c r="J23" s="1359">
        <v>1</v>
      </c>
      <c r="K23" s="821"/>
      <c r="L23" s="562" t="str">
        <f>mergeValue(A23) &amp;"."&amp; mergeValue(B23)&amp;"."&amp; mergeValue(C23)&amp;"."&amp; mergeValue(D23)&amp;"."&amp; mergeValue(E23)&amp;"."&amp; mergeValue(F23)</f>
        <v>1.1.1.1.1.1</v>
      </c>
      <c r="M23" s="525" t="s">
        <v>9</v>
      </c>
      <c r="N23" s="615"/>
      <c r="O23" s="1362"/>
      <c r="P23" s="1363"/>
      <c r="Q23" s="1363"/>
      <c r="R23" s="1363"/>
      <c r="S23" s="1363"/>
      <c r="T23" s="1363"/>
      <c r="U23" s="1363"/>
      <c r="V23" s="1364"/>
      <c r="W23" s="1128" t="s">
        <v>723</v>
      </c>
      <c r="Y23" s="558"/>
      <c r="Z23" s="558" t="str">
        <f t="shared" si="0"/>
        <v>Группа потребителей</v>
      </c>
      <c r="AA23" s="558"/>
      <c r="AB23" s="558"/>
      <c r="AC23" s="558"/>
    </row>
    <row r="24" spans="1:29" ht="122.1" customHeight="1">
      <c r="A24" s="1359"/>
      <c r="B24" s="1359"/>
      <c r="C24" s="1359"/>
      <c r="D24" s="1359"/>
      <c r="E24" s="1359"/>
      <c r="F24" s="1359"/>
      <c r="G24" s="813">
        <v>1</v>
      </c>
      <c r="H24" s="813"/>
      <c r="I24" s="1359"/>
      <c r="J24" s="1359"/>
      <c r="K24" s="821">
        <v>1</v>
      </c>
      <c r="L24" s="562" t="str">
        <f>mergeValue(A24) &amp;"."&amp; mergeValue(B24)&amp;"."&amp; mergeValue(C24)&amp;"."&amp; mergeValue(D24)&amp;"."&amp; mergeValue(E24)&amp;"."&amp; mergeValue(F24)&amp;"."&amp; mergeValue(G24)</f>
        <v>1.1.1.1.1.1.1</v>
      </c>
      <c r="M24" s="1088"/>
      <c r="N24" s="615"/>
      <c r="O24" s="532"/>
      <c r="P24" s="532"/>
      <c r="Q24" s="1040"/>
      <c r="R24" s="1366"/>
      <c r="S24" s="1367" t="s">
        <v>83</v>
      </c>
      <c r="T24" s="1366"/>
      <c r="U24" s="1367" t="s">
        <v>84</v>
      </c>
      <c r="V24" s="532"/>
      <c r="W24" s="1377" t="s">
        <v>724</v>
      </c>
      <c r="X24" s="554" t="str">
        <f>strCheckDate(O25:V25)</f>
        <v/>
      </c>
      <c r="Y24" s="558"/>
      <c r="Z24" s="558" t="str">
        <f t="shared" si="0"/>
        <v/>
      </c>
      <c r="AA24" s="558"/>
      <c r="AB24" s="558"/>
      <c r="AC24" s="558"/>
    </row>
    <row r="25" spans="1:29" ht="11.25" hidden="1">
      <c r="A25" s="1359"/>
      <c r="B25" s="1359"/>
      <c r="C25" s="1359"/>
      <c r="D25" s="1359"/>
      <c r="E25" s="1359"/>
      <c r="F25" s="1359"/>
      <c r="G25" s="813"/>
      <c r="H25" s="813"/>
      <c r="I25" s="1359"/>
      <c r="J25" s="1359"/>
      <c r="K25" s="821"/>
      <c r="L25" s="569"/>
      <c r="M25" s="615"/>
      <c r="N25" s="615"/>
      <c r="O25" s="532"/>
      <c r="P25" s="532"/>
      <c r="Q25" s="553" t="str">
        <f>R24 &amp; "-" &amp; T24</f>
        <v>-</v>
      </c>
      <c r="R25" s="1366"/>
      <c r="S25" s="1367"/>
      <c r="T25" s="1366"/>
      <c r="U25" s="1367"/>
      <c r="V25" s="532"/>
      <c r="W25" s="1378"/>
      <c r="Y25" s="558"/>
      <c r="Z25" s="558" t="str">
        <f t="shared" si="0"/>
        <v/>
      </c>
      <c r="AA25" s="558"/>
      <c r="AB25" s="558"/>
      <c r="AC25" s="558"/>
    </row>
    <row r="26" spans="1:29" ht="15" customHeight="1">
      <c r="A26" s="1359"/>
      <c r="B26" s="1359"/>
      <c r="C26" s="1359"/>
      <c r="D26" s="1359"/>
      <c r="E26" s="1359"/>
      <c r="F26" s="1359"/>
      <c r="G26" s="815"/>
      <c r="H26" s="813"/>
      <c r="I26" s="1359"/>
      <c r="J26" s="1359"/>
      <c r="K26" s="820"/>
      <c r="L26" s="508"/>
      <c r="M26" s="527" t="s">
        <v>24</v>
      </c>
      <c r="N26" s="534"/>
      <c r="O26" s="534"/>
      <c r="P26" s="534"/>
      <c r="Q26" s="534"/>
      <c r="R26" s="534"/>
      <c r="S26" s="534"/>
      <c r="T26" s="534"/>
      <c r="U26" s="534"/>
      <c r="V26" s="530"/>
      <c r="W26" s="1379"/>
      <c r="Y26" s="558"/>
      <c r="Z26" s="558" t="str">
        <f t="shared" si="0"/>
        <v>Добавить вид теплоносителя (параметры теплоносителя)</v>
      </c>
      <c r="AA26" s="558"/>
      <c r="AB26" s="558"/>
      <c r="AC26" s="558"/>
    </row>
    <row r="27" spans="1:29" ht="15" customHeight="1">
      <c r="A27" s="1359"/>
      <c r="B27" s="1359"/>
      <c r="C27" s="1359"/>
      <c r="D27" s="1359"/>
      <c r="E27" s="1359"/>
      <c r="F27" s="815"/>
      <c r="G27" s="815"/>
      <c r="H27" s="813"/>
      <c r="I27" s="1359"/>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59"/>
      <c r="B28" s="1359"/>
      <c r="C28" s="1359"/>
      <c r="D28" s="1359"/>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59"/>
      <c r="B29" s="1359"/>
      <c r="C29" s="1359"/>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59"/>
      <c r="B30" s="1359"/>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59"/>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352" t="s">
        <v>725</v>
      </c>
      <c r="N34" s="1352"/>
      <c r="O34" s="1352"/>
      <c r="P34" s="1352"/>
      <c r="Q34" s="1352"/>
      <c r="R34" s="1352"/>
      <c r="S34" s="1352"/>
      <c r="T34" s="1352"/>
      <c r="U34" s="1352"/>
      <c r="V34" s="1352"/>
      <c r="W34" s="1352"/>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353" t="s">
        <v>471</v>
      </c>
      <c r="G2" s="1354"/>
      <c r="H2" s="1355"/>
      <c r="I2" s="757"/>
    </row>
    <row r="3" spans="1:20" ht="3" customHeight="1"/>
    <row r="4" spans="1:20" s="955" customFormat="1" ht="11.25">
      <c r="A4" s="961"/>
      <c r="B4" s="961"/>
      <c r="C4" s="961"/>
      <c r="D4" s="961"/>
      <c r="F4" s="1305" t="s">
        <v>445</v>
      </c>
      <c r="G4" s="1305"/>
      <c r="H4" s="1305"/>
      <c r="I4" s="1356"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356"/>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28.12.2018</v>
      </c>
      <c r="I7" s="767" t="s">
        <v>473</v>
      </c>
      <c r="J7" s="584"/>
      <c r="K7" s="961"/>
      <c r="L7" s="961"/>
      <c r="M7" s="961"/>
      <c r="N7" s="961"/>
      <c r="O7" s="961"/>
      <c r="P7" s="961"/>
      <c r="Q7" s="961"/>
      <c r="R7" s="961"/>
      <c r="S7" s="961"/>
      <c r="T7" s="961"/>
    </row>
    <row r="8" spans="1:20" s="955" customFormat="1" ht="45">
      <c r="A8" s="1357">
        <v>1</v>
      </c>
      <c r="B8" s="961"/>
      <c r="C8" s="961"/>
      <c r="D8" s="961"/>
      <c r="F8" s="977" t="str">
        <f>"2." &amp;mergeValue(A8)</f>
        <v>2.1</v>
      </c>
      <c r="G8" s="766" t="s">
        <v>474</v>
      </c>
      <c r="H8" s="975"/>
      <c r="I8" s="767" t="s">
        <v>569</v>
      </c>
      <c r="J8" s="584"/>
      <c r="K8" s="961"/>
      <c r="L8" s="961"/>
      <c r="M8" s="961"/>
      <c r="N8" s="961"/>
      <c r="O8" s="961"/>
      <c r="P8" s="961"/>
      <c r="Q8" s="961"/>
      <c r="R8" s="961"/>
      <c r="S8" s="961"/>
      <c r="T8" s="961"/>
    </row>
    <row r="9" spans="1:20" s="955" customFormat="1" ht="22.5">
      <c r="A9" s="1357"/>
      <c r="B9" s="961"/>
      <c r="C9" s="961"/>
      <c r="D9" s="961"/>
      <c r="F9" s="977" t="str">
        <f>"3." &amp;mergeValue(A9)</f>
        <v>3.1</v>
      </c>
      <c r="G9" s="766" t="s">
        <v>475</v>
      </c>
      <c r="H9" s="975"/>
      <c r="I9" s="767" t="s">
        <v>567</v>
      </c>
      <c r="J9" s="584"/>
      <c r="K9" s="961"/>
      <c r="L9" s="961"/>
      <c r="M9" s="961"/>
      <c r="N9" s="961"/>
      <c r="O9" s="961"/>
      <c r="P9" s="961"/>
      <c r="Q9" s="961"/>
      <c r="R9" s="961"/>
      <c r="S9" s="961"/>
      <c r="T9" s="961"/>
    </row>
    <row r="10" spans="1:20" s="955" customFormat="1" ht="22.5">
      <c r="A10" s="1357"/>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357"/>
      <c r="B11" s="1357">
        <v>1</v>
      </c>
      <c r="C11" s="971"/>
      <c r="D11" s="971"/>
      <c r="F11" s="977" t="str">
        <f>"4."&amp;mergeValue(A11) &amp;"."&amp;mergeValue(B11)</f>
        <v>4.1.1</v>
      </c>
      <c r="G11" s="778" t="s">
        <v>571</v>
      </c>
      <c r="H11" s="975" t="str">
        <f>IF(region_name="","",region_name)</f>
        <v>Челябинская область</v>
      </c>
      <c r="I11" s="767" t="s">
        <v>479</v>
      </c>
      <c r="J11" s="584"/>
      <c r="K11" s="961"/>
      <c r="L11" s="961"/>
      <c r="M11" s="961"/>
      <c r="N11" s="961"/>
      <c r="O11" s="961"/>
      <c r="P11" s="961"/>
      <c r="Q11" s="961"/>
      <c r="R11" s="961"/>
      <c r="S11" s="961"/>
      <c r="T11" s="961"/>
    </row>
    <row r="12" spans="1:20" s="955" customFormat="1" ht="22.5">
      <c r="A12" s="1357"/>
      <c r="B12" s="1357"/>
      <c r="C12" s="1357">
        <v>1</v>
      </c>
      <c r="D12" s="971"/>
      <c r="F12" s="977" t="str">
        <f>"4."&amp;mergeValue(A12) &amp;"."&amp;mergeValue(B12)&amp;"."&amp;mergeValue(C12)</f>
        <v>4.1.1.1</v>
      </c>
      <c r="G12" s="768" t="s">
        <v>477</v>
      </c>
      <c r="H12" s="975"/>
      <c r="I12" s="767" t="s">
        <v>480</v>
      </c>
      <c r="J12" s="584"/>
      <c r="K12" s="961"/>
      <c r="L12" s="961"/>
      <c r="M12" s="961"/>
      <c r="N12" s="961"/>
      <c r="O12" s="961"/>
      <c r="P12" s="961"/>
      <c r="Q12" s="961"/>
      <c r="R12" s="961"/>
      <c r="S12" s="961"/>
      <c r="T12" s="961"/>
    </row>
    <row r="13" spans="1:20" s="955" customFormat="1" ht="39" customHeight="1">
      <c r="A13" s="1357"/>
      <c r="B13" s="1357"/>
      <c r="C13" s="1357"/>
      <c r="D13" s="971">
        <v>1</v>
      </c>
      <c r="F13" s="977" t="str">
        <f>"4."&amp;mergeValue(A13) &amp;"."&amp;mergeValue(B13)&amp;"."&amp;mergeValue(C13)&amp;"."&amp;mergeValue(D13)</f>
        <v>4.1.1.1.1</v>
      </c>
      <c r="G13" s="769" t="s">
        <v>478</v>
      </c>
      <c r="H13" s="975"/>
      <c r="I13" s="1358" t="s">
        <v>570</v>
      </c>
      <c r="J13" s="584"/>
      <c r="K13" s="961"/>
      <c r="L13" s="961"/>
      <c r="M13" s="961"/>
      <c r="N13" s="961"/>
      <c r="O13" s="961"/>
      <c r="P13" s="961"/>
      <c r="Q13" s="961"/>
      <c r="R13" s="961"/>
      <c r="S13" s="961"/>
      <c r="T13" s="961"/>
    </row>
    <row r="14" spans="1:20" s="955" customFormat="1" ht="18.75">
      <c r="A14" s="1357"/>
      <c r="B14" s="1357"/>
      <c r="C14" s="1357"/>
      <c r="D14" s="971"/>
      <c r="F14" s="770"/>
      <c r="G14" s="948" t="s">
        <v>4</v>
      </c>
      <c r="H14" s="593"/>
      <c r="I14" s="1358"/>
      <c r="J14" s="584"/>
      <c r="K14" s="961"/>
      <c r="L14" s="961"/>
      <c r="M14" s="961"/>
      <c r="N14" s="961"/>
      <c r="O14" s="961"/>
      <c r="P14" s="961"/>
      <c r="Q14" s="961"/>
      <c r="R14" s="961"/>
      <c r="S14" s="961"/>
      <c r="T14" s="961"/>
    </row>
    <row r="15" spans="1:20" s="955" customFormat="1" ht="18.75">
      <c r="A15" s="1357"/>
      <c r="B15" s="1357"/>
      <c r="C15" s="971"/>
      <c r="D15" s="971"/>
      <c r="F15" s="603"/>
      <c r="G15" s="546" t="s">
        <v>401</v>
      </c>
      <c r="H15" s="604"/>
      <c r="I15" s="605"/>
      <c r="J15" s="584"/>
      <c r="K15" s="961"/>
      <c r="L15" s="961"/>
      <c r="M15" s="961"/>
      <c r="N15" s="961"/>
      <c r="O15" s="961"/>
      <c r="P15" s="961"/>
      <c r="Q15" s="961"/>
      <c r="R15" s="961"/>
      <c r="S15" s="961"/>
      <c r="T15" s="961"/>
    </row>
    <row r="16" spans="1:20" s="955" customFormat="1" ht="18.75">
      <c r="A16" s="1357"/>
      <c r="B16" s="961"/>
      <c r="C16" s="961"/>
      <c r="D16" s="961"/>
      <c r="F16" s="770"/>
      <c r="G16" s="696" t="s">
        <v>484</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483</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352" t="s">
        <v>572</v>
      </c>
      <c r="H19" s="1352"/>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74" t="s">
        <v>720</v>
      </c>
      <c r="M5" s="1374"/>
      <c r="N5" s="1374"/>
      <c r="O5" s="1374"/>
      <c r="P5" s="1374"/>
      <c r="Q5" s="1374"/>
      <c r="R5" s="1374"/>
      <c r="S5" s="1374"/>
      <c r="T5" s="1374"/>
      <c r="U5" s="633"/>
    </row>
    <row r="6" spans="1:34" ht="3" customHeight="1">
      <c r="J6" s="943"/>
      <c r="K6" s="943"/>
      <c r="L6" s="939"/>
      <c r="M6" s="939"/>
      <c r="N6" s="939"/>
      <c r="O6" s="718"/>
      <c r="P6" s="718"/>
      <c r="Q6" s="718"/>
      <c r="R6" s="718"/>
      <c r="S6" s="718"/>
      <c r="T6" s="718"/>
      <c r="U6" s="718"/>
      <c r="V6" s="946"/>
    </row>
    <row r="7" spans="1:34" s="746" customFormat="1" ht="5.25" hidden="1">
      <c r="A7" s="1120"/>
      <c r="B7" s="1120"/>
      <c r="C7" s="1120"/>
      <c r="D7" s="1120"/>
      <c r="E7" s="1120"/>
      <c r="F7" s="1120"/>
      <c r="G7" s="1120"/>
      <c r="H7" s="1120"/>
      <c r="L7" s="1169"/>
      <c r="M7" s="1046"/>
      <c r="O7" s="1380"/>
      <c r="P7" s="1380"/>
      <c r="Q7" s="1380"/>
      <c r="R7" s="1380"/>
      <c r="S7" s="1380"/>
      <c r="T7" s="1380"/>
      <c r="U7" s="780"/>
      <c r="V7" s="780"/>
      <c r="X7" s="1120"/>
      <c r="Y7" s="1120"/>
      <c r="Z7" s="1120"/>
      <c r="AA7" s="1120"/>
      <c r="AB7" s="1120"/>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29.11.2018</v>
      </c>
      <c r="P8" s="1381"/>
      <c r="Q8" s="1381"/>
      <c r="R8" s="1381"/>
      <c r="S8" s="1381"/>
      <c r="T8" s="1381"/>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97</v>
      </c>
      <c r="P9" s="1381"/>
      <c r="Q9" s="1381"/>
      <c r="R9" s="1381"/>
      <c r="S9" s="1381"/>
      <c r="T9" s="1381"/>
      <c r="U9" s="730"/>
      <c r="V9" s="730"/>
      <c r="W9" s="489"/>
      <c r="X9" s="961"/>
      <c r="Y9" s="961"/>
      <c r="Z9" s="961"/>
      <c r="AA9" s="961"/>
      <c r="AB9" s="961"/>
      <c r="AC9" s="961"/>
      <c r="AD9" s="961"/>
      <c r="AE9" s="961"/>
      <c r="AF9" s="961"/>
      <c r="AG9" s="961"/>
      <c r="AH9" s="961"/>
    </row>
    <row r="10" spans="1:34" s="746" customFormat="1" ht="5.25" hidden="1">
      <c r="A10" s="1120"/>
      <c r="B10" s="1120"/>
      <c r="C10" s="1120"/>
      <c r="D10" s="1120"/>
      <c r="E10" s="1120"/>
      <c r="F10" s="1120"/>
      <c r="G10" s="1120"/>
      <c r="H10" s="1120"/>
      <c r="L10" s="1169"/>
      <c r="M10" s="1046"/>
      <c r="O10" s="1380"/>
      <c r="P10" s="1380"/>
      <c r="Q10" s="1380"/>
      <c r="R10" s="1380"/>
      <c r="S10" s="1380"/>
      <c r="T10" s="1380"/>
      <c r="U10" s="780"/>
      <c r="V10" s="780"/>
      <c r="X10" s="1120"/>
      <c r="Y10" s="1120"/>
      <c r="Z10" s="1120"/>
      <c r="AA10" s="1120"/>
      <c r="AB10" s="1120"/>
    </row>
    <row r="11" spans="1:34" s="955" customFormat="1" ht="11.25" hidden="1">
      <c r="A11" s="961"/>
      <c r="B11" s="961"/>
      <c r="C11" s="961"/>
      <c r="D11" s="961"/>
      <c r="E11" s="961"/>
      <c r="F11" s="961"/>
      <c r="G11" s="961"/>
      <c r="H11" s="961"/>
      <c r="L11" s="1375"/>
      <c r="M11" s="1375"/>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82"/>
      <c r="P12" s="1382"/>
      <c r="Q12" s="1382"/>
      <c r="R12" s="1382"/>
      <c r="S12" s="1382"/>
      <c r="T12" s="1382"/>
      <c r="U12" s="1382"/>
    </row>
    <row r="13" spans="1:34">
      <c r="J13" s="943"/>
      <c r="K13" s="943"/>
      <c r="L13" s="1305" t="s">
        <v>445</v>
      </c>
      <c r="M13" s="1305"/>
      <c r="N13" s="1305"/>
      <c r="O13" s="1305"/>
      <c r="P13" s="1305"/>
      <c r="Q13" s="1305"/>
      <c r="R13" s="1305"/>
      <c r="S13" s="1305"/>
      <c r="T13" s="1305"/>
      <c r="U13" s="1305"/>
      <c r="V13" s="1305"/>
      <c r="W13" s="1305" t="s">
        <v>446</v>
      </c>
    </row>
    <row r="14" spans="1:34" ht="14.25" customHeight="1">
      <c r="J14" s="943"/>
      <c r="K14" s="943"/>
      <c r="L14" s="1388" t="s">
        <v>91</v>
      </c>
      <c r="M14" s="1388" t="s">
        <v>603</v>
      </c>
      <c r="N14" s="630"/>
      <c r="O14" s="1389" t="s">
        <v>605</v>
      </c>
      <c r="P14" s="1390"/>
      <c r="Q14" s="1390"/>
      <c r="R14" s="1390"/>
      <c r="S14" s="1390"/>
      <c r="T14" s="1391"/>
      <c r="U14" s="1371" t="s">
        <v>339</v>
      </c>
      <c r="V14" s="1385" t="s">
        <v>274</v>
      </c>
      <c r="W14" s="1305"/>
    </row>
    <row r="15" spans="1:34" ht="14.25" customHeight="1">
      <c r="J15" s="943"/>
      <c r="K15" s="943"/>
      <c r="L15" s="1388"/>
      <c r="M15" s="1388"/>
      <c r="N15" s="631"/>
      <c r="O15" s="1394" t="s">
        <v>579</v>
      </c>
      <c r="P15" s="1392" t="s">
        <v>270</v>
      </c>
      <c r="Q15" s="1393"/>
      <c r="R15" s="1368" t="s">
        <v>616</v>
      </c>
      <c r="S15" s="1369"/>
      <c r="T15" s="1370"/>
      <c r="U15" s="1372"/>
      <c r="V15" s="1386"/>
      <c r="W15" s="1305"/>
    </row>
    <row r="16" spans="1:34" ht="33.75" customHeight="1">
      <c r="J16" s="943"/>
      <c r="K16" s="943"/>
      <c r="L16" s="1388"/>
      <c r="M16" s="1388"/>
      <c r="N16" s="632"/>
      <c r="O16" s="1395"/>
      <c r="P16" s="719" t="s">
        <v>580</v>
      </c>
      <c r="Q16" s="719" t="s">
        <v>6</v>
      </c>
      <c r="R16" s="976" t="s">
        <v>273</v>
      </c>
      <c r="S16" s="1383" t="s">
        <v>272</v>
      </c>
      <c r="T16" s="1384"/>
      <c r="U16" s="1373"/>
      <c r="V16" s="1387"/>
      <c r="W16" s="1305"/>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76">
        <f ca="1">OFFSET(S17,0,-1)+1</f>
        <v>7</v>
      </c>
      <c r="T17" s="1376"/>
      <c r="U17" s="973">
        <f ca="1">OFFSET(U17,0,-2)+1</f>
        <v>8</v>
      </c>
      <c r="V17" s="618">
        <f ca="1">OFFSET(V17,0,-1)</f>
        <v>8</v>
      </c>
      <c r="W17" s="973">
        <f ca="1">OFFSET(W17,0,-1)+1</f>
        <v>9</v>
      </c>
    </row>
    <row r="18" spans="1:36" ht="22.5">
      <c r="A18" s="1359">
        <v>1</v>
      </c>
      <c r="B18" s="963"/>
      <c r="C18" s="963"/>
      <c r="D18" s="963"/>
      <c r="E18" s="929"/>
      <c r="F18" s="974"/>
      <c r="G18" s="974"/>
      <c r="H18" s="974"/>
      <c r="I18" s="931"/>
      <c r="J18" s="927"/>
      <c r="K18" s="911"/>
      <c r="L18" s="978">
        <f>mergeValue(A18)</f>
        <v>1</v>
      </c>
      <c r="M18" s="610" t="s">
        <v>19</v>
      </c>
      <c r="N18" s="615"/>
      <c r="O18" s="1360"/>
      <c r="P18" s="1360"/>
      <c r="Q18" s="1360"/>
      <c r="R18" s="1360"/>
      <c r="S18" s="1360"/>
      <c r="T18" s="1360"/>
      <c r="U18" s="1360"/>
      <c r="V18" s="1360"/>
      <c r="W18" s="1128" t="s">
        <v>721</v>
      </c>
      <c r="Y18" s="777"/>
      <c r="Z18" s="777" t="str">
        <f t="shared" ref="Z18:Z31" si="0">IF(M18="","",M18 )</f>
        <v>Наименование тарифа</v>
      </c>
      <c r="AA18" s="777"/>
      <c r="AB18" s="777"/>
      <c r="AC18" s="777"/>
      <c r="AI18" s="956"/>
      <c r="AJ18" s="956"/>
    </row>
    <row r="19" spans="1:36" ht="22.5">
      <c r="A19" s="1359"/>
      <c r="B19" s="1359">
        <v>1</v>
      </c>
      <c r="C19" s="963"/>
      <c r="D19" s="963"/>
      <c r="E19" s="974"/>
      <c r="F19" s="974"/>
      <c r="G19" s="974"/>
      <c r="H19" s="974"/>
      <c r="I19" s="969"/>
      <c r="J19" s="902"/>
      <c r="K19" s="905"/>
      <c r="L19" s="978" t="str">
        <f>mergeValue(A19) &amp;"."&amp; mergeValue(B19)</f>
        <v>1.1</v>
      </c>
      <c r="M19" s="658" t="s">
        <v>15</v>
      </c>
      <c r="N19" s="615"/>
      <c r="O19" s="1360"/>
      <c r="P19" s="1360"/>
      <c r="Q19" s="1360"/>
      <c r="R19" s="1360"/>
      <c r="S19" s="1360"/>
      <c r="T19" s="1360"/>
      <c r="U19" s="1360"/>
      <c r="V19" s="1360"/>
      <c r="W19" s="1128" t="s">
        <v>460</v>
      </c>
      <c r="Y19" s="777"/>
      <c r="Z19" s="777" t="str">
        <f t="shared" si="0"/>
        <v>Территория действия тарифа</v>
      </c>
      <c r="AA19" s="777"/>
      <c r="AB19" s="777"/>
      <c r="AC19" s="777"/>
      <c r="AI19" s="956"/>
      <c r="AJ19" s="956"/>
    </row>
    <row r="20" spans="1:36" ht="22.5">
      <c r="A20" s="1359"/>
      <c r="B20" s="1359"/>
      <c r="C20" s="1359">
        <v>1</v>
      </c>
      <c r="D20" s="963"/>
      <c r="E20" s="974"/>
      <c r="F20" s="974"/>
      <c r="G20" s="974"/>
      <c r="H20" s="974"/>
      <c r="I20" s="910"/>
      <c r="J20" s="902"/>
      <c r="K20" s="905"/>
      <c r="L20" s="978" t="str">
        <f>mergeValue(A20) &amp;"."&amp; mergeValue(B20)&amp;"."&amp; mergeValue(C20)</f>
        <v>1.1.1</v>
      </c>
      <c r="M20" s="659" t="s">
        <v>7</v>
      </c>
      <c r="N20" s="615"/>
      <c r="O20" s="1360"/>
      <c r="P20" s="1360"/>
      <c r="Q20" s="1360"/>
      <c r="R20" s="1360"/>
      <c r="S20" s="1360"/>
      <c r="T20" s="1360"/>
      <c r="U20" s="1360"/>
      <c r="V20" s="1360"/>
      <c r="W20" s="1128" t="s">
        <v>601</v>
      </c>
      <c r="Y20" s="777"/>
      <c r="Z20" s="777" t="str">
        <f t="shared" si="0"/>
        <v xml:space="preserve">Наименование системы теплоснабжения </v>
      </c>
      <c r="AA20" s="777"/>
      <c r="AB20" s="777"/>
      <c r="AC20" s="777"/>
      <c r="AI20" s="956"/>
      <c r="AJ20" s="956"/>
    </row>
    <row r="21" spans="1:36" ht="22.5">
      <c r="A21" s="1359"/>
      <c r="B21" s="1359"/>
      <c r="C21" s="1359"/>
      <c r="D21" s="1359">
        <v>1</v>
      </c>
      <c r="E21" s="974"/>
      <c r="F21" s="974"/>
      <c r="G21" s="974"/>
      <c r="H21" s="974"/>
      <c r="I21" s="910"/>
      <c r="J21" s="902"/>
      <c r="K21" s="905"/>
      <c r="L21" s="978" t="str">
        <f>mergeValue(A21) &amp;"."&amp; mergeValue(B21)&amp;"."&amp; mergeValue(C21)&amp;"."&amp; mergeValue(D21)</f>
        <v>1.1.1.1</v>
      </c>
      <c r="M21" s="660" t="s">
        <v>21</v>
      </c>
      <c r="N21" s="615"/>
      <c r="O21" s="1360"/>
      <c r="P21" s="1360"/>
      <c r="Q21" s="1360"/>
      <c r="R21" s="1360"/>
      <c r="S21" s="1360"/>
      <c r="T21" s="1360"/>
      <c r="U21" s="1360"/>
      <c r="V21" s="1360"/>
      <c r="W21" s="1128" t="s">
        <v>602</v>
      </c>
      <c r="Y21" s="777"/>
      <c r="Z21" s="777" t="str">
        <f t="shared" si="0"/>
        <v xml:space="preserve">Источник тепловой энергии  </v>
      </c>
      <c r="AA21" s="777"/>
      <c r="AB21" s="777"/>
      <c r="AC21" s="777"/>
      <c r="AI21" s="956"/>
      <c r="AJ21" s="956"/>
    </row>
    <row r="22" spans="1:36" ht="78.75">
      <c r="A22" s="1359"/>
      <c r="B22" s="1359"/>
      <c r="C22" s="1359"/>
      <c r="D22" s="1359"/>
      <c r="E22" s="1359">
        <v>1</v>
      </c>
      <c r="F22" s="974"/>
      <c r="G22" s="974"/>
      <c r="H22" s="963">
        <v>1</v>
      </c>
      <c r="I22" s="1359">
        <v>1</v>
      </c>
      <c r="J22" s="974"/>
      <c r="K22" s="913"/>
      <c r="L22" s="978" t="str">
        <f>mergeValue(A22) &amp;"."&amp; mergeValue(B22)&amp;"."&amp; mergeValue(C22)&amp;"."&amp; mergeValue(D22)&amp;"."&amp; mergeValue(E22)</f>
        <v>1.1.1.1.1</v>
      </c>
      <c r="M22" s="524" t="s">
        <v>8</v>
      </c>
      <c r="N22" s="615"/>
      <c r="O22" s="1361"/>
      <c r="P22" s="1361"/>
      <c r="Q22" s="1361"/>
      <c r="R22" s="1361"/>
      <c r="S22" s="1361"/>
      <c r="T22" s="1361"/>
      <c r="U22" s="1361"/>
      <c r="V22" s="1361"/>
      <c r="W22" s="1128" t="s">
        <v>722</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59"/>
      <c r="B23" s="1359"/>
      <c r="C23" s="1359"/>
      <c r="D23" s="1359"/>
      <c r="E23" s="1359"/>
      <c r="F23" s="1359">
        <v>1</v>
      </c>
      <c r="G23" s="963"/>
      <c r="H23" s="963"/>
      <c r="I23" s="1359"/>
      <c r="J23" s="1359">
        <v>1</v>
      </c>
      <c r="K23" s="914"/>
      <c r="L23" s="978" t="str">
        <f>mergeValue(A23) &amp;"."&amp; mergeValue(B23)&amp;"."&amp; mergeValue(C23)&amp;"."&amp; mergeValue(D23)&amp;"."&amp; mergeValue(E23)&amp;"."&amp; mergeValue(F23)</f>
        <v>1.1.1.1.1.1</v>
      </c>
      <c r="M23" s="525" t="s">
        <v>9</v>
      </c>
      <c r="N23" s="615"/>
      <c r="O23" s="1362"/>
      <c r="P23" s="1363"/>
      <c r="Q23" s="1363"/>
      <c r="R23" s="1363"/>
      <c r="S23" s="1363"/>
      <c r="T23" s="1363"/>
      <c r="U23" s="1363"/>
      <c r="V23" s="1364"/>
      <c r="W23" s="1128" t="s">
        <v>723</v>
      </c>
      <c r="Y23" s="777"/>
      <c r="Z23" s="777" t="str">
        <f t="shared" si="0"/>
        <v>Группа потребителей</v>
      </c>
      <c r="AA23" s="777"/>
      <c r="AB23" s="777"/>
      <c r="AC23" s="777"/>
      <c r="AI23" s="956"/>
      <c r="AJ23" s="956"/>
    </row>
    <row r="24" spans="1:36" ht="122.1" customHeight="1">
      <c r="A24" s="1359"/>
      <c r="B24" s="1359"/>
      <c r="C24" s="1359"/>
      <c r="D24" s="1359"/>
      <c r="E24" s="1359"/>
      <c r="F24" s="1359"/>
      <c r="G24" s="963">
        <v>1</v>
      </c>
      <c r="H24" s="963"/>
      <c r="I24" s="1359"/>
      <c r="J24" s="1359"/>
      <c r="K24" s="914">
        <v>1</v>
      </c>
      <c r="L24" s="978" t="str">
        <f>mergeValue(A24) &amp;"."&amp; mergeValue(B24)&amp;"."&amp; mergeValue(C24)&amp;"."&amp; mergeValue(D24)&amp;"."&amp; mergeValue(E24)&amp;"."&amp; mergeValue(F24)&amp;"."&amp; mergeValue(G24)</f>
        <v>1.1.1.1.1.1.1</v>
      </c>
      <c r="M24" s="1088"/>
      <c r="N24" s="615"/>
      <c r="O24" s="726"/>
      <c r="P24" s="726"/>
      <c r="Q24" s="1040"/>
      <c r="R24" s="1366"/>
      <c r="S24" s="1367" t="s">
        <v>83</v>
      </c>
      <c r="T24" s="1366"/>
      <c r="U24" s="1367" t="s">
        <v>84</v>
      </c>
      <c r="V24" s="726"/>
      <c r="W24" s="1377" t="s">
        <v>724</v>
      </c>
      <c r="X24" s="956" t="str">
        <f>strCheckDate(O25:V25)</f>
        <v/>
      </c>
      <c r="Y24" s="777"/>
      <c r="Z24" s="777" t="str">
        <f t="shared" si="0"/>
        <v/>
      </c>
      <c r="AA24" s="777"/>
      <c r="AB24" s="777"/>
      <c r="AC24" s="777"/>
      <c r="AI24" s="956"/>
      <c r="AJ24" s="956"/>
    </row>
    <row r="25" spans="1:36" ht="11.25" hidden="1">
      <c r="A25" s="1359"/>
      <c r="B25" s="1359"/>
      <c r="C25" s="1359"/>
      <c r="D25" s="1359"/>
      <c r="E25" s="1359"/>
      <c r="F25" s="1359"/>
      <c r="G25" s="963"/>
      <c r="H25" s="963"/>
      <c r="I25" s="1359"/>
      <c r="J25" s="1359"/>
      <c r="K25" s="914"/>
      <c r="L25" s="752"/>
      <c r="M25" s="615"/>
      <c r="N25" s="615"/>
      <c r="O25" s="726"/>
      <c r="P25" s="726"/>
      <c r="Q25" s="732" t="str">
        <f>R24 &amp; "-" &amp; T24</f>
        <v>-</v>
      </c>
      <c r="R25" s="1366"/>
      <c r="S25" s="1367"/>
      <c r="T25" s="1366"/>
      <c r="U25" s="1367"/>
      <c r="V25" s="726"/>
      <c r="W25" s="1378"/>
      <c r="Y25" s="777"/>
      <c r="Z25" s="777" t="str">
        <f t="shared" si="0"/>
        <v/>
      </c>
      <c r="AA25" s="777"/>
      <c r="AB25" s="777"/>
      <c r="AC25" s="777"/>
      <c r="AI25" s="956"/>
      <c r="AJ25" s="956"/>
    </row>
    <row r="26" spans="1:36" ht="15" customHeight="1">
      <c r="A26" s="1359"/>
      <c r="B26" s="1359"/>
      <c r="C26" s="1359"/>
      <c r="D26" s="1359"/>
      <c r="E26" s="1359"/>
      <c r="F26" s="1359"/>
      <c r="G26" s="974"/>
      <c r="H26" s="963"/>
      <c r="I26" s="1359"/>
      <c r="J26" s="1359"/>
      <c r="K26" s="913"/>
      <c r="L26" s="654"/>
      <c r="M26" s="527" t="s">
        <v>24</v>
      </c>
      <c r="N26" s="954"/>
      <c r="O26" s="954"/>
      <c r="P26" s="954"/>
      <c r="Q26" s="954"/>
      <c r="R26" s="954"/>
      <c r="S26" s="954"/>
      <c r="T26" s="954"/>
      <c r="U26" s="954"/>
      <c r="V26" s="725"/>
      <c r="W26" s="1379"/>
      <c r="Y26" s="777"/>
      <c r="Z26" s="777" t="str">
        <f t="shared" si="0"/>
        <v>Добавить вид теплоносителя (параметры теплоносителя)</v>
      </c>
      <c r="AA26" s="777"/>
      <c r="AB26" s="777"/>
      <c r="AC26" s="777"/>
      <c r="AI26" s="956"/>
      <c r="AJ26" s="956"/>
    </row>
    <row r="27" spans="1:36" ht="15" customHeight="1">
      <c r="A27" s="1359"/>
      <c r="B27" s="1359"/>
      <c r="C27" s="1359"/>
      <c r="D27" s="1359"/>
      <c r="E27" s="1359"/>
      <c r="F27" s="974"/>
      <c r="G27" s="974"/>
      <c r="H27" s="963"/>
      <c r="I27" s="1359"/>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59"/>
      <c r="B28" s="1359"/>
      <c r="C28" s="1359"/>
      <c r="D28" s="1359"/>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59"/>
      <c r="B29" s="1359"/>
      <c r="C29" s="1359"/>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59"/>
      <c r="B30" s="1359"/>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59"/>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352" t="s">
        <v>725</v>
      </c>
      <c r="N34" s="1352"/>
      <c r="O34" s="1352"/>
      <c r="P34" s="1352"/>
      <c r="Q34" s="1352"/>
      <c r="R34" s="1352"/>
      <c r="S34" s="1352"/>
      <c r="T34" s="1352"/>
      <c r="U34" s="1352"/>
      <c r="V34" s="1352"/>
      <c r="W34" s="1352"/>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353" t="s">
        <v>471</v>
      </c>
      <c r="G2" s="1354"/>
      <c r="H2" s="1355"/>
      <c r="I2" s="609"/>
    </row>
    <row r="3" spans="1:20" ht="3" customHeight="1"/>
    <row r="4" spans="1:20" s="539" customFormat="1" ht="11.25">
      <c r="A4" s="559"/>
      <c r="B4" s="559"/>
      <c r="C4" s="559"/>
      <c r="D4" s="559"/>
      <c r="F4" s="1305" t="s">
        <v>445</v>
      </c>
      <c r="G4" s="1305"/>
      <c r="H4" s="1305"/>
      <c r="I4" s="135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35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7"/>
      <c r="B11" s="135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57"/>
      <c r="B12" s="1357"/>
      <c r="C12" s="135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7"/>
      <c r="B13" s="1357"/>
      <c r="C13" s="1357"/>
      <c r="D13" s="592">
        <v>1</v>
      </c>
      <c r="F13" s="585" t="str">
        <f>"4."&amp;mergeValue(A13) &amp;"."&amp;mergeValue(B13)&amp;"."&amp;mergeValue(C13)&amp;"."&amp;mergeValue(D13)</f>
        <v>4.1.1.1.1</v>
      </c>
      <c r="G13" s="602" t="s">
        <v>478</v>
      </c>
      <c r="H13" s="573"/>
      <c r="I13" s="1358" t="s">
        <v>570</v>
      </c>
      <c r="J13" s="584"/>
      <c r="K13" s="559"/>
      <c r="L13" s="559"/>
      <c r="M13" s="559"/>
      <c r="N13" s="559"/>
      <c r="O13" s="559"/>
      <c r="P13" s="559"/>
      <c r="Q13" s="559"/>
      <c r="R13" s="559"/>
      <c r="S13" s="559"/>
      <c r="T13" s="559"/>
    </row>
    <row r="14" spans="1:20" s="539" customFormat="1" ht="18.75">
      <c r="A14" s="1357"/>
      <c r="B14" s="1357"/>
      <c r="C14" s="1357"/>
      <c r="D14" s="592"/>
      <c r="F14" s="588"/>
      <c r="G14" s="520" t="s">
        <v>4</v>
      </c>
      <c r="H14" s="593"/>
      <c r="I14" s="1358"/>
      <c r="J14" s="584"/>
      <c r="K14" s="559"/>
      <c r="L14" s="559"/>
      <c r="M14" s="559"/>
      <c r="N14" s="559"/>
      <c r="O14" s="559"/>
      <c r="P14" s="559"/>
      <c r="Q14" s="559"/>
      <c r="R14" s="559"/>
      <c r="S14" s="559"/>
      <c r="T14" s="559"/>
    </row>
    <row r="15" spans="1:20" s="539" customFormat="1" ht="18.75">
      <c r="A15" s="1357"/>
      <c r="B15" s="1357"/>
      <c r="C15" s="592"/>
      <c r="D15" s="592"/>
      <c r="F15" s="603"/>
      <c r="G15" s="546" t="s">
        <v>401</v>
      </c>
      <c r="H15" s="604"/>
      <c r="I15" s="605"/>
      <c r="J15" s="584"/>
      <c r="K15" s="559"/>
      <c r="L15" s="559"/>
      <c r="M15" s="559"/>
      <c r="N15" s="559"/>
      <c r="O15" s="559"/>
      <c r="P15" s="559"/>
      <c r="Q15" s="559"/>
      <c r="R15" s="559"/>
      <c r="S15" s="559"/>
      <c r="T15" s="559"/>
    </row>
    <row r="16" spans="1:20" s="539" customFormat="1" ht="18.75">
      <c r="A16" s="135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52" t="s">
        <v>572</v>
      </c>
      <c r="H19" s="135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74" t="s">
        <v>720</v>
      </c>
      <c r="M5" s="1374"/>
      <c r="N5" s="1374"/>
      <c r="O5" s="1374"/>
      <c r="P5" s="1374"/>
      <c r="Q5" s="1374"/>
      <c r="R5" s="1374"/>
      <c r="S5" s="1374"/>
      <c r="T5" s="1374"/>
      <c r="U5" s="633"/>
    </row>
    <row r="6" spans="1:34" ht="3" customHeight="1">
      <c r="J6" s="499"/>
      <c r="K6" s="499"/>
      <c r="L6" s="494"/>
      <c r="M6" s="494"/>
      <c r="N6" s="494"/>
      <c r="O6" s="498"/>
      <c r="P6" s="498"/>
      <c r="Q6" s="498"/>
      <c r="R6" s="498"/>
      <c r="S6" s="498"/>
      <c r="T6" s="498"/>
      <c r="U6" s="498"/>
      <c r="V6" s="502"/>
    </row>
    <row r="7" spans="1:34" s="776" customFormat="1" ht="5.25" hidden="1">
      <c r="A7" s="1098"/>
      <c r="B7" s="1098"/>
      <c r="C7" s="1098"/>
      <c r="D7" s="1098"/>
      <c r="E7" s="1098"/>
      <c r="F7" s="1098"/>
      <c r="G7" s="1101"/>
      <c r="H7" s="1101"/>
      <c r="I7" s="747"/>
      <c r="J7" s="748"/>
      <c r="K7" s="748"/>
      <c r="L7" s="749"/>
      <c r="M7" s="1166"/>
      <c r="N7" s="749"/>
      <c r="O7" s="1396"/>
      <c r="P7" s="1396"/>
      <c r="Q7" s="779"/>
      <c r="R7" s="779"/>
      <c r="S7" s="779"/>
      <c r="T7" s="779"/>
      <c r="U7" s="780"/>
      <c r="V7" s="781"/>
      <c r="X7" s="1098"/>
      <c r="Y7" s="1098"/>
      <c r="Z7" s="1098"/>
      <c r="AA7" s="1098"/>
      <c r="AB7" s="1098"/>
      <c r="AC7" s="1098"/>
      <c r="AD7" s="1098"/>
      <c r="AE7" s="1098"/>
      <c r="AF7" s="1098"/>
      <c r="AG7" s="1098"/>
      <c r="AH7" s="1098"/>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0"/>
      <c r="B9" s="1120"/>
      <c r="C9" s="1120"/>
      <c r="D9" s="1120"/>
      <c r="E9" s="1120"/>
      <c r="F9" s="1120"/>
      <c r="G9" s="1120"/>
      <c r="H9" s="1120"/>
      <c r="L9" s="1169"/>
      <c r="M9" s="1046"/>
      <c r="O9" s="1380"/>
      <c r="P9" s="1380"/>
      <c r="Q9" s="1380"/>
      <c r="R9" s="1380"/>
      <c r="S9" s="1380"/>
      <c r="T9" s="1380"/>
      <c r="U9" s="780"/>
      <c r="V9" s="780"/>
      <c r="X9" s="1120"/>
      <c r="Y9" s="1120"/>
      <c r="Z9" s="1120"/>
      <c r="AA9" s="1120"/>
      <c r="AB9" s="1120"/>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4"/>
      <c r="O10" s="1381" t="str">
        <f>IF(datePr_ch="",IF(datePr="","",datePr),datePr_ch)</f>
        <v>29.11.2018</v>
      </c>
      <c r="P10" s="1381"/>
      <c r="Q10" s="1381"/>
      <c r="R10" s="1381"/>
      <c r="S10" s="1381"/>
      <c r="T10" s="1381"/>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4"/>
      <c r="O11" s="1381" t="str">
        <f>IF(numberPr_ch="",IF(numberPr="","",numberPr),numberPr_ch)</f>
        <v>97</v>
      </c>
      <c r="P11" s="1381"/>
      <c r="Q11" s="1381"/>
      <c r="R11" s="1381"/>
      <c r="S11" s="1381"/>
      <c r="T11" s="1381"/>
      <c r="U11" s="551"/>
      <c r="V11" s="551"/>
      <c r="W11" s="489"/>
      <c r="X11" s="559"/>
      <c r="Y11" s="559"/>
      <c r="Z11" s="559"/>
      <c r="AA11" s="559"/>
      <c r="AB11" s="559"/>
      <c r="AC11" s="559"/>
      <c r="AD11" s="559"/>
      <c r="AE11" s="559"/>
      <c r="AF11" s="559"/>
      <c r="AG11" s="559"/>
      <c r="AH11" s="559"/>
    </row>
    <row r="12" spans="1:34" s="746" customFormat="1" ht="5.25" hidden="1">
      <c r="A12" s="1120"/>
      <c r="B12" s="1120"/>
      <c r="C12" s="1120"/>
      <c r="D12" s="1120"/>
      <c r="E12" s="1120"/>
      <c r="F12" s="1120"/>
      <c r="G12" s="1120"/>
      <c r="H12" s="1120"/>
      <c r="L12" s="1169"/>
      <c r="M12" s="1046"/>
      <c r="O12" s="1380"/>
      <c r="P12" s="1380"/>
      <c r="Q12" s="1380"/>
      <c r="R12" s="1380"/>
      <c r="S12" s="1380"/>
      <c r="T12" s="1380"/>
      <c r="U12" s="780"/>
      <c r="V12" s="780"/>
      <c r="X12" s="1120"/>
      <c r="Y12" s="1120"/>
      <c r="Z12" s="1120"/>
      <c r="AA12" s="1120"/>
      <c r="AB12" s="1120"/>
    </row>
    <row r="13" spans="1:34" s="539" customFormat="1" ht="11.25" hidden="1">
      <c r="A13" s="559"/>
      <c r="B13" s="559"/>
      <c r="C13" s="559"/>
      <c r="D13" s="559"/>
      <c r="E13" s="559"/>
      <c r="F13" s="559"/>
      <c r="G13" s="559"/>
      <c r="H13" s="559"/>
      <c r="L13" s="1375"/>
      <c r="M13" s="1375"/>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82"/>
      <c r="P14" s="1382"/>
      <c r="Q14" s="1382"/>
      <c r="R14" s="1382"/>
      <c r="S14" s="1382"/>
      <c r="T14" s="1382"/>
      <c r="U14" s="1382"/>
    </row>
    <row r="15" spans="1:34">
      <c r="J15" s="499"/>
      <c r="K15" s="499"/>
      <c r="L15" s="1305" t="s">
        <v>445</v>
      </c>
      <c r="M15" s="1305"/>
      <c r="N15" s="1305"/>
      <c r="O15" s="1305"/>
      <c r="P15" s="1305"/>
      <c r="Q15" s="1305"/>
      <c r="R15" s="1305"/>
      <c r="S15" s="1305"/>
      <c r="T15" s="1305"/>
      <c r="U15" s="1305"/>
      <c r="V15" s="1305"/>
      <c r="W15" s="1305" t="s">
        <v>446</v>
      </c>
    </row>
    <row r="16" spans="1:34" ht="14.25" customHeight="1">
      <c r="J16" s="499"/>
      <c r="K16" s="499"/>
      <c r="L16" s="1388" t="s">
        <v>91</v>
      </c>
      <c r="M16" s="1388" t="s">
        <v>603</v>
      </c>
      <c r="N16" s="630"/>
      <c r="O16" s="1389" t="s">
        <v>605</v>
      </c>
      <c r="P16" s="1390"/>
      <c r="Q16" s="1390"/>
      <c r="R16" s="1390"/>
      <c r="S16" s="1390"/>
      <c r="T16" s="1391"/>
      <c r="U16" s="1371" t="s">
        <v>339</v>
      </c>
      <c r="V16" s="1385" t="s">
        <v>274</v>
      </c>
      <c r="W16" s="1305"/>
    </row>
    <row r="17" spans="1:36" ht="14.25" customHeight="1">
      <c r="J17" s="499"/>
      <c r="K17" s="499"/>
      <c r="L17" s="1388"/>
      <c r="M17" s="1388"/>
      <c r="N17" s="631"/>
      <c r="O17" s="1394" t="s">
        <v>579</v>
      </c>
      <c r="P17" s="1392" t="s">
        <v>270</v>
      </c>
      <c r="Q17" s="1393"/>
      <c r="R17" s="1368" t="s">
        <v>616</v>
      </c>
      <c r="S17" s="1369"/>
      <c r="T17" s="1370"/>
      <c r="U17" s="1372"/>
      <c r="V17" s="1386"/>
      <c r="W17" s="1305"/>
    </row>
    <row r="18" spans="1:36" ht="33.75" customHeight="1">
      <c r="J18" s="499"/>
      <c r="K18" s="499"/>
      <c r="L18" s="1388"/>
      <c r="M18" s="1388"/>
      <c r="N18" s="632"/>
      <c r="O18" s="1395"/>
      <c r="P18" s="505" t="s">
        <v>580</v>
      </c>
      <c r="Q18" s="505" t="s">
        <v>6</v>
      </c>
      <c r="R18" s="506" t="s">
        <v>273</v>
      </c>
      <c r="S18" s="1383" t="s">
        <v>272</v>
      </c>
      <c r="T18" s="1384"/>
      <c r="U18" s="1373"/>
      <c r="V18" s="1387"/>
      <c r="W18" s="1305"/>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76">
        <f ca="1">OFFSET(S19,0,-1)+1</f>
        <v>7</v>
      </c>
      <c r="T19" s="1376"/>
      <c r="U19" s="617">
        <f ca="1">OFFSET(U19,0,-2)+1</f>
        <v>8</v>
      </c>
      <c r="V19" s="618">
        <f ca="1">OFFSET(V19,0,-1)</f>
        <v>8</v>
      </c>
      <c r="W19" s="617">
        <f ca="1">OFFSET(W19,0,-1)+1</f>
        <v>9</v>
      </c>
    </row>
    <row r="20" spans="1:36" ht="22.5">
      <c r="A20" s="1359">
        <v>1</v>
      </c>
      <c r="B20" s="831"/>
      <c r="C20" s="831"/>
      <c r="D20" s="831"/>
      <c r="E20" s="832"/>
      <c r="F20" s="833"/>
      <c r="G20" s="833"/>
      <c r="H20" s="833"/>
      <c r="I20" s="834"/>
      <c r="J20" s="829"/>
      <c r="K20" s="836"/>
      <c r="L20" s="562">
        <f>mergeValue(A20)</f>
        <v>1</v>
      </c>
      <c r="M20" s="610" t="s">
        <v>19</v>
      </c>
      <c r="N20" s="615"/>
      <c r="O20" s="1360"/>
      <c r="P20" s="1360"/>
      <c r="Q20" s="1360"/>
      <c r="R20" s="1360"/>
      <c r="S20" s="1360"/>
      <c r="T20" s="1360"/>
      <c r="U20" s="1360"/>
      <c r="V20" s="1360"/>
      <c r="W20" s="1128" t="s">
        <v>721</v>
      </c>
      <c r="Y20" s="558"/>
      <c r="Z20" s="558" t="str">
        <f t="shared" ref="Z20:Z33" si="0">IF(M20="","",M20 )</f>
        <v>Наименование тарифа</v>
      </c>
      <c r="AA20" s="558"/>
      <c r="AB20" s="558"/>
      <c r="AC20" s="558"/>
      <c r="AI20" s="554"/>
      <c r="AJ20" s="554"/>
    </row>
    <row r="21" spans="1:36" ht="22.5">
      <c r="A21" s="1359"/>
      <c r="B21" s="1359">
        <v>1</v>
      </c>
      <c r="C21" s="831"/>
      <c r="D21" s="831"/>
      <c r="E21" s="833"/>
      <c r="F21" s="833"/>
      <c r="G21" s="833"/>
      <c r="H21" s="833"/>
      <c r="I21" s="828"/>
      <c r="J21" s="827"/>
      <c r="K21" s="830"/>
      <c r="L21" s="562" t="str">
        <f>mergeValue(A21) &amp;"."&amp; mergeValue(B21)</f>
        <v>1.1</v>
      </c>
      <c r="M21" s="516" t="s">
        <v>15</v>
      </c>
      <c r="N21" s="615"/>
      <c r="O21" s="1360"/>
      <c r="P21" s="1360"/>
      <c r="Q21" s="1360"/>
      <c r="R21" s="1360"/>
      <c r="S21" s="1360"/>
      <c r="T21" s="1360"/>
      <c r="U21" s="1360"/>
      <c r="V21" s="1360"/>
      <c r="W21" s="1128" t="s">
        <v>460</v>
      </c>
      <c r="Y21" s="558"/>
      <c r="Z21" s="558" t="str">
        <f t="shared" si="0"/>
        <v>Территория действия тарифа</v>
      </c>
      <c r="AA21" s="558"/>
      <c r="AB21" s="558"/>
      <c r="AC21" s="558"/>
      <c r="AI21" s="554"/>
      <c r="AJ21" s="554"/>
    </row>
    <row r="22" spans="1:36" ht="22.5">
      <c r="A22" s="1359"/>
      <c r="B22" s="1359"/>
      <c r="C22" s="1359">
        <v>1</v>
      </c>
      <c r="D22" s="831"/>
      <c r="E22" s="833"/>
      <c r="F22" s="833"/>
      <c r="G22" s="833"/>
      <c r="H22" s="833"/>
      <c r="I22" s="835"/>
      <c r="J22" s="827"/>
      <c r="K22" s="830"/>
      <c r="L22" s="562" t="str">
        <f>mergeValue(A22) &amp;"."&amp; mergeValue(B22)&amp;"."&amp; mergeValue(C22)</f>
        <v>1.1.1</v>
      </c>
      <c r="M22" s="517" t="s">
        <v>7</v>
      </c>
      <c r="N22" s="615"/>
      <c r="O22" s="1360"/>
      <c r="P22" s="1360"/>
      <c r="Q22" s="1360"/>
      <c r="R22" s="1360"/>
      <c r="S22" s="1360"/>
      <c r="T22" s="1360"/>
      <c r="U22" s="1360"/>
      <c r="V22" s="1360"/>
      <c r="W22" s="1128" t="s">
        <v>601</v>
      </c>
      <c r="Y22" s="558"/>
      <c r="Z22" s="558" t="str">
        <f t="shared" si="0"/>
        <v xml:space="preserve">Наименование системы теплоснабжения </v>
      </c>
      <c r="AA22" s="558"/>
      <c r="AB22" s="558"/>
      <c r="AC22" s="558"/>
      <c r="AI22" s="554"/>
      <c r="AJ22" s="554"/>
    </row>
    <row r="23" spans="1:36" ht="22.5">
      <c r="A23" s="1359"/>
      <c r="B23" s="1359"/>
      <c r="C23" s="1359"/>
      <c r="D23" s="1359">
        <v>1</v>
      </c>
      <c r="E23" s="833"/>
      <c r="F23" s="833"/>
      <c r="G23" s="833"/>
      <c r="H23" s="833"/>
      <c r="I23" s="835"/>
      <c r="J23" s="827"/>
      <c r="K23" s="830"/>
      <c r="L23" s="562" t="str">
        <f>mergeValue(A23) &amp;"."&amp; mergeValue(B23)&amp;"."&amp; mergeValue(C23)&amp;"."&amp; mergeValue(D23)</f>
        <v>1.1.1.1</v>
      </c>
      <c r="M23" s="518" t="s">
        <v>21</v>
      </c>
      <c r="N23" s="615"/>
      <c r="O23" s="1360"/>
      <c r="P23" s="1360"/>
      <c r="Q23" s="1360"/>
      <c r="R23" s="1360"/>
      <c r="S23" s="1360"/>
      <c r="T23" s="1360"/>
      <c r="U23" s="1360"/>
      <c r="V23" s="1360"/>
      <c r="W23" s="1128" t="s">
        <v>602</v>
      </c>
      <c r="Y23" s="558"/>
      <c r="Z23" s="558" t="str">
        <f t="shared" si="0"/>
        <v xml:space="preserve">Источник тепловой энергии  </v>
      </c>
      <c r="AA23" s="558"/>
      <c r="AB23" s="558"/>
      <c r="AC23" s="558"/>
      <c r="AI23" s="554"/>
      <c r="AJ23" s="554"/>
    </row>
    <row r="24" spans="1:36" ht="78.75">
      <c r="A24" s="1359"/>
      <c r="B24" s="1359"/>
      <c r="C24" s="1359"/>
      <c r="D24" s="1359"/>
      <c r="E24" s="1359">
        <v>1</v>
      </c>
      <c r="F24" s="833"/>
      <c r="G24" s="833"/>
      <c r="H24" s="831">
        <v>1</v>
      </c>
      <c r="I24" s="1359">
        <v>1</v>
      </c>
      <c r="J24" s="833"/>
      <c r="K24" s="838"/>
      <c r="L24" s="562" t="str">
        <f>mergeValue(A24) &amp;"."&amp; mergeValue(B24)&amp;"."&amp; mergeValue(C24)&amp;"."&amp; mergeValue(D24)&amp;"."&amp; mergeValue(E24)</f>
        <v>1.1.1.1.1</v>
      </c>
      <c r="M24" s="524" t="s">
        <v>8</v>
      </c>
      <c r="N24" s="615"/>
      <c r="O24" s="1361"/>
      <c r="P24" s="1361"/>
      <c r="Q24" s="1361"/>
      <c r="R24" s="1361"/>
      <c r="S24" s="1361"/>
      <c r="T24" s="1361"/>
      <c r="U24" s="1361"/>
      <c r="V24" s="1361"/>
      <c r="W24" s="1128" t="s">
        <v>722</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59"/>
      <c r="B25" s="1359"/>
      <c r="C25" s="1359"/>
      <c r="D25" s="1359"/>
      <c r="E25" s="1359"/>
      <c r="F25" s="1359">
        <v>1</v>
      </c>
      <c r="G25" s="831"/>
      <c r="H25" s="831"/>
      <c r="I25" s="1359"/>
      <c r="J25" s="1359">
        <v>1</v>
      </c>
      <c r="K25" s="839"/>
      <c r="L25" s="562" t="str">
        <f>mergeValue(A25) &amp;"."&amp; mergeValue(B25)&amp;"."&amp; mergeValue(C25)&amp;"."&amp; mergeValue(D25)&amp;"."&amp; mergeValue(E25)&amp;"."&amp; mergeValue(F25)</f>
        <v>1.1.1.1.1.1</v>
      </c>
      <c r="M25" s="525" t="s">
        <v>9</v>
      </c>
      <c r="N25" s="615"/>
      <c r="O25" s="1362"/>
      <c r="P25" s="1363"/>
      <c r="Q25" s="1363"/>
      <c r="R25" s="1363"/>
      <c r="S25" s="1363"/>
      <c r="T25" s="1363"/>
      <c r="U25" s="1363"/>
      <c r="V25" s="1364"/>
      <c r="W25" s="1128" t="s">
        <v>723</v>
      </c>
      <c r="Y25" s="558"/>
      <c r="Z25" s="558" t="str">
        <f t="shared" si="0"/>
        <v>Группа потребителей</v>
      </c>
      <c r="AA25" s="558"/>
      <c r="AB25" s="558"/>
      <c r="AC25" s="558"/>
      <c r="AI25" s="554"/>
      <c r="AJ25" s="554"/>
    </row>
    <row r="26" spans="1:36" ht="122.1" customHeight="1">
      <c r="A26" s="1359"/>
      <c r="B26" s="1359"/>
      <c r="C26" s="1359"/>
      <c r="D26" s="1359"/>
      <c r="E26" s="1359"/>
      <c r="F26" s="1359"/>
      <c r="G26" s="831">
        <v>1</v>
      </c>
      <c r="H26" s="831"/>
      <c r="I26" s="1359"/>
      <c r="J26" s="1359"/>
      <c r="K26" s="839">
        <v>1</v>
      </c>
      <c r="L26" s="562" t="str">
        <f>mergeValue(A26) &amp;"."&amp; mergeValue(B26)&amp;"."&amp; mergeValue(C26)&amp;"."&amp; mergeValue(D26)&amp;"."&amp; mergeValue(E26)&amp;"."&amp; mergeValue(F26)&amp;"."&amp; mergeValue(G26)</f>
        <v>1.1.1.1.1.1.1</v>
      </c>
      <c r="M26" s="1088"/>
      <c r="N26" s="615"/>
      <c r="O26" s="532"/>
      <c r="P26" s="532"/>
      <c r="Q26" s="1040"/>
      <c r="R26" s="1366"/>
      <c r="S26" s="1367" t="s">
        <v>83</v>
      </c>
      <c r="T26" s="1366"/>
      <c r="U26" s="1367" t="s">
        <v>84</v>
      </c>
      <c r="V26" s="532"/>
      <c r="W26" s="1377" t="s">
        <v>724</v>
      </c>
      <c r="X26" s="554" t="str">
        <f>strCheckDate(O27:V27)</f>
        <v/>
      </c>
      <c r="Y26" s="558"/>
      <c r="Z26" s="558" t="str">
        <f t="shared" si="0"/>
        <v/>
      </c>
      <c r="AA26" s="558"/>
      <c r="AB26" s="558"/>
      <c r="AC26" s="558"/>
      <c r="AI26" s="554"/>
      <c r="AJ26" s="554"/>
    </row>
    <row r="27" spans="1:36" ht="11.25" hidden="1">
      <c r="A27" s="1359"/>
      <c r="B27" s="1359"/>
      <c r="C27" s="1359"/>
      <c r="D27" s="1359"/>
      <c r="E27" s="1359"/>
      <c r="F27" s="1359"/>
      <c r="G27" s="831"/>
      <c r="H27" s="831"/>
      <c r="I27" s="1359"/>
      <c r="J27" s="1359"/>
      <c r="K27" s="839"/>
      <c r="L27" s="569"/>
      <c r="M27" s="615"/>
      <c r="N27" s="615"/>
      <c r="O27" s="532"/>
      <c r="P27" s="532"/>
      <c r="Q27" s="553" t="str">
        <f>R26 &amp; "-" &amp; T26</f>
        <v>-</v>
      </c>
      <c r="R27" s="1366"/>
      <c r="S27" s="1367"/>
      <c r="T27" s="1366"/>
      <c r="U27" s="1367"/>
      <c r="V27" s="532"/>
      <c r="W27" s="1378"/>
      <c r="Y27" s="558"/>
      <c r="Z27" s="558" t="str">
        <f t="shared" si="0"/>
        <v/>
      </c>
      <c r="AA27" s="558"/>
      <c r="AB27" s="558"/>
      <c r="AC27" s="558"/>
      <c r="AI27" s="554"/>
      <c r="AJ27" s="554"/>
    </row>
    <row r="28" spans="1:36" ht="15" customHeight="1">
      <c r="A28" s="1359"/>
      <c r="B28" s="1359"/>
      <c r="C28" s="1359"/>
      <c r="D28" s="1359"/>
      <c r="E28" s="1359"/>
      <c r="F28" s="1359"/>
      <c r="G28" s="833"/>
      <c r="H28" s="831"/>
      <c r="I28" s="1359"/>
      <c r="J28" s="1359"/>
      <c r="K28" s="838"/>
      <c r="L28" s="508"/>
      <c r="M28" s="527" t="s">
        <v>24</v>
      </c>
      <c r="N28" s="534"/>
      <c r="O28" s="534"/>
      <c r="P28" s="534"/>
      <c r="Q28" s="534"/>
      <c r="R28" s="534"/>
      <c r="S28" s="534"/>
      <c r="T28" s="534"/>
      <c r="U28" s="534"/>
      <c r="V28" s="530"/>
      <c r="W28" s="1379"/>
      <c r="Y28" s="558"/>
      <c r="Z28" s="558" t="str">
        <f t="shared" si="0"/>
        <v>Добавить вид теплоносителя (параметры теплоносителя)</v>
      </c>
      <c r="AA28" s="558"/>
      <c r="AB28" s="558"/>
      <c r="AC28" s="558"/>
      <c r="AI28" s="554"/>
      <c r="AJ28" s="554"/>
    </row>
    <row r="29" spans="1:36" ht="15" customHeight="1">
      <c r="A29" s="1359"/>
      <c r="B29" s="1359"/>
      <c r="C29" s="1359"/>
      <c r="D29" s="1359"/>
      <c r="E29" s="1359"/>
      <c r="F29" s="833"/>
      <c r="G29" s="833"/>
      <c r="H29" s="831"/>
      <c r="I29" s="1359"/>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59"/>
      <c r="B30" s="1359"/>
      <c r="C30" s="1359"/>
      <c r="D30" s="1359"/>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59"/>
      <c r="B31" s="1359"/>
      <c r="C31" s="1359"/>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59"/>
      <c r="B32" s="1359"/>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59"/>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352" t="s">
        <v>725</v>
      </c>
      <c r="N36" s="1352"/>
      <c r="O36" s="1352"/>
      <c r="P36" s="1352"/>
      <c r="Q36" s="1352"/>
      <c r="R36" s="1352"/>
      <c r="S36" s="1352"/>
      <c r="T36" s="1352"/>
      <c r="U36" s="1352"/>
      <c r="V36" s="1352"/>
      <c r="W36" s="1352"/>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353" t="s">
        <v>471</v>
      </c>
      <c r="G2" s="1354"/>
      <c r="H2" s="1355"/>
      <c r="I2" s="757"/>
    </row>
    <row r="3" spans="1:20" ht="3" customHeight="1"/>
    <row r="4" spans="1:20" s="539" customFormat="1" ht="11.25">
      <c r="A4" s="734"/>
      <c r="B4" s="734"/>
      <c r="C4" s="734"/>
      <c r="D4" s="734"/>
      <c r="F4" s="1305" t="s">
        <v>445</v>
      </c>
      <c r="G4" s="1305"/>
      <c r="H4" s="1305"/>
      <c r="I4" s="1356"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356"/>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28.12.2018</v>
      </c>
      <c r="I7" s="767" t="s">
        <v>473</v>
      </c>
      <c r="J7" s="584"/>
      <c r="K7" s="734"/>
      <c r="L7" s="734"/>
      <c r="M7" s="734"/>
      <c r="N7" s="734"/>
      <c r="O7" s="734"/>
      <c r="P7" s="734"/>
      <c r="Q7" s="734"/>
      <c r="R7" s="734"/>
      <c r="S7" s="734"/>
      <c r="T7" s="734"/>
    </row>
    <row r="8" spans="1:20" s="539" customFormat="1" ht="45">
      <c r="A8" s="1357">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357"/>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357"/>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357"/>
      <c r="B11" s="1357">
        <v>1</v>
      </c>
      <c r="C11" s="740"/>
      <c r="D11" s="740"/>
      <c r="F11" s="765" t="str">
        <f>"4."&amp;mergeValue(A11) &amp;"."&amp;mergeValue(B11)</f>
        <v>4.1.1</v>
      </c>
      <c r="G11" s="778" t="s">
        <v>571</v>
      </c>
      <c r="H11" s="756" t="str">
        <f>IF(region_name="","",region_name)</f>
        <v>Челябинская область</v>
      </c>
      <c r="I11" s="767" t="s">
        <v>479</v>
      </c>
      <c r="J11" s="584"/>
      <c r="K11" s="734"/>
      <c r="L11" s="734"/>
      <c r="M11" s="734"/>
      <c r="N11" s="734"/>
      <c r="O11" s="734"/>
      <c r="P11" s="734"/>
      <c r="Q11" s="734"/>
      <c r="R11" s="734"/>
      <c r="S11" s="734"/>
      <c r="T11" s="734"/>
    </row>
    <row r="12" spans="1:20" s="539" customFormat="1" ht="22.5">
      <c r="A12" s="1357"/>
      <c r="B12" s="1357"/>
      <c r="C12" s="1357">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357"/>
      <c r="B13" s="1357"/>
      <c r="C13" s="1357"/>
      <c r="D13" s="740">
        <v>1</v>
      </c>
      <c r="F13" s="765" t="str">
        <f>"4."&amp;mergeValue(A13) &amp;"."&amp;mergeValue(B13)&amp;"."&amp;mergeValue(C13)&amp;"."&amp;mergeValue(D13)</f>
        <v>4.1.1.1.1</v>
      </c>
      <c r="G13" s="769" t="s">
        <v>478</v>
      </c>
      <c r="H13" s="756"/>
      <c r="I13" s="1358" t="s">
        <v>570</v>
      </c>
      <c r="J13" s="584"/>
      <c r="K13" s="734"/>
      <c r="L13" s="734"/>
      <c r="M13" s="734"/>
      <c r="N13" s="734"/>
      <c r="O13" s="734"/>
      <c r="P13" s="734"/>
      <c r="Q13" s="734"/>
      <c r="R13" s="734"/>
      <c r="S13" s="734"/>
      <c r="T13" s="734"/>
    </row>
    <row r="14" spans="1:20" s="539" customFormat="1" ht="18.75">
      <c r="A14" s="1357"/>
      <c r="B14" s="1357"/>
      <c r="C14" s="1357"/>
      <c r="D14" s="740"/>
      <c r="F14" s="770"/>
      <c r="G14" s="722" t="s">
        <v>4</v>
      </c>
      <c r="H14" s="593"/>
      <c r="I14" s="1358"/>
      <c r="J14" s="584"/>
      <c r="K14" s="734"/>
      <c r="L14" s="734"/>
      <c r="M14" s="734"/>
      <c r="N14" s="734"/>
      <c r="O14" s="734"/>
      <c r="P14" s="734"/>
      <c r="Q14" s="734"/>
      <c r="R14" s="734"/>
      <c r="S14" s="734"/>
      <c r="T14" s="734"/>
    </row>
    <row r="15" spans="1:20" s="539" customFormat="1" ht="18.75">
      <c r="A15" s="1357"/>
      <c r="B15" s="1357"/>
      <c r="C15" s="740"/>
      <c r="D15" s="740"/>
      <c r="F15" s="603"/>
      <c r="G15" s="546" t="s">
        <v>401</v>
      </c>
      <c r="H15" s="604"/>
      <c r="I15" s="605"/>
      <c r="J15" s="584"/>
      <c r="K15" s="734"/>
      <c r="L15" s="734"/>
      <c r="M15" s="734"/>
      <c r="N15" s="734"/>
      <c r="O15" s="734"/>
      <c r="P15" s="734"/>
      <c r="Q15" s="734"/>
      <c r="R15" s="734"/>
      <c r="S15" s="734"/>
      <c r="T15" s="734"/>
    </row>
    <row r="16" spans="1:20" s="539" customFormat="1" ht="18.75">
      <c r="A16" s="1357"/>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352" t="s">
        <v>572</v>
      </c>
      <c r="H19" s="1352"/>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74" t="s">
        <v>720</v>
      </c>
      <c r="M5" s="1374"/>
      <c r="N5" s="1374"/>
      <c r="O5" s="1374"/>
      <c r="P5" s="1374"/>
      <c r="Q5" s="1374"/>
      <c r="R5" s="1374"/>
      <c r="S5" s="1374"/>
      <c r="T5" s="1374"/>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97"/>
      <c r="P7" s="1398"/>
      <c r="Q7" s="1398"/>
      <c r="R7" s="1398"/>
      <c r="S7" s="1398"/>
      <c r="T7" s="139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0"/>
      <c r="B9" s="1120"/>
      <c r="C9" s="1120"/>
      <c r="D9" s="1120"/>
      <c r="E9" s="1120"/>
      <c r="F9" s="1120"/>
      <c r="G9" s="1120"/>
      <c r="H9" s="1120"/>
      <c r="L9" s="1169"/>
      <c r="M9" s="1046"/>
      <c r="O9" s="1380"/>
      <c r="P9" s="1380"/>
      <c r="Q9" s="1380"/>
      <c r="R9" s="1380"/>
      <c r="S9" s="1380"/>
      <c r="T9" s="1380"/>
      <c r="U9" s="780"/>
      <c r="V9" s="780"/>
      <c r="X9" s="1120"/>
      <c r="Y9" s="1120"/>
      <c r="Z9" s="1120"/>
      <c r="AA9" s="1120"/>
      <c r="AB9" s="1120"/>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4"/>
      <c r="O10" s="1381" t="str">
        <f>IF(datePr_ch="",IF(datePr="","",datePr),datePr_ch)</f>
        <v>29.11.2018</v>
      </c>
      <c r="P10" s="1381"/>
      <c r="Q10" s="1381"/>
      <c r="R10" s="1381"/>
      <c r="S10" s="1381"/>
      <c r="T10" s="1381"/>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4"/>
      <c r="O11" s="1381" t="str">
        <f>IF(numberPr_ch="",IF(numberPr="","",numberPr),numberPr_ch)</f>
        <v>97</v>
      </c>
      <c r="P11" s="1381"/>
      <c r="Q11" s="1381"/>
      <c r="R11" s="1381"/>
      <c r="S11" s="1381"/>
      <c r="T11" s="1381"/>
      <c r="U11" s="730"/>
      <c r="V11" s="730"/>
      <c r="W11" s="489"/>
      <c r="X11" s="734"/>
      <c r="Y11" s="734"/>
      <c r="Z11" s="734"/>
      <c r="AA11" s="734"/>
      <c r="AB11" s="734"/>
      <c r="AC11" s="734"/>
      <c r="AD11" s="734"/>
      <c r="AE11" s="734"/>
      <c r="AF11" s="734"/>
      <c r="AG11" s="734"/>
      <c r="AH11" s="734"/>
    </row>
    <row r="12" spans="1:34" s="746" customFormat="1" ht="5.25" hidden="1">
      <c r="A12" s="1120"/>
      <c r="B12" s="1120"/>
      <c r="C12" s="1120"/>
      <c r="D12" s="1120"/>
      <c r="E12" s="1120"/>
      <c r="F12" s="1120"/>
      <c r="G12" s="1120"/>
      <c r="H12" s="1120"/>
      <c r="L12" s="1169"/>
      <c r="M12" s="1046"/>
      <c r="O12" s="1380"/>
      <c r="P12" s="1380"/>
      <c r="Q12" s="1380"/>
      <c r="R12" s="1380"/>
      <c r="S12" s="1380"/>
      <c r="T12" s="1380"/>
      <c r="U12" s="780"/>
      <c r="V12" s="780"/>
      <c r="X12" s="1120"/>
      <c r="Y12" s="1120"/>
      <c r="Z12" s="1120"/>
      <c r="AA12" s="1120"/>
      <c r="AB12" s="1120"/>
    </row>
    <row r="13" spans="1:34" s="539" customFormat="1" ht="11.25">
      <c r="A13" s="734"/>
      <c r="B13" s="734"/>
      <c r="C13" s="734"/>
      <c r="D13" s="734"/>
      <c r="E13" s="734"/>
      <c r="F13" s="734"/>
      <c r="G13" s="734"/>
      <c r="H13" s="734"/>
      <c r="L13" s="1375"/>
      <c r="M13" s="1375"/>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82"/>
      <c r="P14" s="1382"/>
      <c r="Q14" s="1382"/>
      <c r="R14" s="1382"/>
      <c r="S14" s="1382"/>
      <c r="T14" s="1382"/>
      <c r="U14" s="1382"/>
    </row>
    <row r="15" spans="1:34">
      <c r="J15" s="652"/>
      <c r="K15" s="652"/>
      <c r="L15" s="1305" t="s">
        <v>445</v>
      </c>
      <c r="M15" s="1305"/>
      <c r="N15" s="1305"/>
      <c r="O15" s="1305"/>
      <c r="P15" s="1305"/>
      <c r="Q15" s="1305"/>
      <c r="R15" s="1305"/>
      <c r="S15" s="1305"/>
      <c r="T15" s="1305"/>
      <c r="U15" s="1305"/>
      <c r="V15" s="1305"/>
      <c r="W15" s="1305" t="s">
        <v>446</v>
      </c>
    </row>
    <row r="16" spans="1:34" ht="14.25" customHeight="1">
      <c r="J16" s="652"/>
      <c r="K16" s="652"/>
      <c r="L16" s="1388" t="s">
        <v>91</v>
      </c>
      <c r="M16" s="1388" t="s">
        <v>603</v>
      </c>
      <c r="N16" s="630"/>
      <c r="O16" s="1389" t="s">
        <v>605</v>
      </c>
      <c r="P16" s="1390"/>
      <c r="Q16" s="1390"/>
      <c r="R16" s="1390"/>
      <c r="S16" s="1390"/>
      <c r="T16" s="1391"/>
      <c r="U16" s="1371" t="s">
        <v>339</v>
      </c>
      <c r="V16" s="1385" t="s">
        <v>274</v>
      </c>
      <c r="W16" s="1305"/>
    </row>
    <row r="17" spans="1:36" ht="14.25" customHeight="1">
      <c r="J17" s="652"/>
      <c r="K17" s="652"/>
      <c r="L17" s="1388"/>
      <c r="M17" s="1388"/>
      <c r="N17" s="631"/>
      <c r="O17" s="1394" t="s">
        <v>579</v>
      </c>
      <c r="P17" s="1392" t="s">
        <v>270</v>
      </c>
      <c r="Q17" s="1393"/>
      <c r="R17" s="1368" t="s">
        <v>616</v>
      </c>
      <c r="S17" s="1369"/>
      <c r="T17" s="1370"/>
      <c r="U17" s="1372"/>
      <c r="V17" s="1386"/>
      <c r="W17" s="1305"/>
    </row>
    <row r="18" spans="1:36" ht="33.75" customHeight="1">
      <c r="J18" s="652"/>
      <c r="K18" s="652"/>
      <c r="L18" s="1388"/>
      <c r="M18" s="1388"/>
      <c r="N18" s="632"/>
      <c r="O18" s="1395"/>
      <c r="P18" s="719" t="s">
        <v>580</v>
      </c>
      <c r="Q18" s="719" t="s">
        <v>6</v>
      </c>
      <c r="R18" s="743" t="s">
        <v>273</v>
      </c>
      <c r="S18" s="1383" t="s">
        <v>272</v>
      </c>
      <c r="T18" s="1384"/>
      <c r="U18" s="1373"/>
      <c r="V18" s="1387"/>
      <c r="W18" s="1305"/>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76">
        <f ca="1">OFFSET(S19,0,-1)+1</f>
        <v>7</v>
      </c>
      <c r="T19" s="1376"/>
      <c r="U19" s="741">
        <f ca="1">OFFSET(U19,0,-2)+1</f>
        <v>8</v>
      </c>
      <c r="V19" s="618">
        <f ca="1">OFFSET(V19,0,-1)</f>
        <v>8</v>
      </c>
      <c r="W19" s="741">
        <f ca="1">OFFSET(W19,0,-1)+1</f>
        <v>9</v>
      </c>
    </row>
    <row r="20" spans="1:36" ht="22.5">
      <c r="A20" s="1359">
        <v>1</v>
      </c>
      <c r="B20" s="831"/>
      <c r="C20" s="831"/>
      <c r="D20" s="831"/>
      <c r="E20" s="832"/>
      <c r="F20" s="833"/>
      <c r="G20" s="833"/>
      <c r="H20" s="833"/>
      <c r="I20" s="834"/>
      <c r="J20" s="829"/>
      <c r="K20" s="836"/>
      <c r="L20" s="744">
        <f>mergeValue(A20)</f>
        <v>1</v>
      </c>
      <c r="M20" s="610" t="s">
        <v>19</v>
      </c>
      <c r="N20" s="615"/>
      <c r="O20" s="1360"/>
      <c r="P20" s="1360"/>
      <c r="Q20" s="1360"/>
      <c r="R20" s="1360"/>
      <c r="S20" s="1360"/>
      <c r="T20" s="1360"/>
      <c r="U20" s="1360"/>
      <c r="V20" s="1360"/>
      <c r="W20" s="1128" t="s">
        <v>721</v>
      </c>
      <c r="Y20" s="777"/>
      <c r="Z20" s="777" t="str">
        <f t="shared" ref="Z20:Z33" si="0">IF(M20="","",M20 )</f>
        <v>Наименование тарифа</v>
      </c>
      <c r="AA20" s="777"/>
      <c r="AB20" s="777"/>
      <c r="AC20" s="777"/>
      <c r="AI20" s="759"/>
      <c r="AJ20" s="759"/>
    </row>
    <row r="21" spans="1:36" ht="22.5">
      <c r="A21" s="1359"/>
      <c r="B21" s="1359">
        <v>1</v>
      </c>
      <c r="C21" s="831"/>
      <c r="D21" s="831"/>
      <c r="E21" s="833"/>
      <c r="F21" s="833"/>
      <c r="G21" s="833"/>
      <c r="H21" s="833"/>
      <c r="I21" s="828"/>
      <c r="J21" s="827"/>
      <c r="K21" s="830"/>
      <c r="L21" s="744" t="str">
        <f>mergeValue(A21) &amp;"."&amp; mergeValue(B21)</f>
        <v>1.1</v>
      </c>
      <c r="M21" s="658" t="s">
        <v>15</v>
      </c>
      <c r="N21" s="615"/>
      <c r="O21" s="1360"/>
      <c r="P21" s="1360"/>
      <c r="Q21" s="1360"/>
      <c r="R21" s="1360"/>
      <c r="S21" s="1360"/>
      <c r="T21" s="1360"/>
      <c r="U21" s="1360"/>
      <c r="V21" s="1360"/>
      <c r="W21" s="1128" t="s">
        <v>460</v>
      </c>
      <c r="Y21" s="777"/>
      <c r="Z21" s="777" t="str">
        <f t="shared" si="0"/>
        <v>Территория действия тарифа</v>
      </c>
      <c r="AA21" s="777"/>
      <c r="AB21" s="777"/>
      <c r="AC21" s="777"/>
      <c r="AI21" s="759"/>
      <c r="AJ21" s="759"/>
    </row>
    <row r="22" spans="1:36" ht="22.5">
      <c r="A22" s="1359"/>
      <c r="B22" s="1359"/>
      <c r="C22" s="1359">
        <v>1</v>
      </c>
      <c r="D22" s="831"/>
      <c r="E22" s="833"/>
      <c r="F22" s="833"/>
      <c r="G22" s="833"/>
      <c r="H22" s="833"/>
      <c r="I22" s="835"/>
      <c r="J22" s="827"/>
      <c r="K22" s="830"/>
      <c r="L22" s="744" t="str">
        <f>mergeValue(A22) &amp;"."&amp; mergeValue(B22)&amp;"."&amp; mergeValue(C22)</f>
        <v>1.1.1</v>
      </c>
      <c r="M22" s="659" t="s">
        <v>7</v>
      </c>
      <c r="N22" s="615"/>
      <c r="O22" s="1360"/>
      <c r="P22" s="1360"/>
      <c r="Q22" s="1360"/>
      <c r="R22" s="1360"/>
      <c r="S22" s="1360"/>
      <c r="T22" s="1360"/>
      <c r="U22" s="1360"/>
      <c r="V22" s="1360"/>
      <c r="W22" s="1128" t="s">
        <v>601</v>
      </c>
      <c r="Y22" s="777"/>
      <c r="Z22" s="777" t="str">
        <f t="shared" si="0"/>
        <v xml:space="preserve">Наименование системы теплоснабжения </v>
      </c>
      <c r="AA22" s="777"/>
      <c r="AB22" s="777"/>
      <c r="AC22" s="777"/>
      <c r="AI22" s="759"/>
      <c r="AJ22" s="759"/>
    </row>
    <row r="23" spans="1:36" ht="22.5">
      <c r="A23" s="1359"/>
      <c r="B23" s="1359"/>
      <c r="C23" s="1359"/>
      <c r="D23" s="1359">
        <v>1</v>
      </c>
      <c r="E23" s="833"/>
      <c r="F23" s="833"/>
      <c r="G23" s="833"/>
      <c r="H23" s="833"/>
      <c r="I23" s="835"/>
      <c r="J23" s="827"/>
      <c r="K23" s="830"/>
      <c r="L23" s="744" t="str">
        <f>mergeValue(A23) &amp;"."&amp; mergeValue(B23)&amp;"."&amp; mergeValue(C23)&amp;"."&amp; mergeValue(D23)</f>
        <v>1.1.1.1</v>
      </c>
      <c r="M23" s="660" t="s">
        <v>21</v>
      </c>
      <c r="N23" s="615"/>
      <c r="O23" s="1360"/>
      <c r="P23" s="1360"/>
      <c r="Q23" s="1360"/>
      <c r="R23" s="1360"/>
      <c r="S23" s="1360"/>
      <c r="T23" s="1360"/>
      <c r="U23" s="1360"/>
      <c r="V23" s="1360"/>
      <c r="W23" s="1128" t="s">
        <v>602</v>
      </c>
      <c r="Y23" s="777"/>
      <c r="Z23" s="777" t="str">
        <f t="shared" si="0"/>
        <v xml:space="preserve">Источник тепловой энергии  </v>
      </c>
      <c r="AA23" s="777"/>
      <c r="AB23" s="777"/>
      <c r="AC23" s="777"/>
      <c r="AI23" s="759"/>
      <c r="AJ23" s="759"/>
    </row>
    <row r="24" spans="1:36" ht="78.75">
      <c r="A24" s="1359"/>
      <c r="B24" s="1359"/>
      <c r="C24" s="1359"/>
      <c r="D24" s="1359"/>
      <c r="E24" s="1359">
        <v>1</v>
      </c>
      <c r="F24" s="833"/>
      <c r="G24" s="833"/>
      <c r="H24" s="831">
        <v>1</v>
      </c>
      <c r="I24" s="1359">
        <v>1</v>
      </c>
      <c r="J24" s="833"/>
      <c r="K24" s="838"/>
      <c r="L24" s="744" t="str">
        <f>mergeValue(A24) &amp;"."&amp; mergeValue(B24)&amp;"."&amp; mergeValue(C24)&amp;"."&amp; mergeValue(D24)&amp;"."&amp; mergeValue(E24)</f>
        <v>1.1.1.1.1</v>
      </c>
      <c r="M24" s="524" t="s">
        <v>8</v>
      </c>
      <c r="N24" s="615"/>
      <c r="O24" s="1361"/>
      <c r="P24" s="1361"/>
      <c r="Q24" s="1361"/>
      <c r="R24" s="1361"/>
      <c r="S24" s="1361"/>
      <c r="T24" s="1361"/>
      <c r="U24" s="1361"/>
      <c r="V24" s="1361"/>
      <c r="W24" s="1128" t="s">
        <v>722</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59"/>
      <c r="B25" s="1359"/>
      <c r="C25" s="1359"/>
      <c r="D25" s="1359"/>
      <c r="E25" s="1359"/>
      <c r="F25" s="1359">
        <v>1</v>
      </c>
      <c r="G25" s="831"/>
      <c r="H25" s="831"/>
      <c r="I25" s="1359"/>
      <c r="J25" s="1359">
        <v>1</v>
      </c>
      <c r="K25" s="839"/>
      <c r="L25" s="744" t="str">
        <f>mergeValue(A25) &amp;"."&amp; mergeValue(B25)&amp;"."&amp; mergeValue(C25)&amp;"."&amp; mergeValue(D25)&amp;"."&amp; mergeValue(E25)&amp;"."&amp; mergeValue(F25)</f>
        <v>1.1.1.1.1.1</v>
      </c>
      <c r="M25" s="525" t="s">
        <v>9</v>
      </c>
      <c r="N25" s="615"/>
      <c r="O25" s="1361"/>
      <c r="P25" s="1361"/>
      <c r="Q25" s="1361"/>
      <c r="R25" s="1361"/>
      <c r="S25" s="1361"/>
      <c r="T25" s="1361"/>
      <c r="U25" s="1361"/>
      <c r="V25" s="1361"/>
      <c r="W25" s="1128" t="s">
        <v>723</v>
      </c>
      <c r="Y25" s="777"/>
      <c r="Z25" s="777" t="str">
        <f t="shared" si="0"/>
        <v>Группа потребителей</v>
      </c>
      <c r="AA25" s="777"/>
      <c r="AB25" s="777"/>
      <c r="AC25" s="777"/>
      <c r="AI25" s="759"/>
      <c r="AJ25" s="759"/>
    </row>
    <row r="26" spans="1:36" ht="122.1" customHeight="1">
      <c r="A26" s="1359"/>
      <c r="B26" s="1359"/>
      <c r="C26" s="1359"/>
      <c r="D26" s="1359"/>
      <c r="E26" s="1359"/>
      <c r="F26" s="1359"/>
      <c r="G26" s="831">
        <v>1</v>
      </c>
      <c r="H26" s="831"/>
      <c r="I26" s="1359"/>
      <c r="J26" s="1359"/>
      <c r="K26" s="839">
        <v>1</v>
      </c>
      <c r="L26" s="744" t="str">
        <f>mergeValue(A26) &amp;"."&amp; mergeValue(B26)&amp;"."&amp; mergeValue(C26)&amp;"."&amp; mergeValue(D26)&amp;"."&amp; mergeValue(E26)&amp;"."&amp; mergeValue(F26)&amp;"."&amp; mergeValue(G26)</f>
        <v>1.1.1.1.1.1.1</v>
      </c>
      <c r="M26" s="1088"/>
      <c r="N26" s="615"/>
      <c r="O26" s="726"/>
      <c r="P26" s="726"/>
      <c r="Q26" s="1040"/>
      <c r="R26" s="1366"/>
      <c r="S26" s="1367" t="s">
        <v>83</v>
      </c>
      <c r="T26" s="1366"/>
      <c r="U26" s="1367" t="s">
        <v>84</v>
      </c>
      <c r="V26" s="726"/>
      <c r="W26" s="1377" t="s">
        <v>724</v>
      </c>
      <c r="X26" s="759" t="str">
        <f>strCheckDate(O27:V27)</f>
        <v/>
      </c>
      <c r="Y26" s="777"/>
      <c r="Z26" s="777" t="str">
        <f t="shared" si="0"/>
        <v/>
      </c>
      <c r="AA26" s="777"/>
      <c r="AB26" s="777"/>
      <c r="AC26" s="777"/>
      <c r="AI26" s="759"/>
      <c r="AJ26" s="759"/>
    </row>
    <row r="27" spans="1:36" ht="11.25" hidden="1">
      <c r="A27" s="1359"/>
      <c r="B27" s="1359"/>
      <c r="C27" s="1359"/>
      <c r="D27" s="1359"/>
      <c r="E27" s="1359"/>
      <c r="F27" s="1359"/>
      <c r="G27" s="831"/>
      <c r="H27" s="831"/>
      <c r="I27" s="1359"/>
      <c r="J27" s="1359"/>
      <c r="K27" s="839"/>
      <c r="L27" s="752"/>
      <c r="M27" s="615"/>
      <c r="N27" s="615"/>
      <c r="O27" s="726"/>
      <c r="P27" s="726"/>
      <c r="Q27" s="732" t="str">
        <f>R26 &amp; "-" &amp; T26</f>
        <v>-</v>
      </c>
      <c r="R27" s="1366"/>
      <c r="S27" s="1367"/>
      <c r="T27" s="1366"/>
      <c r="U27" s="1367"/>
      <c r="V27" s="726"/>
      <c r="W27" s="1378"/>
      <c r="Y27" s="777"/>
      <c r="Z27" s="777" t="str">
        <f t="shared" si="0"/>
        <v/>
      </c>
      <c r="AA27" s="777"/>
      <c r="AB27" s="777"/>
      <c r="AC27" s="777"/>
      <c r="AI27" s="759"/>
      <c r="AJ27" s="759"/>
    </row>
    <row r="28" spans="1:36" ht="15" customHeight="1">
      <c r="A28" s="1359"/>
      <c r="B28" s="1359"/>
      <c r="C28" s="1359"/>
      <c r="D28" s="1359"/>
      <c r="E28" s="1359"/>
      <c r="F28" s="1359"/>
      <c r="G28" s="833"/>
      <c r="H28" s="831"/>
      <c r="I28" s="1359"/>
      <c r="J28" s="1359"/>
      <c r="K28" s="838"/>
      <c r="L28" s="654"/>
      <c r="M28" s="527" t="s">
        <v>24</v>
      </c>
      <c r="N28" s="728"/>
      <c r="O28" s="728"/>
      <c r="P28" s="728"/>
      <c r="Q28" s="728"/>
      <c r="R28" s="728"/>
      <c r="S28" s="728"/>
      <c r="T28" s="728"/>
      <c r="U28" s="728"/>
      <c r="V28" s="725"/>
      <c r="W28" s="1379"/>
      <c r="Y28" s="777"/>
      <c r="Z28" s="777" t="str">
        <f t="shared" si="0"/>
        <v>Добавить вид теплоносителя (параметры теплоносителя)</v>
      </c>
      <c r="AA28" s="777"/>
      <c r="AB28" s="777"/>
      <c r="AC28" s="777"/>
      <c r="AI28" s="759"/>
      <c r="AJ28" s="759"/>
    </row>
    <row r="29" spans="1:36" ht="15" customHeight="1">
      <c r="A29" s="1359"/>
      <c r="B29" s="1359"/>
      <c r="C29" s="1359"/>
      <c r="D29" s="1359"/>
      <c r="E29" s="1359"/>
      <c r="F29" s="833"/>
      <c r="G29" s="833"/>
      <c r="H29" s="831"/>
      <c r="I29" s="1359"/>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59"/>
      <c r="B30" s="1359"/>
      <c r="C30" s="1359"/>
      <c r="D30" s="1359"/>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59"/>
      <c r="B31" s="1359"/>
      <c r="C31" s="1359"/>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59"/>
      <c r="B32" s="1359"/>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59"/>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352" t="s">
        <v>725</v>
      </c>
      <c r="N36" s="1352"/>
      <c r="O36" s="1352"/>
      <c r="P36" s="1352"/>
      <c r="Q36" s="1352"/>
      <c r="R36" s="1352"/>
      <c r="S36" s="1352"/>
      <c r="T36" s="1352"/>
      <c r="U36" s="1352"/>
      <c r="V36" s="1352"/>
      <c r="W36" s="1352"/>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353" t="s">
        <v>471</v>
      </c>
      <c r="G2" s="1354"/>
      <c r="H2" s="1355"/>
      <c r="I2" s="609"/>
    </row>
    <row r="3" spans="1:20" ht="3" customHeight="1"/>
    <row r="4" spans="1:20" s="539" customFormat="1" ht="11.25">
      <c r="A4" s="559"/>
      <c r="B4" s="559"/>
      <c r="C4" s="559"/>
      <c r="D4" s="559"/>
      <c r="F4" s="1305" t="s">
        <v>445</v>
      </c>
      <c r="G4" s="1305"/>
      <c r="H4" s="1305"/>
      <c r="I4" s="135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35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7"/>
      <c r="B11" s="135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57"/>
      <c r="B12" s="1357"/>
      <c r="C12" s="135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7"/>
      <c r="B13" s="1357"/>
      <c r="C13" s="1357"/>
      <c r="D13" s="592">
        <v>1</v>
      </c>
      <c r="F13" s="585" t="str">
        <f>"4."&amp;mergeValue(A13) &amp;"."&amp;mergeValue(B13)&amp;"."&amp;mergeValue(C13)&amp;"."&amp;mergeValue(D13)</f>
        <v>4.1.1.1.1</v>
      </c>
      <c r="G13" s="602" t="s">
        <v>478</v>
      </c>
      <c r="H13" s="573"/>
      <c r="I13" s="1358" t="s">
        <v>570</v>
      </c>
      <c r="J13" s="584"/>
      <c r="K13" s="559"/>
      <c r="L13" s="559"/>
      <c r="M13" s="559"/>
      <c r="N13" s="559"/>
      <c r="O13" s="559"/>
      <c r="P13" s="559"/>
      <c r="Q13" s="559"/>
      <c r="R13" s="559"/>
      <c r="S13" s="559"/>
      <c r="T13" s="559"/>
    </row>
    <row r="14" spans="1:20" s="539" customFormat="1" ht="18.75">
      <c r="A14" s="1357"/>
      <c r="B14" s="1357"/>
      <c r="C14" s="1357"/>
      <c r="D14" s="592"/>
      <c r="F14" s="588"/>
      <c r="G14" s="520" t="s">
        <v>4</v>
      </c>
      <c r="H14" s="593"/>
      <c r="I14" s="1358"/>
      <c r="J14" s="584"/>
      <c r="K14" s="559"/>
      <c r="L14" s="559"/>
      <c r="M14" s="559"/>
      <c r="N14" s="559"/>
      <c r="O14" s="559"/>
      <c r="P14" s="559"/>
      <c r="Q14" s="559"/>
      <c r="R14" s="559"/>
      <c r="S14" s="559"/>
      <c r="T14" s="559"/>
    </row>
    <row r="15" spans="1:20" s="539" customFormat="1" ht="18.75">
      <c r="A15" s="1357"/>
      <c r="B15" s="1357"/>
      <c r="C15" s="592"/>
      <c r="D15" s="592"/>
      <c r="F15" s="603"/>
      <c r="G15" s="546" t="s">
        <v>401</v>
      </c>
      <c r="H15" s="604"/>
      <c r="I15" s="605"/>
      <c r="J15" s="584"/>
      <c r="K15" s="559"/>
      <c r="L15" s="559"/>
      <c r="M15" s="559"/>
      <c r="N15" s="559"/>
      <c r="O15" s="559"/>
      <c r="P15" s="559"/>
      <c r="Q15" s="559"/>
      <c r="R15" s="559"/>
      <c r="S15" s="559"/>
      <c r="T15" s="559"/>
    </row>
    <row r="16" spans="1:20" s="539" customFormat="1" ht="18.75">
      <c r="A16" s="135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52" t="s">
        <v>572</v>
      </c>
      <c r="H19" s="135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74" t="s">
        <v>720</v>
      </c>
      <c r="M5" s="1374"/>
      <c r="N5" s="1374"/>
      <c r="O5" s="1374"/>
      <c r="P5" s="1374"/>
      <c r="Q5" s="1374"/>
      <c r="R5" s="1374"/>
      <c r="S5" s="1374"/>
      <c r="T5" s="1374"/>
      <c r="U5" s="467"/>
    </row>
    <row r="6" spans="1:33" ht="3" customHeight="1">
      <c r="J6" s="451"/>
      <c r="K6" s="451"/>
      <c r="L6" s="447"/>
      <c r="M6" s="447"/>
      <c r="N6" s="447"/>
      <c r="O6" s="450"/>
      <c r="P6" s="450"/>
      <c r="Q6" s="450"/>
      <c r="R6" s="450"/>
      <c r="S6" s="450"/>
      <c r="T6" s="450"/>
      <c r="U6" s="447"/>
    </row>
    <row r="7" spans="1:33" s="746" customFormat="1" ht="5.25" hidden="1">
      <c r="A7" s="1120"/>
      <c r="B7" s="1120"/>
      <c r="C7" s="1120"/>
      <c r="D7" s="1120"/>
      <c r="E7" s="1120"/>
      <c r="F7" s="1120"/>
      <c r="G7" s="1120"/>
      <c r="H7" s="1120"/>
      <c r="L7" s="1169"/>
      <c r="M7" s="1046"/>
      <c r="O7" s="1380"/>
      <c r="P7" s="1380"/>
      <c r="Q7" s="1380"/>
      <c r="R7" s="1380"/>
      <c r="S7" s="1380"/>
      <c r="T7" s="1380"/>
      <c r="U7" s="780"/>
      <c r="V7" s="780"/>
      <c r="X7" s="1120"/>
      <c r="Y7" s="1120"/>
      <c r="Z7" s="1120"/>
      <c r="AA7" s="1120"/>
      <c r="AB7" s="1120"/>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29.11.2018</v>
      </c>
      <c r="P8" s="1381"/>
      <c r="Q8" s="1381"/>
      <c r="R8" s="1381"/>
      <c r="S8" s="1381"/>
      <c r="T8" s="1381"/>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97</v>
      </c>
      <c r="P9" s="1381"/>
      <c r="Q9" s="1381"/>
      <c r="R9" s="1381"/>
      <c r="S9" s="1381"/>
      <c r="T9" s="1381"/>
      <c r="U9" s="551"/>
      <c r="V9" s="551"/>
      <c r="W9" s="489"/>
      <c r="X9" s="475"/>
      <c r="Y9" s="475"/>
      <c r="Z9" s="475"/>
      <c r="AA9" s="475"/>
      <c r="AB9" s="475"/>
      <c r="AC9" s="475"/>
      <c r="AD9" s="475"/>
      <c r="AE9" s="475"/>
      <c r="AF9" s="475"/>
      <c r="AG9" s="475"/>
    </row>
    <row r="10" spans="1:33" s="746" customFormat="1" ht="5.25" hidden="1">
      <c r="A10" s="1120"/>
      <c r="B10" s="1120"/>
      <c r="C10" s="1120"/>
      <c r="D10" s="1120"/>
      <c r="E10" s="1120"/>
      <c r="F10" s="1120"/>
      <c r="G10" s="1120"/>
      <c r="H10" s="1120"/>
      <c r="L10" s="1169"/>
      <c r="M10" s="1046"/>
      <c r="O10" s="1380"/>
      <c r="P10" s="1380"/>
      <c r="Q10" s="1380"/>
      <c r="R10" s="1380"/>
      <c r="S10" s="1380"/>
      <c r="T10" s="1380"/>
      <c r="U10" s="780"/>
      <c r="V10" s="780"/>
      <c r="X10" s="1120"/>
      <c r="Y10" s="1120"/>
      <c r="Z10" s="1120"/>
      <c r="AA10" s="1120"/>
      <c r="AB10" s="1120"/>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401"/>
      <c r="P12" s="1401"/>
      <c r="Q12" s="1401"/>
      <c r="R12" s="1401"/>
      <c r="S12" s="1401"/>
      <c r="T12" s="1401"/>
      <c r="U12" s="1401"/>
    </row>
    <row r="13" spans="1:33">
      <c r="J13" s="451"/>
      <c r="K13" s="451"/>
      <c r="L13" s="1305" t="s">
        <v>445</v>
      </c>
      <c r="M13" s="1305"/>
      <c r="N13" s="1305"/>
      <c r="O13" s="1305"/>
      <c r="P13" s="1305"/>
      <c r="Q13" s="1305"/>
      <c r="R13" s="1305"/>
      <c r="S13" s="1305"/>
      <c r="T13" s="1305"/>
      <c r="U13" s="1305"/>
      <c r="V13" s="1305"/>
      <c r="W13" s="1305" t="s">
        <v>446</v>
      </c>
    </row>
    <row r="14" spans="1:33" ht="14.25" customHeight="1">
      <c r="J14" s="451"/>
      <c r="K14" s="451"/>
      <c r="L14" s="1388" t="s">
        <v>91</v>
      </c>
      <c r="M14" s="1388" t="s">
        <v>603</v>
      </c>
      <c r="N14" s="444"/>
      <c r="O14" s="1389" t="s">
        <v>605</v>
      </c>
      <c r="P14" s="1390"/>
      <c r="Q14" s="1390"/>
      <c r="R14" s="1390"/>
      <c r="S14" s="1390"/>
      <c r="T14" s="1391"/>
      <c r="U14" s="1371" t="s">
        <v>339</v>
      </c>
      <c r="V14" s="1400" t="s">
        <v>274</v>
      </c>
      <c r="W14" s="1305"/>
    </row>
    <row r="15" spans="1:33" ht="14.25" customHeight="1">
      <c r="J15" s="451"/>
      <c r="K15" s="451"/>
      <c r="L15" s="1388"/>
      <c r="M15" s="1388"/>
      <c r="N15" s="443"/>
      <c r="O15" s="1394" t="s">
        <v>604</v>
      </c>
      <c r="P15" s="624"/>
      <c r="Q15" s="624"/>
      <c r="R15" s="1369" t="s">
        <v>616</v>
      </c>
      <c r="S15" s="1369"/>
      <c r="T15" s="1370"/>
      <c r="U15" s="1372"/>
      <c r="V15" s="1400"/>
      <c r="W15" s="1305"/>
    </row>
    <row r="16" spans="1:33" ht="30.75" customHeight="1">
      <c r="J16" s="451"/>
      <c r="K16" s="451"/>
      <c r="L16" s="1388"/>
      <c r="M16" s="1388"/>
      <c r="N16" s="442"/>
      <c r="O16" s="1395"/>
      <c r="P16" s="622"/>
      <c r="Q16" s="623"/>
      <c r="R16" s="506" t="s">
        <v>273</v>
      </c>
      <c r="S16" s="1383" t="s">
        <v>272</v>
      </c>
      <c r="T16" s="1384"/>
      <c r="U16" s="1373"/>
      <c r="V16" s="1400"/>
      <c r="W16" s="1305"/>
    </row>
    <row r="17" spans="1:33">
      <c r="J17" s="451"/>
      <c r="K17" s="459">
        <v>1</v>
      </c>
      <c r="L17" s="606" t="s">
        <v>92</v>
      </c>
      <c r="M17" s="606" t="s">
        <v>48</v>
      </c>
      <c r="N17" s="479" t="s">
        <v>48</v>
      </c>
      <c r="O17" s="607">
        <f ca="1">OFFSET(O17,0,-1)+1</f>
        <v>3</v>
      </c>
      <c r="P17" s="608">
        <f ca="1">OFFSET(P17,0,-1)</f>
        <v>3</v>
      </c>
      <c r="Q17" s="608">
        <f ca="1">OFFSET(Q17,0,-1)</f>
        <v>3</v>
      </c>
      <c r="R17" s="607">
        <f ca="1">OFFSET(R17,0,-1)+1</f>
        <v>4</v>
      </c>
      <c r="S17" s="1403">
        <f ca="1">OFFSET(S17,0,-1)+1</f>
        <v>5</v>
      </c>
      <c r="T17" s="1403"/>
      <c r="U17" s="607">
        <f ca="1">OFFSET(U17,0,-2)+1</f>
        <v>6</v>
      </c>
      <c r="V17" s="608">
        <f ca="1">OFFSET(V17,0,-1)</f>
        <v>6</v>
      </c>
      <c r="W17" s="607">
        <f ca="1">OFFSET(W17,0,-1)+1</f>
        <v>7</v>
      </c>
    </row>
    <row r="18" spans="1:33" ht="22.5">
      <c r="A18" s="1359">
        <v>1</v>
      </c>
      <c r="B18" s="849"/>
      <c r="C18" s="849"/>
      <c r="D18" s="849"/>
      <c r="E18" s="850"/>
      <c r="F18" s="851"/>
      <c r="G18" s="851"/>
      <c r="H18" s="851"/>
      <c r="I18" s="852"/>
      <c r="J18" s="847"/>
      <c r="K18" s="854"/>
      <c r="L18" s="562">
        <f>mergeValue(A18)</f>
        <v>1</v>
      </c>
      <c r="M18" s="610" t="s">
        <v>19</v>
      </c>
      <c r="N18" s="549"/>
      <c r="O18" s="1402"/>
      <c r="P18" s="1402"/>
      <c r="Q18" s="1402"/>
      <c r="R18" s="1402"/>
      <c r="S18" s="1402"/>
      <c r="T18" s="1402"/>
      <c r="U18" s="1402"/>
      <c r="V18" s="1402"/>
      <c r="W18" s="1128" t="s">
        <v>721</v>
      </c>
    </row>
    <row r="19" spans="1:33" ht="22.5">
      <c r="A19" s="1359"/>
      <c r="B19" s="1359">
        <v>1</v>
      </c>
      <c r="C19" s="849"/>
      <c r="D19" s="849"/>
      <c r="E19" s="851"/>
      <c r="F19" s="851"/>
      <c r="G19" s="851"/>
      <c r="H19" s="851"/>
      <c r="I19" s="846"/>
      <c r="J19" s="845"/>
      <c r="K19" s="848"/>
      <c r="L19" s="562" t="str">
        <f>mergeValue(A19) &amp;"."&amp; mergeValue(B19)</f>
        <v>1.1</v>
      </c>
      <c r="M19" s="516" t="s">
        <v>15</v>
      </c>
      <c r="N19" s="549"/>
      <c r="O19" s="1402"/>
      <c r="P19" s="1402"/>
      <c r="Q19" s="1402"/>
      <c r="R19" s="1402"/>
      <c r="S19" s="1402"/>
      <c r="T19" s="1402"/>
      <c r="U19" s="1402"/>
      <c r="V19" s="1402"/>
      <c r="W19" s="1128" t="s">
        <v>460</v>
      </c>
    </row>
    <row r="20" spans="1:33" ht="22.5">
      <c r="A20" s="1359"/>
      <c r="B20" s="1359"/>
      <c r="C20" s="1359">
        <v>1</v>
      </c>
      <c r="D20" s="849"/>
      <c r="E20" s="851"/>
      <c r="F20" s="851"/>
      <c r="G20" s="851"/>
      <c r="H20" s="851"/>
      <c r="I20" s="853"/>
      <c r="J20" s="845"/>
      <c r="K20" s="848"/>
      <c r="L20" s="562" t="str">
        <f>mergeValue(A20) &amp;"."&amp; mergeValue(B20)&amp;"."&amp; mergeValue(C20)</f>
        <v>1.1.1</v>
      </c>
      <c r="M20" s="517" t="s">
        <v>7</v>
      </c>
      <c r="N20" s="549"/>
      <c r="O20" s="1402"/>
      <c r="P20" s="1402"/>
      <c r="Q20" s="1402"/>
      <c r="R20" s="1402"/>
      <c r="S20" s="1402"/>
      <c r="T20" s="1402"/>
      <c r="U20" s="1402"/>
      <c r="V20" s="1402"/>
      <c r="W20" s="1128" t="s">
        <v>601</v>
      </c>
    </row>
    <row r="21" spans="1:33" ht="22.5">
      <c r="A21" s="1359"/>
      <c r="B21" s="1359"/>
      <c r="C21" s="1359"/>
      <c r="D21" s="1359">
        <v>1</v>
      </c>
      <c r="E21" s="851"/>
      <c r="F21" s="851"/>
      <c r="G21" s="851"/>
      <c r="H21" s="851"/>
      <c r="I21" s="853"/>
      <c r="J21" s="845"/>
      <c r="K21" s="848"/>
      <c r="L21" s="562" t="str">
        <f>mergeValue(A21) &amp;"."&amp; mergeValue(B21)&amp;"."&amp; mergeValue(C21)&amp;"."&amp; mergeValue(D21)</f>
        <v>1.1.1.1</v>
      </c>
      <c r="M21" s="518" t="s">
        <v>21</v>
      </c>
      <c r="N21" s="549"/>
      <c r="O21" s="1402"/>
      <c r="P21" s="1402"/>
      <c r="Q21" s="1402"/>
      <c r="R21" s="1402"/>
      <c r="S21" s="1402"/>
      <c r="T21" s="1402"/>
      <c r="U21" s="1402"/>
      <c r="V21" s="1402"/>
      <c r="W21" s="1128" t="s">
        <v>602</v>
      </c>
    </row>
    <row r="22" spans="1:33" ht="78.75">
      <c r="A22" s="1359"/>
      <c r="B22" s="1359"/>
      <c r="C22" s="1359"/>
      <c r="D22" s="1359"/>
      <c r="E22" s="1359">
        <v>1</v>
      </c>
      <c r="F22" s="851"/>
      <c r="G22" s="851"/>
      <c r="H22" s="849">
        <v>1</v>
      </c>
      <c r="I22" s="1359">
        <v>1</v>
      </c>
      <c r="J22" s="851"/>
      <c r="K22" s="856"/>
      <c r="L22" s="562" t="str">
        <f>mergeValue(A22) &amp;"."&amp; mergeValue(B22)&amp;"."&amp; mergeValue(C22)&amp;"."&amp; mergeValue(D22)&amp;"."&amp; mergeValue(E22)</f>
        <v>1.1.1.1.1</v>
      </c>
      <c r="M22" s="524" t="s">
        <v>8</v>
      </c>
      <c r="N22" s="550"/>
      <c r="O22" s="1361"/>
      <c r="P22" s="1361"/>
      <c r="Q22" s="1361"/>
      <c r="R22" s="1361"/>
      <c r="S22" s="1361"/>
      <c r="T22" s="1361"/>
      <c r="U22" s="1361"/>
      <c r="V22" s="1361"/>
      <c r="W22" s="1128" t="s">
        <v>722</v>
      </c>
    </row>
    <row r="23" spans="1:33" ht="33.75">
      <c r="A23" s="1359"/>
      <c r="B23" s="1359"/>
      <c r="C23" s="1359"/>
      <c r="D23" s="1359"/>
      <c r="E23" s="1359"/>
      <c r="F23" s="1359">
        <v>1</v>
      </c>
      <c r="G23" s="849"/>
      <c r="H23" s="849"/>
      <c r="I23" s="1359"/>
      <c r="J23" s="1359">
        <v>1</v>
      </c>
      <c r="K23" s="857"/>
      <c r="L23" s="562" t="str">
        <f>mergeValue(A23) &amp;"."&amp; mergeValue(B23)&amp;"."&amp; mergeValue(C23)&amp;"."&amp; mergeValue(D23)&amp;"."&amp; mergeValue(E23)&amp;"."&amp; mergeValue(F23)</f>
        <v>1.1.1.1.1.1</v>
      </c>
      <c r="M23" s="525" t="s">
        <v>9</v>
      </c>
      <c r="N23" s="550"/>
      <c r="O23" s="1362"/>
      <c r="P23" s="1363"/>
      <c r="Q23" s="1363"/>
      <c r="R23" s="1363"/>
      <c r="S23" s="1363"/>
      <c r="T23" s="1363"/>
      <c r="U23" s="1363"/>
      <c r="V23" s="1364"/>
      <c r="W23" s="1128" t="s">
        <v>723</v>
      </c>
      <c r="Y23" s="474" t="str">
        <f>strCheckUnique(Z23:Z26)</f>
        <v/>
      </c>
      <c r="AA23" s="474" t="str">
        <f>IF(O23="","",O23 &amp; ":_")</f>
        <v/>
      </c>
    </row>
    <row r="24" spans="1:33" ht="122.1" customHeight="1">
      <c r="A24" s="1359"/>
      <c r="B24" s="1359"/>
      <c r="C24" s="1359"/>
      <c r="D24" s="1359"/>
      <c r="E24" s="1359"/>
      <c r="F24" s="1359"/>
      <c r="G24" s="849">
        <v>1</v>
      </c>
      <c r="H24" s="849"/>
      <c r="I24" s="1359"/>
      <c r="J24" s="1359"/>
      <c r="K24" s="857">
        <v>1</v>
      </c>
      <c r="L24" s="562" t="str">
        <f>mergeValue(A24) &amp;"."&amp; mergeValue(B24)&amp;"."&amp; mergeValue(C24)&amp;"."&amp; mergeValue(D24)&amp;"."&amp; mergeValue(E24)&amp;"."&amp; mergeValue(F24)&amp;"."&amp; mergeValue(G24)</f>
        <v>1.1.1.1.1.1.1</v>
      </c>
      <c r="M24" s="1088"/>
      <c r="N24" s="555"/>
      <c r="O24" s="1102"/>
      <c r="P24" s="532"/>
      <c r="Q24" s="532"/>
      <c r="R24" s="1365"/>
      <c r="S24" s="1367" t="s">
        <v>83</v>
      </c>
      <c r="T24" s="1365"/>
      <c r="U24" s="1367" t="s">
        <v>84</v>
      </c>
      <c r="V24" s="547"/>
      <c r="W24" s="1377" t="s">
        <v>724</v>
      </c>
      <c r="X24" s="470" t="str">
        <f>strCheckDate(O25:V25)</f>
        <v/>
      </c>
      <c r="Y24" s="474"/>
      <c r="Z24" s="474" t="str">
        <f>IF(M24="","",M24 )</f>
        <v/>
      </c>
      <c r="AA24" s="474"/>
      <c r="AB24" s="474"/>
      <c r="AC24" s="474"/>
    </row>
    <row r="25" spans="1:33" ht="11.25" hidden="1">
      <c r="A25" s="1359"/>
      <c r="B25" s="1359"/>
      <c r="C25" s="1359"/>
      <c r="D25" s="1359"/>
      <c r="E25" s="1359"/>
      <c r="F25" s="1359"/>
      <c r="G25" s="849"/>
      <c r="H25" s="849"/>
      <c r="I25" s="1359"/>
      <c r="J25" s="1359"/>
      <c r="K25" s="857"/>
      <c r="L25" s="569"/>
      <c r="M25" s="615"/>
      <c r="N25" s="555"/>
      <c r="O25" s="553"/>
      <c r="P25" s="532"/>
      <c r="Q25" s="553" t="str">
        <f>R24 &amp; "-" &amp; T24</f>
        <v>-</v>
      </c>
      <c r="R25" s="1366"/>
      <c r="S25" s="1367"/>
      <c r="T25" s="1366"/>
      <c r="U25" s="1367"/>
      <c r="V25" s="547"/>
      <c r="W25" s="1378"/>
    </row>
    <row r="26" spans="1:33" s="445" customFormat="1" ht="15" customHeight="1">
      <c r="A26" s="1359"/>
      <c r="B26" s="1359"/>
      <c r="C26" s="1359"/>
      <c r="D26" s="1359"/>
      <c r="E26" s="1359"/>
      <c r="F26" s="1359"/>
      <c r="G26" s="851"/>
      <c r="H26" s="849"/>
      <c r="I26" s="1359"/>
      <c r="J26" s="1359"/>
      <c r="K26" s="856"/>
      <c r="L26" s="508"/>
      <c r="M26" s="527" t="s">
        <v>24</v>
      </c>
      <c r="N26" s="521"/>
      <c r="O26" s="515"/>
      <c r="P26" s="515"/>
      <c r="Q26" s="515"/>
      <c r="R26" s="542"/>
      <c r="S26" s="534"/>
      <c r="T26" s="533"/>
      <c r="U26" s="521"/>
      <c r="V26" s="530"/>
      <c r="W26" s="1379"/>
      <c r="X26" s="471"/>
      <c r="Y26" s="471"/>
      <c r="Z26" s="471"/>
      <c r="AA26" s="471"/>
      <c r="AB26" s="471"/>
      <c r="AC26" s="471"/>
      <c r="AD26" s="471"/>
      <c r="AE26" s="471"/>
      <c r="AF26" s="471"/>
      <c r="AG26" s="471"/>
    </row>
    <row r="27" spans="1:33" s="445" customFormat="1" ht="15" customHeight="1">
      <c r="A27" s="1359"/>
      <c r="B27" s="1359"/>
      <c r="C27" s="1359"/>
      <c r="D27" s="1359"/>
      <c r="E27" s="1359"/>
      <c r="F27" s="851"/>
      <c r="G27" s="851"/>
      <c r="H27" s="849"/>
      <c r="I27" s="1359"/>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59"/>
      <c r="B28" s="1359"/>
      <c r="C28" s="1359"/>
      <c r="D28" s="1359"/>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59"/>
      <c r="B29" s="1359"/>
      <c r="C29" s="1359"/>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59"/>
      <c r="B30" s="1359"/>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59"/>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352" t="s">
        <v>725</v>
      </c>
      <c r="N34" s="1352"/>
      <c r="O34" s="1352"/>
      <c r="P34" s="1352"/>
      <c r="Q34" s="1352"/>
      <c r="R34" s="1352"/>
      <c r="S34" s="1352"/>
      <c r="T34" s="1352"/>
      <c r="U34" s="1352"/>
      <c r="V34" s="1352"/>
      <c r="W34" s="1352"/>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353" t="s">
        <v>471</v>
      </c>
      <c r="G2" s="1354"/>
      <c r="H2" s="1355"/>
      <c r="I2" s="609"/>
    </row>
    <row r="3" spans="1:20" ht="3" customHeight="1"/>
    <row r="4" spans="1:20" s="539" customFormat="1" ht="11.25">
      <c r="A4" s="559"/>
      <c r="B4" s="559"/>
      <c r="C4" s="559"/>
      <c r="D4" s="559"/>
      <c r="F4" s="1305" t="s">
        <v>445</v>
      </c>
      <c r="G4" s="1305"/>
      <c r="H4" s="1305"/>
      <c r="I4" s="135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357">
        <v>1</v>
      </c>
      <c r="B8" s="559"/>
      <c r="C8" s="559"/>
      <c r="D8" s="559"/>
      <c r="F8" s="585" t="str">
        <f>"2." &amp;mergeValue(A8)</f>
        <v>2.1</v>
      </c>
      <c r="G8" s="601" t="s">
        <v>474</v>
      </c>
      <c r="H8" s="573" t="str">
        <f>IF('Перечень тарифов'!R21="","наименование отсутствует","" &amp; 'Перечень тарифов'!R21 &amp; "")</f>
        <v>Зона теплоснабжения № 01</v>
      </c>
      <c r="I8" s="550" t="s">
        <v>569</v>
      </c>
      <c r="J8" s="584"/>
      <c r="K8" s="559"/>
      <c r="L8" s="559"/>
      <c r="M8" s="559"/>
      <c r="N8" s="559"/>
      <c r="O8" s="559"/>
      <c r="P8" s="559"/>
      <c r="Q8" s="559"/>
      <c r="R8" s="559"/>
      <c r="S8" s="559"/>
      <c r="T8" s="559"/>
    </row>
    <row r="9" spans="1:20" s="539" customFormat="1" ht="22.5">
      <c r="A9" s="1357"/>
      <c r="B9" s="559"/>
      <c r="C9" s="559"/>
      <c r="D9" s="559"/>
      <c r="F9" s="585" t="str">
        <f>"3." &amp;mergeValue(A9)</f>
        <v>3.1</v>
      </c>
      <c r="G9" s="601" t="s">
        <v>475</v>
      </c>
      <c r="H9" s="573" t="str">
        <f>IF('Перечень тарифов'!F21="","наименование отсутствует","" &amp; 'Перечень тарифов'!F21 &amp; "")</f>
        <v>Сбыт. Теплоноситель</v>
      </c>
      <c r="I9" s="550" t="s">
        <v>567</v>
      </c>
      <c r="J9" s="584"/>
      <c r="K9" s="559"/>
      <c r="L9" s="559"/>
      <c r="M9" s="559"/>
      <c r="N9" s="559"/>
      <c r="O9" s="559"/>
      <c r="P9" s="559"/>
      <c r="Q9" s="559"/>
      <c r="R9" s="559"/>
      <c r="S9" s="559"/>
      <c r="T9" s="559"/>
    </row>
    <row r="10" spans="1:20" s="539" customFormat="1" ht="22.5">
      <c r="A10" s="135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7"/>
      <c r="B11" s="135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57"/>
      <c r="B12" s="1357"/>
      <c r="C12" s="1357">
        <v>1</v>
      </c>
      <c r="D12" s="592"/>
      <c r="F12" s="585" t="str">
        <f>"4."&amp;mergeValue(A12) &amp;"."&amp;mergeValue(B12)&amp;"."&amp;mergeValue(C12)</f>
        <v>4.1.1.1</v>
      </c>
      <c r="G12" s="591" t="s">
        <v>477</v>
      </c>
      <c r="H12" s="573" t="str">
        <f>IF(Территории!H13="","","" &amp; Территории!H13 &amp; "")</f>
        <v>Город Челябинск</v>
      </c>
      <c r="I12" s="550" t="s">
        <v>480</v>
      </c>
      <c r="J12" s="584"/>
      <c r="K12" s="559"/>
      <c r="L12" s="559"/>
      <c r="M12" s="559"/>
      <c r="N12" s="559"/>
      <c r="O12" s="559"/>
      <c r="P12" s="559"/>
      <c r="Q12" s="559"/>
      <c r="R12" s="559"/>
      <c r="S12" s="559"/>
      <c r="T12" s="559"/>
    </row>
    <row r="13" spans="1:20" s="539" customFormat="1" ht="56.25">
      <c r="A13" s="1357"/>
      <c r="B13" s="1357"/>
      <c r="C13" s="1357"/>
      <c r="D13" s="592">
        <v>1</v>
      </c>
      <c r="F13" s="585" t="str">
        <f>"4."&amp;mergeValue(A13) &amp;"."&amp;mergeValue(B13)&amp;"."&amp;mergeValue(C13)&amp;"."&amp;mergeValue(D13)</f>
        <v>4.1.1.1.1</v>
      </c>
      <c r="G13" s="602" t="s">
        <v>478</v>
      </c>
      <c r="H13" s="573" t="str">
        <f>IF(Территории!R14="","","" &amp; Территории!R14 &amp; "")</f>
        <v>Город Челябинск (75701000)</v>
      </c>
      <c r="I13" s="1259" t="s">
        <v>570</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352" t="s">
        <v>572</v>
      </c>
      <c r="H15" s="1352"/>
      <c r="I15" s="563"/>
      <c r="J15" s="583"/>
      <c r="K15" s="583"/>
      <c r="L15" s="583"/>
      <c r="M15" s="583"/>
      <c r="N15" s="583"/>
      <c r="O15" s="583"/>
      <c r="P15" s="583"/>
      <c r="Q15" s="583"/>
      <c r="R15" s="583"/>
      <c r="S15" s="583"/>
      <c r="T15" s="583"/>
    </row>
  </sheetData>
  <sheetProtection algorithmName="SHA-512" hashValue="m8aGcXnjVKVr652dtp9cBVAkYhY0zQPrWJCAswEFDkMJ+umFZMN+wgx6Onyoardn3Va9YLOZQ4k4xee1DYteYQ==" saltValue="GKlurllF15cJUXiv1zIco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88" t="str">
        <f>"Код шаблона: " &amp; GetCode()</f>
        <v>Код шаблона: FAS.JKH.OPEN.INFO.REQUEST.WARM</v>
      </c>
      <c r="C2" s="1288"/>
      <c r="D2" s="1288"/>
      <c r="E2" s="1288"/>
      <c r="F2" s="1288"/>
      <c r="G2" s="1288"/>
      <c r="Q2" s="223"/>
      <c r="R2" s="223"/>
      <c r="S2" s="223"/>
      <c r="T2" s="223"/>
      <c r="U2" s="223"/>
      <c r="V2" s="223"/>
      <c r="W2" s="223"/>
    </row>
    <row r="3" spans="1:27" ht="18" customHeight="1">
      <c r="B3" s="1289" t="str">
        <f>"Версия " &amp; GetVersion()</f>
        <v>Версия 1.0</v>
      </c>
      <c r="C3" s="128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92" t="s">
        <v>677</v>
      </c>
      <c r="C5" s="1293"/>
      <c r="D5" s="1293"/>
      <c r="E5" s="1293"/>
      <c r="F5" s="1293"/>
      <c r="G5" s="1293"/>
      <c r="H5" s="1293"/>
      <c r="I5" s="1293"/>
      <c r="J5" s="1293"/>
      <c r="K5" s="1293"/>
      <c r="L5" s="1293"/>
      <c r="M5" s="1293"/>
      <c r="N5" s="1293"/>
      <c r="O5" s="1293"/>
      <c r="P5" s="1293"/>
      <c r="Q5" s="1293"/>
      <c r="R5" s="1293"/>
      <c r="S5" s="1293"/>
      <c r="T5" s="1293"/>
      <c r="U5" s="1293"/>
      <c r="V5" s="1293"/>
      <c r="W5" s="1293"/>
      <c r="X5" s="1293"/>
      <c r="Y5" s="1293"/>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90" t="s">
        <v>568</v>
      </c>
      <c r="F7" s="1290"/>
      <c r="G7" s="1290"/>
      <c r="H7" s="1290"/>
      <c r="I7" s="1290"/>
      <c r="J7" s="1290"/>
      <c r="K7" s="1290"/>
      <c r="L7" s="1290"/>
      <c r="M7" s="1290"/>
      <c r="N7" s="1290"/>
      <c r="O7" s="1290"/>
      <c r="P7" s="1290"/>
      <c r="Q7" s="1290"/>
      <c r="R7" s="1290"/>
      <c r="S7" s="1290"/>
      <c r="T7" s="1290"/>
      <c r="U7" s="1290"/>
      <c r="V7" s="1290"/>
      <c r="W7" s="1290"/>
      <c r="X7" s="1290"/>
      <c r="Y7" s="56"/>
    </row>
    <row r="8" spans="1:27" ht="15" customHeight="1">
      <c r="A8" s="40"/>
      <c r="B8" s="75"/>
      <c r="C8" s="74"/>
      <c r="D8" s="57"/>
      <c r="E8" s="1290"/>
      <c r="F8" s="1290"/>
      <c r="G8" s="1290"/>
      <c r="H8" s="1290"/>
      <c r="I8" s="1290"/>
      <c r="J8" s="1290"/>
      <c r="K8" s="1290"/>
      <c r="L8" s="1290"/>
      <c r="M8" s="1290"/>
      <c r="N8" s="1290"/>
      <c r="O8" s="1290"/>
      <c r="P8" s="1290"/>
      <c r="Q8" s="1290"/>
      <c r="R8" s="1290"/>
      <c r="S8" s="1290"/>
      <c r="T8" s="1290"/>
      <c r="U8" s="1290"/>
      <c r="V8" s="1290"/>
      <c r="W8" s="1290"/>
      <c r="X8" s="1290"/>
      <c r="Y8" s="56"/>
    </row>
    <row r="9" spans="1:27" ht="15" customHeight="1">
      <c r="A9" s="40"/>
      <c r="B9" s="75"/>
      <c r="C9" s="74"/>
      <c r="D9" s="57"/>
      <c r="E9" s="1290"/>
      <c r="F9" s="1290"/>
      <c r="G9" s="1290"/>
      <c r="H9" s="1290"/>
      <c r="I9" s="1290"/>
      <c r="J9" s="1290"/>
      <c r="K9" s="1290"/>
      <c r="L9" s="1290"/>
      <c r="M9" s="1290"/>
      <c r="N9" s="1290"/>
      <c r="O9" s="1290"/>
      <c r="P9" s="1290"/>
      <c r="Q9" s="1290"/>
      <c r="R9" s="1290"/>
      <c r="S9" s="1290"/>
      <c r="T9" s="1290"/>
      <c r="U9" s="1290"/>
      <c r="V9" s="1290"/>
      <c r="W9" s="1290"/>
      <c r="X9" s="1290"/>
      <c r="Y9" s="56"/>
    </row>
    <row r="10" spans="1:27" ht="10.5" customHeight="1">
      <c r="A10" s="40"/>
      <c r="B10" s="75"/>
      <c r="C10" s="74"/>
      <c r="D10" s="57"/>
      <c r="E10" s="1290"/>
      <c r="F10" s="1290"/>
      <c r="G10" s="1290"/>
      <c r="H10" s="1290"/>
      <c r="I10" s="1290"/>
      <c r="J10" s="1290"/>
      <c r="K10" s="1290"/>
      <c r="L10" s="1290"/>
      <c r="M10" s="1290"/>
      <c r="N10" s="1290"/>
      <c r="O10" s="1290"/>
      <c r="P10" s="1290"/>
      <c r="Q10" s="1290"/>
      <c r="R10" s="1290"/>
      <c r="S10" s="1290"/>
      <c r="T10" s="1290"/>
      <c r="U10" s="1290"/>
      <c r="V10" s="1290"/>
      <c r="W10" s="1290"/>
      <c r="X10" s="1290"/>
      <c r="Y10" s="56"/>
    </row>
    <row r="11" spans="1:27" ht="27" customHeight="1">
      <c r="A11" s="40"/>
      <c r="B11" s="75"/>
      <c r="C11" s="74"/>
      <c r="D11" s="57"/>
      <c r="E11" s="1290"/>
      <c r="F11" s="1290"/>
      <c r="G11" s="1290"/>
      <c r="H11" s="1290"/>
      <c r="I11" s="1290"/>
      <c r="J11" s="1290"/>
      <c r="K11" s="1290"/>
      <c r="L11" s="1290"/>
      <c r="M11" s="1290"/>
      <c r="N11" s="1290"/>
      <c r="O11" s="1290"/>
      <c r="P11" s="1290"/>
      <c r="Q11" s="1290"/>
      <c r="R11" s="1290"/>
      <c r="S11" s="1290"/>
      <c r="T11" s="1290"/>
      <c r="U11" s="1290"/>
      <c r="V11" s="1290"/>
      <c r="W11" s="1290"/>
      <c r="X11" s="1290"/>
      <c r="Y11" s="56"/>
    </row>
    <row r="12" spans="1:27" ht="12" customHeight="1">
      <c r="A12" s="40"/>
      <c r="B12" s="75"/>
      <c r="C12" s="74"/>
      <c r="D12" s="57"/>
      <c r="E12" s="1290"/>
      <c r="F12" s="1290"/>
      <c r="G12" s="1290"/>
      <c r="H12" s="1290"/>
      <c r="I12" s="1290"/>
      <c r="J12" s="1290"/>
      <c r="K12" s="1290"/>
      <c r="L12" s="1290"/>
      <c r="M12" s="1290"/>
      <c r="N12" s="1290"/>
      <c r="O12" s="1290"/>
      <c r="P12" s="1290"/>
      <c r="Q12" s="1290"/>
      <c r="R12" s="1290"/>
      <c r="S12" s="1290"/>
      <c r="T12" s="1290"/>
      <c r="U12" s="1290"/>
      <c r="V12" s="1290"/>
      <c r="W12" s="1290"/>
      <c r="X12" s="1290"/>
      <c r="Y12" s="56"/>
    </row>
    <row r="13" spans="1:27" ht="38.25" customHeight="1">
      <c r="A13" s="40"/>
      <c r="B13" s="75"/>
      <c r="C13" s="74"/>
      <c r="D13" s="57"/>
      <c r="E13" s="1290"/>
      <c r="F13" s="1290"/>
      <c r="G13" s="1290"/>
      <c r="H13" s="1290"/>
      <c r="I13" s="1290"/>
      <c r="J13" s="1290"/>
      <c r="K13" s="1290"/>
      <c r="L13" s="1290"/>
      <c r="M13" s="1290"/>
      <c r="N13" s="1290"/>
      <c r="O13" s="1290"/>
      <c r="P13" s="1290"/>
      <c r="Q13" s="1290"/>
      <c r="R13" s="1290"/>
      <c r="S13" s="1290"/>
      <c r="T13" s="1290"/>
      <c r="U13" s="1290"/>
      <c r="V13" s="1290"/>
      <c r="W13" s="1290"/>
      <c r="X13" s="1290"/>
      <c r="Y13" s="70"/>
    </row>
    <row r="14" spans="1:27" ht="15" customHeight="1">
      <c r="A14" s="40"/>
      <c r="B14" s="75"/>
      <c r="C14" s="74"/>
      <c r="D14" s="57"/>
      <c r="E14" s="1290"/>
      <c r="F14" s="1290"/>
      <c r="G14" s="1290"/>
      <c r="H14" s="1290"/>
      <c r="I14" s="1290"/>
      <c r="J14" s="1290"/>
      <c r="K14" s="1290"/>
      <c r="L14" s="1290"/>
      <c r="M14" s="1290"/>
      <c r="N14" s="1290"/>
      <c r="O14" s="1290"/>
      <c r="P14" s="1290"/>
      <c r="Q14" s="1290"/>
      <c r="R14" s="1290"/>
      <c r="S14" s="1290"/>
      <c r="T14" s="1290"/>
      <c r="U14" s="1290"/>
      <c r="V14" s="1290"/>
      <c r="W14" s="1290"/>
      <c r="X14" s="1290"/>
      <c r="Y14" s="56"/>
    </row>
    <row r="15" spans="1:27" ht="15">
      <c r="A15" s="40"/>
      <c r="B15" s="75"/>
      <c r="C15" s="74"/>
      <c r="D15" s="57"/>
      <c r="E15" s="1290"/>
      <c r="F15" s="1290"/>
      <c r="G15" s="1290"/>
      <c r="H15" s="1290"/>
      <c r="I15" s="1290"/>
      <c r="J15" s="1290"/>
      <c r="K15" s="1290"/>
      <c r="L15" s="1290"/>
      <c r="M15" s="1290"/>
      <c r="N15" s="1290"/>
      <c r="O15" s="1290"/>
      <c r="P15" s="1290"/>
      <c r="Q15" s="1290"/>
      <c r="R15" s="1290"/>
      <c r="S15" s="1290"/>
      <c r="T15" s="1290"/>
      <c r="U15" s="1290"/>
      <c r="V15" s="1290"/>
      <c r="W15" s="1290"/>
      <c r="X15" s="1290"/>
      <c r="Y15" s="56"/>
    </row>
    <row r="16" spans="1:27" ht="15">
      <c r="A16" s="40"/>
      <c r="B16" s="75"/>
      <c r="C16" s="74"/>
      <c r="D16" s="57"/>
      <c r="E16" s="1290"/>
      <c r="F16" s="1290"/>
      <c r="G16" s="1290"/>
      <c r="H16" s="1290"/>
      <c r="I16" s="1290"/>
      <c r="J16" s="1290"/>
      <c r="K16" s="1290"/>
      <c r="L16" s="1290"/>
      <c r="M16" s="1290"/>
      <c r="N16" s="1290"/>
      <c r="O16" s="1290"/>
      <c r="P16" s="1290"/>
      <c r="Q16" s="1290"/>
      <c r="R16" s="1290"/>
      <c r="S16" s="1290"/>
      <c r="T16" s="1290"/>
      <c r="U16" s="1290"/>
      <c r="V16" s="1290"/>
      <c r="W16" s="1290"/>
      <c r="X16" s="1290"/>
      <c r="Y16" s="56"/>
    </row>
    <row r="17" spans="1:25" ht="15" customHeight="1">
      <c r="A17" s="40"/>
      <c r="B17" s="75"/>
      <c r="C17" s="74"/>
      <c r="D17" s="57"/>
      <c r="E17" s="1290"/>
      <c r="F17" s="1290"/>
      <c r="G17" s="1290"/>
      <c r="H17" s="1290"/>
      <c r="I17" s="1290"/>
      <c r="J17" s="1290"/>
      <c r="K17" s="1290"/>
      <c r="L17" s="1290"/>
      <c r="M17" s="1290"/>
      <c r="N17" s="1290"/>
      <c r="O17" s="1290"/>
      <c r="P17" s="1290"/>
      <c r="Q17" s="1290"/>
      <c r="R17" s="1290"/>
      <c r="S17" s="1290"/>
      <c r="T17" s="1290"/>
      <c r="U17" s="1290"/>
      <c r="V17" s="1290"/>
      <c r="W17" s="1290"/>
      <c r="X17" s="1290"/>
      <c r="Y17" s="56"/>
    </row>
    <row r="18" spans="1:25" ht="15">
      <c r="A18" s="40"/>
      <c r="B18" s="75"/>
      <c r="C18" s="74"/>
      <c r="D18" s="57"/>
      <c r="E18" s="1290"/>
      <c r="F18" s="1290"/>
      <c r="G18" s="1290"/>
      <c r="H18" s="1290"/>
      <c r="I18" s="1290"/>
      <c r="J18" s="1290"/>
      <c r="K18" s="1290"/>
      <c r="L18" s="1290"/>
      <c r="M18" s="1290"/>
      <c r="N18" s="1290"/>
      <c r="O18" s="1290"/>
      <c r="P18" s="1290"/>
      <c r="Q18" s="1290"/>
      <c r="R18" s="1290"/>
      <c r="S18" s="1290"/>
      <c r="T18" s="1290"/>
      <c r="U18" s="1290"/>
      <c r="V18" s="1290"/>
      <c r="W18" s="1290"/>
      <c r="X18" s="1290"/>
      <c r="Y18" s="56"/>
    </row>
    <row r="19" spans="1:25" ht="59.25" customHeight="1">
      <c r="A19" s="40"/>
      <c r="B19" s="75"/>
      <c r="C19" s="74"/>
      <c r="D19" s="63"/>
      <c r="E19" s="1290"/>
      <c r="F19" s="1290"/>
      <c r="G19" s="1290"/>
      <c r="H19" s="1290"/>
      <c r="I19" s="1290"/>
      <c r="J19" s="1290"/>
      <c r="K19" s="1290"/>
      <c r="L19" s="1290"/>
      <c r="M19" s="1290"/>
      <c r="N19" s="1290"/>
      <c r="O19" s="1290"/>
      <c r="P19" s="1290"/>
      <c r="Q19" s="1290"/>
      <c r="R19" s="1290"/>
      <c r="S19" s="1290"/>
      <c r="T19" s="1290"/>
      <c r="U19" s="1290"/>
      <c r="V19" s="1290"/>
      <c r="W19" s="1290"/>
      <c r="X19" s="129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95" t="s">
        <v>253</v>
      </c>
      <c r="G21" s="1296"/>
      <c r="H21" s="1296"/>
      <c r="I21" s="1296"/>
      <c r="J21" s="1296"/>
      <c r="K21" s="1296"/>
      <c r="L21" s="1296"/>
      <c r="M21" s="1296"/>
      <c r="N21" s="57"/>
      <c r="O21" s="68" t="s">
        <v>236</v>
      </c>
      <c r="P21" s="1297" t="s">
        <v>237</v>
      </c>
      <c r="Q21" s="1298"/>
      <c r="R21" s="1298"/>
      <c r="S21" s="1298"/>
      <c r="T21" s="1298"/>
      <c r="U21" s="1298"/>
      <c r="V21" s="1298"/>
      <c r="W21" s="1298"/>
      <c r="X21" s="1298"/>
      <c r="Y21" s="56"/>
    </row>
    <row r="22" spans="1:25" ht="14.25" hidden="1" customHeight="1">
      <c r="A22" s="40"/>
      <c r="B22" s="75"/>
      <c r="C22" s="74"/>
      <c r="D22" s="58"/>
      <c r="E22" s="89" t="s">
        <v>236</v>
      </c>
      <c r="F22" s="1295" t="s">
        <v>239</v>
      </c>
      <c r="G22" s="1296"/>
      <c r="H22" s="1296"/>
      <c r="I22" s="1296"/>
      <c r="J22" s="1296"/>
      <c r="K22" s="1296"/>
      <c r="L22" s="1296"/>
      <c r="M22" s="1296"/>
      <c r="N22" s="57"/>
      <c r="O22" s="71" t="s">
        <v>236</v>
      </c>
      <c r="P22" s="1297" t="s">
        <v>566</v>
      </c>
      <c r="Q22" s="1298"/>
      <c r="R22" s="1298"/>
      <c r="S22" s="1298"/>
      <c r="T22" s="1298"/>
      <c r="U22" s="1298"/>
      <c r="V22" s="1298"/>
      <c r="W22" s="1298"/>
      <c r="X22" s="1298"/>
      <c r="Y22" s="56"/>
    </row>
    <row r="23" spans="1:25" ht="27" hidden="1" customHeight="1">
      <c r="A23" s="40"/>
      <c r="B23" s="75"/>
      <c r="C23" s="74"/>
      <c r="D23" s="58"/>
      <c r="E23" s="57"/>
      <c r="F23" s="57"/>
      <c r="G23" s="57"/>
      <c r="H23" s="57"/>
      <c r="I23" s="57"/>
      <c r="J23" s="57"/>
      <c r="K23" s="57"/>
      <c r="L23" s="57"/>
      <c r="M23" s="57"/>
      <c r="N23" s="57"/>
      <c r="O23" s="57"/>
      <c r="P23" s="1291"/>
      <c r="Q23" s="1291"/>
      <c r="R23" s="1291"/>
      <c r="S23" s="1291"/>
      <c r="T23" s="1291"/>
      <c r="U23" s="1291"/>
      <c r="V23" s="1291"/>
      <c r="W23" s="129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94" t="s">
        <v>392</v>
      </c>
      <c r="F35" s="1294"/>
      <c r="G35" s="1294"/>
      <c r="H35" s="1294"/>
      <c r="I35" s="1294"/>
      <c r="J35" s="1294"/>
      <c r="K35" s="1294"/>
      <c r="L35" s="1294"/>
      <c r="M35" s="1294"/>
      <c r="N35" s="1294"/>
      <c r="O35" s="1294"/>
      <c r="P35" s="1294"/>
      <c r="Q35" s="1294"/>
      <c r="R35" s="1294"/>
      <c r="S35" s="1294"/>
      <c r="T35" s="1294"/>
      <c r="U35" s="1294"/>
      <c r="V35" s="1294"/>
      <c r="W35" s="1294"/>
      <c r="X35" s="1294"/>
      <c r="Y35" s="56"/>
    </row>
    <row r="36" spans="1:25" ht="38.25" hidden="1" customHeight="1">
      <c r="A36" s="40"/>
      <c r="B36" s="75"/>
      <c r="C36" s="74"/>
      <c r="D36" s="58"/>
      <c r="E36" s="1294"/>
      <c r="F36" s="1294"/>
      <c r="G36" s="1294"/>
      <c r="H36" s="1294"/>
      <c r="I36" s="1294"/>
      <c r="J36" s="1294"/>
      <c r="K36" s="1294"/>
      <c r="L36" s="1294"/>
      <c r="M36" s="1294"/>
      <c r="N36" s="1294"/>
      <c r="O36" s="1294"/>
      <c r="P36" s="1294"/>
      <c r="Q36" s="1294"/>
      <c r="R36" s="1294"/>
      <c r="S36" s="1294"/>
      <c r="T36" s="1294"/>
      <c r="U36" s="1294"/>
      <c r="V36" s="1294"/>
      <c r="W36" s="1294"/>
      <c r="X36" s="1294"/>
      <c r="Y36" s="56"/>
    </row>
    <row r="37" spans="1:25" ht="9.75" hidden="1" customHeight="1">
      <c r="A37" s="40"/>
      <c r="B37" s="75"/>
      <c r="C37" s="74"/>
      <c r="D37" s="58"/>
      <c r="E37" s="1294"/>
      <c r="F37" s="1294"/>
      <c r="G37" s="1294"/>
      <c r="H37" s="1294"/>
      <c r="I37" s="1294"/>
      <c r="J37" s="1294"/>
      <c r="K37" s="1294"/>
      <c r="L37" s="1294"/>
      <c r="M37" s="1294"/>
      <c r="N37" s="1294"/>
      <c r="O37" s="1294"/>
      <c r="P37" s="1294"/>
      <c r="Q37" s="1294"/>
      <c r="R37" s="1294"/>
      <c r="S37" s="1294"/>
      <c r="T37" s="1294"/>
      <c r="U37" s="1294"/>
      <c r="V37" s="1294"/>
      <c r="W37" s="1294"/>
      <c r="X37" s="1294"/>
      <c r="Y37" s="56"/>
    </row>
    <row r="38" spans="1:25" ht="51" hidden="1" customHeight="1">
      <c r="A38" s="40"/>
      <c r="B38" s="75"/>
      <c r="C38" s="74"/>
      <c r="D38" s="58"/>
      <c r="E38" s="1294"/>
      <c r="F38" s="1294"/>
      <c r="G38" s="1294"/>
      <c r="H38" s="1294"/>
      <c r="I38" s="1294"/>
      <c r="J38" s="1294"/>
      <c r="K38" s="1294"/>
      <c r="L38" s="1294"/>
      <c r="M38" s="1294"/>
      <c r="N38" s="1294"/>
      <c r="O38" s="1294"/>
      <c r="P38" s="1294"/>
      <c r="Q38" s="1294"/>
      <c r="R38" s="1294"/>
      <c r="S38" s="1294"/>
      <c r="T38" s="1294"/>
      <c r="U38" s="1294"/>
      <c r="V38" s="1294"/>
      <c r="W38" s="1294"/>
      <c r="X38" s="1294"/>
      <c r="Y38" s="56"/>
    </row>
    <row r="39" spans="1:25" ht="15" hidden="1" customHeight="1">
      <c r="A39" s="40"/>
      <c r="B39" s="75"/>
      <c r="C39" s="74"/>
      <c r="D39" s="58"/>
      <c r="E39" s="1294"/>
      <c r="F39" s="1294"/>
      <c r="G39" s="1294"/>
      <c r="H39" s="1294"/>
      <c r="I39" s="1294"/>
      <c r="J39" s="1294"/>
      <c r="K39" s="1294"/>
      <c r="L39" s="1294"/>
      <c r="M39" s="1294"/>
      <c r="N39" s="1294"/>
      <c r="O39" s="1294"/>
      <c r="P39" s="1294"/>
      <c r="Q39" s="1294"/>
      <c r="R39" s="1294"/>
      <c r="S39" s="1294"/>
      <c r="T39" s="1294"/>
      <c r="U39" s="1294"/>
      <c r="V39" s="1294"/>
      <c r="W39" s="1294"/>
      <c r="X39" s="1294"/>
      <c r="Y39" s="56"/>
    </row>
    <row r="40" spans="1:25" ht="12" hidden="1" customHeight="1">
      <c r="A40" s="40"/>
      <c r="B40" s="75"/>
      <c r="C40" s="74"/>
      <c r="D40" s="58"/>
      <c r="E40" s="1280"/>
      <c r="F40" s="1281"/>
      <c r="G40" s="1281"/>
      <c r="H40" s="1281"/>
      <c r="I40" s="1281"/>
      <c r="J40" s="1281"/>
      <c r="K40" s="1281"/>
      <c r="L40" s="1281"/>
      <c r="M40" s="1281"/>
      <c r="N40" s="1281"/>
      <c r="O40" s="1281"/>
      <c r="P40" s="1281"/>
      <c r="Q40" s="1281"/>
      <c r="R40" s="1281"/>
      <c r="S40" s="1281"/>
      <c r="T40" s="1281"/>
      <c r="U40" s="1281"/>
      <c r="V40" s="1281"/>
      <c r="W40" s="1281"/>
      <c r="X40" s="1281"/>
      <c r="Y40" s="56"/>
    </row>
    <row r="41" spans="1:25" ht="38.25" hidden="1" customHeight="1">
      <c r="A41" s="40"/>
      <c r="B41" s="75"/>
      <c r="C41" s="74"/>
      <c r="D41" s="58"/>
      <c r="E41" s="1294"/>
      <c r="F41" s="1294"/>
      <c r="G41" s="1294"/>
      <c r="H41" s="1294"/>
      <c r="I41" s="1294"/>
      <c r="J41" s="1294"/>
      <c r="K41" s="1294"/>
      <c r="L41" s="1294"/>
      <c r="M41" s="1294"/>
      <c r="N41" s="1294"/>
      <c r="O41" s="1294"/>
      <c r="P41" s="1294"/>
      <c r="Q41" s="1294"/>
      <c r="R41" s="1294"/>
      <c r="S41" s="1294"/>
      <c r="T41" s="1294"/>
      <c r="U41" s="1294"/>
      <c r="V41" s="1294"/>
      <c r="W41" s="1294"/>
      <c r="X41" s="1294"/>
      <c r="Y41" s="56"/>
    </row>
    <row r="42" spans="1:25" ht="15" hidden="1">
      <c r="A42" s="40"/>
      <c r="B42" s="75"/>
      <c r="C42" s="74"/>
      <c r="D42" s="58"/>
      <c r="E42" s="1294"/>
      <c r="F42" s="1294"/>
      <c r="G42" s="1294"/>
      <c r="H42" s="1294"/>
      <c r="I42" s="1294"/>
      <c r="J42" s="1294"/>
      <c r="K42" s="1294"/>
      <c r="L42" s="1294"/>
      <c r="M42" s="1294"/>
      <c r="N42" s="1294"/>
      <c r="O42" s="1294"/>
      <c r="P42" s="1294"/>
      <c r="Q42" s="1294"/>
      <c r="R42" s="1294"/>
      <c r="S42" s="1294"/>
      <c r="T42" s="1294"/>
      <c r="U42" s="1294"/>
      <c r="V42" s="1294"/>
      <c r="W42" s="1294"/>
      <c r="X42" s="1294"/>
      <c r="Y42" s="56"/>
    </row>
    <row r="43" spans="1:25" ht="15" hidden="1">
      <c r="A43" s="40"/>
      <c r="B43" s="75"/>
      <c r="C43" s="74"/>
      <c r="D43" s="58"/>
      <c r="E43" s="1294"/>
      <c r="F43" s="1294"/>
      <c r="G43" s="1294"/>
      <c r="H43" s="1294"/>
      <c r="I43" s="1294"/>
      <c r="J43" s="1294"/>
      <c r="K43" s="1294"/>
      <c r="L43" s="1294"/>
      <c r="M43" s="1294"/>
      <c r="N43" s="1294"/>
      <c r="O43" s="1294"/>
      <c r="P43" s="1294"/>
      <c r="Q43" s="1294"/>
      <c r="R43" s="1294"/>
      <c r="S43" s="1294"/>
      <c r="T43" s="1294"/>
      <c r="U43" s="1294"/>
      <c r="V43" s="1294"/>
      <c r="W43" s="1294"/>
      <c r="X43" s="1294"/>
      <c r="Y43" s="56"/>
    </row>
    <row r="44" spans="1:25" ht="33.75" hidden="1" customHeight="1">
      <c r="A44" s="40"/>
      <c r="B44" s="75"/>
      <c r="C44" s="74"/>
      <c r="D44" s="63"/>
      <c r="E44" s="1294"/>
      <c r="F44" s="1294"/>
      <c r="G44" s="1294"/>
      <c r="H44" s="1294"/>
      <c r="I44" s="1294"/>
      <c r="J44" s="1294"/>
      <c r="K44" s="1294"/>
      <c r="L44" s="1294"/>
      <c r="M44" s="1294"/>
      <c r="N44" s="1294"/>
      <c r="O44" s="1294"/>
      <c r="P44" s="1294"/>
      <c r="Q44" s="1294"/>
      <c r="R44" s="1294"/>
      <c r="S44" s="1294"/>
      <c r="T44" s="1294"/>
      <c r="U44" s="1294"/>
      <c r="V44" s="1294"/>
      <c r="W44" s="1294"/>
      <c r="X44" s="1294"/>
      <c r="Y44" s="56"/>
    </row>
    <row r="45" spans="1:25" ht="15" hidden="1">
      <c r="A45" s="40"/>
      <c r="B45" s="75"/>
      <c r="C45" s="74"/>
      <c r="D45" s="63"/>
      <c r="E45" s="1294"/>
      <c r="F45" s="1294"/>
      <c r="G45" s="1294"/>
      <c r="H45" s="1294"/>
      <c r="I45" s="1294"/>
      <c r="J45" s="1294"/>
      <c r="K45" s="1294"/>
      <c r="L45" s="1294"/>
      <c r="M45" s="1294"/>
      <c r="N45" s="1294"/>
      <c r="O45" s="1294"/>
      <c r="P45" s="1294"/>
      <c r="Q45" s="1294"/>
      <c r="R45" s="1294"/>
      <c r="S45" s="1294"/>
      <c r="T45" s="1294"/>
      <c r="U45" s="1294"/>
      <c r="V45" s="1294"/>
      <c r="W45" s="1294"/>
      <c r="X45" s="1294"/>
      <c r="Y45" s="56"/>
    </row>
    <row r="46" spans="1:25" ht="24" hidden="1" customHeight="1">
      <c r="A46" s="40"/>
      <c r="B46" s="75"/>
      <c r="C46" s="74"/>
      <c r="D46" s="58"/>
      <c r="E46" s="1282" t="s">
        <v>235</v>
      </c>
      <c r="F46" s="1282"/>
      <c r="G46" s="1282"/>
      <c r="H46" s="1282"/>
      <c r="I46" s="1282"/>
      <c r="J46" s="1282"/>
      <c r="K46" s="1282"/>
      <c r="L46" s="1282"/>
      <c r="M46" s="1282"/>
      <c r="N46" s="1282"/>
      <c r="O46" s="1282"/>
      <c r="P46" s="1282"/>
      <c r="Q46" s="1282"/>
      <c r="R46" s="1282"/>
      <c r="S46" s="1282"/>
      <c r="T46" s="1282"/>
      <c r="U46" s="1282"/>
      <c r="V46" s="1282"/>
      <c r="W46" s="1282"/>
      <c r="X46" s="1282"/>
      <c r="Y46" s="56"/>
    </row>
    <row r="47" spans="1:25" ht="37.5" hidden="1" customHeight="1">
      <c r="A47" s="40"/>
      <c r="B47" s="75"/>
      <c r="C47" s="74"/>
      <c r="D47" s="58"/>
      <c r="E47" s="1282"/>
      <c r="F47" s="1282"/>
      <c r="G47" s="1282"/>
      <c r="H47" s="1282"/>
      <c r="I47" s="1282"/>
      <c r="J47" s="1282"/>
      <c r="K47" s="1282"/>
      <c r="L47" s="1282"/>
      <c r="M47" s="1282"/>
      <c r="N47" s="1282"/>
      <c r="O47" s="1282"/>
      <c r="P47" s="1282"/>
      <c r="Q47" s="1282"/>
      <c r="R47" s="1282"/>
      <c r="S47" s="1282"/>
      <c r="T47" s="1282"/>
      <c r="U47" s="1282"/>
      <c r="V47" s="1282"/>
      <c r="W47" s="1282"/>
      <c r="X47" s="1282"/>
      <c r="Y47" s="56"/>
    </row>
    <row r="48" spans="1:25" ht="24" hidden="1" customHeight="1">
      <c r="A48" s="40"/>
      <c r="B48" s="75"/>
      <c r="C48" s="74"/>
      <c r="D48" s="58"/>
      <c r="E48" s="1282"/>
      <c r="F48" s="1282"/>
      <c r="G48" s="1282"/>
      <c r="H48" s="1282"/>
      <c r="I48" s="1282"/>
      <c r="J48" s="1282"/>
      <c r="K48" s="1282"/>
      <c r="L48" s="1282"/>
      <c r="M48" s="1282"/>
      <c r="N48" s="1282"/>
      <c r="O48" s="1282"/>
      <c r="P48" s="1282"/>
      <c r="Q48" s="1282"/>
      <c r="R48" s="1282"/>
      <c r="S48" s="1282"/>
      <c r="T48" s="1282"/>
      <c r="U48" s="1282"/>
      <c r="V48" s="1282"/>
      <c r="W48" s="1282"/>
      <c r="X48" s="1282"/>
      <c r="Y48" s="56"/>
    </row>
    <row r="49" spans="1:25" ht="51" hidden="1" customHeight="1">
      <c r="A49" s="40"/>
      <c r="B49" s="75"/>
      <c r="C49" s="74"/>
      <c r="D49" s="58"/>
      <c r="E49" s="1282"/>
      <c r="F49" s="1282"/>
      <c r="G49" s="1282"/>
      <c r="H49" s="1282"/>
      <c r="I49" s="1282"/>
      <c r="J49" s="1282"/>
      <c r="K49" s="1282"/>
      <c r="L49" s="1282"/>
      <c r="M49" s="1282"/>
      <c r="N49" s="1282"/>
      <c r="O49" s="1282"/>
      <c r="P49" s="1282"/>
      <c r="Q49" s="1282"/>
      <c r="R49" s="1282"/>
      <c r="S49" s="1282"/>
      <c r="T49" s="1282"/>
      <c r="U49" s="1282"/>
      <c r="V49" s="1282"/>
      <c r="W49" s="1282"/>
      <c r="X49" s="1282"/>
      <c r="Y49" s="56"/>
    </row>
    <row r="50" spans="1:25" ht="15" hidden="1">
      <c r="A50" s="40"/>
      <c r="B50" s="75"/>
      <c r="C50" s="74"/>
      <c r="D50" s="58"/>
      <c r="E50" s="1282"/>
      <c r="F50" s="1282"/>
      <c r="G50" s="1282"/>
      <c r="H50" s="1282"/>
      <c r="I50" s="1282"/>
      <c r="J50" s="1282"/>
      <c r="K50" s="1282"/>
      <c r="L50" s="1282"/>
      <c r="M50" s="1282"/>
      <c r="N50" s="1282"/>
      <c r="O50" s="1282"/>
      <c r="P50" s="1282"/>
      <c r="Q50" s="1282"/>
      <c r="R50" s="1282"/>
      <c r="S50" s="1282"/>
      <c r="T50" s="1282"/>
      <c r="U50" s="1282"/>
      <c r="V50" s="1282"/>
      <c r="W50" s="1282"/>
      <c r="X50" s="1282"/>
      <c r="Y50" s="56"/>
    </row>
    <row r="51" spans="1:25" ht="15" hidden="1">
      <c r="A51" s="40"/>
      <c r="B51" s="75"/>
      <c r="C51" s="74"/>
      <c r="D51" s="58"/>
      <c r="E51" s="1282"/>
      <c r="F51" s="1282"/>
      <c r="G51" s="1282"/>
      <c r="H51" s="1282"/>
      <c r="I51" s="1282"/>
      <c r="J51" s="1282"/>
      <c r="K51" s="1282"/>
      <c r="L51" s="1282"/>
      <c r="M51" s="1282"/>
      <c r="N51" s="1282"/>
      <c r="O51" s="1282"/>
      <c r="P51" s="1282"/>
      <c r="Q51" s="1282"/>
      <c r="R51" s="1282"/>
      <c r="S51" s="1282"/>
      <c r="T51" s="1282"/>
      <c r="U51" s="1282"/>
      <c r="V51" s="1282"/>
      <c r="W51" s="1282"/>
      <c r="X51" s="1282"/>
      <c r="Y51" s="56"/>
    </row>
    <row r="52" spans="1:25" ht="15" hidden="1">
      <c r="A52" s="40"/>
      <c r="B52" s="75"/>
      <c r="C52" s="74"/>
      <c r="D52" s="58"/>
      <c r="E52" s="1282"/>
      <c r="F52" s="1282"/>
      <c r="G52" s="1282"/>
      <c r="H52" s="1282"/>
      <c r="I52" s="1282"/>
      <c r="J52" s="1282"/>
      <c r="K52" s="1282"/>
      <c r="L52" s="1282"/>
      <c r="M52" s="1282"/>
      <c r="N52" s="1282"/>
      <c r="O52" s="1282"/>
      <c r="P52" s="1282"/>
      <c r="Q52" s="1282"/>
      <c r="R52" s="1282"/>
      <c r="S52" s="1282"/>
      <c r="T52" s="1282"/>
      <c r="U52" s="1282"/>
      <c r="V52" s="1282"/>
      <c r="W52" s="1282"/>
      <c r="X52" s="1282"/>
      <c r="Y52" s="56"/>
    </row>
    <row r="53" spans="1:25" ht="15" hidden="1">
      <c r="A53" s="40"/>
      <c r="B53" s="75"/>
      <c r="C53" s="74"/>
      <c r="D53" s="58"/>
      <c r="E53" s="1282"/>
      <c r="F53" s="1282"/>
      <c r="G53" s="1282"/>
      <c r="H53" s="1282"/>
      <c r="I53" s="1282"/>
      <c r="J53" s="1282"/>
      <c r="K53" s="1282"/>
      <c r="L53" s="1282"/>
      <c r="M53" s="1282"/>
      <c r="N53" s="1282"/>
      <c r="O53" s="1282"/>
      <c r="P53" s="1282"/>
      <c r="Q53" s="1282"/>
      <c r="R53" s="1282"/>
      <c r="S53" s="1282"/>
      <c r="T53" s="1282"/>
      <c r="U53" s="1282"/>
      <c r="V53" s="1282"/>
      <c r="W53" s="1282"/>
      <c r="X53" s="1282"/>
      <c r="Y53" s="56"/>
    </row>
    <row r="54" spans="1:25" ht="15" hidden="1">
      <c r="A54" s="40"/>
      <c r="B54" s="75"/>
      <c r="C54" s="74"/>
      <c r="D54" s="58"/>
      <c r="E54" s="1282"/>
      <c r="F54" s="1282"/>
      <c r="G54" s="1282"/>
      <c r="H54" s="1282"/>
      <c r="I54" s="1282"/>
      <c r="J54" s="1282"/>
      <c r="K54" s="1282"/>
      <c r="L54" s="1282"/>
      <c r="M54" s="1282"/>
      <c r="N54" s="1282"/>
      <c r="O54" s="1282"/>
      <c r="P54" s="1282"/>
      <c r="Q54" s="1282"/>
      <c r="R54" s="1282"/>
      <c r="S54" s="1282"/>
      <c r="T54" s="1282"/>
      <c r="U54" s="1282"/>
      <c r="V54" s="1282"/>
      <c r="W54" s="1282"/>
      <c r="X54" s="1282"/>
      <c r="Y54" s="56"/>
    </row>
    <row r="55" spans="1:25" ht="15" hidden="1">
      <c r="A55" s="40"/>
      <c r="B55" s="75"/>
      <c r="C55" s="74"/>
      <c r="D55" s="58"/>
      <c r="E55" s="1282"/>
      <c r="F55" s="1282"/>
      <c r="G55" s="1282"/>
      <c r="H55" s="1282"/>
      <c r="I55" s="1282"/>
      <c r="J55" s="1282"/>
      <c r="K55" s="1282"/>
      <c r="L55" s="1282"/>
      <c r="M55" s="1282"/>
      <c r="N55" s="1282"/>
      <c r="O55" s="1282"/>
      <c r="P55" s="1282"/>
      <c r="Q55" s="1282"/>
      <c r="R55" s="1282"/>
      <c r="S55" s="1282"/>
      <c r="T55" s="1282"/>
      <c r="U55" s="1282"/>
      <c r="V55" s="1282"/>
      <c r="W55" s="1282"/>
      <c r="X55" s="1282"/>
      <c r="Y55" s="56"/>
    </row>
    <row r="56" spans="1:25" ht="25.5" hidden="1" customHeight="1">
      <c r="A56" s="40"/>
      <c r="B56" s="75"/>
      <c r="C56" s="74"/>
      <c r="D56" s="63"/>
      <c r="E56" s="1282"/>
      <c r="F56" s="1282"/>
      <c r="G56" s="1282"/>
      <c r="H56" s="1282"/>
      <c r="I56" s="1282"/>
      <c r="J56" s="1282"/>
      <c r="K56" s="1282"/>
      <c r="L56" s="1282"/>
      <c r="M56" s="1282"/>
      <c r="N56" s="1282"/>
      <c r="O56" s="1282"/>
      <c r="P56" s="1282"/>
      <c r="Q56" s="1282"/>
      <c r="R56" s="1282"/>
      <c r="S56" s="1282"/>
      <c r="T56" s="1282"/>
      <c r="U56" s="1282"/>
      <c r="V56" s="1282"/>
      <c r="W56" s="1282"/>
      <c r="X56" s="1282"/>
      <c r="Y56" s="56"/>
    </row>
    <row r="57" spans="1:25" ht="15" hidden="1">
      <c r="A57" s="40"/>
      <c r="B57" s="75"/>
      <c r="C57" s="74"/>
      <c r="D57" s="63"/>
      <c r="E57" s="1282"/>
      <c r="F57" s="1282"/>
      <c r="G57" s="1282"/>
      <c r="H57" s="1282"/>
      <c r="I57" s="1282"/>
      <c r="J57" s="1282"/>
      <c r="K57" s="1282"/>
      <c r="L57" s="1282"/>
      <c r="M57" s="1282"/>
      <c r="N57" s="1282"/>
      <c r="O57" s="1282"/>
      <c r="P57" s="1282"/>
      <c r="Q57" s="1282"/>
      <c r="R57" s="1282"/>
      <c r="S57" s="1282"/>
      <c r="T57" s="1282"/>
      <c r="U57" s="1282"/>
      <c r="V57" s="1282"/>
      <c r="W57" s="1282"/>
      <c r="X57" s="1282"/>
      <c r="Y57" s="56"/>
    </row>
    <row r="58" spans="1:25" ht="15" hidden="1" customHeight="1">
      <c r="A58" s="40"/>
      <c r="B58" s="75"/>
      <c r="C58" s="74"/>
      <c r="D58" s="58"/>
      <c r="E58" s="1283" t="s">
        <v>393</v>
      </c>
      <c r="F58" s="1283"/>
      <c r="G58" s="1283"/>
      <c r="H58" s="1283"/>
      <c r="I58" s="1283"/>
      <c r="J58" s="1283"/>
      <c r="K58" s="1283"/>
      <c r="L58" s="1283"/>
      <c r="M58" s="1283"/>
      <c r="N58" s="1283"/>
      <c r="O58" s="1283"/>
      <c r="P58" s="1283"/>
      <c r="Q58" s="1283"/>
      <c r="R58" s="1283"/>
      <c r="S58" s="1283"/>
      <c r="T58" s="1283"/>
      <c r="U58" s="1283"/>
      <c r="V58" s="223"/>
      <c r="W58" s="223"/>
      <c r="X58" s="223"/>
      <c r="Y58" s="56"/>
    </row>
    <row r="59" spans="1:25" ht="15" hidden="1" customHeight="1">
      <c r="A59" s="40"/>
      <c r="B59" s="75"/>
      <c r="C59" s="74"/>
      <c r="D59" s="58"/>
      <c r="E59" s="1285"/>
      <c r="F59" s="1285"/>
      <c r="G59" s="1285"/>
      <c r="H59" s="1280"/>
      <c r="I59" s="1281"/>
      <c r="J59" s="1281"/>
      <c r="K59" s="1281"/>
      <c r="L59" s="1281"/>
      <c r="M59" s="1281"/>
      <c r="N59" s="1281"/>
      <c r="O59" s="1281"/>
      <c r="P59" s="1281"/>
      <c r="Q59" s="1281"/>
      <c r="R59" s="1281"/>
      <c r="S59" s="1281"/>
      <c r="T59" s="1281"/>
      <c r="U59" s="1281"/>
      <c r="V59" s="1281"/>
      <c r="W59" s="1281"/>
      <c r="X59" s="1281"/>
      <c r="Y59" s="56"/>
    </row>
    <row r="60" spans="1:25" ht="15" hidden="1" customHeight="1">
      <c r="A60" s="40"/>
      <c r="B60" s="75"/>
      <c r="C60" s="74"/>
      <c r="D60" s="58"/>
      <c r="E60" s="1284"/>
      <c r="F60" s="1284"/>
      <c r="G60" s="1284"/>
      <c r="H60" s="1279"/>
      <c r="I60" s="1279"/>
      <c r="J60" s="1279"/>
      <c r="K60" s="1279"/>
      <c r="L60" s="1279"/>
      <c r="M60" s="1279"/>
      <c r="N60" s="1279"/>
      <c r="O60" s="1279"/>
      <c r="P60" s="1279"/>
      <c r="Q60" s="1279"/>
      <c r="R60" s="1279"/>
      <c r="S60" s="1279"/>
      <c r="T60" s="1279"/>
      <c r="U60" s="1279"/>
      <c r="V60" s="1279"/>
      <c r="W60" s="1279"/>
      <c r="X60" s="1279"/>
      <c r="Y60" s="56"/>
    </row>
    <row r="61" spans="1:25" ht="15" hidden="1">
      <c r="A61" s="40"/>
      <c r="B61" s="75"/>
      <c r="C61" s="74"/>
      <c r="D61" s="58"/>
      <c r="E61" s="67"/>
      <c r="F61" s="65"/>
      <c r="G61" s="66"/>
      <c r="H61" s="1279"/>
      <c r="I61" s="1279"/>
      <c r="J61" s="1279"/>
      <c r="K61" s="1279"/>
      <c r="L61" s="1279"/>
      <c r="M61" s="1279"/>
      <c r="N61" s="1279"/>
      <c r="O61" s="1279"/>
      <c r="P61" s="1279"/>
      <c r="Q61" s="1279"/>
      <c r="R61" s="1279"/>
      <c r="S61" s="1279"/>
      <c r="T61" s="1279"/>
      <c r="U61" s="1279"/>
      <c r="V61" s="1279"/>
      <c r="W61" s="1279"/>
      <c r="X61" s="1279"/>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83" t="s">
        <v>394</v>
      </c>
      <c r="F70" s="1283"/>
      <c r="G70" s="1283"/>
      <c r="H70" s="1283"/>
      <c r="I70" s="1283"/>
      <c r="J70" s="1283"/>
      <c r="K70" s="1283"/>
      <c r="L70" s="1283"/>
      <c r="M70" s="1283"/>
      <c r="N70" s="1283"/>
      <c r="O70" s="1283"/>
      <c r="P70" s="1283"/>
      <c r="Q70" s="1283"/>
      <c r="R70" s="1283"/>
      <c r="S70" s="1283"/>
      <c r="T70" s="1283"/>
      <c r="U70" s="418"/>
      <c r="V70" s="418"/>
      <c r="W70" s="418"/>
      <c r="X70" s="418"/>
      <c r="Y70" s="56"/>
    </row>
    <row r="71" spans="1:25" ht="15" hidden="1">
      <c r="A71" s="40"/>
      <c r="B71" s="75"/>
      <c r="C71" s="74"/>
      <c r="D71" s="58"/>
      <c r="E71" s="1283" t="s">
        <v>565</v>
      </c>
      <c r="F71" s="1283"/>
      <c r="G71" s="1283"/>
      <c r="H71" s="1283"/>
      <c r="I71" s="1283"/>
      <c r="J71" s="1283"/>
      <c r="K71" s="1283"/>
      <c r="L71" s="1283"/>
      <c r="M71" s="1283"/>
      <c r="N71" s="1283"/>
      <c r="O71" s="1283"/>
      <c r="P71" s="1283"/>
      <c r="Q71" s="1283"/>
      <c r="R71" s="1283"/>
      <c r="S71" s="1283"/>
      <c r="T71" s="1283"/>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83" t="s">
        <v>393</v>
      </c>
      <c r="F81" s="1283"/>
      <c r="G81" s="1283"/>
      <c r="H81" s="1283"/>
      <c r="I81" s="1283"/>
      <c r="J81" s="1283"/>
      <c r="K81" s="1283"/>
      <c r="L81" s="1283"/>
      <c r="M81" s="1283"/>
      <c r="N81" s="1283"/>
      <c r="O81" s="1283"/>
      <c r="P81" s="1283"/>
      <c r="Q81" s="1283"/>
      <c r="R81" s="1283"/>
      <c r="S81" s="1283"/>
      <c r="T81" s="1283"/>
      <c r="U81" s="1283"/>
      <c r="V81" s="223"/>
      <c r="W81" s="223"/>
      <c r="X81" s="223"/>
      <c r="Y81" s="56"/>
    </row>
    <row r="82" spans="1:25" ht="15" hidden="1" customHeight="1">
      <c r="A82" s="40"/>
      <c r="B82" s="75"/>
      <c r="C82" s="74"/>
      <c r="D82" s="58"/>
      <c r="E82" s="1284"/>
      <c r="F82" s="1284"/>
      <c r="G82" s="1284"/>
      <c r="H82" s="1280"/>
      <c r="I82" s="1281"/>
      <c r="J82" s="1281"/>
      <c r="K82" s="1281"/>
      <c r="L82" s="1281"/>
      <c r="M82" s="1281"/>
      <c r="N82" s="1281"/>
      <c r="O82" s="1281"/>
      <c r="P82" s="1281"/>
      <c r="Q82" s="1281"/>
      <c r="R82" s="1281"/>
      <c r="S82" s="1281"/>
      <c r="T82" s="1281"/>
      <c r="U82" s="1281"/>
      <c r="V82" s="1281"/>
      <c r="W82" s="1281"/>
      <c r="X82" s="1281"/>
      <c r="Y82" s="56"/>
    </row>
    <row r="83" spans="1:25" ht="15" hidden="1" customHeight="1">
      <c r="A83" s="40"/>
      <c r="B83" s="75"/>
      <c r="C83" s="74"/>
      <c r="D83" s="58"/>
      <c r="Y83" s="56"/>
    </row>
    <row r="84" spans="1:25" ht="15" hidden="1" customHeight="1">
      <c r="A84" s="40"/>
      <c r="B84" s="75"/>
      <c r="C84" s="74"/>
      <c r="D84" s="58"/>
      <c r="E84" s="67"/>
      <c r="F84" s="65"/>
      <c r="G84" s="66"/>
      <c r="H84" s="1279"/>
      <c r="I84" s="1279"/>
      <c r="J84" s="1279"/>
      <c r="K84" s="1279"/>
      <c r="L84" s="1279"/>
      <c r="M84" s="1279"/>
      <c r="N84" s="1279"/>
      <c r="O84" s="1279"/>
      <c r="P84" s="1279"/>
      <c r="Q84" s="1279"/>
      <c r="R84" s="1279"/>
      <c r="S84" s="1279"/>
      <c r="T84" s="1279"/>
      <c r="U84" s="1279"/>
      <c r="V84" s="1279"/>
      <c r="W84" s="1279"/>
      <c r="X84" s="1279"/>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87" t="s">
        <v>234</v>
      </c>
      <c r="F98" s="1287"/>
      <c r="G98" s="1287"/>
      <c r="H98" s="1287"/>
      <c r="I98" s="1287"/>
      <c r="J98" s="1287"/>
      <c r="K98" s="1287"/>
      <c r="L98" s="1287"/>
      <c r="M98" s="1287"/>
      <c r="N98" s="1287"/>
      <c r="O98" s="1287"/>
      <c r="P98" s="1287"/>
      <c r="Q98" s="1287"/>
      <c r="R98" s="1287"/>
      <c r="S98" s="1287"/>
      <c r="T98" s="1287"/>
      <c r="U98" s="1287"/>
      <c r="V98" s="1287"/>
      <c r="W98" s="1287"/>
      <c r="X98" s="1287"/>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86" t="s">
        <v>233</v>
      </c>
      <c r="G100" s="1286"/>
      <c r="H100" s="1286"/>
      <c r="I100" s="1286"/>
      <c r="J100" s="1286"/>
      <c r="K100" s="1286"/>
      <c r="L100" s="1286"/>
      <c r="M100" s="1286"/>
      <c r="N100" s="1286"/>
      <c r="O100" s="1286"/>
      <c r="P100" s="1286"/>
      <c r="Q100" s="1286"/>
      <c r="R100" s="1286"/>
      <c r="S100" s="1286"/>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86" t="s">
        <v>232</v>
      </c>
      <c r="G102" s="1286"/>
      <c r="H102" s="1286"/>
      <c r="I102" s="1286"/>
      <c r="J102" s="1286"/>
      <c r="K102" s="1286"/>
      <c r="L102" s="1286"/>
      <c r="M102" s="1286"/>
      <c r="N102" s="1286"/>
      <c r="O102" s="1286"/>
      <c r="P102" s="1286"/>
      <c r="Q102" s="1286"/>
      <c r="R102" s="1286"/>
      <c r="S102" s="1286"/>
      <c r="T102" s="1286"/>
      <c r="U102" s="1286"/>
      <c r="V102" s="1286"/>
      <c r="W102" s="1286"/>
      <c r="X102" s="1286"/>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X30"/>
  <sheetViews>
    <sheetView showGridLines="0" topLeftCell="I4" zoomScaleNormal="100" workbookViewId="0">
      <selection activeCell="M30" sqref="M30:AK30"/>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customWidth="1"/>
    <col min="22" max="22" width="23.7109375" style="1179" customWidth="1"/>
    <col min="23" max="24" width="1.7109375" style="1179" hidden="1" customWidth="1"/>
    <col min="25" max="25" width="11.7109375" style="1179" customWidth="1"/>
    <col min="26" max="26" width="3.7109375" style="1179" customWidth="1"/>
    <col min="27" max="27" width="11.7109375" style="1179" customWidth="1"/>
    <col min="28" max="28" width="8.5703125" style="1179" customWidth="1"/>
    <col min="29" max="29" width="23.7109375" style="1179" customWidth="1"/>
    <col min="30" max="31" width="1.7109375" style="1179" hidden="1" customWidth="1"/>
    <col min="32" max="32" width="11.7109375" style="1179" customWidth="1"/>
    <col min="33" max="33" width="3.7109375" style="1179" customWidth="1"/>
    <col min="34" max="34" width="11.7109375" style="1179" customWidth="1"/>
    <col min="35" max="35" width="8.5703125" style="1179" hidden="1" customWidth="1"/>
    <col min="36" max="36" width="4.7109375" style="493" customWidth="1"/>
    <col min="37" max="37" width="115.7109375" style="493" customWidth="1"/>
    <col min="38" max="49" width="10.5703125" style="554"/>
    <col min="50" max="270" width="10.5703125" style="493"/>
    <col min="271" max="278" width="0" style="493" hidden="1" customWidth="1"/>
    <col min="279" max="281" width="3.7109375" style="493" customWidth="1"/>
    <col min="282" max="282" width="12.7109375" style="493" customWidth="1"/>
    <col min="283" max="283" width="47.42578125" style="493" customWidth="1"/>
    <col min="284" max="287" width="0" style="493" hidden="1" customWidth="1"/>
    <col min="288" max="288" width="11.7109375" style="493" customWidth="1"/>
    <col min="289" max="289" width="6.42578125" style="493" bestFit="1" customWidth="1"/>
    <col min="290" max="290" width="11.7109375" style="493" customWidth="1"/>
    <col min="291" max="291" width="0" style="493" hidden="1" customWidth="1"/>
    <col min="292" max="292" width="3.7109375" style="493" customWidth="1"/>
    <col min="293" max="293" width="11.140625" style="493" bestFit="1" customWidth="1"/>
    <col min="294" max="526" width="10.5703125" style="493"/>
    <col min="527" max="534" width="0" style="493" hidden="1" customWidth="1"/>
    <col min="535" max="537" width="3.7109375" style="493" customWidth="1"/>
    <col min="538" max="538" width="12.7109375" style="493" customWidth="1"/>
    <col min="539" max="539" width="47.42578125" style="493" customWidth="1"/>
    <col min="540" max="543" width="0" style="493" hidden="1" customWidth="1"/>
    <col min="544" max="544" width="11.7109375" style="493" customWidth="1"/>
    <col min="545" max="545" width="6.42578125" style="493" bestFit="1" customWidth="1"/>
    <col min="546" max="546" width="11.7109375" style="493" customWidth="1"/>
    <col min="547" max="547" width="0" style="493" hidden="1" customWidth="1"/>
    <col min="548" max="548" width="3.7109375" style="493" customWidth="1"/>
    <col min="549" max="549" width="11.140625" style="493" bestFit="1" customWidth="1"/>
    <col min="550" max="782" width="10.5703125" style="493"/>
    <col min="783" max="790" width="0" style="493" hidden="1" customWidth="1"/>
    <col min="791" max="793" width="3.7109375" style="493" customWidth="1"/>
    <col min="794" max="794" width="12.7109375" style="493" customWidth="1"/>
    <col min="795" max="795" width="47.42578125" style="493" customWidth="1"/>
    <col min="796" max="799" width="0" style="493" hidden="1" customWidth="1"/>
    <col min="800" max="800" width="11.7109375" style="493" customWidth="1"/>
    <col min="801" max="801" width="6.42578125" style="493" bestFit="1" customWidth="1"/>
    <col min="802" max="802" width="11.7109375" style="493" customWidth="1"/>
    <col min="803" max="803" width="0" style="493" hidden="1" customWidth="1"/>
    <col min="804" max="804" width="3.7109375" style="493" customWidth="1"/>
    <col min="805" max="805" width="11.140625" style="493" bestFit="1" customWidth="1"/>
    <col min="806" max="1038" width="10.5703125" style="493"/>
    <col min="1039" max="1046" width="0" style="493" hidden="1" customWidth="1"/>
    <col min="1047" max="1049" width="3.7109375" style="493" customWidth="1"/>
    <col min="1050" max="1050" width="12.7109375" style="493" customWidth="1"/>
    <col min="1051" max="1051" width="47.42578125" style="493" customWidth="1"/>
    <col min="1052" max="1055" width="0" style="493" hidden="1" customWidth="1"/>
    <col min="1056" max="1056" width="11.7109375" style="493" customWidth="1"/>
    <col min="1057" max="1057" width="6.42578125" style="493" bestFit="1" customWidth="1"/>
    <col min="1058" max="1058" width="11.7109375" style="493" customWidth="1"/>
    <col min="1059" max="1059" width="0" style="493" hidden="1" customWidth="1"/>
    <col min="1060" max="1060" width="3.7109375" style="493" customWidth="1"/>
    <col min="1061" max="1061" width="11.140625" style="493" bestFit="1" customWidth="1"/>
    <col min="1062" max="1294" width="10.5703125" style="493"/>
    <col min="1295" max="1302" width="0" style="493" hidden="1" customWidth="1"/>
    <col min="1303" max="1305" width="3.7109375" style="493" customWidth="1"/>
    <col min="1306" max="1306" width="12.7109375" style="493" customWidth="1"/>
    <col min="1307" max="1307" width="47.42578125" style="493" customWidth="1"/>
    <col min="1308" max="1311" width="0" style="493" hidden="1" customWidth="1"/>
    <col min="1312" max="1312" width="11.7109375" style="493" customWidth="1"/>
    <col min="1313" max="1313" width="6.42578125" style="493" bestFit="1" customWidth="1"/>
    <col min="1314" max="1314" width="11.7109375" style="493" customWidth="1"/>
    <col min="1315" max="1315" width="0" style="493" hidden="1" customWidth="1"/>
    <col min="1316" max="1316" width="3.7109375" style="493" customWidth="1"/>
    <col min="1317" max="1317" width="11.140625" style="493" bestFit="1" customWidth="1"/>
    <col min="1318" max="1550" width="10.5703125" style="493"/>
    <col min="1551" max="1558" width="0" style="493" hidden="1" customWidth="1"/>
    <col min="1559" max="1561" width="3.7109375" style="493" customWidth="1"/>
    <col min="1562" max="1562" width="12.7109375" style="493" customWidth="1"/>
    <col min="1563" max="1563" width="47.42578125" style="493" customWidth="1"/>
    <col min="1564" max="1567" width="0" style="493" hidden="1" customWidth="1"/>
    <col min="1568" max="1568" width="11.7109375" style="493" customWidth="1"/>
    <col min="1569" max="1569" width="6.42578125" style="493" bestFit="1" customWidth="1"/>
    <col min="1570" max="1570" width="11.7109375" style="493" customWidth="1"/>
    <col min="1571" max="1571" width="0" style="493" hidden="1" customWidth="1"/>
    <col min="1572" max="1572" width="3.7109375" style="493" customWidth="1"/>
    <col min="1573" max="1573" width="11.140625" style="493" bestFit="1" customWidth="1"/>
    <col min="1574" max="1806" width="10.5703125" style="493"/>
    <col min="1807" max="1814" width="0" style="493" hidden="1" customWidth="1"/>
    <col min="1815" max="1817" width="3.7109375" style="493" customWidth="1"/>
    <col min="1818" max="1818" width="12.7109375" style="493" customWidth="1"/>
    <col min="1819" max="1819" width="47.42578125" style="493" customWidth="1"/>
    <col min="1820" max="1823" width="0" style="493" hidden="1" customWidth="1"/>
    <col min="1824" max="1824" width="11.7109375" style="493" customWidth="1"/>
    <col min="1825" max="1825" width="6.42578125" style="493" bestFit="1" customWidth="1"/>
    <col min="1826" max="1826" width="11.7109375" style="493" customWidth="1"/>
    <col min="1827" max="1827" width="0" style="493" hidden="1" customWidth="1"/>
    <col min="1828" max="1828" width="3.7109375" style="493" customWidth="1"/>
    <col min="1829" max="1829" width="11.140625" style="493" bestFit="1" customWidth="1"/>
    <col min="1830" max="2062" width="10.5703125" style="493"/>
    <col min="2063" max="2070" width="0" style="493" hidden="1" customWidth="1"/>
    <col min="2071" max="2073" width="3.7109375" style="493" customWidth="1"/>
    <col min="2074" max="2074" width="12.7109375" style="493" customWidth="1"/>
    <col min="2075" max="2075" width="47.42578125" style="493" customWidth="1"/>
    <col min="2076" max="2079" width="0" style="493" hidden="1" customWidth="1"/>
    <col min="2080" max="2080" width="11.7109375" style="493" customWidth="1"/>
    <col min="2081" max="2081" width="6.42578125" style="493" bestFit="1" customWidth="1"/>
    <col min="2082" max="2082" width="11.7109375" style="493" customWidth="1"/>
    <col min="2083" max="2083" width="0" style="493" hidden="1" customWidth="1"/>
    <col min="2084" max="2084" width="3.7109375" style="493" customWidth="1"/>
    <col min="2085" max="2085" width="11.140625" style="493" bestFit="1" customWidth="1"/>
    <col min="2086" max="2318" width="10.5703125" style="493"/>
    <col min="2319" max="2326" width="0" style="493" hidden="1" customWidth="1"/>
    <col min="2327" max="2329" width="3.7109375" style="493" customWidth="1"/>
    <col min="2330" max="2330" width="12.7109375" style="493" customWidth="1"/>
    <col min="2331" max="2331" width="47.42578125" style="493" customWidth="1"/>
    <col min="2332" max="2335" width="0" style="493" hidden="1" customWidth="1"/>
    <col min="2336" max="2336" width="11.7109375" style="493" customWidth="1"/>
    <col min="2337" max="2337" width="6.42578125" style="493" bestFit="1" customWidth="1"/>
    <col min="2338" max="2338" width="11.7109375" style="493" customWidth="1"/>
    <col min="2339" max="2339" width="0" style="493" hidden="1" customWidth="1"/>
    <col min="2340" max="2340" width="3.7109375" style="493" customWidth="1"/>
    <col min="2341" max="2341" width="11.140625" style="493" bestFit="1" customWidth="1"/>
    <col min="2342" max="2574" width="10.5703125" style="493"/>
    <col min="2575" max="2582" width="0" style="493" hidden="1" customWidth="1"/>
    <col min="2583" max="2585" width="3.7109375" style="493" customWidth="1"/>
    <col min="2586" max="2586" width="12.7109375" style="493" customWidth="1"/>
    <col min="2587" max="2587" width="47.42578125" style="493" customWidth="1"/>
    <col min="2588" max="2591" width="0" style="493" hidden="1" customWidth="1"/>
    <col min="2592" max="2592" width="11.7109375" style="493" customWidth="1"/>
    <col min="2593" max="2593" width="6.42578125" style="493" bestFit="1" customWidth="1"/>
    <col min="2594" max="2594" width="11.7109375" style="493" customWidth="1"/>
    <col min="2595" max="2595" width="0" style="493" hidden="1" customWidth="1"/>
    <col min="2596" max="2596" width="3.7109375" style="493" customWidth="1"/>
    <col min="2597" max="2597" width="11.140625" style="493" bestFit="1" customWidth="1"/>
    <col min="2598" max="2830" width="10.5703125" style="493"/>
    <col min="2831" max="2838" width="0" style="493" hidden="1" customWidth="1"/>
    <col min="2839" max="2841" width="3.7109375" style="493" customWidth="1"/>
    <col min="2842" max="2842" width="12.7109375" style="493" customWidth="1"/>
    <col min="2843" max="2843" width="47.42578125" style="493" customWidth="1"/>
    <col min="2844" max="2847" width="0" style="493" hidden="1" customWidth="1"/>
    <col min="2848" max="2848" width="11.7109375" style="493" customWidth="1"/>
    <col min="2849" max="2849" width="6.42578125" style="493" bestFit="1" customWidth="1"/>
    <col min="2850" max="2850" width="11.7109375" style="493" customWidth="1"/>
    <col min="2851" max="2851" width="0" style="493" hidden="1" customWidth="1"/>
    <col min="2852" max="2852" width="3.7109375" style="493" customWidth="1"/>
    <col min="2853" max="2853" width="11.140625" style="493" bestFit="1" customWidth="1"/>
    <col min="2854" max="3086" width="10.5703125" style="493"/>
    <col min="3087" max="3094" width="0" style="493" hidden="1" customWidth="1"/>
    <col min="3095" max="3097" width="3.7109375" style="493" customWidth="1"/>
    <col min="3098" max="3098" width="12.7109375" style="493" customWidth="1"/>
    <col min="3099" max="3099" width="47.42578125" style="493" customWidth="1"/>
    <col min="3100" max="3103" width="0" style="493" hidden="1" customWidth="1"/>
    <col min="3104" max="3104" width="11.7109375" style="493" customWidth="1"/>
    <col min="3105" max="3105" width="6.42578125" style="493" bestFit="1" customWidth="1"/>
    <col min="3106" max="3106" width="11.7109375" style="493" customWidth="1"/>
    <col min="3107" max="3107" width="0" style="493" hidden="1" customWidth="1"/>
    <col min="3108" max="3108" width="3.7109375" style="493" customWidth="1"/>
    <col min="3109" max="3109" width="11.140625" style="493" bestFit="1" customWidth="1"/>
    <col min="3110" max="3342" width="10.5703125" style="493"/>
    <col min="3343" max="3350" width="0" style="493" hidden="1" customWidth="1"/>
    <col min="3351" max="3353" width="3.7109375" style="493" customWidth="1"/>
    <col min="3354" max="3354" width="12.7109375" style="493" customWidth="1"/>
    <col min="3355" max="3355" width="47.42578125" style="493" customWidth="1"/>
    <col min="3356" max="3359" width="0" style="493" hidden="1" customWidth="1"/>
    <col min="3360" max="3360" width="11.7109375" style="493" customWidth="1"/>
    <col min="3361" max="3361" width="6.42578125" style="493" bestFit="1" customWidth="1"/>
    <col min="3362" max="3362" width="11.7109375" style="493" customWidth="1"/>
    <col min="3363" max="3363" width="0" style="493" hidden="1" customWidth="1"/>
    <col min="3364" max="3364" width="3.7109375" style="493" customWidth="1"/>
    <col min="3365" max="3365" width="11.140625" style="493" bestFit="1" customWidth="1"/>
    <col min="3366" max="3598" width="10.5703125" style="493"/>
    <col min="3599" max="3606" width="0" style="493" hidden="1" customWidth="1"/>
    <col min="3607" max="3609" width="3.7109375" style="493" customWidth="1"/>
    <col min="3610" max="3610" width="12.7109375" style="493" customWidth="1"/>
    <col min="3611" max="3611" width="47.42578125" style="493" customWidth="1"/>
    <col min="3612" max="3615" width="0" style="493" hidden="1" customWidth="1"/>
    <col min="3616" max="3616" width="11.7109375" style="493" customWidth="1"/>
    <col min="3617" max="3617" width="6.42578125" style="493" bestFit="1" customWidth="1"/>
    <col min="3618" max="3618" width="11.7109375" style="493" customWidth="1"/>
    <col min="3619" max="3619" width="0" style="493" hidden="1" customWidth="1"/>
    <col min="3620" max="3620" width="3.7109375" style="493" customWidth="1"/>
    <col min="3621" max="3621" width="11.140625" style="493" bestFit="1" customWidth="1"/>
    <col min="3622" max="3854" width="10.5703125" style="493"/>
    <col min="3855" max="3862" width="0" style="493" hidden="1" customWidth="1"/>
    <col min="3863" max="3865" width="3.7109375" style="493" customWidth="1"/>
    <col min="3866" max="3866" width="12.7109375" style="493" customWidth="1"/>
    <col min="3867" max="3867" width="47.42578125" style="493" customWidth="1"/>
    <col min="3868" max="3871" width="0" style="493" hidden="1" customWidth="1"/>
    <col min="3872" max="3872" width="11.7109375" style="493" customWidth="1"/>
    <col min="3873" max="3873" width="6.42578125" style="493" bestFit="1" customWidth="1"/>
    <col min="3874" max="3874" width="11.7109375" style="493" customWidth="1"/>
    <col min="3875" max="3875" width="0" style="493" hidden="1" customWidth="1"/>
    <col min="3876" max="3876" width="3.7109375" style="493" customWidth="1"/>
    <col min="3877" max="3877" width="11.140625" style="493" bestFit="1" customWidth="1"/>
    <col min="3878" max="4110" width="10.5703125" style="493"/>
    <col min="4111" max="4118" width="0" style="493" hidden="1" customWidth="1"/>
    <col min="4119" max="4121" width="3.7109375" style="493" customWidth="1"/>
    <col min="4122" max="4122" width="12.7109375" style="493" customWidth="1"/>
    <col min="4123" max="4123" width="47.42578125" style="493" customWidth="1"/>
    <col min="4124" max="4127" width="0" style="493" hidden="1" customWidth="1"/>
    <col min="4128" max="4128" width="11.7109375" style="493" customWidth="1"/>
    <col min="4129" max="4129" width="6.42578125" style="493" bestFit="1" customWidth="1"/>
    <col min="4130" max="4130" width="11.7109375" style="493" customWidth="1"/>
    <col min="4131" max="4131" width="0" style="493" hidden="1" customWidth="1"/>
    <col min="4132" max="4132" width="3.7109375" style="493" customWidth="1"/>
    <col min="4133" max="4133" width="11.140625" style="493" bestFit="1" customWidth="1"/>
    <col min="4134" max="4366" width="10.5703125" style="493"/>
    <col min="4367" max="4374" width="0" style="493" hidden="1" customWidth="1"/>
    <col min="4375" max="4377" width="3.7109375" style="493" customWidth="1"/>
    <col min="4378" max="4378" width="12.7109375" style="493" customWidth="1"/>
    <col min="4379" max="4379" width="47.42578125" style="493" customWidth="1"/>
    <col min="4380" max="4383" width="0" style="493" hidden="1" customWidth="1"/>
    <col min="4384" max="4384" width="11.7109375" style="493" customWidth="1"/>
    <col min="4385" max="4385" width="6.42578125" style="493" bestFit="1" customWidth="1"/>
    <col min="4386" max="4386" width="11.7109375" style="493" customWidth="1"/>
    <col min="4387" max="4387" width="0" style="493" hidden="1" customWidth="1"/>
    <col min="4388" max="4388" width="3.7109375" style="493" customWidth="1"/>
    <col min="4389" max="4389" width="11.140625" style="493" bestFit="1" customWidth="1"/>
    <col min="4390" max="4622" width="10.5703125" style="493"/>
    <col min="4623" max="4630" width="0" style="493" hidden="1" customWidth="1"/>
    <col min="4631" max="4633" width="3.7109375" style="493" customWidth="1"/>
    <col min="4634" max="4634" width="12.7109375" style="493" customWidth="1"/>
    <col min="4635" max="4635" width="47.42578125" style="493" customWidth="1"/>
    <col min="4636" max="4639" width="0" style="493" hidden="1" customWidth="1"/>
    <col min="4640" max="4640" width="11.7109375" style="493" customWidth="1"/>
    <col min="4641" max="4641" width="6.42578125" style="493" bestFit="1" customWidth="1"/>
    <col min="4642" max="4642" width="11.7109375" style="493" customWidth="1"/>
    <col min="4643" max="4643" width="0" style="493" hidden="1" customWidth="1"/>
    <col min="4644" max="4644" width="3.7109375" style="493" customWidth="1"/>
    <col min="4645" max="4645" width="11.140625" style="493" bestFit="1" customWidth="1"/>
    <col min="4646" max="4878" width="10.5703125" style="493"/>
    <col min="4879" max="4886" width="0" style="493" hidden="1" customWidth="1"/>
    <col min="4887" max="4889" width="3.7109375" style="493" customWidth="1"/>
    <col min="4890" max="4890" width="12.7109375" style="493" customWidth="1"/>
    <col min="4891" max="4891" width="47.42578125" style="493" customWidth="1"/>
    <col min="4892" max="4895" width="0" style="493" hidden="1" customWidth="1"/>
    <col min="4896" max="4896" width="11.7109375" style="493" customWidth="1"/>
    <col min="4897" max="4897" width="6.42578125" style="493" bestFit="1" customWidth="1"/>
    <col min="4898" max="4898" width="11.7109375" style="493" customWidth="1"/>
    <col min="4899" max="4899" width="0" style="493" hidden="1" customWidth="1"/>
    <col min="4900" max="4900" width="3.7109375" style="493" customWidth="1"/>
    <col min="4901" max="4901" width="11.140625" style="493" bestFit="1" customWidth="1"/>
    <col min="4902" max="5134" width="10.5703125" style="493"/>
    <col min="5135" max="5142" width="0" style="493" hidden="1" customWidth="1"/>
    <col min="5143" max="5145" width="3.7109375" style="493" customWidth="1"/>
    <col min="5146" max="5146" width="12.7109375" style="493" customWidth="1"/>
    <col min="5147" max="5147" width="47.42578125" style="493" customWidth="1"/>
    <col min="5148" max="5151" width="0" style="493" hidden="1" customWidth="1"/>
    <col min="5152" max="5152" width="11.7109375" style="493" customWidth="1"/>
    <col min="5153" max="5153" width="6.42578125" style="493" bestFit="1" customWidth="1"/>
    <col min="5154" max="5154" width="11.7109375" style="493" customWidth="1"/>
    <col min="5155" max="5155" width="0" style="493" hidden="1" customWidth="1"/>
    <col min="5156" max="5156" width="3.7109375" style="493" customWidth="1"/>
    <col min="5157" max="5157" width="11.140625" style="493" bestFit="1" customWidth="1"/>
    <col min="5158" max="5390" width="10.5703125" style="493"/>
    <col min="5391" max="5398" width="0" style="493" hidden="1" customWidth="1"/>
    <col min="5399" max="5401" width="3.7109375" style="493" customWidth="1"/>
    <col min="5402" max="5402" width="12.7109375" style="493" customWidth="1"/>
    <col min="5403" max="5403" width="47.42578125" style="493" customWidth="1"/>
    <col min="5404" max="5407" width="0" style="493" hidden="1" customWidth="1"/>
    <col min="5408" max="5408" width="11.7109375" style="493" customWidth="1"/>
    <col min="5409" max="5409" width="6.42578125" style="493" bestFit="1" customWidth="1"/>
    <col min="5410" max="5410" width="11.7109375" style="493" customWidth="1"/>
    <col min="5411" max="5411" width="0" style="493" hidden="1" customWidth="1"/>
    <col min="5412" max="5412" width="3.7109375" style="493" customWidth="1"/>
    <col min="5413" max="5413" width="11.140625" style="493" bestFit="1" customWidth="1"/>
    <col min="5414" max="5646" width="10.5703125" style="493"/>
    <col min="5647" max="5654" width="0" style="493" hidden="1" customWidth="1"/>
    <col min="5655" max="5657" width="3.7109375" style="493" customWidth="1"/>
    <col min="5658" max="5658" width="12.7109375" style="493" customWidth="1"/>
    <col min="5659" max="5659" width="47.42578125" style="493" customWidth="1"/>
    <col min="5660" max="5663" width="0" style="493" hidden="1" customWidth="1"/>
    <col min="5664" max="5664" width="11.7109375" style="493" customWidth="1"/>
    <col min="5665" max="5665" width="6.42578125" style="493" bestFit="1" customWidth="1"/>
    <col min="5666" max="5666" width="11.7109375" style="493" customWidth="1"/>
    <col min="5667" max="5667" width="0" style="493" hidden="1" customWidth="1"/>
    <col min="5668" max="5668" width="3.7109375" style="493" customWidth="1"/>
    <col min="5669" max="5669" width="11.140625" style="493" bestFit="1" customWidth="1"/>
    <col min="5670" max="5902" width="10.5703125" style="493"/>
    <col min="5903" max="5910" width="0" style="493" hidden="1" customWidth="1"/>
    <col min="5911" max="5913" width="3.7109375" style="493" customWidth="1"/>
    <col min="5914" max="5914" width="12.7109375" style="493" customWidth="1"/>
    <col min="5915" max="5915" width="47.42578125" style="493" customWidth="1"/>
    <col min="5916" max="5919" width="0" style="493" hidden="1" customWidth="1"/>
    <col min="5920" max="5920" width="11.7109375" style="493" customWidth="1"/>
    <col min="5921" max="5921" width="6.42578125" style="493" bestFit="1" customWidth="1"/>
    <col min="5922" max="5922" width="11.7109375" style="493" customWidth="1"/>
    <col min="5923" max="5923" width="0" style="493" hidden="1" customWidth="1"/>
    <col min="5924" max="5924" width="3.7109375" style="493" customWidth="1"/>
    <col min="5925" max="5925" width="11.140625" style="493" bestFit="1" customWidth="1"/>
    <col min="5926" max="6158" width="10.5703125" style="493"/>
    <col min="6159" max="6166" width="0" style="493" hidden="1" customWidth="1"/>
    <col min="6167" max="6169" width="3.7109375" style="493" customWidth="1"/>
    <col min="6170" max="6170" width="12.7109375" style="493" customWidth="1"/>
    <col min="6171" max="6171" width="47.42578125" style="493" customWidth="1"/>
    <col min="6172" max="6175" width="0" style="493" hidden="1" customWidth="1"/>
    <col min="6176" max="6176" width="11.7109375" style="493" customWidth="1"/>
    <col min="6177" max="6177" width="6.42578125" style="493" bestFit="1" customWidth="1"/>
    <col min="6178" max="6178" width="11.7109375" style="493" customWidth="1"/>
    <col min="6179" max="6179" width="0" style="493" hidden="1" customWidth="1"/>
    <col min="6180" max="6180" width="3.7109375" style="493" customWidth="1"/>
    <col min="6181" max="6181" width="11.140625" style="493" bestFit="1" customWidth="1"/>
    <col min="6182" max="6414" width="10.5703125" style="493"/>
    <col min="6415" max="6422" width="0" style="493" hidden="1" customWidth="1"/>
    <col min="6423" max="6425" width="3.7109375" style="493" customWidth="1"/>
    <col min="6426" max="6426" width="12.7109375" style="493" customWidth="1"/>
    <col min="6427" max="6427" width="47.42578125" style="493" customWidth="1"/>
    <col min="6428" max="6431" width="0" style="493" hidden="1" customWidth="1"/>
    <col min="6432" max="6432" width="11.7109375" style="493" customWidth="1"/>
    <col min="6433" max="6433" width="6.42578125" style="493" bestFit="1" customWidth="1"/>
    <col min="6434" max="6434" width="11.7109375" style="493" customWidth="1"/>
    <col min="6435" max="6435" width="0" style="493" hidden="1" customWidth="1"/>
    <col min="6436" max="6436" width="3.7109375" style="493" customWidth="1"/>
    <col min="6437" max="6437" width="11.140625" style="493" bestFit="1" customWidth="1"/>
    <col min="6438" max="6670" width="10.5703125" style="493"/>
    <col min="6671" max="6678" width="0" style="493" hidden="1" customWidth="1"/>
    <col min="6679" max="6681" width="3.7109375" style="493" customWidth="1"/>
    <col min="6682" max="6682" width="12.7109375" style="493" customWidth="1"/>
    <col min="6683" max="6683" width="47.42578125" style="493" customWidth="1"/>
    <col min="6684" max="6687" width="0" style="493" hidden="1" customWidth="1"/>
    <col min="6688" max="6688" width="11.7109375" style="493" customWidth="1"/>
    <col min="6689" max="6689" width="6.42578125" style="493" bestFit="1" customWidth="1"/>
    <col min="6690" max="6690" width="11.7109375" style="493" customWidth="1"/>
    <col min="6691" max="6691" width="0" style="493" hidden="1" customWidth="1"/>
    <col min="6692" max="6692" width="3.7109375" style="493" customWidth="1"/>
    <col min="6693" max="6693" width="11.140625" style="493" bestFit="1" customWidth="1"/>
    <col min="6694" max="6926" width="10.5703125" style="493"/>
    <col min="6927" max="6934" width="0" style="493" hidden="1" customWidth="1"/>
    <col min="6935" max="6937" width="3.7109375" style="493" customWidth="1"/>
    <col min="6938" max="6938" width="12.7109375" style="493" customWidth="1"/>
    <col min="6939" max="6939" width="47.42578125" style="493" customWidth="1"/>
    <col min="6940" max="6943" width="0" style="493" hidden="1" customWidth="1"/>
    <col min="6944" max="6944" width="11.7109375" style="493" customWidth="1"/>
    <col min="6945" max="6945" width="6.42578125" style="493" bestFit="1" customWidth="1"/>
    <col min="6946" max="6946" width="11.7109375" style="493" customWidth="1"/>
    <col min="6947" max="6947" width="0" style="493" hidden="1" customWidth="1"/>
    <col min="6948" max="6948" width="3.7109375" style="493" customWidth="1"/>
    <col min="6949" max="6949" width="11.140625" style="493" bestFit="1" customWidth="1"/>
    <col min="6950" max="7182" width="10.5703125" style="493"/>
    <col min="7183" max="7190" width="0" style="493" hidden="1" customWidth="1"/>
    <col min="7191" max="7193" width="3.7109375" style="493" customWidth="1"/>
    <col min="7194" max="7194" width="12.7109375" style="493" customWidth="1"/>
    <col min="7195" max="7195" width="47.42578125" style="493" customWidth="1"/>
    <col min="7196" max="7199" width="0" style="493" hidden="1" customWidth="1"/>
    <col min="7200" max="7200" width="11.7109375" style="493" customWidth="1"/>
    <col min="7201" max="7201" width="6.42578125" style="493" bestFit="1" customWidth="1"/>
    <col min="7202" max="7202" width="11.7109375" style="493" customWidth="1"/>
    <col min="7203" max="7203" width="0" style="493" hidden="1" customWidth="1"/>
    <col min="7204" max="7204" width="3.7109375" style="493" customWidth="1"/>
    <col min="7205" max="7205" width="11.140625" style="493" bestFit="1" customWidth="1"/>
    <col min="7206" max="7438" width="10.5703125" style="493"/>
    <col min="7439" max="7446" width="0" style="493" hidden="1" customWidth="1"/>
    <col min="7447" max="7449" width="3.7109375" style="493" customWidth="1"/>
    <col min="7450" max="7450" width="12.7109375" style="493" customWidth="1"/>
    <col min="7451" max="7451" width="47.42578125" style="493" customWidth="1"/>
    <col min="7452" max="7455" width="0" style="493" hidden="1" customWidth="1"/>
    <col min="7456" max="7456" width="11.7109375" style="493" customWidth="1"/>
    <col min="7457" max="7457" width="6.42578125" style="493" bestFit="1" customWidth="1"/>
    <col min="7458" max="7458" width="11.7109375" style="493" customWidth="1"/>
    <col min="7459" max="7459" width="0" style="493" hidden="1" customWidth="1"/>
    <col min="7460" max="7460" width="3.7109375" style="493" customWidth="1"/>
    <col min="7461" max="7461" width="11.140625" style="493" bestFit="1" customWidth="1"/>
    <col min="7462" max="7694" width="10.5703125" style="493"/>
    <col min="7695" max="7702" width="0" style="493" hidden="1" customWidth="1"/>
    <col min="7703" max="7705" width="3.7109375" style="493" customWidth="1"/>
    <col min="7706" max="7706" width="12.7109375" style="493" customWidth="1"/>
    <col min="7707" max="7707" width="47.42578125" style="493" customWidth="1"/>
    <col min="7708" max="7711" width="0" style="493" hidden="1" customWidth="1"/>
    <col min="7712" max="7712" width="11.7109375" style="493" customWidth="1"/>
    <col min="7713" max="7713" width="6.42578125" style="493" bestFit="1" customWidth="1"/>
    <col min="7714" max="7714" width="11.7109375" style="493" customWidth="1"/>
    <col min="7715" max="7715" width="0" style="493" hidden="1" customWidth="1"/>
    <col min="7716" max="7716" width="3.7109375" style="493" customWidth="1"/>
    <col min="7717" max="7717" width="11.140625" style="493" bestFit="1" customWidth="1"/>
    <col min="7718" max="7950" width="10.5703125" style="493"/>
    <col min="7951" max="7958" width="0" style="493" hidden="1" customWidth="1"/>
    <col min="7959" max="7961" width="3.7109375" style="493" customWidth="1"/>
    <col min="7962" max="7962" width="12.7109375" style="493" customWidth="1"/>
    <col min="7963" max="7963" width="47.42578125" style="493" customWidth="1"/>
    <col min="7964" max="7967" width="0" style="493" hidden="1" customWidth="1"/>
    <col min="7968" max="7968" width="11.7109375" style="493" customWidth="1"/>
    <col min="7969" max="7969" width="6.42578125" style="493" bestFit="1" customWidth="1"/>
    <col min="7970" max="7970" width="11.7109375" style="493" customWidth="1"/>
    <col min="7971" max="7971" width="0" style="493" hidden="1" customWidth="1"/>
    <col min="7972" max="7972" width="3.7109375" style="493" customWidth="1"/>
    <col min="7973" max="7973" width="11.140625" style="493" bestFit="1" customWidth="1"/>
    <col min="7974" max="8206" width="10.5703125" style="493"/>
    <col min="8207" max="8214" width="0" style="493" hidden="1" customWidth="1"/>
    <col min="8215" max="8217" width="3.7109375" style="493" customWidth="1"/>
    <col min="8218" max="8218" width="12.7109375" style="493" customWidth="1"/>
    <col min="8219" max="8219" width="47.42578125" style="493" customWidth="1"/>
    <col min="8220" max="8223" width="0" style="493" hidden="1" customWidth="1"/>
    <col min="8224" max="8224" width="11.7109375" style="493" customWidth="1"/>
    <col min="8225" max="8225" width="6.42578125" style="493" bestFit="1" customWidth="1"/>
    <col min="8226" max="8226" width="11.7109375" style="493" customWidth="1"/>
    <col min="8227" max="8227" width="0" style="493" hidden="1" customWidth="1"/>
    <col min="8228" max="8228" width="3.7109375" style="493" customWidth="1"/>
    <col min="8229" max="8229" width="11.140625" style="493" bestFit="1" customWidth="1"/>
    <col min="8230" max="8462" width="10.5703125" style="493"/>
    <col min="8463" max="8470" width="0" style="493" hidden="1" customWidth="1"/>
    <col min="8471" max="8473" width="3.7109375" style="493" customWidth="1"/>
    <col min="8474" max="8474" width="12.7109375" style="493" customWidth="1"/>
    <col min="8475" max="8475" width="47.42578125" style="493" customWidth="1"/>
    <col min="8476" max="8479" width="0" style="493" hidden="1" customWidth="1"/>
    <col min="8480" max="8480" width="11.7109375" style="493" customWidth="1"/>
    <col min="8481" max="8481" width="6.42578125" style="493" bestFit="1" customWidth="1"/>
    <col min="8482" max="8482" width="11.7109375" style="493" customWidth="1"/>
    <col min="8483" max="8483" width="0" style="493" hidden="1" customWidth="1"/>
    <col min="8484" max="8484" width="3.7109375" style="493" customWidth="1"/>
    <col min="8485" max="8485" width="11.140625" style="493" bestFit="1" customWidth="1"/>
    <col min="8486" max="8718" width="10.5703125" style="493"/>
    <col min="8719" max="8726" width="0" style="493" hidden="1" customWidth="1"/>
    <col min="8727" max="8729" width="3.7109375" style="493" customWidth="1"/>
    <col min="8730" max="8730" width="12.7109375" style="493" customWidth="1"/>
    <col min="8731" max="8731" width="47.42578125" style="493" customWidth="1"/>
    <col min="8732" max="8735" width="0" style="493" hidden="1" customWidth="1"/>
    <col min="8736" max="8736" width="11.7109375" style="493" customWidth="1"/>
    <col min="8737" max="8737" width="6.42578125" style="493" bestFit="1" customWidth="1"/>
    <col min="8738" max="8738" width="11.7109375" style="493" customWidth="1"/>
    <col min="8739" max="8739" width="0" style="493" hidden="1" customWidth="1"/>
    <col min="8740" max="8740" width="3.7109375" style="493" customWidth="1"/>
    <col min="8741" max="8741" width="11.140625" style="493" bestFit="1" customWidth="1"/>
    <col min="8742" max="8974" width="10.5703125" style="493"/>
    <col min="8975" max="8982" width="0" style="493" hidden="1" customWidth="1"/>
    <col min="8983" max="8985" width="3.7109375" style="493" customWidth="1"/>
    <col min="8986" max="8986" width="12.7109375" style="493" customWidth="1"/>
    <col min="8987" max="8987" width="47.42578125" style="493" customWidth="1"/>
    <col min="8988" max="8991" width="0" style="493" hidden="1" customWidth="1"/>
    <col min="8992" max="8992" width="11.7109375" style="493" customWidth="1"/>
    <col min="8993" max="8993" width="6.42578125" style="493" bestFit="1" customWidth="1"/>
    <col min="8994" max="8994" width="11.7109375" style="493" customWidth="1"/>
    <col min="8995" max="8995" width="0" style="493" hidden="1" customWidth="1"/>
    <col min="8996" max="8996" width="3.7109375" style="493" customWidth="1"/>
    <col min="8997" max="8997" width="11.140625" style="493" bestFit="1" customWidth="1"/>
    <col min="8998" max="9230" width="10.5703125" style="493"/>
    <col min="9231" max="9238" width="0" style="493" hidden="1" customWidth="1"/>
    <col min="9239" max="9241" width="3.7109375" style="493" customWidth="1"/>
    <col min="9242" max="9242" width="12.7109375" style="493" customWidth="1"/>
    <col min="9243" max="9243" width="47.42578125" style="493" customWidth="1"/>
    <col min="9244" max="9247" width="0" style="493" hidden="1" customWidth="1"/>
    <col min="9248" max="9248" width="11.7109375" style="493" customWidth="1"/>
    <col min="9249" max="9249" width="6.42578125" style="493" bestFit="1" customWidth="1"/>
    <col min="9250" max="9250" width="11.7109375" style="493" customWidth="1"/>
    <col min="9251" max="9251" width="0" style="493" hidden="1" customWidth="1"/>
    <col min="9252" max="9252" width="3.7109375" style="493" customWidth="1"/>
    <col min="9253" max="9253" width="11.140625" style="493" bestFit="1" customWidth="1"/>
    <col min="9254" max="9486" width="10.5703125" style="493"/>
    <col min="9487" max="9494" width="0" style="493" hidden="1" customWidth="1"/>
    <col min="9495" max="9497" width="3.7109375" style="493" customWidth="1"/>
    <col min="9498" max="9498" width="12.7109375" style="493" customWidth="1"/>
    <col min="9499" max="9499" width="47.42578125" style="493" customWidth="1"/>
    <col min="9500" max="9503" width="0" style="493" hidden="1" customWidth="1"/>
    <col min="9504" max="9504" width="11.7109375" style="493" customWidth="1"/>
    <col min="9505" max="9505" width="6.42578125" style="493" bestFit="1" customWidth="1"/>
    <col min="9506" max="9506" width="11.7109375" style="493" customWidth="1"/>
    <col min="9507" max="9507" width="0" style="493" hidden="1" customWidth="1"/>
    <col min="9508" max="9508" width="3.7109375" style="493" customWidth="1"/>
    <col min="9509" max="9509" width="11.140625" style="493" bestFit="1" customWidth="1"/>
    <col min="9510" max="9742" width="10.5703125" style="493"/>
    <col min="9743" max="9750" width="0" style="493" hidden="1" customWidth="1"/>
    <col min="9751" max="9753" width="3.7109375" style="493" customWidth="1"/>
    <col min="9754" max="9754" width="12.7109375" style="493" customWidth="1"/>
    <col min="9755" max="9755" width="47.42578125" style="493" customWidth="1"/>
    <col min="9756" max="9759" width="0" style="493" hidden="1" customWidth="1"/>
    <col min="9760" max="9760" width="11.7109375" style="493" customWidth="1"/>
    <col min="9761" max="9761" width="6.42578125" style="493" bestFit="1" customWidth="1"/>
    <col min="9762" max="9762" width="11.7109375" style="493" customWidth="1"/>
    <col min="9763" max="9763" width="0" style="493" hidden="1" customWidth="1"/>
    <col min="9764" max="9764" width="3.7109375" style="493" customWidth="1"/>
    <col min="9765" max="9765" width="11.140625" style="493" bestFit="1" customWidth="1"/>
    <col min="9766" max="9998" width="10.5703125" style="493"/>
    <col min="9999" max="10006" width="0" style="493" hidden="1" customWidth="1"/>
    <col min="10007" max="10009" width="3.7109375" style="493" customWidth="1"/>
    <col min="10010" max="10010" width="12.7109375" style="493" customWidth="1"/>
    <col min="10011" max="10011" width="47.42578125" style="493" customWidth="1"/>
    <col min="10012" max="10015" width="0" style="493" hidden="1" customWidth="1"/>
    <col min="10016" max="10016" width="11.7109375" style="493" customWidth="1"/>
    <col min="10017" max="10017" width="6.42578125" style="493" bestFit="1" customWidth="1"/>
    <col min="10018" max="10018" width="11.7109375" style="493" customWidth="1"/>
    <col min="10019" max="10019" width="0" style="493" hidden="1" customWidth="1"/>
    <col min="10020" max="10020" width="3.7109375" style="493" customWidth="1"/>
    <col min="10021" max="10021" width="11.140625" style="493" bestFit="1" customWidth="1"/>
    <col min="10022" max="10254" width="10.5703125" style="493"/>
    <col min="10255" max="10262" width="0" style="493" hidden="1" customWidth="1"/>
    <col min="10263" max="10265" width="3.7109375" style="493" customWidth="1"/>
    <col min="10266" max="10266" width="12.7109375" style="493" customWidth="1"/>
    <col min="10267" max="10267" width="47.42578125" style="493" customWidth="1"/>
    <col min="10268" max="10271" width="0" style="493" hidden="1" customWidth="1"/>
    <col min="10272" max="10272" width="11.7109375" style="493" customWidth="1"/>
    <col min="10273" max="10273" width="6.42578125" style="493" bestFit="1" customWidth="1"/>
    <col min="10274" max="10274" width="11.7109375" style="493" customWidth="1"/>
    <col min="10275" max="10275" width="0" style="493" hidden="1" customWidth="1"/>
    <col min="10276" max="10276" width="3.7109375" style="493" customWidth="1"/>
    <col min="10277" max="10277" width="11.140625" style="493" bestFit="1" customWidth="1"/>
    <col min="10278" max="10510" width="10.5703125" style="493"/>
    <col min="10511" max="10518" width="0" style="493" hidden="1" customWidth="1"/>
    <col min="10519" max="10521" width="3.7109375" style="493" customWidth="1"/>
    <col min="10522" max="10522" width="12.7109375" style="493" customWidth="1"/>
    <col min="10523" max="10523" width="47.42578125" style="493" customWidth="1"/>
    <col min="10524" max="10527" width="0" style="493" hidden="1" customWidth="1"/>
    <col min="10528" max="10528" width="11.7109375" style="493" customWidth="1"/>
    <col min="10529" max="10529" width="6.42578125" style="493" bestFit="1" customWidth="1"/>
    <col min="10530" max="10530" width="11.7109375" style="493" customWidth="1"/>
    <col min="10531" max="10531" width="0" style="493" hidden="1" customWidth="1"/>
    <col min="10532" max="10532" width="3.7109375" style="493" customWidth="1"/>
    <col min="10533" max="10533" width="11.140625" style="493" bestFit="1" customWidth="1"/>
    <col min="10534" max="10766" width="10.5703125" style="493"/>
    <col min="10767" max="10774" width="0" style="493" hidden="1" customWidth="1"/>
    <col min="10775" max="10777" width="3.7109375" style="493" customWidth="1"/>
    <col min="10778" max="10778" width="12.7109375" style="493" customWidth="1"/>
    <col min="10779" max="10779" width="47.42578125" style="493" customWidth="1"/>
    <col min="10780" max="10783" width="0" style="493" hidden="1" customWidth="1"/>
    <col min="10784" max="10784" width="11.7109375" style="493" customWidth="1"/>
    <col min="10785" max="10785" width="6.42578125" style="493" bestFit="1" customWidth="1"/>
    <col min="10786" max="10786" width="11.7109375" style="493" customWidth="1"/>
    <col min="10787" max="10787" width="0" style="493" hidden="1" customWidth="1"/>
    <col min="10788" max="10788" width="3.7109375" style="493" customWidth="1"/>
    <col min="10789" max="10789" width="11.140625" style="493" bestFit="1" customWidth="1"/>
    <col min="10790" max="11022" width="10.5703125" style="493"/>
    <col min="11023" max="11030" width="0" style="493" hidden="1" customWidth="1"/>
    <col min="11031" max="11033" width="3.7109375" style="493" customWidth="1"/>
    <col min="11034" max="11034" width="12.7109375" style="493" customWidth="1"/>
    <col min="11035" max="11035" width="47.42578125" style="493" customWidth="1"/>
    <col min="11036" max="11039" width="0" style="493" hidden="1" customWidth="1"/>
    <col min="11040" max="11040" width="11.7109375" style="493" customWidth="1"/>
    <col min="11041" max="11041" width="6.42578125" style="493" bestFit="1" customWidth="1"/>
    <col min="11042" max="11042" width="11.7109375" style="493" customWidth="1"/>
    <col min="11043" max="11043" width="0" style="493" hidden="1" customWidth="1"/>
    <col min="11044" max="11044" width="3.7109375" style="493" customWidth="1"/>
    <col min="11045" max="11045" width="11.140625" style="493" bestFit="1" customWidth="1"/>
    <col min="11046" max="11278" width="10.5703125" style="493"/>
    <col min="11279" max="11286" width="0" style="493" hidden="1" customWidth="1"/>
    <col min="11287" max="11289" width="3.7109375" style="493" customWidth="1"/>
    <col min="11290" max="11290" width="12.7109375" style="493" customWidth="1"/>
    <col min="11291" max="11291" width="47.42578125" style="493" customWidth="1"/>
    <col min="11292" max="11295" width="0" style="493" hidden="1" customWidth="1"/>
    <col min="11296" max="11296" width="11.7109375" style="493" customWidth="1"/>
    <col min="11297" max="11297" width="6.42578125" style="493" bestFit="1" customWidth="1"/>
    <col min="11298" max="11298" width="11.7109375" style="493" customWidth="1"/>
    <col min="11299" max="11299" width="0" style="493" hidden="1" customWidth="1"/>
    <col min="11300" max="11300" width="3.7109375" style="493" customWidth="1"/>
    <col min="11301" max="11301" width="11.140625" style="493" bestFit="1" customWidth="1"/>
    <col min="11302" max="11534" width="10.5703125" style="493"/>
    <col min="11535" max="11542" width="0" style="493" hidden="1" customWidth="1"/>
    <col min="11543" max="11545" width="3.7109375" style="493" customWidth="1"/>
    <col min="11546" max="11546" width="12.7109375" style="493" customWidth="1"/>
    <col min="11547" max="11547" width="47.42578125" style="493" customWidth="1"/>
    <col min="11548" max="11551" width="0" style="493" hidden="1" customWidth="1"/>
    <col min="11552" max="11552" width="11.7109375" style="493" customWidth="1"/>
    <col min="11553" max="11553" width="6.42578125" style="493" bestFit="1" customWidth="1"/>
    <col min="11554" max="11554" width="11.7109375" style="493" customWidth="1"/>
    <col min="11555" max="11555" width="0" style="493" hidden="1" customWidth="1"/>
    <col min="11556" max="11556" width="3.7109375" style="493" customWidth="1"/>
    <col min="11557" max="11557" width="11.140625" style="493" bestFit="1" customWidth="1"/>
    <col min="11558" max="11790" width="10.5703125" style="493"/>
    <col min="11791" max="11798" width="0" style="493" hidden="1" customWidth="1"/>
    <col min="11799" max="11801" width="3.7109375" style="493" customWidth="1"/>
    <col min="11802" max="11802" width="12.7109375" style="493" customWidth="1"/>
    <col min="11803" max="11803" width="47.42578125" style="493" customWidth="1"/>
    <col min="11804" max="11807" width="0" style="493" hidden="1" customWidth="1"/>
    <col min="11808" max="11808" width="11.7109375" style="493" customWidth="1"/>
    <col min="11809" max="11809" width="6.42578125" style="493" bestFit="1" customWidth="1"/>
    <col min="11810" max="11810" width="11.7109375" style="493" customWidth="1"/>
    <col min="11811" max="11811" width="0" style="493" hidden="1" customWidth="1"/>
    <col min="11812" max="11812" width="3.7109375" style="493" customWidth="1"/>
    <col min="11813" max="11813" width="11.140625" style="493" bestFit="1" customWidth="1"/>
    <col min="11814" max="12046" width="10.5703125" style="493"/>
    <col min="12047" max="12054" width="0" style="493" hidden="1" customWidth="1"/>
    <col min="12055" max="12057" width="3.7109375" style="493" customWidth="1"/>
    <col min="12058" max="12058" width="12.7109375" style="493" customWidth="1"/>
    <col min="12059" max="12059" width="47.42578125" style="493" customWidth="1"/>
    <col min="12060" max="12063" width="0" style="493" hidden="1" customWidth="1"/>
    <col min="12064" max="12064" width="11.7109375" style="493" customWidth="1"/>
    <col min="12065" max="12065" width="6.42578125" style="493" bestFit="1" customWidth="1"/>
    <col min="12066" max="12066" width="11.7109375" style="493" customWidth="1"/>
    <col min="12067" max="12067" width="0" style="493" hidden="1" customWidth="1"/>
    <col min="12068" max="12068" width="3.7109375" style="493" customWidth="1"/>
    <col min="12069" max="12069" width="11.140625" style="493" bestFit="1" customWidth="1"/>
    <col min="12070" max="12302" width="10.5703125" style="493"/>
    <col min="12303" max="12310" width="0" style="493" hidden="1" customWidth="1"/>
    <col min="12311" max="12313" width="3.7109375" style="493" customWidth="1"/>
    <col min="12314" max="12314" width="12.7109375" style="493" customWidth="1"/>
    <col min="12315" max="12315" width="47.42578125" style="493" customWidth="1"/>
    <col min="12316" max="12319" width="0" style="493" hidden="1" customWidth="1"/>
    <col min="12320" max="12320" width="11.7109375" style="493" customWidth="1"/>
    <col min="12321" max="12321" width="6.42578125" style="493" bestFit="1" customWidth="1"/>
    <col min="12322" max="12322" width="11.7109375" style="493" customWidth="1"/>
    <col min="12323" max="12323" width="0" style="493" hidden="1" customWidth="1"/>
    <col min="12324" max="12324" width="3.7109375" style="493" customWidth="1"/>
    <col min="12325" max="12325" width="11.140625" style="493" bestFit="1" customWidth="1"/>
    <col min="12326" max="12558" width="10.5703125" style="493"/>
    <col min="12559" max="12566" width="0" style="493" hidden="1" customWidth="1"/>
    <col min="12567" max="12569" width="3.7109375" style="493" customWidth="1"/>
    <col min="12570" max="12570" width="12.7109375" style="493" customWidth="1"/>
    <col min="12571" max="12571" width="47.42578125" style="493" customWidth="1"/>
    <col min="12572" max="12575" width="0" style="493" hidden="1" customWidth="1"/>
    <col min="12576" max="12576" width="11.7109375" style="493" customWidth="1"/>
    <col min="12577" max="12577" width="6.42578125" style="493" bestFit="1" customWidth="1"/>
    <col min="12578" max="12578" width="11.7109375" style="493" customWidth="1"/>
    <col min="12579" max="12579" width="0" style="493" hidden="1" customWidth="1"/>
    <col min="12580" max="12580" width="3.7109375" style="493" customWidth="1"/>
    <col min="12581" max="12581" width="11.140625" style="493" bestFit="1" customWidth="1"/>
    <col min="12582" max="12814" width="10.5703125" style="493"/>
    <col min="12815" max="12822" width="0" style="493" hidden="1" customWidth="1"/>
    <col min="12823" max="12825" width="3.7109375" style="493" customWidth="1"/>
    <col min="12826" max="12826" width="12.7109375" style="493" customWidth="1"/>
    <col min="12827" max="12827" width="47.42578125" style="493" customWidth="1"/>
    <col min="12828" max="12831" width="0" style="493" hidden="1" customWidth="1"/>
    <col min="12832" max="12832" width="11.7109375" style="493" customWidth="1"/>
    <col min="12833" max="12833" width="6.42578125" style="493" bestFit="1" customWidth="1"/>
    <col min="12834" max="12834" width="11.7109375" style="493" customWidth="1"/>
    <col min="12835" max="12835" width="0" style="493" hidden="1" customWidth="1"/>
    <col min="12836" max="12836" width="3.7109375" style="493" customWidth="1"/>
    <col min="12837" max="12837" width="11.140625" style="493" bestFit="1" customWidth="1"/>
    <col min="12838" max="13070" width="10.5703125" style="493"/>
    <col min="13071" max="13078" width="0" style="493" hidden="1" customWidth="1"/>
    <col min="13079" max="13081" width="3.7109375" style="493" customWidth="1"/>
    <col min="13082" max="13082" width="12.7109375" style="493" customWidth="1"/>
    <col min="13083" max="13083" width="47.42578125" style="493" customWidth="1"/>
    <col min="13084" max="13087" width="0" style="493" hidden="1" customWidth="1"/>
    <col min="13088" max="13088" width="11.7109375" style="493" customWidth="1"/>
    <col min="13089" max="13089" width="6.42578125" style="493" bestFit="1" customWidth="1"/>
    <col min="13090" max="13090" width="11.7109375" style="493" customWidth="1"/>
    <col min="13091" max="13091" width="0" style="493" hidden="1" customWidth="1"/>
    <col min="13092" max="13092" width="3.7109375" style="493" customWidth="1"/>
    <col min="13093" max="13093" width="11.140625" style="493" bestFit="1" customWidth="1"/>
    <col min="13094" max="13326" width="10.5703125" style="493"/>
    <col min="13327" max="13334" width="0" style="493" hidden="1" customWidth="1"/>
    <col min="13335" max="13337" width="3.7109375" style="493" customWidth="1"/>
    <col min="13338" max="13338" width="12.7109375" style="493" customWidth="1"/>
    <col min="13339" max="13339" width="47.42578125" style="493" customWidth="1"/>
    <col min="13340" max="13343" width="0" style="493" hidden="1" customWidth="1"/>
    <col min="13344" max="13344" width="11.7109375" style="493" customWidth="1"/>
    <col min="13345" max="13345" width="6.42578125" style="493" bestFit="1" customWidth="1"/>
    <col min="13346" max="13346" width="11.7109375" style="493" customWidth="1"/>
    <col min="13347" max="13347" width="0" style="493" hidden="1" customWidth="1"/>
    <col min="13348" max="13348" width="3.7109375" style="493" customWidth="1"/>
    <col min="13349" max="13349" width="11.140625" style="493" bestFit="1" customWidth="1"/>
    <col min="13350" max="13582" width="10.5703125" style="493"/>
    <col min="13583" max="13590" width="0" style="493" hidden="1" customWidth="1"/>
    <col min="13591" max="13593" width="3.7109375" style="493" customWidth="1"/>
    <col min="13594" max="13594" width="12.7109375" style="493" customWidth="1"/>
    <col min="13595" max="13595" width="47.42578125" style="493" customWidth="1"/>
    <col min="13596" max="13599" width="0" style="493" hidden="1" customWidth="1"/>
    <col min="13600" max="13600" width="11.7109375" style="493" customWidth="1"/>
    <col min="13601" max="13601" width="6.42578125" style="493" bestFit="1" customWidth="1"/>
    <col min="13602" max="13602" width="11.7109375" style="493" customWidth="1"/>
    <col min="13603" max="13603" width="0" style="493" hidden="1" customWidth="1"/>
    <col min="13604" max="13604" width="3.7109375" style="493" customWidth="1"/>
    <col min="13605" max="13605" width="11.140625" style="493" bestFit="1" customWidth="1"/>
    <col min="13606" max="13838" width="10.5703125" style="493"/>
    <col min="13839" max="13846" width="0" style="493" hidden="1" customWidth="1"/>
    <col min="13847" max="13849" width="3.7109375" style="493" customWidth="1"/>
    <col min="13850" max="13850" width="12.7109375" style="493" customWidth="1"/>
    <col min="13851" max="13851" width="47.42578125" style="493" customWidth="1"/>
    <col min="13852" max="13855" width="0" style="493" hidden="1" customWidth="1"/>
    <col min="13856" max="13856" width="11.7109375" style="493" customWidth="1"/>
    <col min="13857" max="13857" width="6.42578125" style="493" bestFit="1" customWidth="1"/>
    <col min="13858" max="13858" width="11.7109375" style="493" customWidth="1"/>
    <col min="13859" max="13859" width="0" style="493" hidden="1" customWidth="1"/>
    <col min="13860" max="13860" width="3.7109375" style="493" customWidth="1"/>
    <col min="13861" max="13861" width="11.140625" style="493" bestFit="1" customWidth="1"/>
    <col min="13862" max="14094" width="10.5703125" style="493"/>
    <col min="14095" max="14102" width="0" style="493" hidden="1" customWidth="1"/>
    <col min="14103" max="14105" width="3.7109375" style="493" customWidth="1"/>
    <col min="14106" max="14106" width="12.7109375" style="493" customWidth="1"/>
    <col min="14107" max="14107" width="47.42578125" style="493" customWidth="1"/>
    <col min="14108" max="14111" width="0" style="493" hidden="1" customWidth="1"/>
    <col min="14112" max="14112" width="11.7109375" style="493" customWidth="1"/>
    <col min="14113" max="14113" width="6.42578125" style="493" bestFit="1" customWidth="1"/>
    <col min="14114" max="14114" width="11.7109375" style="493" customWidth="1"/>
    <col min="14115" max="14115" width="0" style="493" hidden="1" customWidth="1"/>
    <col min="14116" max="14116" width="3.7109375" style="493" customWidth="1"/>
    <col min="14117" max="14117" width="11.140625" style="493" bestFit="1" customWidth="1"/>
    <col min="14118" max="14350" width="10.5703125" style="493"/>
    <col min="14351" max="14358" width="0" style="493" hidden="1" customWidth="1"/>
    <col min="14359" max="14361" width="3.7109375" style="493" customWidth="1"/>
    <col min="14362" max="14362" width="12.7109375" style="493" customWidth="1"/>
    <col min="14363" max="14363" width="47.42578125" style="493" customWidth="1"/>
    <col min="14364" max="14367" width="0" style="493" hidden="1" customWidth="1"/>
    <col min="14368" max="14368" width="11.7109375" style="493" customWidth="1"/>
    <col min="14369" max="14369" width="6.42578125" style="493" bestFit="1" customWidth="1"/>
    <col min="14370" max="14370" width="11.7109375" style="493" customWidth="1"/>
    <col min="14371" max="14371" width="0" style="493" hidden="1" customWidth="1"/>
    <col min="14372" max="14372" width="3.7109375" style="493" customWidth="1"/>
    <col min="14373" max="14373" width="11.140625" style="493" bestFit="1" customWidth="1"/>
    <col min="14374" max="14606" width="10.5703125" style="493"/>
    <col min="14607" max="14614" width="0" style="493" hidden="1" customWidth="1"/>
    <col min="14615" max="14617" width="3.7109375" style="493" customWidth="1"/>
    <col min="14618" max="14618" width="12.7109375" style="493" customWidth="1"/>
    <col min="14619" max="14619" width="47.42578125" style="493" customWidth="1"/>
    <col min="14620" max="14623" width="0" style="493" hidden="1" customWidth="1"/>
    <col min="14624" max="14624" width="11.7109375" style="493" customWidth="1"/>
    <col min="14625" max="14625" width="6.42578125" style="493" bestFit="1" customWidth="1"/>
    <col min="14626" max="14626" width="11.7109375" style="493" customWidth="1"/>
    <col min="14627" max="14627" width="0" style="493" hidden="1" customWidth="1"/>
    <col min="14628" max="14628" width="3.7109375" style="493" customWidth="1"/>
    <col min="14629" max="14629" width="11.140625" style="493" bestFit="1" customWidth="1"/>
    <col min="14630" max="14862" width="10.5703125" style="493"/>
    <col min="14863" max="14870" width="0" style="493" hidden="1" customWidth="1"/>
    <col min="14871" max="14873" width="3.7109375" style="493" customWidth="1"/>
    <col min="14874" max="14874" width="12.7109375" style="493" customWidth="1"/>
    <col min="14875" max="14875" width="47.42578125" style="493" customWidth="1"/>
    <col min="14876" max="14879" width="0" style="493" hidden="1" customWidth="1"/>
    <col min="14880" max="14880" width="11.7109375" style="493" customWidth="1"/>
    <col min="14881" max="14881" width="6.42578125" style="493" bestFit="1" customWidth="1"/>
    <col min="14882" max="14882" width="11.7109375" style="493" customWidth="1"/>
    <col min="14883" max="14883" width="0" style="493" hidden="1" customWidth="1"/>
    <col min="14884" max="14884" width="3.7109375" style="493" customWidth="1"/>
    <col min="14885" max="14885" width="11.140625" style="493" bestFit="1" customWidth="1"/>
    <col min="14886" max="15118" width="10.5703125" style="493"/>
    <col min="15119" max="15126" width="0" style="493" hidden="1" customWidth="1"/>
    <col min="15127" max="15129" width="3.7109375" style="493" customWidth="1"/>
    <col min="15130" max="15130" width="12.7109375" style="493" customWidth="1"/>
    <col min="15131" max="15131" width="47.42578125" style="493" customWidth="1"/>
    <col min="15132" max="15135" width="0" style="493" hidden="1" customWidth="1"/>
    <col min="15136" max="15136" width="11.7109375" style="493" customWidth="1"/>
    <col min="15137" max="15137" width="6.42578125" style="493" bestFit="1" customWidth="1"/>
    <col min="15138" max="15138" width="11.7109375" style="493" customWidth="1"/>
    <col min="15139" max="15139" width="0" style="493" hidden="1" customWidth="1"/>
    <col min="15140" max="15140" width="3.7109375" style="493" customWidth="1"/>
    <col min="15141" max="15141" width="11.140625" style="493" bestFit="1" customWidth="1"/>
    <col min="15142" max="15374" width="10.5703125" style="493"/>
    <col min="15375" max="15382" width="0" style="493" hidden="1" customWidth="1"/>
    <col min="15383" max="15385" width="3.7109375" style="493" customWidth="1"/>
    <col min="15386" max="15386" width="12.7109375" style="493" customWidth="1"/>
    <col min="15387" max="15387" width="47.42578125" style="493" customWidth="1"/>
    <col min="15388" max="15391" width="0" style="493" hidden="1" customWidth="1"/>
    <col min="15392" max="15392" width="11.7109375" style="493" customWidth="1"/>
    <col min="15393" max="15393" width="6.42578125" style="493" bestFit="1" customWidth="1"/>
    <col min="15394" max="15394" width="11.7109375" style="493" customWidth="1"/>
    <col min="15395" max="15395" width="0" style="493" hidden="1" customWidth="1"/>
    <col min="15396" max="15396" width="3.7109375" style="493" customWidth="1"/>
    <col min="15397" max="15397" width="11.140625" style="493" bestFit="1" customWidth="1"/>
    <col min="15398" max="15630" width="10.5703125" style="493"/>
    <col min="15631" max="15638" width="0" style="493" hidden="1" customWidth="1"/>
    <col min="15639" max="15641" width="3.7109375" style="493" customWidth="1"/>
    <col min="15642" max="15642" width="12.7109375" style="493" customWidth="1"/>
    <col min="15643" max="15643" width="47.42578125" style="493" customWidth="1"/>
    <col min="15644" max="15647" width="0" style="493" hidden="1" customWidth="1"/>
    <col min="15648" max="15648" width="11.7109375" style="493" customWidth="1"/>
    <col min="15649" max="15649" width="6.42578125" style="493" bestFit="1" customWidth="1"/>
    <col min="15650" max="15650" width="11.7109375" style="493" customWidth="1"/>
    <col min="15651" max="15651" width="0" style="493" hidden="1" customWidth="1"/>
    <col min="15652" max="15652" width="3.7109375" style="493" customWidth="1"/>
    <col min="15653" max="15653" width="11.140625" style="493" bestFit="1" customWidth="1"/>
    <col min="15654" max="15886" width="10.5703125" style="493"/>
    <col min="15887" max="15894" width="0" style="493" hidden="1" customWidth="1"/>
    <col min="15895" max="15897" width="3.7109375" style="493" customWidth="1"/>
    <col min="15898" max="15898" width="12.7109375" style="493" customWidth="1"/>
    <col min="15899" max="15899" width="47.42578125" style="493" customWidth="1"/>
    <col min="15900" max="15903" width="0" style="493" hidden="1" customWidth="1"/>
    <col min="15904" max="15904" width="11.7109375" style="493" customWidth="1"/>
    <col min="15905" max="15905" width="6.42578125" style="493" bestFit="1" customWidth="1"/>
    <col min="15906" max="15906" width="11.7109375" style="493" customWidth="1"/>
    <col min="15907" max="15907" width="0" style="493" hidden="1" customWidth="1"/>
    <col min="15908" max="15908" width="3.7109375" style="493" customWidth="1"/>
    <col min="15909" max="15909" width="11.140625" style="493" bestFit="1" customWidth="1"/>
    <col min="15910" max="16142" width="10.5703125" style="493"/>
    <col min="16143" max="16150" width="0" style="493" hidden="1" customWidth="1"/>
    <col min="16151" max="16153" width="3.7109375" style="493" customWidth="1"/>
    <col min="16154" max="16154" width="12.7109375" style="493" customWidth="1"/>
    <col min="16155" max="16155" width="47.42578125" style="493" customWidth="1"/>
    <col min="16156" max="16159" width="0" style="493" hidden="1" customWidth="1"/>
    <col min="16160" max="16160" width="11.7109375" style="493" customWidth="1"/>
    <col min="16161" max="16161" width="6.42578125" style="493" bestFit="1" customWidth="1"/>
    <col min="16162" max="16162" width="11.7109375" style="493" customWidth="1"/>
    <col min="16163" max="16163" width="0" style="493" hidden="1" customWidth="1"/>
    <col min="16164" max="16164" width="3.7109375" style="493" customWidth="1"/>
    <col min="16165" max="16165" width="11.140625" style="493" bestFit="1" customWidth="1"/>
    <col min="16166" max="16384" width="10.5703125" style="493"/>
  </cols>
  <sheetData>
    <row r="1" spans="1:49" ht="14.25" hidden="1" customHeight="1"/>
    <row r="2" spans="1:49" ht="14.25" hidden="1" customHeight="1"/>
    <row r="3" spans="1:49" ht="14.25" hidden="1" customHeight="1"/>
    <row r="4" spans="1:49" ht="3" customHeight="1">
      <c r="J4" s="499"/>
      <c r="K4" s="499"/>
      <c r="L4" s="494"/>
      <c r="M4" s="494"/>
      <c r="N4" s="494"/>
      <c r="O4" s="502"/>
      <c r="P4" s="502"/>
      <c r="Q4" s="502"/>
      <c r="R4" s="502"/>
      <c r="S4" s="502"/>
      <c r="T4" s="502"/>
      <c r="U4" s="494"/>
      <c r="V4" s="1182"/>
      <c r="W4" s="1182"/>
      <c r="X4" s="1182"/>
      <c r="Y4" s="1182"/>
      <c r="Z4" s="1182"/>
      <c r="AA4" s="1182"/>
      <c r="AB4" s="1239"/>
      <c r="AC4" s="1182"/>
      <c r="AD4" s="1182"/>
      <c r="AE4" s="1182"/>
      <c r="AF4" s="1182"/>
      <c r="AG4" s="1182"/>
      <c r="AH4" s="1182"/>
      <c r="AI4" s="1239"/>
    </row>
    <row r="5" spans="1:49" ht="22.5" customHeight="1">
      <c r="J5" s="499"/>
      <c r="K5" s="499"/>
      <c r="L5" s="1374" t="s">
        <v>735</v>
      </c>
      <c r="M5" s="1374"/>
      <c r="N5" s="1374"/>
      <c r="O5" s="1374"/>
      <c r="P5" s="1374"/>
      <c r="Q5" s="1374"/>
      <c r="R5" s="1374"/>
      <c r="S5" s="1374"/>
      <c r="T5" s="1374"/>
      <c r="U5" s="548"/>
      <c r="V5" s="1242"/>
      <c r="W5" s="1242"/>
      <c r="X5" s="1242"/>
      <c r="Y5" s="1242"/>
      <c r="Z5" s="1242"/>
      <c r="AA5" s="1242"/>
      <c r="AB5" s="1242"/>
      <c r="AC5" s="1242"/>
      <c r="AD5" s="1242"/>
      <c r="AE5" s="1242"/>
      <c r="AF5" s="1242"/>
      <c r="AG5" s="1242"/>
      <c r="AH5" s="1242"/>
      <c r="AI5" s="1242"/>
    </row>
    <row r="6" spans="1:49" ht="3" customHeight="1">
      <c r="J6" s="499"/>
      <c r="K6" s="499"/>
      <c r="L6" s="494"/>
      <c r="M6" s="494"/>
      <c r="N6" s="494"/>
      <c r="O6" s="498"/>
      <c r="P6" s="498"/>
      <c r="Q6" s="498"/>
      <c r="R6" s="498"/>
      <c r="S6" s="498"/>
      <c r="T6" s="498"/>
      <c r="U6" s="494"/>
      <c r="V6" s="1240"/>
      <c r="W6" s="1240"/>
      <c r="X6" s="1240"/>
      <c r="Y6" s="1240"/>
      <c r="Z6" s="1240"/>
      <c r="AA6" s="1240"/>
      <c r="AB6" s="1239"/>
      <c r="AC6" s="1240"/>
      <c r="AD6" s="1240"/>
      <c r="AE6" s="1240"/>
      <c r="AF6" s="1240"/>
      <c r="AG6" s="1240"/>
      <c r="AH6" s="1240"/>
      <c r="AI6" s="1239"/>
    </row>
    <row r="7" spans="1:49" s="746" customFormat="1" ht="11.25" hidden="1">
      <c r="A7" s="1120"/>
      <c r="B7" s="1120"/>
      <c r="C7" s="1120"/>
      <c r="D7" s="1120"/>
      <c r="E7" s="1120"/>
      <c r="F7" s="1120"/>
      <c r="G7" s="1120"/>
      <c r="H7" s="1120"/>
      <c r="L7" s="1169"/>
      <c r="M7" s="1046"/>
      <c r="O7" s="1380"/>
      <c r="P7" s="1380"/>
      <c r="Q7" s="1380"/>
      <c r="R7" s="1380"/>
      <c r="S7" s="1380"/>
      <c r="T7" s="1380"/>
      <c r="U7" s="780"/>
      <c r="V7"/>
      <c r="W7"/>
      <c r="X7"/>
      <c r="Y7"/>
      <c r="Z7"/>
      <c r="AA7"/>
      <c r="AB7"/>
      <c r="AC7"/>
      <c r="AD7"/>
      <c r="AE7"/>
      <c r="AF7"/>
      <c r="AG7"/>
      <c r="AH7"/>
      <c r="AI7"/>
      <c r="AJ7" s="780"/>
      <c r="AL7" s="1120"/>
      <c r="AM7" s="1120"/>
      <c r="AN7" s="1120"/>
      <c r="AO7" s="1120"/>
      <c r="AP7" s="1120"/>
    </row>
    <row r="8" spans="1:4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29.11.2018</v>
      </c>
      <c r="P8" s="1381"/>
      <c r="Q8" s="1381"/>
      <c r="R8" s="1381"/>
      <c r="S8" s="1381"/>
      <c r="T8" s="1381"/>
      <c r="U8" s="635"/>
      <c r="V8"/>
      <c r="W8"/>
      <c r="X8"/>
      <c r="Y8"/>
      <c r="Z8"/>
      <c r="AA8"/>
      <c r="AB8"/>
      <c r="AC8"/>
      <c r="AD8"/>
      <c r="AE8"/>
      <c r="AF8"/>
      <c r="AG8"/>
      <c r="AH8"/>
      <c r="AI8"/>
      <c r="AL8" s="559"/>
      <c r="AM8" s="559"/>
      <c r="AN8" s="559"/>
      <c r="AO8" s="559"/>
      <c r="AP8" s="559"/>
      <c r="AQ8" s="559"/>
      <c r="AR8" s="559"/>
      <c r="AS8" s="559"/>
      <c r="AT8" s="559"/>
      <c r="AU8" s="559"/>
      <c r="AV8" s="559"/>
      <c r="AW8" s="559"/>
    </row>
    <row r="9" spans="1:4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97</v>
      </c>
      <c r="P9" s="1381"/>
      <c r="Q9" s="1381"/>
      <c r="R9" s="1381"/>
      <c r="S9" s="1381"/>
      <c r="T9" s="1381"/>
      <c r="U9" s="635"/>
      <c r="V9"/>
      <c r="W9"/>
      <c r="X9"/>
      <c r="Y9"/>
      <c r="Z9"/>
      <c r="AA9"/>
      <c r="AB9"/>
      <c r="AC9"/>
      <c r="AD9"/>
      <c r="AE9"/>
      <c r="AF9"/>
      <c r="AG9"/>
      <c r="AH9"/>
      <c r="AI9"/>
      <c r="AL9" s="559"/>
      <c r="AM9" s="559"/>
      <c r="AN9" s="559"/>
      <c r="AO9" s="559"/>
      <c r="AP9" s="559"/>
      <c r="AQ9" s="559"/>
      <c r="AR9" s="559"/>
      <c r="AS9" s="559"/>
      <c r="AT9" s="559"/>
      <c r="AU9" s="559"/>
      <c r="AV9" s="559"/>
      <c r="AW9" s="559"/>
    </row>
    <row r="10" spans="1:49" s="746" customFormat="1" ht="11.25" hidden="1">
      <c r="A10" s="1120"/>
      <c r="B10" s="1120"/>
      <c r="C10" s="1120"/>
      <c r="D10" s="1120"/>
      <c r="E10" s="1120"/>
      <c r="F10" s="1120"/>
      <c r="G10" s="1120"/>
      <c r="H10" s="1120"/>
      <c r="L10" s="1169"/>
      <c r="M10" s="1046"/>
      <c r="O10" s="1380"/>
      <c r="P10" s="1380"/>
      <c r="Q10" s="1380"/>
      <c r="R10" s="1380"/>
      <c r="S10" s="1380"/>
      <c r="T10" s="1380"/>
      <c r="U10" s="780"/>
      <c r="V10"/>
      <c r="W10"/>
      <c r="X10"/>
      <c r="Y10"/>
      <c r="Z10"/>
      <c r="AA10"/>
      <c r="AB10"/>
      <c r="AC10"/>
      <c r="AD10"/>
      <c r="AE10"/>
      <c r="AF10"/>
      <c r="AG10"/>
      <c r="AH10"/>
      <c r="AI10"/>
      <c r="AJ10" s="780"/>
      <c r="AL10" s="1120"/>
      <c r="AM10" s="1120"/>
      <c r="AN10" s="1120"/>
      <c r="AO10" s="1120"/>
      <c r="AP10" s="1120"/>
    </row>
    <row r="11" spans="1:49" s="539" customFormat="1" ht="11.25" hidden="1" customHeight="1">
      <c r="A11" s="559"/>
      <c r="B11" s="559"/>
      <c r="C11" s="559"/>
      <c r="D11" s="559"/>
      <c r="E11" s="559"/>
      <c r="F11" s="559"/>
      <c r="G11" s="559"/>
      <c r="H11" s="559"/>
      <c r="L11" s="1375"/>
      <c r="M11" s="1375"/>
      <c r="N11" s="536"/>
      <c r="O11" s="1405"/>
      <c r="P11" s="1405"/>
      <c r="Q11" s="1405"/>
      <c r="R11" s="1405"/>
      <c r="S11" s="1405"/>
      <c r="T11" s="1405"/>
      <c r="U11" s="557" t="s">
        <v>371</v>
      </c>
      <c r="V11" s="1405"/>
      <c r="W11" s="1405"/>
      <c r="X11" s="1405"/>
      <c r="Y11" s="1405"/>
      <c r="Z11" s="1405"/>
      <c r="AA11" s="1405"/>
      <c r="AB11" s="1243" t="s">
        <v>371</v>
      </c>
      <c r="AC11" s="1405"/>
      <c r="AD11" s="1405"/>
      <c r="AE11" s="1405"/>
      <c r="AF11" s="1405"/>
      <c r="AG11" s="1405"/>
      <c r="AH11" s="1405"/>
      <c r="AI11" s="1243" t="s">
        <v>371</v>
      </c>
      <c r="AL11" s="559"/>
      <c r="AM11" s="559"/>
      <c r="AN11" s="559"/>
      <c r="AO11" s="559"/>
      <c r="AP11" s="559"/>
      <c r="AQ11" s="559"/>
      <c r="AR11" s="559"/>
      <c r="AS11" s="559"/>
      <c r="AT11" s="559"/>
      <c r="AU11" s="559"/>
      <c r="AV11" s="559"/>
      <c r="AW11" s="559"/>
    </row>
    <row r="12" spans="1:49">
      <c r="J12" s="499"/>
      <c r="K12" s="499"/>
      <c r="L12" s="494"/>
      <c r="M12" s="494"/>
      <c r="N12" s="494"/>
      <c r="O12" s="1404"/>
      <c r="P12" s="1404"/>
      <c r="Q12" s="1404"/>
      <c r="R12" s="1404"/>
      <c r="S12" s="1404"/>
      <c r="T12" s="1404"/>
      <c r="U12" s="1404"/>
      <c r="V12" s="1404" t="s">
        <v>2766</v>
      </c>
      <c r="W12" s="1404"/>
      <c r="X12" s="1404"/>
      <c r="Y12" s="1404"/>
      <c r="Z12" s="1404"/>
      <c r="AA12" s="1404"/>
      <c r="AB12" s="1404"/>
      <c r="AC12" s="1404" t="s">
        <v>2766</v>
      </c>
      <c r="AD12" s="1404"/>
      <c r="AE12" s="1404"/>
      <c r="AF12" s="1404"/>
      <c r="AG12" s="1404"/>
      <c r="AH12" s="1404"/>
      <c r="AI12" s="1404"/>
    </row>
    <row r="13" spans="1:49" ht="14.25" customHeight="1">
      <c r="J13" s="499"/>
      <c r="K13" s="499"/>
      <c r="L13" s="1305" t="s">
        <v>445</v>
      </c>
      <c r="M13" s="1305"/>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5" t="s">
        <v>446</v>
      </c>
    </row>
    <row r="14" spans="1:49" ht="14.25" customHeight="1">
      <c r="J14" s="499"/>
      <c r="K14" s="499"/>
      <c r="L14" s="1388" t="s">
        <v>91</v>
      </c>
      <c r="M14" s="1388" t="s">
        <v>603</v>
      </c>
      <c r="N14" s="491"/>
      <c r="O14" s="1389" t="s">
        <v>605</v>
      </c>
      <c r="P14" s="1390"/>
      <c r="Q14" s="1390"/>
      <c r="R14" s="1390"/>
      <c r="S14" s="1390"/>
      <c r="T14" s="1391"/>
      <c r="U14" s="1371" t="s">
        <v>339</v>
      </c>
      <c r="V14" s="1389" t="s">
        <v>605</v>
      </c>
      <c r="W14" s="1390"/>
      <c r="X14" s="1390"/>
      <c r="Y14" s="1390"/>
      <c r="Z14" s="1390"/>
      <c r="AA14" s="1391"/>
      <c r="AB14" s="1371" t="s">
        <v>339</v>
      </c>
      <c r="AC14" s="1389" t="s">
        <v>605</v>
      </c>
      <c r="AD14" s="1390"/>
      <c r="AE14" s="1390"/>
      <c r="AF14" s="1390"/>
      <c r="AG14" s="1390"/>
      <c r="AH14" s="1391"/>
      <c r="AI14" s="1371" t="s">
        <v>339</v>
      </c>
      <c r="AJ14" s="1385" t="s">
        <v>274</v>
      </c>
      <c r="AK14" s="1305"/>
    </row>
    <row r="15" spans="1:49" ht="14.25" customHeight="1">
      <c r="J15" s="499"/>
      <c r="K15" s="499"/>
      <c r="L15" s="1388"/>
      <c r="M15" s="1388"/>
      <c r="N15" s="491"/>
      <c r="O15" s="1394" t="s">
        <v>591</v>
      </c>
      <c r="P15" s="1392"/>
      <c r="Q15" s="1393"/>
      <c r="R15" s="1369" t="s">
        <v>616</v>
      </c>
      <c r="S15" s="1369"/>
      <c r="T15" s="1370"/>
      <c r="U15" s="1372"/>
      <c r="V15" s="1394" t="s">
        <v>591</v>
      </c>
      <c r="W15" s="1392"/>
      <c r="X15" s="1393"/>
      <c r="Y15" s="1369" t="s">
        <v>616</v>
      </c>
      <c r="Z15" s="1369"/>
      <c r="AA15" s="1370"/>
      <c r="AB15" s="1372"/>
      <c r="AC15" s="1394" t="s">
        <v>591</v>
      </c>
      <c r="AD15" s="1392"/>
      <c r="AE15" s="1393"/>
      <c r="AF15" s="1369" t="s">
        <v>616</v>
      </c>
      <c r="AG15" s="1369"/>
      <c r="AH15" s="1370"/>
      <c r="AI15" s="1372"/>
      <c r="AJ15" s="1386"/>
      <c r="AK15" s="1305"/>
    </row>
    <row r="16" spans="1:49" ht="30" customHeight="1">
      <c r="J16" s="499"/>
      <c r="K16" s="499"/>
      <c r="L16" s="1388"/>
      <c r="M16" s="1388"/>
      <c r="N16" s="490"/>
      <c r="O16" s="1395"/>
      <c r="P16" s="505"/>
      <c r="Q16" s="505"/>
      <c r="R16" s="506" t="s">
        <v>273</v>
      </c>
      <c r="S16" s="1383" t="s">
        <v>272</v>
      </c>
      <c r="T16" s="1384"/>
      <c r="U16" s="1373"/>
      <c r="V16" s="1395"/>
      <c r="W16" s="1184"/>
      <c r="X16" s="1184"/>
      <c r="Y16" s="1185" t="s">
        <v>273</v>
      </c>
      <c r="Z16" s="1383" t="s">
        <v>272</v>
      </c>
      <c r="AA16" s="1384"/>
      <c r="AB16" s="1373"/>
      <c r="AC16" s="1395"/>
      <c r="AD16" s="1184"/>
      <c r="AE16" s="1184"/>
      <c r="AF16" s="1185" t="s">
        <v>273</v>
      </c>
      <c r="AG16" s="1383" t="s">
        <v>272</v>
      </c>
      <c r="AH16" s="1384"/>
      <c r="AI16" s="1373"/>
      <c r="AJ16" s="1387"/>
      <c r="AK16" s="1305"/>
    </row>
    <row r="17" spans="1:50">
      <c r="J17" s="499"/>
      <c r="K17" s="538">
        <v>1</v>
      </c>
      <c r="L17" s="616" t="s">
        <v>92</v>
      </c>
      <c r="M17" s="616" t="s">
        <v>48</v>
      </c>
      <c r="N17" s="636" t="s">
        <v>48</v>
      </c>
      <c r="O17" s="617">
        <f ca="1">OFFSET(O17,0,-1)+1</f>
        <v>3</v>
      </c>
      <c r="P17" s="618">
        <f ca="1">OFFSET(P17,0,-1)</f>
        <v>3</v>
      </c>
      <c r="Q17" s="618">
        <f ca="1">OFFSET(Q17,0,-1)</f>
        <v>3</v>
      </c>
      <c r="R17" s="617">
        <f ca="1">OFFSET(R17,0,-1)+1</f>
        <v>4</v>
      </c>
      <c r="S17" s="1376">
        <f ca="1">OFFSET(S17,0,-1)+1</f>
        <v>5</v>
      </c>
      <c r="T17" s="1376"/>
      <c r="U17" s="617">
        <f ca="1">OFFSET(U17,0,-2)+1</f>
        <v>6</v>
      </c>
      <c r="V17" s="1253">
        <f ca="1">OFFSET(V17,0,-1)+1</f>
        <v>7</v>
      </c>
      <c r="W17" s="1254">
        <f ca="1">OFFSET(W17,0,-1)</f>
        <v>7</v>
      </c>
      <c r="X17" s="1254">
        <f ca="1">OFFSET(X17,0,-1)</f>
        <v>7</v>
      </c>
      <c r="Y17" s="1253">
        <f ca="1">OFFSET(Y17,0,-1)+1</f>
        <v>8</v>
      </c>
      <c r="Z17" s="1376">
        <f ca="1">OFFSET(Z17,0,-1)+1</f>
        <v>9</v>
      </c>
      <c r="AA17" s="1376"/>
      <c r="AB17" s="1253">
        <f ca="1">OFFSET(AB17,0,-2)+1</f>
        <v>10</v>
      </c>
      <c r="AC17" s="1253">
        <f ca="1">OFFSET(AC17,0,-1)+1</f>
        <v>11</v>
      </c>
      <c r="AD17" s="1254">
        <f ca="1">OFFSET(AD17,0,-1)</f>
        <v>11</v>
      </c>
      <c r="AE17" s="1254">
        <f ca="1">OFFSET(AE17,0,-1)</f>
        <v>11</v>
      </c>
      <c r="AF17" s="1253">
        <f ca="1">OFFSET(AF17,0,-1)+1</f>
        <v>12</v>
      </c>
      <c r="AG17" s="1376">
        <f ca="1">OFFSET(AG17,0,-1)+1</f>
        <v>13</v>
      </c>
      <c r="AH17" s="1376"/>
      <c r="AI17" s="1253">
        <f ca="1">OFFSET(AI17,0,-2)+1</f>
        <v>14</v>
      </c>
      <c r="AJ17" s="618">
        <f ca="1">OFFSET(AJ17,0,-1)</f>
        <v>14</v>
      </c>
      <c r="AK17" s="617">
        <f ca="1">OFFSET(AK17,0,-1)+1</f>
        <v>15</v>
      </c>
    </row>
    <row r="18" spans="1:50" ht="22.5">
      <c r="A18" s="1359">
        <v>1</v>
      </c>
      <c r="B18" s="867"/>
      <c r="C18" s="867"/>
      <c r="D18" s="867"/>
      <c r="E18" s="868"/>
      <c r="F18" s="869"/>
      <c r="G18" s="867"/>
      <c r="H18" s="867"/>
      <c r="I18" s="870"/>
      <c r="J18" s="865"/>
      <c r="K18" s="874">
        <v>1</v>
      </c>
      <c r="L18" s="562">
        <f>mergeValue(A18)</f>
        <v>1</v>
      </c>
      <c r="M18" s="610" t="s">
        <v>19</v>
      </c>
      <c r="N18" s="549"/>
      <c r="O18" s="1402" t="str">
        <f>IF('Перечень тарифов'!J21="","","" &amp; 'Перечень тарифов'!J21 &amp; "")</f>
        <v>Тариф на теплоноситель, поставляемый потребителям</v>
      </c>
      <c r="P18" s="1402"/>
      <c r="Q18" s="1402"/>
      <c r="R18" s="1402"/>
      <c r="S18" s="1402"/>
      <c r="T18" s="1402"/>
      <c r="U18" s="1402"/>
      <c r="V18" s="1402"/>
      <c r="W18" s="1402"/>
      <c r="X18" s="1402"/>
      <c r="Y18" s="1402"/>
      <c r="Z18" s="1402"/>
      <c r="AA18" s="1402"/>
      <c r="AB18" s="1402"/>
      <c r="AC18" s="1402"/>
      <c r="AD18" s="1402"/>
      <c r="AE18" s="1402"/>
      <c r="AF18" s="1402"/>
      <c r="AG18" s="1402"/>
      <c r="AH18" s="1402"/>
      <c r="AI18" s="1402"/>
      <c r="AJ18" s="1402"/>
      <c r="AK18" s="599" t="s">
        <v>721</v>
      </c>
    </row>
    <row r="19" spans="1:50" hidden="1">
      <c r="A19" s="1359"/>
      <c r="B19" s="1359">
        <v>1</v>
      </c>
      <c r="C19" s="867"/>
      <c r="D19" s="867"/>
      <c r="E19" s="869"/>
      <c r="F19" s="869"/>
      <c r="G19" s="867"/>
      <c r="H19" s="867"/>
      <c r="I19" s="864"/>
      <c r="J19" s="863"/>
      <c r="K19" s="874">
        <v>1</v>
      </c>
      <c r="L19" s="562" t="str">
        <f>mergeValue(A19) &amp;"."&amp; mergeValue(B19)</f>
        <v>1.1</v>
      </c>
      <c r="M19" s="516"/>
      <c r="N19" s="549"/>
      <c r="O19" s="1402"/>
      <c r="P19" s="1402"/>
      <c r="Q19" s="1402"/>
      <c r="R19" s="1402"/>
      <c r="S19" s="1402"/>
      <c r="T19" s="1402"/>
      <c r="U19" s="1402"/>
      <c r="V19" s="1402"/>
      <c r="W19" s="1402"/>
      <c r="X19" s="1402"/>
      <c r="Y19" s="1402"/>
      <c r="Z19" s="1402"/>
      <c r="AA19" s="1402"/>
      <c r="AB19" s="1402"/>
      <c r="AC19" s="1402"/>
      <c r="AD19" s="1402"/>
      <c r="AE19" s="1402"/>
      <c r="AF19" s="1402"/>
      <c r="AG19" s="1402"/>
      <c r="AH19" s="1402"/>
      <c r="AI19" s="1402"/>
      <c r="AJ19" s="1402"/>
      <c r="AK19" s="599"/>
    </row>
    <row r="20" spans="1:50" ht="22.5">
      <c r="A20" s="1359"/>
      <c r="B20" s="1359"/>
      <c r="C20" s="1359">
        <v>1</v>
      </c>
      <c r="D20" s="867"/>
      <c r="E20" s="869"/>
      <c r="F20" s="869"/>
      <c r="G20" s="867"/>
      <c r="H20" s="867"/>
      <c r="I20" s="871"/>
      <c r="J20" s="863"/>
      <c r="K20" s="874">
        <v>1</v>
      </c>
      <c r="L20" s="562" t="str">
        <f>mergeValue(A20) &amp;"."&amp; mergeValue(B20)&amp;"."&amp; mergeValue(C20)</f>
        <v>1.1.1</v>
      </c>
      <c r="M20" s="517" t="s">
        <v>7</v>
      </c>
      <c r="N20" s="549"/>
      <c r="O20" s="1402" t="str">
        <f>IF('Перечень тарифов'!R21="","","" &amp; 'Перечень тарифов'!R21 &amp; "")</f>
        <v>Зона теплоснабжения № 01</v>
      </c>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599" t="s">
        <v>601</v>
      </c>
    </row>
    <row r="21" spans="1:50" hidden="1">
      <c r="A21" s="1359"/>
      <c r="B21" s="1359"/>
      <c r="C21" s="1359"/>
      <c r="D21" s="1359">
        <v>1</v>
      </c>
      <c r="E21" s="869"/>
      <c r="F21" s="869"/>
      <c r="G21" s="867"/>
      <c r="H21" s="867"/>
      <c r="I21" s="1359">
        <v>1</v>
      </c>
      <c r="J21" s="863"/>
      <c r="K21" s="874">
        <v>1</v>
      </c>
      <c r="L21" s="562" t="str">
        <f>mergeValue(A21) &amp;"."&amp; mergeValue(B21)&amp;"."&amp; mergeValue(C21)&amp;"."&amp; mergeValue(D21)</f>
        <v>1.1.1.1</v>
      </c>
      <c r="M21" s="518"/>
      <c r="N21" s="549"/>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599"/>
    </row>
    <row r="22" spans="1:50" ht="11.25" hidden="1" customHeight="1">
      <c r="A22" s="1359"/>
      <c r="B22" s="1359"/>
      <c r="C22" s="1359"/>
      <c r="D22" s="1359"/>
      <c r="E22" s="1359">
        <v>1</v>
      </c>
      <c r="F22" s="869"/>
      <c r="G22" s="867"/>
      <c r="H22" s="867"/>
      <c r="I22" s="1359"/>
      <c r="J22" s="869"/>
      <c r="K22" s="874">
        <v>1</v>
      </c>
      <c r="L22" s="562"/>
      <c r="M22" s="524"/>
      <c r="N22" s="550"/>
      <c r="O22" s="600"/>
      <c r="P22" s="600"/>
      <c r="Q22" s="600"/>
      <c r="R22" s="600"/>
      <c r="S22" s="600"/>
      <c r="T22" s="600"/>
      <c r="U22" s="562"/>
      <c r="V22" s="1252"/>
      <c r="W22" s="1252"/>
      <c r="X22" s="1252"/>
      <c r="Y22" s="1252"/>
      <c r="Z22" s="1252"/>
      <c r="AA22" s="1252"/>
      <c r="AB22" s="1251"/>
      <c r="AC22" s="1252"/>
      <c r="AD22" s="1252"/>
      <c r="AE22" s="1252"/>
      <c r="AF22" s="1252"/>
      <c r="AG22" s="1252"/>
      <c r="AH22" s="1252"/>
      <c r="AI22" s="1251"/>
      <c r="AJ22" s="477"/>
      <c r="AK22" s="529"/>
    </row>
    <row r="23" spans="1:50" ht="33.75">
      <c r="A23" s="1359"/>
      <c r="B23" s="1359"/>
      <c r="C23" s="1359"/>
      <c r="D23" s="1359"/>
      <c r="E23" s="1359"/>
      <c r="F23" s="1359">
        <v>1</v>
      </c>
      <c r="G23" s="867"/>
      <c r="H23" s="867"/>
      <c r="I23" s="1359"/>
      <c r="J23" s="1406"/>
      <c r="K23" s="874">
        <v>1</v>
      </c>
      <c r="L23" s="562" t="str">
        <f>mergeValue(A23) &amp;"."&amp; mergeValue(B23)&amp;"."&amp; mergeValue(C23)&amp;"."&amp; mergeValue(D23)&amp;"."&amp;  mergeValue(F23)</f>
        <v>1.1.1.1.1</v>
      </c>
      <c r="M23" s="524" t="s">
        <v>9</v>
      </c>
      <c r="N23" s="550"/>
      <c r="O23" s="1361" t="s">
        <v>303</v>
      </c>
      <c r="P23" s="1361"/>
      <c r="Q23" s="1361"/>
      <c r="R23" s="1361"/>
      <c r="S23" s="1361"/>
      <c r="T23" s="1361"/>
      <c r="U23" s="1361"/>
      <c r="V23" s="1361"/>
      <c r="W23" s="1361"/>
      <c r="X23" s="1361"/>
      <c r="Y23" s="1361"/>
      <c r="Z23" s="1361"/>
      <c r="AA23" s="1361"/>
      <c r="AB23" s="1361"/>
      <c r="AC23" s="1361"/>
      <c r="AD23" s="1361"/>
      <c r="AE23" s="1361"/>
      <c r="AF23" s="1361"/>
      <c r="AG23" s="1361"/>
      <c r="AH23" s="1361"/>
      <c r="AI23" s="1361"/>
      <c r="AJ23" s="1361"/>
      <c r="AK23" s="599" t="s">
        <v>723</v>
      </c>
      <c r="AM23" s="558" t="str">
        <f>strCheckUnique(AN23:AN26)</f>
        <v/>
      </c>
      <c r="AO23" s="558"/>
    </row>
    <row r="24" spans="1:50" ht="99" customHeight="1">
      <c r="A24" s="1359"/>
      <c r="B24" s="1359"/>
      <c r="C24" s="1359"/>
      <c r="D24" s="1359"/>
      <c r="E24" s="1359"/>
      <c r="F24" s="1359"/>
      <c r="G24" s="867">
        <v>1</v>
      </c>
      <c r="H24" s="867"/>
      <c r="I24" s="1359"/>
      <c r="J24" s="1406"/>
      <c r="K24" s="866"/>
      <c r="L24" s="562" t="str">
        <f>mergeValue(A24) &amp;"."&amp; mergeValue(B24)&amp;"."&amp; mergeValue(C24)&amp;"."&amp; mergeValue(D24)&amp;"."&amp;  mergeValue(F24)&amp;"."&amp;  mergeValue(G24)</f>
        <v>1.1.1.1.1.1</v>
      </c>
      <c r="M24" s="1088" t="s">
        <v>606</v>
      </c>
      <c r="N24" s="555"/>
      <c r="O24" s="1255">
        <v>38.44</v>
      </c>
      <c r="P24" s="532"/>
      <c r="Q24" s="532"/>
      <c r="R24" s="1365" t="s">
        <v>1412</v>
      </c>
      <c r="S24" s="1367" t="s">
        <v>83</v>
      </c>
      <c r="T24" s="1365" t="s">
        <v>2769</v>
      </c>
      <c r="U24" s="1367" t="s">
        <v>83</v>
      </c>
      <c r="V24" s="1255">
        <v>39.97</v>
      </c>
      <c r="W24" s="1247"/>
      <c r="X24" s="1247"/>
      <c r="Y24" s="1365" t="s">
        <v>2770</v>
      </c>
      <c r="Z24" s="1367" t="s">
        <v>83</v>
      </c>
      <c r="AA24" s="1365" t="s">
        <v>2771</v>
      </c>
      <c r="AB24" s="1367" t="s">
        <v>83</v>
      </c>
      <c r="AC24" s="1255">
        <v>41.57</v>
      </c>
      <c r="AD24" s="1247"/>
      <c r="AE24" s="1247"/>
      <c r="AF24" s="1365" t="s">
        <v>2772</v>
      </c>
      <c r="AG24" s="1367" t="s">
        <v>83</v>
      </c>
      <c r="AH24" s="1365" t="s">
        <v>1413</v>
      </c>
      <c r="AI24" s="1367" t="s">
        <v>84</v>
      </c>
      <c r="AJ24" s="507"/>
      <c r="AK24" s="1377" t="s">
        <v>736</v>
      </c>
      <c r="AL24" s="554" t="str">
        <f>strCheckDate(O25:AJ25)</f>
        <v/>
      </c>
      <c r="AM24" s="558"/>
      <c r="AN24" s="558" t="str">
        <f>IF(M24="","",M24 )</f>
        <v>вода</v>
      </c>
      <c r="AO24" s="558"/>
      <c r="AP24" s="558"/>
      <c r="AQ24" s="558"/>
    </row>
    <row r="25" spans="1:50" ht="21" hidden="1" customHeight="1">
      <c r="A25" s="1359"/>
      <c r="B25" s="1359"/>
      <c r="C25" s="1359"/>
      <c r="D25" s="1359"/>
      <c r="E25" s="1359"/>
      <c r="F25" s="1359"/>
      <c r="G25" s="867"/>
      <c r="H25" s="867"/>
      <c r="I25" s="1359"/>
      <c r="J25" s="1406"/>
      <c r="K25" s="874">
        <v>1</v>
      </c>
      <c r="L25" s="569"/>
      <c r="M25" s="615"/>
      <c r="N25" s="555"/>
      <c r="O25" s="532"/>
      <c r="P25" s="532"/>
      <c r="Q25" s="553" t="str">
        <f>R24 &amp; "-" &amp; T24</f>
        <v>01.01.2019-31.12.2019</v>
      </c>
      <c r="R25" s="1365"/>
      <c r="S25" s="1367"/>
      <c r="T25" s="1365"/>
      <c r="U25" s="1367"/>
      <c r="V25" s="1247"/>
      <c r="W25" s="1247"/>
      <c r="X25" s="1250" t="str">
        <f>Y24 &amp; "-" &amp; AA24</f>
        <v>01.01.2020-31.12.2020</v>
      </c>
      <c r="Y25" s="1365"/>
      <c r="Z25" s="1367"/>
      <c r="AA25" s="1365"/>
      <c r="AB25" s="1367"/>
      <c r="AC25" s="1247"/>
      <c r="AD25" s="1247"/>
      <c r="AE25" s="1250" t="str">
        <f>AF24 &amp; "-" &amp; AH24</f>
        <v>01.01.2021-31.12.2021</v>
      </c>
      <c r="AF25" s="1365"/>
      <c r="AG25" s="1367"/>
      <c r="AH25" s="1365"/>
      <c r="AI25" s="1367"/>
      <c r="AJ25" s="507"/>
      <c r="AK25" s="1378"/>
      <c r="AM25" s="558"/>
      <c r="AN25" s="558"/>
      <c r="AO25" s="558"/>
      <c r="AP25" s="558"/>
      <c r="AQ25" s="558"/>
    </row>
    <row r="26" spans="1:50" s="492" customFormat="1" ht="15" customHeight="1">
      <c r="A26" s="1359"/>
      <c r="B26" s="1359"/>
      <c r="C26" s="1359"/>
      <c r="D26" s="1359"/>
      <c r="E26" s="1359"/>
      <c r="F26" s="1359"/>
      <c r="G26" s="867"/>
      <c r="H26" s="867"/>
      <c r="I26" s="1359"/>
      <c r="J26" s="1406"/>
      <c r="K26" s="874">
        <v>1</v>
      </c>
      <c r="L26" s="508"/>
      <c r="M26" s="526" t="s">
        <v>24</v>
      </c>
      <c r="N26" s="521"/>
      <c r="O26" s="515"/>
      <c r="P26" s="515"/>
      <c r="Q26" s="515"/>
      <c r="R26" s="542"/>
      <c r="S26" s="534"/>
      <c r="T26" s="533"/>
      <c r="U26" s="521"/>
      <c r="V26" s="1244"/>
      <c r="W26" s="1244"/>
      <c r="X26" s="1244"/>
      <c r="Y26" s="1249"/>
      <c r="Z26" s="1193"/>
      <c r="AA26" s="1248"/>
      <c r="AB26" s="1245"/>
      <c r="AC26" s="1244"/>
      <c r="AD26" s="1244"/>
      <c r="AE26" s="1244"/>
      <c r="AF26" s="1249"/>
      <c r="AG26" s="1193"/>
      <c r="AH26" s="1248"/>
      <c r="AI26" s="1245"/>
      <c r="AJ26" s="530"/>
      <c r="AK26" s="1379"/>
      <c r="AL26" s="556"/>
      <c r="AM26" s="556"/>
      <c r="AN26" s="556"/>
      <c r="AO26" s="556"/>
      <c r="AP26" s="556"/>
      <c r="AQ26" s="556"/>
      <c r="AR26" s="556"/>
      <c r="AS26" s="556"/>
      <c r="AT26" s="556"/>
      <c r="AU26" s="556"/>
      <c r="AV26" s="556"/>
      <c r="AW26" s="556"/>
    </row>
    <row r="27" spans="1:50" s="492" customFormat="1" ht="15" customHeight="1">
      <c r="A27" s="1359"/>
      <c r="B27" s="1359"/>
      <c r="C27" s="1359"/>
      <c r="D27" s="1359"/>
      <c r="E27" s="1359"/>
      <c r="F27" s="869"/>
      <c r="G27" s="869"/>
      <c r="H27" s="867"/>
      <c r="I27" s="1359"/>
      <c r="J27" s="869"/>
      <c r="K27" s="873"/>
      <c r="L27" s="508"/>
      <c r="M27" s="521" t="s">
        <v>10</v>
      </c>
      <c r="N27" s="526"/>
      <c r="O27" s="526"/>
      <c r="P27" s="526"/>
      <c r="Q27" s="526"/>
      <c r="R27" s="526"/>
      <c r="S27" s="526"/>
      <c r="T27" s="526"/>
      <c r="U27" s="526"/>
      <c r="V27" s="1246"/>
      <c r="W27" s="1246"/>
      <c r="X27" s="1246"/>
      <c r="Y27" s="1246"/>
      <c r="Z27" s="1246"/>
      <c r="AA27" s="1246"/>
      <c r="AB27" s="1246"/>
      <c r="AC27" s="1246"/>
      <c r="AD27" s="1246"/>
      <c r="AE27" s="1246"/>
      <c r="AF27" s="1246"/>
      <c r="AG27" s="1246"/>
      <c r="AH27" s="1246"/>
      <c r="AI27" s="1246"/>
      <c r="AJ27" s="526"/>
      <c r="AK27" s="530"/>
      <c r="AL27" s="556"/>
      <c r="AM27" s="556"/>
      <c r="AN27" s="556"/>
      <c r="AO27" s="556"/>
      <c r="AP27" s="556"/>
      <c r="AQ27" s="556"/>
      <c r="AR27" s="556"/>
      <c r="AS27" s="556"/>
      <c r="AT27" s="556"/>
      <c r="AU27" s="556"/>
      <c r="AV27" s="556"/>
      <c r="AW27" s="556"/>
      <c r="AX27" s="556"/>
    </row>
    <row r="28" spans="1:50" s="492" customFormat="1" ht="15" hidden="1" customHeight="1">
      <c r="A28" s="1359"/>
      <c r="B28" s="1359"/>
      <c r="C28" s="1359"/>
      <c r="D28" s="1359"/>
      <c r="E28" s="869"/>
      <c r="F28" s="869"/>
      <c r="G28" s="869"/>
      <c r="H28" s="867"/>
      <c r="I28" s="1359"/>
      <c r="J28" s="869"/>
      <c r="K28" s="873"/>
      <c r="L28" s="508"/>
      <c r="M28" s="521"/>
      <c r="N28" s="526"/>
      <c r="O28" s="526"/>
      <c r="P28" s="526"/>
      <c r="Q28" s="526"/>
      <c r="R28" s="526"/>
      <c r="S28" s="526"/>
      <c r="T28" s="526"/>
      <c r="U28" s="526"/>
      <c r="V28" s="1246"/>
      <c r="W28" s="1246"/>
      <c r="X28" s="1246"/>
      <c r="Y28" s="1246"/>
      <c r="Z28" s="1246"/>
      <c r="AA28" s="1246"/>
      <c r="AB28" s="1246"/>
      <c r="AC28" s="1246"/>
      <c r="AD28" s="1246"/>
      <c r="AE28" s="1246"/>
      <c r="AF28" s="1246"/>
      <c r="AG28" s="1246"/>
      <c r="AH28" s="1246"/>
      <c r="AI28" s="1246"/>
      <c r="AJ28" s="526"/>
      <c r="AK28" s="530"/>
      <c r="AL28" s="556"/>
      <c r="AM28" s="556"/>
      <c r="AN28" s="556"/>
      <c r="AO28" s="556"/>
      <c r="AP28" s="556"/>
      <c r="AQ28" s="556"/>
      <c r="AR28" s="556"/>
      <c r="AS28" s="556"/>
      <c r="AT28" s="556"/>
      <c r="AU28" s="556"/>
      <c r="AV28" s="556"/>
      <c r="AW28" s="556"/>
      <c r="AX28" s="556"/>
    </row>
    <row r="29" spans="1:50" ht="3" customHeight="1">
      <c r="L29" s="455"/>
      <c r="M29" s="455"/>
      <c r="N29" s="455"/>
      <c r="O29" s="455"/>
      <c r="P29" s="455"/>
      <c r="Q29" s="455"/>
      <c r="R29" s="455"/>
      <c r="S29" s="455"/>
      <c r="T29" s="455"/>
      <c r="U29" s="455"/>
      <c r="V29" s="1241"/>
      <c r="W29" s="1241"/>
      <c r="X29" s="1241"/>
      <c r="Y29" s="1241"/>
      <c r="Z29" s="1241"/>
      <c r="AA29" s="1241"/>
      <c r="AB29" s="1241"/>
      <c r="AC29" s="1241"/>
      <c r="AD29" s="1241"/>
      <c r="AE29" s="1241"/>
      <c r="AF29" s="1241"/>
      <c r="AG29" s="1241"/>
      <c r="AH29" s="1241"/>
      <c r="AI29" s="1241"/>
    </row>
    <row r="30" spans="1:50" ht="106.5" customHeight="1">
      <c r="L30" s="1">
        <v>1</v>
      </c>
      <c r="M30" s="1352" t="s">
        <v>737</v>
      </c>
      <c r="N30" s="1352"/>
      <c r="O30" s="1352"/>
      <c r="P30" s="1352"/>
      <c r="Q30" s="1352"/>
      <c r="R30" s="1352"/>
      <c r="S30" s="1352"/>
      <c r="T30" s="1352"/>
      <c r="U30" s="1352"/>
      <c r="V30" s="1352"/>
      <c r="W30" s="1352"/>
      <c r="X30" s="1352"/>
      <c r="Y30" s="1352"/>
      <c r="Z30" s="1352"/>
      <c r="AA30" s="1352"/>
      <c r="AB30" s="1352"/>
      <c r="AC30" s="1352"/>
      <c r="AD30" s="1352"/>
      <c r="AE30" s="1352"/>
      <c r="AF30" s="1352"/>
      <c r="AG30" s="1352"/>
      <c r="AH30" s="1352"/>
      <c r="AI30" s="1352"/>
      <c r="AJ30" s="1352"/>
      <c r="AK30" s="1352"/>
    </row>
  </sheetData>
  <sheetProtection algorithmName="SHA-512" hashValue="01GpLKketnSRjpncTqPYriCrukbkgMkw+dxnYAOA0EOtQoOfA4C5KdenQKQkSJ4QUAY9olthCQLvgp1WL/Qjng==" saltValue="Dx7H5rVYfIX/lI5xFDve1w==" spinCount="100000" sheet="1" objects="1" scenarios="1" formatColumns="0" formatRows="0"/>
  <dataConsolidate leftLabels="1" link="1"/>
  <mergeCells count="65">
    <mergeCell ref="AK24:AK26"/>
    <mergeCell ref="R15:T15"/>
    <mergeCell ref="O14:T14"/>
    <mergeCell ref="M30:AK30"/>
    <mergeCell ref="U14:U16"/>
    <mergeCell ref="AJ14:AJ16"/>
    <mergeCell ref="AK13:AK16"/>
    <mergeCell ref="L13:AJ13"/>
    <mergeCell ref="L14:L16"/>
    <mergeCell ref="M14:M16"/>
    <mergeCell ref="S17:T17"/>
    <mergeCell ref="T24:T25"/>
    <mergeCell ref="Z17:AA17"/>
    <mergeCell ref="Z24:Z25"/>
    <mergeCell ref="AA24:AA25"/>
    <mergeCell ref="AB24:AB25"/>
    <mergeCell ref="L5:T5"/>
    <mergeCell ref="O7:T7"/>
    <mergeCell ref="O8:T8"/>
    <mergeCell ref="L11:M11"/>
    <mergeCell ref="O11:T11"/>
    <mergeCell ref="O9:T9"/>
    <mergeCell ref="O10:T10"/>
    <mergeCell ref="O12:U12"/>
    <mergeCell ref="O15:O16"/>
    <mergeCell ref="P15:Q15"/>
    <mergeCell ref="S16:T16"/>
    <mergeCell ref="I21:I28"/>
    <mergeCell ref="A18:A28"/>
    <mergeCell ref="O18:AJ18"/>
    <mergeCell ref="B19:B28"/>
    <mergeCell ref="O19:AJ19"/>
    <mergeCell ref="C20:C28"/>
    <mergeCell ref="U24:U25"/>
    <mergeCell ref="O20:AJ20"/>
    <mergeCell ref="D21:D28"/>
    <mergeCell ref="O21:AJ21"/>
    <mergeCell ref="E22:E27"/>
    <mergeCell ref="F23:F26"/>
    <mergeCell ref="J23:J26"/>
    <mergeCell ref="O23:AJ23"/>
    <mergeCell ref="R24:R25"/>
    <mergeCell ref="S24:S25"/>
    <mergeCell ref="Y24:Y25"/>
    <mergeCell ref="AC11:AH11"/>
    <mergeCell ref="V12:AB12"/>
    <mergeCell ref="V14:AA14"/>
    <mergeCell ref="AB14:AB16"/>
    <mergeCell ref="V15:V16"/>
    <mergeCell ref="W15:X15"/>
    <mergeCell ref="Y15:AA15"/>
    <mergeCell ref="Z16:AA16"/>
    <mergeCell ref="V11:AA11"/>
    <mergeCell ref="AC12:AI12"/>
    <mergeCell ref="AC14:AH14"/>
    <mergeCell ref="AI14:AI16"/>
    <mergeCell ref="AC15:AC16"/>
    <mergeCell ref="AD15:AE15"/>
    <mergeCell ref="AF15:AH15"/>
    <mergeCell ref="AG16:AH16"/>
    <mergeCell ref="AG17:AH17"/>
    <mergeCell ref="AF24:AF25"/>
    <mergeCell ref="AG24:AG25"/>
    <mergeCell ref="AH24:AH25"/>
    <mergeCell ref="AI24:AI25"/>
  </mergeCells>
  <dataValidations count="10">
    <dataValidation allowBlank="1" sqref="JV27:KG28 TR27:UC28 ADN27:ADY28 ANJ27:ANU28 AXF27:AXQ28 BHB27:BHM28 BQX27:BRI28 CAT27:CBE28 CKP27:CLA28 CUL27:CUW28 DEH27:DES28 DOD27:DOO28 DXZ27:DYK28 EHV27:EIG28 ERR27:ESC28 FBN27:FBY28 FLJ27:FLU28 FVF27:FVQ28 GFB27:GFM28 GOX27:GPI28 GYT27:GZE28 HIP27:HJA28 HSL27:HSW28 ICH27:ICS28 IMD27:IMO28 IVZ27:IWK28 JFV27:JGG28 JPR27:JQC28 JZN27:JZY28 KJJ27:KJU28 KTF27:KTQ28 LDB27:LDM28 LMX27:LNI28 LWT27:LXE28 MGP27:MHA28 MQL27:MQW28 NAH27:NAS28 NKD27:NKO28 NTZ27:NUK28 ODV27:OEG28 ONR27:OOC28 OXN27:OXY28 PHJ27:PHU28 PRF27:PRQ28 QBB27:QBM28 QKX27:QLI28 QUT27:QVE28 REP27:RFA28 ROL27:ROW28 RYH27:RYS28 SID27:SIO28 SRZ27:SSK28 TBV27:TCG28 TLR27:TMC28 TVN27:TVY28 UFJ27:UFU28 UPF27:UPQ28 UZB27:UZM28 VIX27:VJI28 VST27:VTE28 WCP27:WDA28 WML27:WMW28 WWH27:WWS28 JV65559:KG65560 TR65559:UC65560 ADN65559:ADY65560 ANJ65559:ANU65560 AXF65559:AXQ65560 BHB65559:BHM65560 BQX65559:BRI65560 CAT65559:CBE65560 CKP65559:CLA65560 CUL65559:CUW65560 DEH65559:DES65560 DOD65559:DOO65560 DXZ65559:DYK65560 EHV65559:EIG65560 ERR65559:ESC65560 FBN65559:FBY65560 FLJ65559:FLU65560 FVF65559:FVQ65560 GFB65559:GFM65560 GOX65559:GPI65560 GYT65559:GZE65560 HIP65559:HJA65560 HSL65559:HSW65560 ICH65559:ICS65560 IMD65559:IMO65560 IVZ65559:IWK65560 JFV65559:JGG65560 JPR65559:JQC65560 JZN65559:JZY65560 KJJ65559:KJU65560 KTF65559:KTQ65560 LDB65559:LDM65560 LMX65559:LNI65560 LWT65559:LXE65560 MGP65559:MHA65560 MQL65559:MQW65560 NAH65559:NAS65560 NKD65559:NKO65560 NTZ65559:NUK65560 ODV65559:OEG65560 ONR65559:OOC65560 OXN65559:OXY65560 PHJ65559:PHU65560 PRF65559:PRQ65560 QBB65559:QBM65560 QKX65559:QLI65560 QUT65559:QVE65560 REP65559:RFA65560 ROL65559:ROW65560 RYH65559:RYS65560 SID65559:SIO65560 SRZ65559:SSK65560 TBV65559:TCG65560 TLR65559:TMC65560 TVN65559:TVY65560 UFJ65559:UFU65560 UPF65559:UPQ65560 UZB65559:UZM65560 VIX65559:VJI65560 VST65559:VTE65560 WCP65559:WDA65560 WML65559:WMW65560 WWH65559:WWS65560 JV131095:KG131096 TR131095:UC131096 ADN131095:ADY131096 ANJ131095:ANU131096 AXF131095:AXQ131096 BHB131095:BHM131096 BQX131095:BRI131096 CAT131095:CBE131096 CKP131095:CLA131096 CUL131095:CUW131096 DEH131095:DES131096 DOD131095:DOO131096 DXZ131095:DYK131096 EHV131095:EIG131096 ERR131095:ESC131096 FBN131095:FBY131096 FLJ131095:FLU131096 FVF131095:FVQ131096 GFB131095:GFM131096 GOX131095:GPI131096 GYT131095:GZE131096 HIP131095:HJA131096 HSL131095:HSW131096 ICH131095:ICS131096 IMD131095:IMO131096 IVZ131095:IWK131096 JFV131095:JGG131096 JPR131095:JQC131096 JZN131095:JZY131096 KJJ131095:KJU131096 KTF131095:KTQ131096 LDB131095:LDM131096 LMX131095:LNI131096 LWT131095:LXE131096 MGP131095:MHA131096 MQL131095:MQW131096 NAH131095:NAS131096 NKD131095:NKO131096 NTZ131095:NUK131096 ODV131095:OEG131096 ONR131095:OOC131096 OXN131095:OXY131096 PHJ131095:PHU131096 PRF131095:PRQ131096 QBB131095:QBM131096 QKX131095:QLI131096 QUT131095:QVE131096 REP131095:RFA131096 ROL131095:ROW131096 RYH131095:RYS131096 SID131095:SIO131096 SRZ131095:SSK131096 TBV131095:TCG131096 TLR131095:TMC131096 TVN131095:TVY131096 UFJ131095:UFU131096 UPF131095:UPQ131096 UZB131095:UZM131096 VIX131095:VJI131096 VST131095:VTE131096 WCP131095:WDA131096 WML131095:WMW131096 WWH131095:WWS131096 JV196631:KG196632 TR196631:UC196632 ADN196631:ADY196632 ANJ196631:ANU196632 AXF196631:AXQ196632 BHB196631:BHM196632 BQX196631:BRI196632 CAT196631:CBE196632 CKP196631:CLA196632 CUL196631:CUW196632 DEH196631:DES196632 DOD196631:DOO196632 DXZ196631:DYK196632 EHV196631:EIG196632 ERR196631:ESC196632 FBN196631:FBY196632 FLJ196631:FLU196632 FVF196631:FVQ196632 GFB196631:GFM196632 GOX196631:GPI196632 GYT196631:GZE196632 HIP196631:HJA196632 HSL196631:HSW196632 ICH196631:ICS196632 IMD196631:IMO196632 IVZ196631:IWK196632 JFV196631:JGG196632 JPR196631:JQC196632 JZN196631:JZY196632 KJJ196631:KJU196632 KTF196631:KTQ196632 LDB196631:LDM196632 LMX196631:LNI196632 LWT196631:LXE196632 MGP196631:MHA196632 MQL196631:MQW196632 NAH196631:NAS196632 NKD196631:NKO196632 NTZ196631:NUK196632 ODV196631:OEG196632 ONR196631:OOC196632 OXN196631:OXY196632 PHJ196631:PHU196632 PRF196631:PRQ196632 QBB196631:QBM196632 QKX196631:QLI196632 QUT196631:QVE196632 REP196631:RFA196632 ROL196631:ROW196632 RYH196631:RYS196632 SID196631:SIO196632 SRZ196631:SSK196632 TBV196631:TCG196632 TLR196631:TMC196632 TVN196631:TVY196632 UFJ196631:UFU196632 UPF196631:UPQ196632 UZB196631:UZM196632 VIX196631:VJI196632 VST196631:VTE196632 WCP196631:WDA196632 WML196631:WMW196632 WWH196631:WWS196632 JV262167:KG262168 TR262167:UC262168 ADN262167:ADY262168 ANJ262167:ANU262168 AXF262167:AXQ262168 BHB262167:BHM262168 BQX262167:BRI262168 CAT262167:CBE262168 CKP262167:CLA262168 CUL262167:CUW262168 DEH262167:DES262168 DOD262167:DOO262168 DXZ262167:DYK262168 EHV262167:EIG262168 ERR262167:ESC262168 FBN262167:FBY262168 FLJ262167:FLU262168 FVF262167:FVQ262168 GFB262167:GFM262168 GOX262167:GPI262168 GYT262167:GZE262168 HIP262167:HJA262168 HSL262167:HSW262168 ICH262167:ICS262168 IMD262167:IMO262168 IVZ262167:IWK262168 JFV262167:JGG262168 JPR262167:JQC262168 JZN262167:JZY262168 KJJ262167:KJU262168 KTF262167:KTQ262168 LDB262167:LDM262168 LMX262167:LNI262168 LWT262167:LXE262168 MGP262167:MHA262168 MQL262167:MQW262168 NAH262167:NAS262168 NKD262167:NKO262168 NTZ262167:NUK262168 ODV262167:OEG262168 ONR262167:OOC262168 OXN262167:OXY262168 PHJ262167:PHU262168 PRF262167:PRQ262168 QBB262167:QBM262168 QKX262167:QLI262168 QUT262167:QVE262168 REP262167:RFA262168 ROL262167:ROW262168 RYH262167:RYS262168 SID262167:SIO262168 SRZ262167:SSK262168 TBV262167:TCG262168 TLR262167:TMC262168 TVN262167:TVY262168 UFJ262167:UFU262168 UPF262167:UPQ262168 UZB262167:UZM262168 VIX262167:VJI262168 VST262167:VTE262168 WCP262167:WDA262168 WML262167:WMW262168 WWH262167:WWS262168 JV327703:KG327704 TR327703:UC327704 ADN327703:ADY327704 ANJ327703:ANU327704 AXF327703:AXQ327704 BHB327703:BHM327704 BQX327703:BRI327704 CAT327703:CBE327704 CKP327703:CLA327704 CUL327703:CUW327704 DEH327703:DES327704 DOD327703:DOO327704 DXZ327703:DYK327704 EHV327703:EIG327704 ERR327703:ESC327704 FBN327703:FBY327704 FLJ327703:FLU327704 FVF327703:FVQ327704 GFB327703:GFM327704 GOX327703:GPI327704 GYT327703:GZE327704 HIP327703:HJA327704 HSL327703:HSW327704 ICH327703:ICS327704 IMD327703:IMO327704 IVZ327703:IWK327704 JFV327703:JGG327704 JPR327703:JQC327704 JZN327703:JZY327704 KJJ327703:KJU327704 KTF327703:KTQ327704 LDB327703:LDM327704 LMX327703:LNI327704 LWT327703:LXE327704 MGP327703:MHA327704 MQL327703:MQW327704 NAH327703:NAS327704 NKD327703:NKO327704 NTZ327703:NUK327704 ODV327703:OEG327704 ONR327703:OOC327704 OXN327703:OXY327704 PHJ327703:PHU327704 PRF327703:PRQ327704 QBB327703:QBM327704 QKX327703:QLI327704 QUT327703:QVE327704 REP327703:RFA327704 ROL327703:ROW327704 RYH327703:RYS327704 SID327703:SIO327704 SRZ327703:SSK327704 TBV327703:TCG327704 TLR327703:TMC327704 TVN327703:TVY327704 UFJ327703:UFU327704 UPF327703:UPQ327704 UZB327703:UZM327704 VIX327703:VJI327704 VST327703:VTE327704 WCP327703:WDA327704 WML327703:WMW327704 WWH327703:WWS327704 JV393239:KG393240 TR393239:UC393240 ADN393239:ADY393240 ANJ393239:ANU393240 AXF393239:AXQ393240 BHB393239:BHM393240 BQX393239:BRI393240 CAT393239:CBE393240 CKP393239:CLA393240 CUL393239:CUW393240 DEH393239:DES393240 DOD393239:DOO393240 DXZ393239:DYK393240 EHV393239:EIG393240 ERR393239:ESC393240 FBN393239:FBY393240 FLJ393239:FLU393240 FVF393239:FVQ393240 GFB393239:GFM393240 GOX393239:GPI393240 GYT393239:GZE393240 HIP393239:HJA393240 HSL393239:HSW393240 ICH393239:ICS393240 IMD393239:IMO393240 IVZ393239:IWK393240 JFV393239:JGG393240 JPR393239:JQC393240 JZN393239:JZY393240 KJJ393239:KJU393240 KTF393239:KTQ393240 LDB393239:LDM393240 LMX393239:LNI393240 LWT393239:LXE393240 MGP393239:MHA393240 MQL393239:MQW393240 NAH393239:NAS393240 NKD393239:NKO393240 NTZ393239:NUK393240 ODV393239:OEG393240 ONR393239:OOC393240 OXN393239:OXY393240 PHJ393239:PHU393240 PRF393239:PRQ393240 QBB393239:QBM393240 QKX393239:QLI393240 QUT393239:QVE393240 REP393239:RFA393240 ROL393239:ROW393240 RYH393239:RYS393240 SID393239:SIO393240 SRZ393239:SSK393240 TBV393239:TCG393240 TLR393239:TMC393240 TVN393239:TVY393240 UFJ393239:UFU393240 UPF393239:UPQ393240 UZB393239:UZM393240 VIX393239:VJI393240 VST393239:VTE393240 WCP393239:WDA393240 WML393239:WMW393240 WWH393239:WWS393240 JV458775:KG458776 TR458775:UC458776 ADN458775:ADY458776 ANJ458775:ANU458776 AXF458775:AXQ458776 BHB458775:BHM458776 BQX458775:BRI458776 CAT458775:CBE458776 CKP458775:CLA458776 CUL458775:CUW458776 DEH458775:DES458776 DOD458775:DOO458776 DXZ458775:DYK458776 EHV458775:EIG458776 ERR458775:ESC458776 FBN458775:FBY458776 FLJ458775:FLU458776 FVF458775:FVQ458776 GFB458775:GFM458776 GOX458775:GPI458776 GYT458775:GZE458776 HIP458775:HJA458776 HSL458775:HSW458776 ICH458775:ICS458776 IMD458775:IMO458776 IVZ458775:IWK458776 JFV458775:JGG458776 JPR458775:JQC458776 JZN458775:JZY458776 KJJ458775:KJU458776 KTF458775:KTQ458776 LDB458775:LDM458776 LMX458775:LNI458776 LWT458775:LXE458776 MGP458775:MHA458776 MQL458775:MQW458776 NAH458775:NAS458776 NKD458775:NKO458776 NTZ458775:NUK458776 ODV458775:OEG458776 ONR458775:OOC458776 OXN458775:OXY458776 PHJ458775:PHU458776 PRF458775:PRQ458776 QBB458775:QBM458776 QKX458775:QLI458776 QUT458775:QVE458776 REP458775:RFA458776 ROL458775:ROW458776 RYH458775:RYS458776 SID458775:SIO458776 SRZ458775:SSK458776 TBV458775:TCG458776 TLR458775:TMC458776 TVN458775:TVY458776 UFJ458775:UFU458776 UPF458775:UPQ458776 UZB458775:UZM458776 VIX458775:VJI458776 VST458775:VTE458776 WCP458775:WDA458776 WML458775:WMW458776 WWH458775:WWS458776 JV524311:KG524312 TR524311:UC524312 ADN524311:ADY524312 ANJ524311:ANU524312 AXF524311:AXQ524312 BHB524311:BHM524312 BQX524311:BRI524312 CAT524311:CBE524312 CKP524311:CLA524312 CUL524311:CUW524312 DEH524311:DES524312 DOD524311:DOO524312 DXZ524311:DYK524312 EHV524311:EIG524312 ERR524311:ESC524312 FBN524311:FBY524312 FLJ524311:FLU524312 FVF524311:FVQ524312 GFB524311:GFM524312 GOX524311:GPI524312 GYT524311:GZE524312 HIP524311:HJA524312 HSL524311:HSW524312 ICH524311:ICS524312 IMD524311:IMO524312 IVZ524311:IWK524312 JFV524311:JGG524312 JPR524311:JQC524312 JZN524311:JZY524312 KJJ524311:KJU524312 KTF524311:KTQ524312 LDB524311:LDM524312 LMX524311:LNI524312 LWT524311:LXE524312 MGP524311:MHA524312 MQL524311:MQW524312 NAH524311:NAS524312 NKD524311:NKO524312 NTZ524311:NUK524312 ODV524311:OEG524312 ONR524311:OOC524312 OXN524311:OXY524312 PHJ524311:PHU524312 PRF524311:PRQ524312 QBB524311:QBM524312 QKX524311:QLI524312 QUT524311:QVE524312 REP524311:RFA524312 ROL524311:ROW524312 RYH524311:RYS524312 SID524311:SIO524312 SRZ524311:SSK524312 TBV524311:TCG524312 TLR524311:TMC524312 TVN524311:TVY524312 UFJ524311:UFU524312 UPF524311:UPQ524312 UZB524311:UZM524312 VIX524311:VJI524312 VST524311:VTE524312 WCP524311:WDA524312 WML524311:WMW524312 WWH524311:WWS524312 JV589847:KG589848 TR589847:UC589848 ADN589847:ADY589848 ANJ589847:ANU589848 AXF589847:AXQ589848 BHB589847:BHM589848 BQX589847:BRI589848 CAT589847:CBE589848 CKP589847:CLA589848 CUL589847:CUW589848 DEH589847:DES589848 DOD589847:DOO589848 DXZ589847:DYK589848 EHV589847:EIG589848 ERR589847:ESC589848 FBN589847:FBY589848 FLJ589847:FLU589848 FVF589847:FVQ589848 GFB589847:GFM589848 GOX589847:GPI589848 GYT589847:GZE589848 HIP589847:HJA589848 HSL589847:HSW589848 ICH589847:ICS589848 IMD589847:IMO589848 IVZ589847:IWK589848 JFV589847:JGG589848 JPR589847:JQC589848 JZN589847:JZY589848 KJJ589847:KJU589848 KTF589847:KTQ589848 LDB589847:LDM589848 LMX589847:LNI589848 LWT589847:LXE589848 MGP589847:MHA589848 MQL589847:MQW589848 NAH589847:NAS589848 NKD589847:NKO589848 NTZ589847:NUK589848 ODV589847:OEG589848 ONR589847:OOC589848 OXN589847:OXY589848 PHJ589847:PHU589848 PRF589847:PRQ589848 QBB589847:QBM589848 QKX589847:QLI589848 QUT589847:QVE589848 REP589847:RFA589848 ROL589847:ROW589848 RYH589847:RYS589848 SID589847:SIO589848 SRZ589847:SSK589848 TBV589847:TCG589848 TLR589847:TMC589848 TVN589847:TVY589848 UFJ589847:UFU589848 UPF589847:UPQ589848 UZB589847:UZM589848 VIX589847:VJI589848 VST589847:VTE589848 WCP589847:WDA589848 WML589847:WMW589848 WWH589847:WWS589848 JV655383:KG655384 TR655383:UC655384 ADN655383:ADY655384 ANJ655383:ANU655384 AXF655383:AXQ655384 BHB655383:BHM655384 BQX655383:BRI655384 CAT655383:CBE655384 CKP655383:CLA655384 CUL655383:CUW655384 DEH655383:DES655384 DOD655383:DOO655384 DXZ655383:DYK655384 EHV655383:EIG655384 ERR655383:ESC655384 FBN655383:FBY655384 FLJ655383:FLU655384 FVF655383:FVQ655384 GFB655383:GFM655384 GOX655383:GPI655384 GYT655383:GZE655384 HIP655383:HJA655384 HSL655383:HSW655384 ICH655383:ICS655384 IMD655383:IMO655384 IVZ655383:IWK655384 JFV655383:JGG655384 JPR655383:JQC655384 JZN655383:JZY655384 KJJ655383:KJU655384 KTF655383:KTQ655384 LDB655383:LDM655384 LMX655383:LNI655384 LWT655383:LXE655384 MGP655383:MHA655384 MQL655383:MQW655384 NAH655383:NAS655384 NKD655383:NKO655384 NTZ655383:NUK655384 ODV655383:OEG655384 ONR655383:OOC655384 OXN655383:OXY655384 PHJ655383:PHU655384 PRF655383:PRQ655384 QBB655383:QBM655384 QKX655383:QLI655384 QUT655383:QVE655384 REP655383:RFA655384 ROL655383:ROW655384 RYH655383:RYS655384 SID655383:SIO655384 SRZ655383:SSK655384 TBV655383:TCG655384 TLR655383:TMC655384 TVN655383:TVY655384 UFJ655383:UFU655384 UPF655383:UPQ655384 UZB655383:UZM655384 VIX655383:VJI655384 VST655383:VTE655384 WCP655383:WDA655384 WML655383:WMW655384 WWH655383:WWS655384 JV720919:KG720920 TR720919:UC720920 ADN720919:ADY720920 ANJ720919:ANU720920 AXF720919:AXQ720920 BHB720919:BHM720920 BQX720919:BRI720920 CAT720919:CBE720920 CKP720919:CLA720920 CUL720919:CUW720920 DEH720919:DES720920 DOD720919:DOO720920 DXZ720919:DYK720920 EHV720919:EIG720920 ERR720919:ESC720920 FBN720919:FBY720920 FLJ720919:FLU720920 FVF720919:FVQ720920 GFB720919:GFM720920 GOX720919:GPI720920 GYT720919:GZE720920 HIP720919:HJA720920 HSL720919:HSW720920 ICH720919:ICS720920 IMD720919:IMO720920 IVZ720919:IWK720920 JFV720919:JGG720920 JPR720919:JQC720920 JZN720919:JZY720920 KJJ720919:KJU720920 KTF720919:KTQ720920 LDB720919:LDM720920 LMX720919:LNI720920 LWT720919:LXE720920 MGP720919:MHA720920 MQL720919:MQW720920 NAH720919:NAS720920 NKD720919:NKO720920 NTZ720919:NUK720920 ODV720919:OEG720920 ONR720919:OOC720920 OXN720919:OXY720920 PHJ720919:PHU720920 PRF720919:PRQ720920 QBB720919:QBM720920 QKX720919:QLI720920 QUT720919:QVE720920 REP720919:RFA720920 ROL720919:ROW720920 RYH720919:RYS720920 SID720919:SIO720920 SRZ720919:SSK720920 TBV720919:TCG720920 TLR720919:TMC720920 TVN720919:TVY720920 UFJ720919:UFU720920 UPF720919:UPQ720920 UZB720919:UZM720920 VIX720919:VJI720920 VST720919:VTE720920 WCP720919:WDA720920 WML720919:WMW720920 WWH720919:WWS720920 JV786455:KG786456 TR786455:UC786456 ADN786455:ADY786456 ANJ786455:ANU786456 AXF786455:AXQ786456 BHB786455:BHM786456 BQX786455:BRI786456 CAT786455:CBE786456 CKP786455:CLA786456 CUL786455:CUW786456 DEH786455:DES786456 DOD786455:DOO786456 DXZ786455:DYK786456 EHV786455:EIG786456 ERR786455:ESC786456 FBN786455:FBY786456 FLJ786455:FLU786456 FVF786455:FVQ786456 GFB786455:GFM786456 GOX786455:GPI786456 GYT786455:GZE786456 HIP786455:HJA786456 HSL786455:HSW786456 ICH786455:ICS786456 IMD786455:IMO786456 IVZ786455:IWK786456 JFV786455:JGG786456 JPR786455:JQC786456 JZN786455:JZY786456 KJJ786455:KJU786456 KTF786455:KTQ786456 LDB786455:LDM786456 LMX786455:LNI786456 LWT786455:LXE786456 MGP786455:MHA786456 MQL786455:MQW786456 NAH786455:NAS786456 NKD786455:NKO786456 NTZ786455:NUK786456 ODV786455:OEG786456 ONR786455:OOC786456 OXN786455:OXY786456 PHJ786455:PHU786456 PRF786455:PRQ786456 QBB786455:QBM786456 QKX786455:QLI786456 QUT786455:QVE786456 REP786455:RFA786456 ROL786455:ROW786456 RYH786455:RYS786456 SID786455:SIO786456 SRZ786455:SSK786456 TBV786455:TCG786456 TLR786455:TMC786456 TVN786455:TVY786456 UFJ786455:UFU786456 UPF786455:UPQ786456 UZB786455:UZM786456 VIX786455:VJI786456 VST786455:VTE786456 WCP786455:WDA786456 WML786455:WMW786456 WWH786455:WWS786456 JV851991:KG851992 TR851991:UC851992 ADN851991:ADY851992 ANJ851991:ANU851992 AXF851991:AXQ851992 BHB851991:BHM851992 BQX851991:BRI851992 CAT851991:CBE851992 CKP851991:CLA851992 CUL851991:CUW851992 DEH851991:DES851992 DOD851991:DOO851992 DXZ851991:DYK851992 EHV851991:EIG851992 ERR851991:ESC851992 FBN851991:FBY851992 FLJ851991:FLU851992 FVF851991:FVQ851992 GFB851991:GFM851992 GOX851991:GPI851992 GYT851991:GZE851992 HIP851991:HJA851992 HSL851991:HSW851992 ICH851991:ICS851992 IMD851991:IMO851992 IVZ851991:IWK851992 JFV851991:JGG851992 JPR851991:JQC851992 JZN851991:JZY851992 KJJ851991:KJU851992 KTF851991:KTQ851992 LDB851991:LDM851992 LMX851991:LNI851992 LWT851991:LXE851992 MGP851991:MHA851992 MQL851991:MQW851992 NAH851991:NAS851992 NKD851991:NKO851992 NTZ851991:NUK851992 ODV851991:OEG851992 ONR851991:OOC851992 OXN851991:OXY851992 PHJ851991:PHU851992 PRF851991:PRQ851992 QBB851991:QBM851992 QKX851991:QLI851992 QUT851991:QVE851992 REP851991:RFA851992 ROL851991:ROW851992 RYH851991:RYS851992 SID851991:SIO851992 SRZ851991:SSK851992 TBV851991:TCG851992 TLR851991:TMC851992 TVN851991:TVY851992 UFJ851991:UFU851992 UPF851991:UPQ851992 UZB851991:UZM851992 VIX851991:VJI851992 VST851991:VTE851992 WCP851991:WDA851992 WML851991:WMW851992 WWH851991:WWS851992 JV917527:KG917528 TR917527:UC917528 ADN917527:ADY917528 ANJ917527:ANU917528 AXF917527:AXQ917528 BHB917527:BHM917528 BQX917527:BRI917528 CAT917527:CBE917528 CKP917527:CLA917528 CUL917527:CUW917528 DEH917527:DES917528 DOD917527:DOO917528 DXZ917527:DYK917528 EHV917527:EIG917528 ERR917527:ESC917528 FBN917527:FBY917528 FLJ917527:FLU917528 FVF917527:FVQ917528 GFB917527:GFM917528 GOX917527:GPI917528 GYT917527:GZE917528 HIP917527:HJA917528 HSL917527:HSW917528 ICH917527:ICS917528 IMD917527:IMO917528 IVZ917527:IWK917528 JFV917527:JGG917528 JPR917527:JQC917528 JZN917527:JZY917528 KJJ917527:KJU917528 KTF917527:KTQ917528 LDB917527:LDM917528 LMX917527:LNI917528 LWT917527:LXE917528 MGP917527:MHA917528 MQL917527:MQW917528 NAH917527:NAS917528 NKD917527:NKO917528 NTZ917527:NUK917528 ODV917527:OEG917528 ONR917527:OOC917528 OXN917527:OXY917528 PHJ917527:PHU917528 PRF917527:PRQ917528 QBB917527:QBM917528 QKX917527:QLI917528 QUT917527:QVE917528 REP917527:RFA917528 ROL917527:ROW917528 RYH917527:RYS917528 SID917527:SIO917528 SRZ917527:SSK917528 TBV917527:TCG917528 TLR917527:TMC917528 TVN917527:TVY917528 UFJ917527:UFU917528 UPF917527:UPQ917528 UZB917527:UZM917528 VIX917527:VJI917528 VST917527:VTE917528 WCP917527:WDA917528 WML917527:WMW917528 WWH917527:WWS917528 WWH983063:WWS983064 JV983063:KG983064 TR983063:UC983064 ADN983063:ADY983064 ANJ983063:ANU983064 AXF983063:AXQ983064 BHB983063:BHM983064 BQX983063:BRI983064 CAT983063:CBE983064 CKP983063:CLA983064 CUL983063:CUW983064 DEH983063:DES983064 DOD983063:DOO983064 DXZ983063:DYK983064 EHV983063:EIG983064 ERR983063:ESC983064 FBN983063:FBY983064 FLJ983063:FLU983064 FVF983063:FVQ983064 GFB983063:GFM983064 GOX983063:GPI983064 GYT983063:GZE983064 HIP983063:HJA983064 HSL983063:HSW983064 ICH983063:ICS983064 IMD983063:IMO983064 IVZ983063:IWK983064 JFV983063:JGG983064 JPR983063:JQC983064 JZN983063:JZY983064 KJJ983063:KJU983064 KTF983063:KTQ983064 LDB983063:LDM983064 LMX983063:LNI983064 LWT983063:LXE983064 MGP983063:MHA983064 MQL983063:MQW983064 NAH983063:NAS983064 NKD983063:NKO983064 NTZ983063:NUK983064 ODV983063:OEG983064 ONR983063:OOC983064 OXN983063:OXY983064 PHJ983063:PHU983064 PRF983063:PRQ983064 QBB983063:QBM983064 QKX983063:QLI983064 QUT983063:QVE983064 REP983063:RFA983064 ROL983063:ROW983064 RYH983063:RYS983064 SID983063:SIO983064 SRZ983063:SSK983064 TBV983063:TCG983064 TLR983063:TMC983064 TVN983063:TVY983064 UFJ983063:UFU983064 UPF983063:UPQ983064 UZB983063:UZM983064 VIX983063:VJI983064 VST983063:VTE983064 WCP983063:WDA983064 WML983063:WMW983064 AK27:AK28 L65559:AK65560 L131095:AK131096 L196631:AK196632 L262167:AK262168 L327703:AK327704 L393239:AK393240 L458775:AK458776 L524311:AK524312 L589847:AK589848 L655383:AK655384 L720919:AK720920 L786455:AK786456 L851991:AK851992 L917527:AK917528 L983063:AK983064"/>
    <dataValidation allowBlank="1" prompt="Для выбора выполните двойной щелчок левой клавиши мыши по соответствующей ячейке." sqref="JV65561:KG65564 TR65561:UC65564 ADN65561:ADY65564 ANJ65561:ANU65564 AXF65561:AXQ65564 BHB65561:BHM65564 BQX65561:BRI65564 CAT65561:CBE65564 CKP65561:CLA65564 CUL65561:CUW65564 DEH65561:DES65564 DOD65561:DOO65564 DXZ65561:DYK65564 EHV65561:EIG65564 ERR65561:ESC65564 FBN65561:FBY65564 FLJ65561:FLU65564 FVF65561:FVQ65564 GFB65561:GFM65564 GOX65561:GPI65564 GYT65561:GZE65564 HIP65561:HJA65564 HSL65561:HSW65564 ICH65561:ICS65564 IMD65561:IMO65564 IVZ65561:IWK65564 JFV65561:JGG65564 JPR65561:JQC65564 JZN65561:JZY65564 KJJ65561:KJU65564 KTF65561:KTQ65564 LDB65561:LDM65564 LMX65561:LNI65564 LWT65561:LXE65564 MGP65561:MHA65564 MQL65561:MQW65564 NAH65561:NAS65564 NKD65561:NKO65564 NTZ65561:NUK65564 ODV65561:OEG65564 ONR65561:OOC65564 OXN65561:OXY65564 PHJ65561:PHU65564 PRF65561:PRQ65564 QBB65561:QBM65564 QKX65561:QLI65564 QUT65561:QVE65564 REP65561:RFA65564 ROL65561:ROW65564 RYH65561:RYS65564 SID65561:SIO65564 SRZ65561:SSK65564 TBV65561:TCG65564 TLR65561:TMC65564 TVN65561:TVY65564 UFJ65561:UFU65564 UPF65561:UPQ65564 UZB65561:UZM65564 VIX65561:VJI65564 VST65561:VTE65564 WCP65561:WDA65564 WML65561:WMW65564 WWH65561:WWS65564 JV131097:KG131100 TR131097:UC131100 ADN131097:ADY131100 ANJ131097:ANU131100 AXF131097:AXQ131100 BHB131097:BHM131100 BQX131097:BRI131100 CAT131097:CBE131100 CKP131097:CLA131100 CUL131097:CUW131100 DEH131097:DES131100 DOD131097:DOO131100 DXZ131097:DYK131100 EHV131097:EIG131100 ERR131097:ESC131100 FBN131097:FBY131100 FLJ131097:FLU131100 FVF131097:FVQ131100 GFB131097:GFM131100 GOX131097:GPI131100 GYT131097:GZE131100 HIP131097:HJA131100 HSL131097:HSW131100 ICH131097:ICS131100 IMD131097:IMO131100 IVZ131097:IWK131100 JFV131097:JGG131100 JPR131097:JQC131100 JZN131097:JZY131100 KJJ131097:KJU131100 KTF131097:KTQ131100 LDB131097:LDM131100 LMX131097:LNI131100 LWT131097:LXE131100 MGP131097:MHA131100 MQL131097:MQW131100 NAH131097:NAS131100 NKD131097:NKO131100 NTZ131097:NUK131100 ODV131097:OEG131100 ONR131097:OOC131100 OXN131097:OXY131100 PHJ131097:PHU131100 PRF131097:PRQ131100 QBB131097:QBM131100 QKX131097:QLI131100 QUT131097:QVE131100 REP131097:RFA131100 ROL131097:ROW131100 RYH131097:RYS131100 SID131097:SIO131100 SRZ131097:SSK131100 TBV131097:TCG131100 TLR131097:TMC131100 TVN131097:TVY131100 UFJ131097:UFU131100 UPF131097:UPQ131100 UZB131097:UZM131100 VIX131097:VJI131100 VST131097:VTE131100 WCP131097:WDA131100 WML131097:WMW131100 WWH131097:WWS131100 JV196633:KG196636 TR196633:UC196636 ADN196633:ADY196636 ANJ196633:ANU196636 AXF196633:AXQ196636 BHB196633:BHM196636 BQX196633:BRI196636 CAT196633:CBE196636 CKP196633:CLA196636 CUL196633:CUW196636 DEH196633:DES196636 DOD196633:DOO196636 DXZ196633:DYK196636 EHV196633:EIG196636 ERR196633:ESC196636 FBN196633:FBY196636 FLJ196633:FLU196636 FVF196633:FVQ196636 GFB196633:GFM196636 GOX196633:GPI196636 GYT196633:GZE196636 HIP196633:HJA196636 HSL196633:HSW196636 ICH196633:ICS196636 IMD196633:IMO196636 IVZ196633:IWK196636 JFV196633:JGG196636 JPR196633:JQC196636 JZN196633:JZY196636 KJJ196633:KJU196636 KTF196633:KTQ196636 LDB196633:LDM196636 LMX196633:LNI196636 LWT196633:LXE196636 MGP196633:MHA196636 MQL196633:MQW196636 NAH196633:NAS196636 NKD196633:NKO196636 NTZ196633:NUK196636 ODV196633:OEG196636 ONR196633:OOC196636 OXN196633:OXY196636 PHJ196633:PHU196636 PRF196633:PRQ196636 QBB196633:QBM196636 QKX196633:QLI196636 QUT196633:QVE196636 REP196633:RFA196636 ROL196633:ROW196636 RYH196633:RYS196636 SID196633:SIO196636 SRZ196633:SSK196636 TBV196633:TCG196636 TLR196633:TMC196636 TVN196633:TVY196636 UFJ196633:UFU196636 UPF196633:UPQ196636 UZB196633:UZM196636 VIX196633:VJI196636 VST196633:VTE196636 WCP196633:WDA196636 WML196633:WMW196636 WWH196633:WWS196636 JV262169:KG262172 TR262169:UC262172 ADN262169:ADY262172 ANJ262169:ANU262172 AXF262169:AXQ262172 BHB262169:BHM262172 BQX262169:BRI262172 CAT262169:CBE262172 CKP262169:CLA262172 CUL262169:CUW262172 DEH262169:DES262172 DOD262169:DOO262172 DXZ262169:DYK262172 EHV262169:EIG262172 ERR262169:ESC262172 FBN262169:FBY262172 FLJ262169:FLU262172 FVF262169:FVQ262172 GFB262169:GFM262172 GOX262169:GPI262172 GYT262169:GZE262172 HIP262169:HJA262172 HSL262169:HSW262172 ICH262169:ICS262172 IMD262169:IMO262172 IVZ262169:IWK262172 JFV262169:JGG262172 JPR262169:JQC262172 JZN262169:JZY262172 KJJ262169:KJU262172 KTF262169:KTQ262172 LDB262169:LDM262172 LMX262169:LNI262172 LWT262169:LXE262172 MGP262169:MHA262172 MQL262169:MQW262172 NAH262169:NAS262172 NKD262169:NKO262172 NTZ262169:NUK262172 ODV262169:OEG262172 ONR262169:OOC262172 OXN262169:OXY262172 PHJ262169:PHU262172 PRF262169:PRQ262172 QBB262169:QBM262172 QKX262169:QLI262172 QUT262169:QVE262172 REP262169:RFA262172 ROL262169:ROW262172 RYH262169:RYS262172 SID262169:SIO262172 SRZ262169:SSK262172 TBV262169:TCG262172 TLR262169:TMC262172 TVN262169:TVY262172 UFJ262169:UFU262172 UPF262169:UPQ262172 UZB262169:UZM262172 VIX262169:VJI262172 VST262169:VTE262172 WCP262169:WDA262172 WML262169:WMW262172 WWH262169:WWS262172 JV327705:KG327708 TR327705:UC327708 ADN327705:ADY327708 ANJ327705:ANU327708 AXF327705:AXQ327708 BHB327705:BHM327708 BQX327705:BRI327708 CAT327705:CBE327708 CKP327705:CLA327708 CUL327705:CUW327708 DEH327705:DES327708 DOD327705:DOO327708 DXZ327705:DYK327708 EHV327705:EIG327708 ERR327705:ESC327708 FBN327705:FBY327708 FLJ327705:FLU327708 FVF327705:FVQ327708 GFB327705:GFM327708 GOX327705:GPI327708 GYT327705:GZE327708 HIP327705:HJA327708 HSL327705:HSW327708 ICH327705:ICS327708 IMD327705:IMO327708 IVZ327705:IWK327708 JFV327705:JGG327708 JPR327705:JQC327708 JZN327705:JZY327708 KJJ327705:KJU327708 KTF327705:KTQ327708 LDB327705:LDM327708 LMX327705:LNI327708 LWT327705:LXE327708 MGP327705:MHA327708 MQL327705:MQW327708 NAH327705:NAS327708 NKD327705:NKO327708 NTZ327705:NUK327708 ODV327705:OEG327708 ONR327705:OOC327708 OXN327705:OXY327708 PHJ327705:PHU327708 PRF327705:PRQ327708 QBB327705:QBM327708 QKX327705:QLI327708 QUT327705:QVE327708 REP327705:RFA327708 ROL327705:ROW327708 RYH327705:RYS327708 SID327705:SIO327708 SRZ327705:SSK327708 TBV327705:TCG327708 TLR327705:TMC327708 TVN327705:TVY327708 UFJ327705:UFU327708 UPF327705:UPQ327708 UZB327705:UZM327708 VIX327705:VJI327708 VST327705:VTE327708 WCP327705:WDA327708 WML327705:WMW327708 WWH327705:WWS327708 JV393241:KG393244 TR393241:UC393244 ADN393241:ADY393244 ANJ393241:ANU393244 AXF393241:AXQ393244 BHB393241:BHM393244 BQX393241:BRI393244 CAT393241:CBE393244 CKP393241:CLA393244 CUL393241:CUW393244 DEH393241:DES393244 DOD393241:DOO393244 DXZ393241:DYK393244 EHV393241:EIG393244 ERR393241:ESC393244 FBN393241:FBY393244 FLJ393241:FLU393244 FVF393241:FVQ393244 GFB393241:GFM393244 GOX393241:GPI393244 GYT393241:GZE393244 HIP393241:HJA393244 HSL393241:HSW393244 ICH393241:ICS393244 IMD393241:IMO393244 IVZ393241:IWK393244 JFV393241:JGG393244 JPR393241:JQC393244 JZN393241:JZY393244 KJJ393241:KJU393244 KTF393241:KTQ393244 LDB393241:LDM393244 LMX393241:LNI393244 LWT393241:LXE393244 MGP393241:MHA393244 MQL393241:MQW393244 NAH393241:NAS393244 NKD393241:NKO393244 NTZ393241:NUK393244 ODV393241:OEG393244 ONR393241:OOC393244 OXN393241:OXY393244 PHJ393241:PHU393244 PRF393241:PRQ393244 QBB393241:QBM393244 QKX393241:QLI393244 QUT393241:QVE393244 REP393241:RFA393244 ROL393241:ROW393244 RYH393241:RYS393244 SID393241:SIO393244 SRZ393241:SSK393244 TBV393241:TCG393244 TLR393241:TMC393244 TVN393241:TVY393244 UFJ393241:UFU393244 UPF393241:UPQ393244 UZB393241:UZM393244 VIX393241:VJI393244 VST393241:VTE393244 WCP393241:WDA393244 WML393241:WMW393244 WWH393241:WWS393244 JV458777:KG458780 TR458777:UC458780 ADN458777:ADY458780 ANJ458777:ANU458780 AXF458777:AXQ458780 BHB458777:BHM458780 BQX458777:BRI458780 CAT458777:CBE458780 CKP458777:CLA458780 CUL458777:CUW458780 DEH458777:DES458780 DOD458777:DOO458780 DXZ458777:DYK458780 EHV458777:EIG458780 ERR458777:ESC458780 FBN458777:FBY458780 FLJ458777:FLU458780 FVF458777:FVQ458780 GFB458777:GFM458780 GOX458777:GPI458780 GYT458777:GZE458780 HIP458777:HJA458780 HSL458777:HSW458780 ICH458777:ICS458780 IMD458777:IMO458780 IVZ458777:IWK458780 JFV458777:JGG458780 JPR458777:JQC458780 JZN458777:JZY458780 KJJ458777:KJU458780 KTF458777:KTQ458780 LDB458777:LDM458780 LMX458777:LNI458780 LWT458777:LXE458780 MGP458777:MHA458780 MQL458777:MQW458780 NAH458777:NAS458780 NKD458777:NKO458780 NTZ458777:NUK458780 ODV458777:OEG458780 ONR458777:OOC458780 OXN458777:OXY458780 PHJ458777:PHU458780 PRF458777:PRQ458780 QBB458777:QBM458780 QKX458777:QLI458780 QUT458777:QVE458780 REP458777:RFA458780 ROL458777:ROW458780 RYH458777:RYS458780 SID458777:SIO458780 SRZ458777:SSK458780 TBV458777:TCG458780 TLR458777:TMC458780 TVN458777:TVY458780 UFJ458777:UFU458780 UPF458777:UPQ458780 UZB458777:UZM458780 VIX458777:VJI458780 VST458777:VTE458780 WCP458777:WDA458780 WML458777:WMW458780 WWH458777:WWS458780 JV524313:KG524316 TR524313:UC524316 ADN524313:ADY524316 ANJ524313:ANU524316 AXF524313:AXQ524316 BHB524313:BHM524316 BQX524313:BRI524316 CAT524313:CBE524316 CKP524313:CLA524316 CUL524313:CUW524316 DEH524313:DES524316 DOD524313:DOO524316 DXZ524313:DYK524316 EHV524313:EIG524316 ERR524313:ESC524316 FBN524313:FBY524316 FLJ524313:FLU524316 FVF524313:FVQ524316 GFB524313:GFM524316 GOX524313:GPI524316 GYT524313:GZE524316 HIP524313:HJA524316 HSL524313:HSW524316 ICH524313:ICS524316 IMD524313:IMO524316 IVZ524313:IWK524316 JFV524313:JGG524316 JPR524313:JQC524316 JZN524313:JZY524316 KJJ524313:KJU524316 KTF524313:KTQ524316 LDB524313:LDM524316 LMX524313:LNI524316 LWT524313:LXE524316 MGP524313:MHA524316 MQL524313:MQW524316 NAH524313:NAS524316 NKD524313:NKO524316 NTZ524313:NUK524316 ODV524313:OEG524316 ONR524313:OOC524316 OXN524313:OXY524316 PHJ524313:PHU524316 PRF524313:PRQ524316 QBB524313:QBM524316 QKX524313:QLI524316 QUT524313:QVE524316 REP524313:RFA524316 ROL524313:ROW524316 RYH524313:RYS524316 SID524313:SIO524316 SRZ524313:SSK524316 TBV524313:TCG524316 TLR524313:TMC524316 TVN524313:TVY524316 UFJ524313:UFU524316 UPF524313:UPQ524316 UZB524313:UZM524316 VIX524313:VJI524316 VST524313:VTE524316 WCP524313:WDA524316 WML524313:WMW524316 WWH524313:WWS524316 JV589849:KG589852 TR589849:UC589852 ADN589849:ADY589852 ANJ589849:ANU589852 AXF589849:AXQ589852 BHB589849:BHM589852 BQX589849:BRI589852 CAT589849:CBE589852 CKP589849:CLA589852 CUL589849:CUW589852 DEH589849:DES589852 DOD589849:DOO589852 DXZ589849:DYK589852 EHV589849:EIG589852 ERR589849:ESC589852 FBN589849:FBY589852 FLJ589849:FLU589852 FVF589849:FVQ589852 GFB589849:GFM589852 GOX589849:GPI589852 GYT589849:GZE589852 HIP589849:HJA589852 HSL589849:HSW589852 ICH589849:ICS589852 IMD589849:IMO589852 IVZ589849:IWK589852 JFV589849:JGG589852 JPR589849:JQC589852 JZN589849:JZY589852 KJJ589849:KJU589852 KTF589849:KTQ589852 LDB589849:LDM589852 LMX589849:LNI589852 LWT589849:LXE589852 MGP589849:MHA589852 MQL589849:MQW589852 NAH589849:NAS589852 NKD589849:NKO589852 NTZ589849:NUK589852 ODV589849:OEG589852 ONR589849:OOC589852 OXN589849:OXY589852 PHJ589849:PHU589852 PRF589849:PRQ589852 QBB589849:QBM589852 QKX589849:QLI589852 QUT589849:QVE589852 REP589849:RFA589852 ROL589849:ROW589852 RYH589849:RYS589852 SID589849:SIO589852 SRZ589849:SSK589852 TBV589849:TCG589852 TLR589849:TMC589852 TVN589849:TVY589852 UFJ589849:UFU589852 UPF589849:UPQ589852 UZB589849:UZM589852 VIX589849:VJI589852 VST589849:VTE589852 WCP589849:WDA589852 WML589849:WMW589852 WWH589849:WWS589852 JV655385:KG655388 TR655385:UC655388 ADN655385:ADY655388 ANJ655385:ANU655388 AXF655385:AXQ655388 BHB655385:BHM655388 BQX655385:BRI655388 CAT655385:CBE655388 CKP655385:CLA655388 CUL655385:CUW655388 DEH655385:DES655388 DOD655385:DOO655388 DXZ655385:DYK655388 EHV655385:EIG655388 ERR655385:ESC655388 FBN655385:FBY655388 FLJ655385:FLU655388 FVF655385:FVQ655388 GFB655385:GFM655388 GOX655385:GPI655388 GYT655385:GZE655388 HIP655385:HJA655388 HSL655385:HSW655388 ICH655385:ICS655388 IMD655385:IMO655388 IVZ655385:IWK655388 JFV655385:JGG655388 JPR655385:JQC655388 JZN655385:JZY655388 KJJ655385:KJU655388 KTF655385:KTQ655388 LDB655385:LDM655388 LMX655385:LNI655388 LWT655385:LXE655388 MGP655385:MHA655388 MQL655385:MQW655388 NAH655385:NAS655388 NKD655385:NKO655388 NTZ655385:NUK655388 ODV655385:OEG655388 ONR655385:OOC655388 OXN655385:OXY655388 PHJ655385:PHU655388 PRF655385:PRQ655388 QBB655385:QBM655388 QKX655385:QLI655388 QUT655385:QVE655388 REP655385:RFA655388 ROL655385:ROW655388 RYH655385:RYS655388 SID655385:SIO655388 SRZ655385:SSK655388 TBV655385:TCG655388 TLR655385:TMC655388 TVN655385:TVY655388 UFJ655385:UFU655388 UPF655385:UPQ655388 UZB655385:UZM655388 VIX655385:VJI655388 VST655385:VTE655388 WCP655385:WDA655388 WML655385:WMW655388 WWH655385:WWS655388 JV720921:KG720924 TR720921:UC720924 ADN720921:ADY720924 ANJ720921:ANU720924 AXF720921:AXQ720924 BHB720921:BHM720924 BQX720921:BRI720924 CAT720921:CBE720924 CKP720921:CLA720924 CUL720921:CUW720924 DEH720921:DES720924 DOD720921:DOO720924 DXZ720921:DYK720924 EHV720921:EIG720924 ERR720921:ESC720924 FBN720921:FBY720924 FLJ720921:FLU720924 FVF720921:FVQ720924 GFB720921:GFM720924 GOX720921:GPI720924 GYT720921:GZE720924 HIP720921:HJA720924 HSL720921:HSW720924 ICH720921:ICS720924 IMD720921:IMO720924 IVZ720921:IWK720924 JFV720921:JGG720924 JPR720921:JQC720924 JZN720921:JZY720924 KJJ720921:KJU720924 KTF720921:KTQ720924 LDB720921:LDM720924 LMX720921:LNI720924 LWT720921:LXE720924 MGP720921:MHA720924 MQL720921:MQW720924 NAH720921:NAS720924 NKD720921:NKO720924 NTZ720921:NUK720924 ODV720921:OEG720924 ONR720921:OOC720924 OXN720921:OXY720924 PHJ720921:PHU720924 PRF720921:PRQ720924 QBB720921:QBM720924 QKX720921:QLI720924 QUT720921:QVE720924 REP720921:RFA720924 ROL720921:ROW720924 RYH720921:RYS720924 SID720921:SIO720924 SRZ720921:SSK720924 TBV720921:TCG720924 TLR720921:TMC720924 TVN720921:TVY720924 UFJ720921:UFU720924 UPF720921:UPQ720924 UZB720921:UZM720924 VIX720921:VJI720924 VST720921:VTE720924 WCP720921:WDA720924 WML720921:WMW720924 WWH720921:WWS720924 JV786457:KG786460 TR786457:UC786460 ADN786457:ADY786460 ANJ786457:ANU786460 AXF786457:AXQ786460 BHB786457:BHM786460 BQX786457:BRI786460 CAT786457:CBE786460 CKP786457:CLA786460 CUL786457:CUW786460 DEH786457:DES786460 DOD786457:DOO786460 DXZ786457:DYK786460 EHV786457:EIG786460 ERR786457:ESC786460 FBN786457:FBY786460 FLJ786457:FLU786460 FVF786457:FVQ786460 GFB786457:GFM786460 GOX786457:GPI786460 GYT786457:GZE786460 HIP786457:HJA786460 HSL786457:HSW786460 ICH786457:ICS786460 IMD786457:IMO786460 IVZ786457:IWK786460 JFV786457:JGG786460 JPR786457:JQC786460 JZN786457:JZY786460 KJJ786457:KJU786460 KTF786457:KTQ786460 LDB786457:LDM786460 LMX786457:LNI786460 LWT786457:LXE786460 MGP786457:MHA786460 MQL786457:MQW786460 NAH786457:NAS786460 NKD786457:NKO786460 NTZ786457:NUK786460 ODV786457:OEG786460 ONR786457:OOC786460 OXN786457:OXY786460 PHJ786457:PHU786460 PRF786457:PRQ786460 QBB786457:QBM786460 QKX786457:QLI786460 QUT786457:QVE786460 REP786457:RFA786460 ROL786457:ROW786460 RYH786457:RYS786460 SID786457:SIO786460 SRZ786457:SSK786460 TBV786457:TCG786460 TLR786457:TMC786460 TVN786457:TVY786460 UFJ786457:UFU786460 UPF786457:UPQ786460 UZB786457:UZM786460 VIX786457:VJI786460 VST786457:VTE786460 WCP786457:WDA786460 WML786457:WMW786460 WWH786457:WWS786460 JV851993:KG851996 TR851993:UC851996 ADN851993:ADY851996 ANJ851993:ANU851996 AXF851993:AXQ851996 BHB851993:BHM851996 BQX851993:BRI851996 CAT851993:CBE851996 CKP851993:CLA851996 CUL851993:CUW851996 DEH851993:DES851996 DOD851993:DOO851996 DXZ851993:DYK851996 EHV851993:EIG851996 ERR851993:ESC851996 FBN851993:FBY851996 FLJ851993:FLU851996 FVF851993:FVQ851996 GFB851993:GFM851996 GOX851993:GPI851996 GYT851993:GZE851996 HIP851993:HJA851996 HSL851993:HSW851996 ICH851993:ICS851996 IMD851993:IMO851996 IVZ851993:IWK851996 JFV851993:JGG851996 JPR851993:JQC851996 JZN851993:JZY851996 KJJ851993:KJU851996 KTF851993:KTQ851996 LDB851993:LDM851996 LMX851993:LNI851996 LWT851993:LXE851996 MGP851993:MHA851996 MQL851993:MQW851996 NAH851993:NAS851996 NKD851993:NKO851996 NTZ851993:NUK851996 ODV851993:OEG851996 ONR851993:OOC851996 OXN851993:OXY851996 PHJ851993:PHU851996 PRF851993:PRQ851996 QBB851993:QBM851996 QKX851993:QLI851996 QUT851993:QVE851996 REP851993:RFA851996 ROL851993:ROW851996 RYH851993:RYS851996 SID851993:SIO851996 SRZ851993:SSK851996 TBV851993:TCG851996 TLR851993:TMC851996 TVN851993:TVY851996 UFJ851993:UFU851996 UPF851993:UPQ851996 UZB851993:UZM851996 VIX851993:VJI851996 VST851993:VTE851996 WCP851993:WDA851996 WML851993:WMW851996 WWH851993:WWS851996 JV917529:KG917532 TR917529:UC917532 ADN917529:ADY917532 ANJ917529:ANU917532 AXF917529:AXQ917532 BHB917529:BHM917532 BQX917529:BRI917532 CAT917529:CBE917532 CKP917529:CLA917532 CUL917529:CUW917532 DEH917529:DES917532 DOD917529:DOO917532 DXZ917529:DYK917532 EHV917529:EIG917532 ERR917529:ESC917532 FBN917529:FBY917532 FLJ917529:FLU917532 FVF917529:FVQ917532 GFB917529:GFM917532 GOX917529:GPI917532 GYT917529:GZE917532 HIP917529:HJA917532 HSL917529:HSW917532 ICH917529:ICS917532 IMD917529:IMO917532 IVZ917529:IWK917532 JFV917529:JGG917532 JPR917529:JQC917532 JZN917529:JZY917532 KJJ917529:KJU917532 KTF917529:KTQ917532 LDB917529:LDM917532 LMX917529:LNI917532 LWT917529:LXE917532 MGP917529:MHA917532 MQL917529:MQW917532 NAH917529:NAS917532 NKD917529:NKO917532 NTZ917529:NUK917532 ODV917529:OEG917532 ONR917529:OOC917532 OXN917529:OXY917532 PHJ917529:PHU917532 PRF917529:PRQ917532 QBB917529:QBM917532 QKX917529:QLI917532 QUT917529:QVE917532 REP917529:RFA917532 ROL917529:ROW917532 RYH917529:RYS917532 SID917529:SIO917532 SRZ917529:SSK917532 TBV917529:TCG917532 TLR917529:TMC917532 TVN917529:TVY917532 UFJ917529:UFU917532 UPF917529:UPQ917532 UZB917529:UZM917532 VIX917529:VJI917532 VST917529:VTE917532 WCP917529:WDA917532 WML917529:WMW917532 WWH917529:WWS917532 JV983065:KG983068 TR983065:UC983068 ADN983065:ADY983068 ANJ983065:ANU983068 AXF983065:AXQ983068 BHB983065:BHM983068 BQX983065:BRI983068 CAT983065:CBE983068 CKP983065:CLA983068 CUL983065:CUW983068 DEH983065:DES983068 DOD983065:DOO983068 DXZ983065:DYK983068 EHV983065:EIG983068 ERR983065:ESC983068 FBN983065:FBY983068 FLJ983065:FLU983068 FVF983065:FVQ983068 GFB983065:GFM983068 GOX983065:GPI983068 GYT983065:GZE983068 HIP983065:HJA983068 HSL983065:HSW983068 ICH983065:ICS983068 IMD983065:IMO983068 IVZ983065:IWK983068 JFV983065:JGG983068 JPR983065:JQC983068 JZN983065:JZY983068 KJJ983065:KJU983068 KTF983065:KTQ983068 LDB983065:LDM983068 LMX983065:LNI983068 LWT983065:LXE983068 MGP983065:MHA983068 MQL983065:MQW983068 NAH983065:NAS983068 NKD983065:NKO983068 NTZ983065:NUK983068 ODV983065:OEG983068 ONR983065:OOC983068 OXN983065:OXY983068 PHJ983065:PHU983068 PRF983065:PRQ983068 QBB983065:QBM983068 QKX983065:QLI983068 QUT983065:QVE983068 REP983065:RFA983068 ROL983065:ROW983068 RYH983065:RYS983068 SID983065:SIO983068 SRZ983065:SSK983068 TBV983065:TCG983068 TLR983065:TMC983068 TVN983065:TVY983068 UFJ983065:UFU983068 UPF983065:UPQ983068 UZB983065:UZM983068 VIX983065:VJI983068 VST983065:VTE983068 WCP983065:WDA983068 WML983065:WMW983068 WWH983065:WWS983068 WWH983062:WWS983062 JV26:KG26 TR26:UC26 ADN26:ADY26 ANJ26:ANU26 AXF26:AXQ26 BHB26:BHM26 BQX26:BRI26 CAT26:CBE26 CKP26:CLA26 CUL26:CUW26 DEH26:DES26 DOD26:DOO26 DXZ26:DYK26 EHV26:EIG26 ERR26:ESC26 FBN26:FBY26 FLJ26:FLU26 FVF26:FVQ26 GFB26:GFM26 GOX26:GPI26 GYT26:GZE26 HIP26:HJA26 HSL26:HSW26 ICH26:ICS26 IMD26:IMO26 IVZ26:IWK26 JFV26:JGG26 JPR26:JQC26 JZN26:JZY26 KJJ26:KJU26 KTF26:KTQ26 LDB26:LDM26 LMX26:LNI26 LWT26:LXE26 MGP26:MHA26 MQL26:MQW26 NAH26:NAS26 NKD26:NKO26 NTZ26:NUK26 ODV26:OEG26 ONR26:OOC26 OXN26:OXY26 PHJ26:PHU26 PRF26:PRQ26 QBB26:QBM26 QKX26:QLI26 QUT26:QVE26 REP26:RFA26 ROL26:ROW26 RYH26:RYS26 SID26:SIO26 SRZ26:SSK26 TBV26:TCG26 TLR26:TMC26 TVN26:TVY26 UFJ26:UFU26 UPF26:UPQ26 UZB26:UZM26 VIX26:VJI26 VST26:VTE26 WCP26:WDA26 WML26:WMW26 WWH26:WWS26 JV65558:KG65558 TR65558:UC65558 ADN65558:ADY65558 ANJ65558:ANU65558 AXF65558:AXQ65558 BHB65558:BHM65558 BQX65558:BRI65558 CAT65558:CBE65558 CKP65558:CLA65558 CUL65558:CUW65558 DEH65558:DES65558 DOD65558:DOO65558 DXZ65558:DYK65558 EHV65558:EIG65558 ERR65558:ESC65558 FBN65558:FBY65558 FLJ65558:FLU65558 FVF65558:FVQ65558 GFB65558:GFM65558 GOX65558:GPI65558 GYT65558:GZE65558 HIP65558:HJA65558 HSL65558:HSW65558 ICH65558:ICS65558 IMD65558:IMO65558 IVZ65558:IWK65558 JFV65558:JGG65558 JPR65558:JQC65558 JZN65558:JZY65558 KJJ65558:KJU65558 KTF65558:KTQ65558 LDB65558:LDM65558 LMX65558:LNI65558 LWT65558:LXE65558 MGP65558:MHA65558 MQL65558:MQW65558 NAH65558:NAS65558 NKD65558:NKO65558 NTZ65558:NUK65558 ODV65558:OEG65558 ONR65558:OOC65558 OXN65558:OXY65558 PHJ65558:PHU65558 PRF65558:PRQ65558 QBB65558:QBM65558 QKX65558:QLI65558 QUT65558:QVE65558 REP65558:RFA65558 ROL65558:ROW65558 RYH65558:RYS65558 SID65558:SIO65558 SRZ65558:SSK65558 TBV65558:TCG65558 TLR65558:TMC65558 TVN65558:TVY65558 UFJ65558:UFU65558 UPF65558:UPQ65558 UZB65558:UZM65558 VIX65558:VJI65558 VST65558:VTE65558 WCP65558:WDA65558 WML65558:WMW65558 WWH65558:WWS65558 JV131094:KG131094 TR131094:UC131094 ADN131094:ADY131094 ANJ131094:ANU131094 AXF131094:AXQ131094 BHB131094:BHM131094 BQX131094:BRI131094 CAT131094:CBE131094 CKP131094:CLA131094 CUL131094:CUW131094 DEH131094:DES131094 DOD131094:DOO131094 DXZ131094:DYK131094 EHV131094:EIG131094 ERR131094:ESC131094 FBN131094:FBY131094 FLJ131094:FLU131094 FVF131094:FVQ131094 GFB131094:GFM131094 GOX131094:GPI131094 GYT131094:GZE131094 HIP131094:HJA131094 HSL131094:HSW131094 ICH131094:ICS131094 IMD131094:IMO131094 IVZ131094:IWK131094 JFV131094:JGG131094 JPR131094:JQC131094 JZN131094:JZY131094 KJJ131094:KJU131094 KTF131094:KTQ131094 LDB131094:LDM131094 LMX131094:LNI131094 LWT131094:LXE131094 MGP131094:MHA131094 MQL131094:MQW131094 NAH131094:NAS131094 NKD131094:NKO131094 NTZ131094:NUK131094 ODV131094:OEG131094 ONR131094:OOC131094 OXN131094:OXY131094 PHJ131094:PHU131094 PRF131094:PRQ131094 QBB131094:QBM131094 QKX131094:QLI131094 QUT131094:QVE131094 REP131094:RFA131094 ROL131094:ROW131094 RYH131094:RYS131094 SID131094:SIO131094 SRZ131094:SSK131094 TBV131094:TCG131094 TLR131094:TMC131094 TVN131094:TVY131094 UFJ131094:UFU131094 UPF131094:UPQ131094 UZB131094:UZM131094 VIX131094:VJI131094 VST131094:VTE131094 WCP131094:WDA131094 WML131094:WMW131094 WWH131094:WWS131094 JV196630:KG196630 TR196630:UC196630 ADN196630:ADY196630 ANJ196630:ANU196630 AXF196630:AXQ196630 BHB196630:BHM196630 BQX196630:BRI196630 CAT196630:CBE196630 CKP196630:CLA196630 CUL196630:CUW196630 DEH196630:DES196630 DOD196630:DOO196630 DXZ196630:DYK196630 EHV196630:EIG196630 ERR196630:ESC196630 FBN196630:FBY196630 FLJ196630:FLU196630 FVF196630:FVQ196630 GFB196630:GFM196630 GOX196630:GPI196630 GYT196630:GZE196630 HIP196630:HJA196630 HSL196630:HSW196630 ICH196630:ICS196630 IMD196630:IMO196630 IVZ196630:IWK196630 JFV196630:JGG196630 JPR196630:JQC196630 JZN196630:JZY196630 KJJ196630:KJU196630 KTF196630:KTQ196630 LDB196630:LDM196630 LMX196630:LNI196630 LWT196630:LXE196630 MGP196630:MHA196630 MQL196630:MQW196630 NAH196630:NAS196630 NKD196630:NKO196630 NTZ196630:NUK196630 ODV196630:OEG196630 ONR196630:OOC196630 OXN196630:OXY196630 PHJ196630:PHU196630 PRF196630:PRQ196630 QBB196630:QBM196630 QKX196630:QLI196630 QUT196630:QVE196630 REP196630:RFA196630 ROL196630:ROW196630 RYH196630:RYS196630 SID196630:SIO196630 SRZ196630:SSK196630 TBV196630:TCG196630 TLR196630:TMC196630 TVN196630:TVY196630 UFJ196630:UFU196630 UPF196630:UPQ196630 UZB196630:UZM196630 VIX196630:VJI196630 VST196630:VTE196630 WCP196630:WDA196630 WML196630:WMW196630 WWH196630:WWS196630 JV262166:KG262166 TR262166:UC262166 ADN262166:ADY262166 ANJ262166:ANU262166 AXF262166:AXQ262166 BHB262166:BHM262166 BQX262166:BRI262166 CAT262166:CBE262166 CKP262166:CLA262166 CUL262166:CUW262166 DEH262166:DES262166 DOD262166:DOO262166 DXZ262166:DYK262166 EHV262166:EIG262166 ERR262166:ESC262166 FBN262166:FBY262166 FLJ262166:FLU262166 FVF262166:FVQ262166 GFB262166:GFM262166 GOX262166:GPI262166 GYT262166:GZE262166 HIP262166:HJA262166 HSL262166:HSW262166 ICH262166:ICS262166 IMD262166:IMO262166 IVZ262166:IWK262166 JFV262166:JGG262166 JPR262166:JQC262166 JZN262166:JZY262166 KJJ262166:KJU262166 KTF262166:KTQ262166 LDB262166:LDM262166 LMX262166:LNI262166 LWT262166:LXE262166 MGP262166:MHA262166 MQL262166:MQW262166 NAH262166:NAS262166 NKD262166:NKO262166 NTZ262166:NUK262166 ODV262166:OEG262166 ONR262166:OOC262166 OXN262166:OXY262166 PHJ262166:PHU262166 PRF262166:PRQ262166 QBB262166:QBM262166 QKX262166:QLI262166 QUT262166:QVE262166 REP262166:RFA262166 ROL262166:ROW262166 RYH262166:RYS262166 SID262166:SIO262166 SRZ262166:SSK262166 TBV262166:TCG262166 TLR262166:TMC262166 TVN262166:TVY262166 UFJ262166:UFU262166 UPF262166:UPQ262166 UZB262166:UZM262166 VIX262166:VJI262166 VST262166:VTE262166 WCP262166:WDA262166 WML262166:WMW262166 WWH262166:WWS262166 JV327702:KG327702 TR327702:UC327702 ADN327702:ADY327702 ANJ327702:ANU327702 AXF327702:AXQ327702 BHB327702:BHM327702 BQX327702:BRI327702 CAT327702:CBE327702 CKP327702:CLA327702 CUL327702:CUW327702 DEH327702:DES327702 DOD327702:DOO327702 DXZ327702:DYK327702 EHV327702:EIG327702 ERR327702:ESC327702 FBN327702:FBY327702 FLJ327702:FLU327702 FVF327702:FVQ327702 GFB327702:GFM327702 GOX327702:GPI327702 GYT327702:GZE327702 HIP327702:HJA327702 HSL327702:HSW327702 ICH327702:ICS327702 IMD327702:IMO327702 IVZ327702:IWK327702 JFV327702:JGG327702 JPR327702:JQC327702 JZN327702:JZY327702 KJJ327702:KJU327702 KTF327702:KTQ327702 LDB327702:LDM327702 LMX327702:LNI327702 LWT327702:LXE327702 MGP327702:MHA327702 MQL327702:MQW327702 NAH327702:NAS327702 NKD327702:NKO327702 NTZ327702:NUK327702 ODV327702:OEG327702 ONR327702:OOC327702 OXN327702:OXY327702 PHJ327702:PHU327702 PRF327702:PRQ327702 QBB327702:QBM327702 QKX327702:QLI327702 QUT327702:QVE327702 REP327702:RFA327702 ROL327702:ROW327702 RYH327702:RYS327702 SID327702:SIO327702 SRZ327702:SSK327702 TBV327702:TCG327702 TLR327702:TMC327702 TVN327702:TVY327702 UFJ327702:UFU327702 UPF327702:UPQ327702 UZB327702:UZM327702 VIX327702:VJI327702 VST327702:VTE327702 WCP327702:WDA327702 WML327702:WMW327702 WWH327702:WWS327702 JV393238:KG393238 TR393238:UC393238 ADN393238:ADY393238 ANJ393238:ANU393238 AXF393238:AXQ393238 BHB393238:BHM393238 BQX393238:BRI393238 CAT393238:CBE393238 CKP393238:CLA393238 CUL393238:CUW393238 DEH393238:DES393238 DOD393238:DOO393238 DXZ393238:DYK393238 EHV393238:EIG393238 ERR393238:ESC393238 FBN393238:FBY393238 FLJ393238:FLU393238 FVF393238:FVQ393238 GFB393238:GFM393238 GOX393238:GPI393238 GYT393238:GZE393238 HIP393238:HJA393238 HSL393238:HSW393238 ICH393238:ICS393238 IMD393238:IMO393238 IVZ393238:IWK393238 JFV393238:JGG393238 JPR393238:JQC393238 JZN393238:JZY393238 KJJ393238:KJU393238 KTF393238:KTQ393238 LDB393238:LDM393238 LMX393238:LNI393238 LWT393238:LXE393238 MGP393238:MHA393238 MQL393238:MQW393238 NAH393238:NAS393238 NKD393238:NKO393238 NTZ393238:NUK393238 ODV393238:OEG393238 ONR393238:OOC393238 OXN393238:OXY393238 PHJ393238:PHU393238 PRF393238:PRQ393238 QBB393238:QBM393238 QKX393238:QLI393238 QUT393238:QVE393238 REP393238:RFA393238 ROL393238:ROW393238 RYH393238:RYS393238 SID393238:SIO393238 SRZ393238:SSK393238 TBV393238:TCG393238 TLR393238:TMC393238 TVN393238:TVY393238 UFJ393238:UFU393238 UPF393238:UPQ393238 UZB393238:UZM393238 VIX393238:VJI393238 VST393238:VTE393238 WCP393238:WDA393238 WML393238:WMW393238 WWH393238:WWS393238 JV458774:KG458774 TR458774:UC458774 ADN458774:ADY458774 ANJ458774:ANU458774 AXF458774:AXQ458774 BHB458774:BHM458774 BQX458774:BRI458774 CAT458774:CBE458774 CKP458774:CLA458774 CUL458774:CUW458774 DEH458774:DES458774 DOD458774:DOO458774 DXZ458774:DYK458774 EHV458774:EIG458774 ERR458774:ESC458774 FBN458774:FBY458774 FLJ458774:FLU458774 FVF458774:FVQ458774 GFB458774:GFM458774 GOX458774:GPI458774 GYT458774:GZE458774 HIP458774:HJA458774 HSL458774:HSW458774 ICH458774:ICS458774 IMD458774:IMO458774 IVZ458774:IWK458774 JFV458774:JGG458774 JPR458774:JQC458774 JZN458774:JZY458774 KJJ458774:KJU458774 KTF458774:KTQ458774 LDB458774:LDM458774 LMX458774:LNI458774 LWT458774:LXE458774 MGP458774:MHA458774 MQL458774:MQW458774 NAH458774:NAS458774 NKD458774:NKO458774 NTZ458774:NUK458774 ODV458774:OEG458774 ONR458774:OOC458774 OXN458774:OXY458774 PHJ458774:PHU458774 PRF458774:PRQ458774 QBB458774:QBM458774 QKX458774:QLI458774 QUT458774:QVE458774 REP458774:RFA458774 ROL458774:ROW458774 RYH458774:RYS458774 SID458774:SIO458774 SRZ458774:SSK458774 TBV458774:TCG458774 TLR458774:TMC458774 TVN458774:TVY458774 UFJ458774:UFU458774 UPF458774:UPQ458774 UZB458774:UZM458774 VIX458774:VJI458774 VST458774:VTE458774 WCP458774:WDA458774 WML458774:WMW458774 WWH458774:WWS458774 JV524310:KG524310 TR524310:UC524310 ADN524310:ADY524310 ANJ524310:ANU524310 AXF524310:AXQ524310 BHB524310:BHM524310 BQX524310:BRI524310 CAT524310:CBE524310 CKP524310:CLA524310 CUL524310:CUW524310 DEH524310:DES524310 DOD524310:DOO524310 DXZ524310:DYK524310 EHV524310:EIG524310 ERR524310:ESC524310 FBN524310:FBY524310 FLJ524310:FLU524310 FVF524310:FVQ524310 GFB524310:GFM524310 GOX524310:GPI524310 GYT524310:GZE524310 HIP524310:HJA524310 HSL524310:HSW524310 ICH524310:ICS524310 IMD524310:IMO524310 IVZ524310:IWK524310 JFV524310:JGG524310 JPR524310:JQC524310 JZN524310:JZY524310 KJJ524310:KJU524310 KTF524310:KTQ524310 LDB524310:LDM524310 LMX524310:LNI524310 LWT524310:LXE524310 MGP524310:MHA524310 MQL524310:MQW524310 NAH524310:NAS524310 NKD524310:NKO524310 NTZ524310:NUK524310 ODV524310:OEG524310 ONR524310:OOC524310 OXN524310:OXY524310 PHJ524310:PHU524310 PRF524310:PRQ524310 QBB524310:QBM524310 QKX524310:QLI524310 QUT524310:QVE524310 REP524310:RFA524310 ROL524310:ROW524310 RYH524310:RYS524310 SID524310:SIO524310 SRZ524310:SSK524310 TBV524310:TCG524310 TLR524310:TMC524310 TVN524310:TVY524310 UFJ524310:UFU524310 UPF524310:UPQ524310 UZB524310:UZM524310 VIX524310:VJI524310 VST524310:VTE524310 WCP524310:WDA524310 WML524310:WMW524310 WWH524310:WWS524310 JV589846:KG589846 TR589846:UC589846 ADN589846:ADY589846 ANJ589846:ANU589846 AXF589846:AXQ589846 BHB589846:BHM589846 BQX589846:BRI589846 CAT589846:CBE589846 CKP589846:CLA589846 CUL589846:CUW589846 DEH589846:DES589846 DOD589846:DOO589846 DXZ589846:DYK589846 EHV589846:EIG589846 ERR589846:ESC589846 FBN589846:FBY589846 FLJ589846:FLU589846 FVF589846:FVQ589846 GFB589846:GFM589846 GOX589846:GPI589846 GYT589846:GZE589846 HIP589846:HJA589846 HSL589846:HSW589846 ICH589846:ICS589846 IMD589846:IMO589846 IVZ589846:IWK589846 JFV589846:JGG589846 JPR589846:JQC589846 JZN589846:JZY589846 KJJ589846:KJU589846 KTF589846:KTQ589846 LDB589846:LDM589846 LMX589846:LNI589846 LWT589846:LXE589846 MGP589846:MHA589846 MQL589846:MQW589846 NAH589846:NAS589846 NKD589846:NKO589846 NTZ589846:NUK589846 ODV589846:OEG589846 ONR589846:OOC589846 OXN589846:OXY589846 PHJ589846:PHU589846 PRF589846:PRQ589846 QBB589846:QBM589846 QKX589846:QLI589846 QUT589846:QVE589846 REP589846:RFA589846 ROL589846:ROW589846 RYH589846:RYS589846 SID589846:SIO589846 SRZ589846:SSK589846 TBV589846:TCG589846 TLR589846:TMC589846 TVN589846:TVY589846 UFJ589846:UFU589846 UPF589846:UPQ589846 UZB589846:UZM589846 VIX589846:VJI589846 VST589846:VTE589846 WCP589846:WDA589846 WML589846:WMW589846 WWH589846:WWS589846 JV655382:KG655382 TR655382:UC655382 ADN655382:ADY655382 ANJ655382:ANU655382 AXF655382:AXQ655382 BHB655382:BHM655382 BQX655382:BRI655382 CAT655382:CBE655382 CKP655382:CLA655382 CUL655382:CUW655382 DEH655382:DES655382 DOD655382:DOO655382 DXZ655382:DYK655382 EHV655382:EIG655382 ERR655382:ESC655382 FBN655382:FBY655382 FLJ655382:FLU655382 FVF655382:FVQ655382 GFB655382:GFM655382 GOX655382:GPI655382 GYT655382:GZE655382 HIP655382:HJA655382 HSL655382:HSW655382 ICH655382:ICS655382 IMD655382:IMO655382 IVZ655382:IWK655382 JFV655382:JGG655382 JPR655382:JQC655382 JZN655382:JZY655382 KJJ655382:KJU655382 KTF655382:KTQ655382 LDB655382:LDM655382 LMX655382:LNI655382 LWT655382:LXE655382 MGP655382:MHA655382 MQL655382:MQW655382 NAH655382:NAS655382 NKD655382:NKO655382 NTZ655382:NUK655382 ODV655382:OEG655382 ONR655382:OOC655382 OXN655382:OXY655382 PHJ655382:PHU655382 PRF655382:PRQ655382 QBB655382:QBM655382 QKX655382:QLI655382 QUT655382:QVE655382 REP655382:RFA655382 ROL655382:ROW655382 RYH655382:RYS655382 SID655382:SIO655382 SRZ655382:SSK655382 TBV655382:TCG655382 TLR655382:TMC655382 TVN655382:TVY655382 UFJ655382:UFU655382 UPF655382:UPQ655382 UZB655382:UZM655382 VIX655382:VJI655382 VST655382:VTE655382 WCP655382:WDA655382 WML655382:WMW655382 WWH655382:WWS655382 JV720918:KG720918 TR720918:UC720918 ADN720918:ADY720918 ANJ720918:ANU720918 AXF720918:AXQ720918 BHB720918:BHM720918 BQX720918:BRI720918 CAT720918:CBE720918 CKP720918:CLA720918 CUL720918:CUW720918 DEH720918:DES720918 DOD720918:DOO720918 DXZ720918:DYK720918 EHV720918:EIG720918 ERR720918:ESC720918 FBN720918:FBY720918 FLJ720918:FLU720918 FVF720918:FVQ720918 GFB720918:GFM720918 GOX720918:GPI720918 GYT720918:GZE720918 HIP720918:HJA720918 HSL720918:HSW720918 ICH720918:ICS720918 IMD720918:IMO720918 IVZ720918:IWK720918 JFV720918:JGG720918 JPR720918:JQC720918 JZN720918:JZY720918 KJJ720918:KJU720918 KTF720918:KTQ720918 LDB720918:LDM720918 LMX720918:LNI720918 LWT720918:LXE720918 MGP720918:MHA720918 MQL720918:MQW720918 NAH720918:NAS720918 NKD720918:NKO720918 NTZ720918:NUK720918 ODV720918:OEG720918 ONR720918:OOC720918 OXN720918:OXY720918 PHJ720918:PHU720918 PRF720918:PRQ720918 QBB720918:QBM720918 QKX720918:QLI720918 QUT720918:QVE720918 REP720918:RFA720918 ROL720918:ROW720918 RYH720918:RYS720918 SID720918:SIO720918 SRZ720918:SSK720918 TBV720918:TCG720918 TLR720918:TMC720918 TVN720918:TVY720918 UFJ720918:UFU720918 UPF720918:UPQ720918 UZB720918:UZM720918 VIX720918:VJI720918 VST720918:VTE720918 WCP720918:WDA720918 WML720918:WMW720918 WWH720918:WWS720918 JV786454:KG786454 TR786454:UC786454 ADN786454:ADY786454 ANJ786454:ANU786454 AXF786454:AXQ786454 BHB786454:BHM786454 BQX786454:BRI786454 CAT786454:CBE786454 CKP786454:CLA786454 CUL786454:CUW786454 DEH786454:DES786454 DOD786454:DOO786454 DXZ786454:DYK786454 EHV786454:EIG786454 ERR786454:ESC786454 FBN786454:FBY786454 FLJ786454:FLU786454 FVF786454:FVQ786454 GFB786454:GFM786454 GOX786454:GPI786454 GYT786454:GZE786454 HIP786454:HJA786454 HSL786454:HSW786454 ICH786454:ICS786454 IMD786454:IMO786454 IVZ786454:IWK786454 JFV786454:JGG786454 JPR786454:JQC786454 JZN786454:JZY786454 KJJ786454:KJU786454 KTF786454:KTQ786454 LDB786454:LDM786454 LMX786454:LNI786454 LWT786454:LXE786454 MGP786454:MHA786454 MQL786454:MQW786454 NAH786454:NAS786454 NKD786454:NKO786454 NTZ786454:NUK786454 ODV786454:OEG786454 ONR786454:OOC786454 OXN786454:OXY786454 PHJ786454:PHU786454 PRF786454:PRQ786454 QBB786454:QBM786454 QKX786454:QLI786454 QUT786454:QVE786454 REP786454:RFA786454 ROL786454:ROW786454 RYH786454:RYS786454 SID786454:SIO786454 SRZ786454:SSK786454 TBV786454:TCG786454 TLR786454:TMC786454 TVN786454:TVY786454 UFJ786454:UFU786454 UPF786454:UPQ786454 UZB786454:UZM786454 VIX786454:VJI786454 VST786454:VTE786454 WCP786454:WDA786454 WML786454:WMW786454 WWH786454:WWS786454 JV851990:KG851990 TR851990:UC851990 ADN851990:ADY851990 ANJ851990:ANU851990 AXF851990:AXQ851990 BHB851990:BHM851990 BQX851990:BRI851990 CAT851990:CBE851990 CKP851990:CLA851990 CUL851990:CUW851990 DEH851990:DES851990 DOD851990:DOO851990 DXZ851990:DYK851990 EHV851990:EIG851990 ERR851990:ESC851990 FBN851990:FBY851990 FLJ851990:FLU851990 FVF851990:FVQ851990 GFB851990:GFM851990 GOX851990:GPI851990 GYT851990:GZE851990 HIP851990:HJA851990 HSL851990:HSW851990 ICH851990:ICS851990 IMD851990:IMO851990 IVZ851990:IWK851990 JFV851990:JGG851990 JPR851990:JQC851990 JZN851990:JZY851990 KJJ851990:KJU851990 KTF851990:KTQ851990 LDB851990:LDM851990 LMX851990:LNI851990 LWT851990:LXE851990 MGP851990:MHA851990 MQL851990:MQW851990 NAH851990:NAS851990 NKD851990:NKO851990 NTZ851990:NUK851990 ODV851990:OEG851990 ONR851990:OOC851990 OXN851990:OXY851990 PHJ851990:PHU851990 PRF851990:PRQ851990 QBB851990:QBM851990 QKX851990:QLI851990 QUT851990:QVE851990 REP851990:RFA851990 ROL851990:ROW851990 RYH851990:RYS851990 SID851990:SIO851990 SRZ851990:SSK851990 TBV851990:TCG851990 TLR851990:TMC851990 TVN851990:TVY851990 UFJ851990:UFU851990 UPF851990:UPQ851990 UZB851990:UZM851990 VIX851990:VJI851990 VST851990:VTE851990 WCP851990:WDA851990 WML851990:WMW851990 WWH851990:WWS851990 JV917526:KG917526 TR917526:UC917526 ADN917526:ADY917526 ANJ917526:ANU917526 AXF917526:AXQ917526 BHB917526:BHM917526 BQX917526:BRI917526 CAT917526:CBE917526 CKP917526:CLA917526 CUL917526:CUW917526 DEH917526:DES917526 DOD917526:DOO917526 DXZ917526:DYK917526 EHV917526:EIG917526 ERR917526:ESC917526 FBN917526:FBY917526 FLJ917526:FLU917526 FVF917526:FVQ917526 GFB917526:GFM917526 GOX917526:GPI917526 GYT917526:GZE917526 HIP917526:HJA917526 HSL917526:HSW917526 ICH917526:ICS917526 IMD917526:IMO917526 IVZ917526:IWK917526 JFV917526:JGG917526 JPR917526:JQC917526 JZN917526:JZY917526 KJJ917526:KJU917526 KTF917526:KTQ917526 LDB917526:LDM917526 LMX917526:LNI917526 LWT917526:LXE917526 MGP917526:MHA917526 MQL917526:MQW917526 NAH917526:NAS917526 NKD917526:NKO917526 NTZ917526:NUK917526 ODV917526:OEG917526 ONR917526:OOC917526 OXN917526:OXY917526 PHJ917526:PHU917526 PRF917526:PRQ917526 QBB917526:QBM917526 QKX917526:QLI917526 QUT917526:QVE917526 REP917526:RFA917526 ROL917526:ROW917526 RYH917526:RYS917526 SID917526:SIO917526 SRZ917526:SSK917526 TBV917526:TCG917526 TLR917526:TMC917526 TVN917526:TVY917526 UFJ917526:UFU917526 UPF917526:UPQ917526 UZB917526:UZM917526 VIX917526:VJI917526 VST917526:VTE917526 WCP917526:WDA917526 WML917526:WMW917526 WWH917526:WWS917526 JV983062:KG983062 TR983062:UC983062 ADN983062:ADY983062 ANJ983062:ANU983062 AXF983062:AXQ983062 BHB983062:BHM983062 BQX983062:BRI983062 CAT983062:CBE983062 CKP983062:CLA983062 CUL983062:CUW983062 DEH983062:DES983062 DOD983062:DOO983062 DXZ983062:DYK983062 EHV983062:EIG983062 ERR983062:ESC983062 FBN983062:FBY983062 FLJ983062:FLU983062 FVF983062:FVQ983062 GFB983062:GFM983062 GOX983062:GPI983062 GYT983062:GZE983062 HIP983062:HJA983062 HSL983062:HSW983062 ICH983062:ICS983062 IMD983062:IMO983062 IVZ983062:IWK983062 JFV983062:JGG983062 JPR983062:JQC983062 JZN983062:JZY983062 KJJ983062:KJU983062 KTF983062:KTQ983062 LDB983062:LDM983062 LMX983062:LNI983062 LWT983062:LXE983062 MGP983062:MHA983062 MQL983062:MQW983062 NAH983062:NAS983062 NKD983062:NKO983062 NTZ983062:NUK983062 ODV983062:OEG983062 ONR983062:OOC983062 OXN983062:OXY983062 PHJ983062:PHU983062 PRF983062:PRQ983062 QBB983062:QBM983062 QKX983062:QLI983062 QUT983062:QVE983062 REP983062:RFA983062 ROL983062:ROW983062 RYH983062:RYS983062 SID983062:SIO983062 SRZ983062:SSK983062 TBV983062:TCG983062 TLR983062:TMC983062 TVN983062:TVY983062 UFJ983062:UFU983062 UPF983062:UPQ983062 UZB983062:UZM983062 VIX983062:VJI983062 VST983062:VTE983062 WCP983062:WDA983062 WML983062:WMW983062 L131097:AK131100 L196633:AK196636 L262169:AK262172 L327705:AK327708 L393241:AK393244 L458777:AK458780 L524313:AK524316 L589849:AK589852 L655385:AK655388 L720921:AK720924 L786457:AK786460 L851993:AK851996 L917529:AK917532 L983065:AK983068 L65558:AK65558 L131094:AK131094 L196630:AK196630 L262166:AK262166 L327702:AK327702 L393238:AK393238 L458774:AK458774 L524310:AK524310 L589846:AK589846 L655382:AK655382 L720918:AK720918 L786454:AK786454 L851990:AK851990 L917526:AK917526 L983062:AK983062 L65561:AK65564"/>
    <dataValidation type="list" allowBlank="1" showInputMessage="1" errorTitle="Ошибка" error="Выберите значение из списка" prompt="Выберите значение из списка" sqref="WWK983059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O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O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O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O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O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O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O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O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O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O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O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O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O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O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O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V65555 V131091 V196627 V262163 V327699 V393235 V458771 V524307 V589843 V655379 V720915 V786451 V851987 V917523 V983059 AC65555 AC131091 AC196627 AC262163 AC327699 AC393235 AC458771 AC524307 AC589843 AC655379 AC720915 AC786451 AC851987 AC917523 AC983059">
      <formula1>kind_of_cons</formula1>
    </dataValidation>
    <dataValidation type="textLength" operator="lessThanOrEqual" allowBlank="1" showInputMessage="1" showErrorMessage="1" errorTitle="Ошибка" error="Допускается ввод не более 900 символов!" sqref="WWS983054:WWS983060 ADY18:ADY24 ANU18:ANU24 AXQ18:AXQ24 BHM18:BHM24 BRI18:BRI24 CBE18:CBE24 CLA18:CLA24 CUW18:CUW24 DES18:DES24 DOO18:DOO24 DYK18:DYK24 EIG18:EIG24 ESC18:ESC24 FBY18:FBY24 FLU18:FLU24 FVQ18:FVQ24 GFM18:GFM24 GPI18:GPI24 GZE18:GZE24 HJA18:HJA24 HSW18:HSW24 ICS18:ICS24 IMO18:IMO24 IWK18:IWK24 JGG18:JGG24 JQC18:JQC24 JZY18:JZY24 KJU18:KJU24 KTQ18:KTQ24 LDM18:LDM24 LNI18:LNI24 LXE18:LXE24 MHA18:MHA24 MQW18:MQW24 NAS18:NAS24 NKO18:NKO24 NUK18:NUK24 OEG18:OEG24 OOC18:OOC24 OXY18:OXY24 PHU18:PHU24 PRQ18:PRQ24 QBM18:QBM24 QLI18:QLI24 QVE18:QVE24 RFA18:RFA24 ROW18:ROW24 RYS18:RYS24 SIO18:SIO24 SSK18:SSK24 TCG18:TCG24 TMC18:TMC24 TVY18:TVY24 UFU18:UFU24 UPQ18:UPQ24 UZM18:UZM24 VJI18:VJI24 VTE18:VTE24 WDA18:WDA24 WMW18:WMW24 WWS18:WWS24 KG18:KG24 WMW983054:WMW983060 AK65550:AK65556 KG65550:KG65556 UC65550:UC65556 ADY65550:ADY65556 ANU65550:ANU65556 AXQ65550:AXQ65556 BHM65550:BHM65556 BRI65550:BRI65556 CBE65550:CBE65556 CLA65550:CLA65556 CUW65550:CUW65556 DES65550:DES65556 DOO65550:DOO65556 DYK65550:DYK65556 EIG65550:EIG65556 ESC65550:ESC65556 FBY65550:FBY65556 FLU65550:FLU65556 FVQ65550:FVQ65556 GFM65550:GFM65556 GPI65550:GPI65556 GZE65550:GZE65556 HJA65550:HJA65556 HSW65550:HSW65556 ICS65550:ICS65556 IMO65550:IMO65556 IWK65550:IWK65556 JGG65550:JGG65556 JQC65550:JQC65556 JZY65550:JZY65556 KJU65550:KJU65556 KTQ65550:KTQ65556 LDM65550:LDM65556 LNI65550:LNI65556 LXE65550:LXE65556 MHA65550:MHA65556 MQW65550:MQW65556 NAS65550:NAS65556 NKO65550:NKO65556 NUK65550:NUK65556 OEG65550:OEG65556 OOC65550:OOC65556 OXY65550:OXY65556 PHU65550:PHU65556 PRQ65550:PRQ65556 QBM65550:QBM65556 QLI65550:QLI65556 QVE65550:QVE65556 RFA65550:RFA65556 ROW65550:ROW65556 RYS65550:RYS65556 SIO65550:SIO65556 SSK65550:SSK65556 TCG65550:TCG65556 TMC65550:TMC65556 TVY65550:TVY65556 UFU65550:UFU65556 UPQ65550:UPQ65556 UZM65550:UZM65556 VJI65550:VJI65556 VTE65550:VTE65556 WDA65550:WDA65556 WMW65550:WMW65556 WWS65550:WWS65556 AK131086:AK131092 KG131086:KG131092 UC131086:UC131092 ADY131086:ADY131092 ANU131086:ANU131092 AXQ131086:AXQ131092 BHM131086:BHM131092 BRI131086:BRI131092 CBE131086:CBE131092 CLA131086:CLA131092 CUW131086:CUW131092 DES131086:DES131092 DOO131086:DOO131092 DYK131086:DYK131092 EIG131086:EIG131092 ESC131086:ESC131092 FBY131086:FBY131092 FLU131086:FLU131092 FVQ131086:FVQ131092 GFM131086:GFM131092 GPI131086:GPI131092 GZE131086:GZE131092 HJA131086:HJA131092 HSW131086:HSW131092 ICS131086:ICS131092 IMO131086:IMO131092 IWK131086:IWK131092 JGG131086:JGG131092 JQC131086:JQC131092 JZY131086:JZY131092 KJU131086:KJU131092 KTQ131086:KTQ131092 LDM131086:LDM131092 LNI131086:LNI131092 LXE131086:LXE131092 MHA131086:MHA131092 MQW131086:MQW131092 NAS131086:NAS131092 NKO131086:NKO131092 NUK131086:NUK131092 OEG131086:OEG131092 OOC131086:OOC131092 OXY131086:OXY131092 PHU131086:PHU131092 PRQ131086:PRQ131092 QBM131086:QBM131092 QLI131086:QLI131092 QVE131086:QVE131092 RFA131086:RFA131092 ROW131086:ROW131092 RYS131086:RYS131092 SIO131086:SIO131092 SSK131086:SSK131092 TCG131086:TCG131092 TMC131086:TMC131092 TVY131086:TVY131092 UFU131086:UFU131092 UPQ131086:UPQ131092 UZM131086:UZM131092 VJI131086:VJI131092 VTE131086:VTE131092 WDA131086:WDA131092 WMW131086:WMW131092 WWS131086:WWS131092 AK196622:AK196628 KG196622:KG196628 UC196622:UC196628 ADY196622:ADY196628 ANU196622:ANU196628 AXQ196622:AXQ196628 BHM196622:BHM196628 BRI196622:BRI196628 CBE196622:CBE196628 CLA196622:CLA196628 CUW196622:CUW196628 DES196622:DES196628 DOO196622:DOO196628 DYK196622:DYK196628 EIG196622:EIG196628 ESC196622:ESC196628 FBY196622:FBY196628 FLU196622:FLU196628 FVQ196622:FVQ196628 GFM196622:GFM196628 GPI196622:GPI196628 GZE196622:GZE196628 HJA196622:HJA196628 HSW196622:HSW196628 ICS196622:ICS196628 IMO196622:IMO196628 IWK196622:IWK196628 JGG196622:JGG196628 JQC196622:JQC196628 JZY196622:JZY196628 KJU196622:KJU196628 KTQ196622:KTQ196628 LDM196622:LDM196628 LNI196622:LNI196628 LXE196622:LXE196628 MHA196622:MHA196628 MQW196622:MQW196628 NAS196622:NAS196628 NKO196622:NKO196628 NUK196622:NUK196628 OEG196622:OEG196628 OOC196622:OOC196628 OXY196622:OXY196628 PHU196622:PHU196628 PRQ196622:PRQ196628 QBM196622:QBM196628 QLI196622:QLI196628 QVE196622:QVE196628 RFA196622:RFA196628 ROW196622:ROW196628 RYS196622:RYS196628 SIO196622:SIO196628 SSK196622:SSK196628 TCG196622:TCG196628 TMC196622:TMC196628 TVY196622:TVY196628 UFU196622:UFU196628 UPQ196622:UPQ196628 UZM196622:UZM196628 VJI196622:VJI196628 VTE196622:VTE196628 WDA196622:WDA196628 WMW196622:WMW196628 WWS196622:WWS196628 AK262158:AK262164 KG262158:KG262164 UC262158:UC262164 ADY262158:ADY262164 ANU262158:ANU262164 AXQ262158:AXQ262164 BHM262158:BHM262164 BRI262158:BRI262164 CBE262158:CBE262164 CLA262158:CLA262164 CUW262158:CUW262164 DES262158:DES262164 DOO262158:DOO262164 DYK262158:DYK262164 EIG262158:EIG262164 ESC262158:ESC262164 FBY262158:FBY262164 FLU262158:FLU262164 FVQ262158:FVQ262164 GFM262158:GFM262164 GPI262158:GPI262164 GZE262158:GZE262164 HJA262158:HJA262164 HSW262158:HSW262164 ICS262158:ICS262164 IMO262158:IMO262164 IWK262158:IWK262164 JGG262158:JGG262164 JQC262158:JQC262164 JZY262158:JZY262164 KJU262158:KJU262164 KTQ262158:KTQ262164 LDM262158:LDM262164 LNI262158:LNI262164 LXE262158:LXE262164 MHA262158:MHA262164 MQW262158:MQW262164 NAS262158:NAS262164 NKO262158:NKO262164 NUK262158:NUK262164 OEG262158:OEG262164 OOC262158:OOC262164 OXY262158:OXY262164 PHU262158:PHU262164 PRQ262158:PRQ262164 QBM262158:QBM262164 QLI262158:QLI262164 QVE262158:QVE262164 RFA262158:RFA262164 ROW262158:ROW262164 RYS262158:RYS262164 SIO262158:SIO262164 SSK262158:SSK262164 TCG262158:TCG262164 TMC262158:TMC262164 TVY262158:TVY262164 UFU262158:UFU262164 UPQ262158:UPQ262164 UZM262158:UZM262164 VJI262158:VJI262164 VTE262158:VTE262164 WDA262158:WDA262164 WMW262158:WMW262164 WWS262158:WWS262164 AK327694:AK327700 KG327694:KG327700 UC327694:UC327700 ADY327694:ADY327700 ANU327694:ANU327700 AXQ327694:AXQ327700 BHM327694:BHM327700 BRI327694:BRI327700 CBE327694:CBE327700 CLA327694:CLA327700 CUW327694:CUW327700 DES327694:DES327700 DOO327694:DOO327700 DYK327694:DYK327700 EIG327694:EIG327700 ESC327694:ESC327700 FBY327694:FBY327700 FLU327694:FLU327700 FVQ327694:FVQ327700 GFM327694:GFM327700 GPI327694:GPI327700 GZE327694:GZE327700 HJA327694:HJA327700 HSW327694:HSW327700 ICS327694:ICS327700 IMO327694:IMO327700 IWK327694:IWK327700 JGG327694:JGG327700 JQC327694:JQC327700 JZY327694:JZY327700 KJU327694:KJU327700 KTQ327694:KTQ327700 LDM327694:LDM327700 LNI327694:LNI327700 LXE327694:LXE327700 MHA327694:MHA327700 MQW327694:MQW327700 NAS327694:NAS327700 NKO327694:NKO327700 NUK327694:NUK327700 OEG327694:OEG327700 OOC327694:OOC327700 OXY327694:OXY327700 PHU327694:PHU327700 PRQ327694:PRQ327700 QBM327694:QBM327700 QLI327694:QLI327700 QVE327694:QVE327700 RFA327694:RFA327700 ROW327694:ROW327700 RYS327694:RYS327700 SIO327694:SIO327700 SSK327694:SSK327700 TCG327694:TCG327700 TMC327694:TMC327700 TVY327694:TVY327700 UFU327694:UFU327700 UPQ327694:UPQ327700 UZM327694:UZM327700 VJI327694:VJI327700 VTE327694:VTE327700 WDA327694:WDA327700 WMW327694:WMW327700 WWS327694:WWS327700 AK393230:AK393236 KG393230:KG393236 UC393230:UC393236 ADY393230:ADY393236 ANU393230:ANU393236 AXQ393230:AXQ393236 BHM393230:BHM393236 BRI393230:BRI393236 CBE393230:CBE393236 CLA393230:CLA393236 CUW393230:CUW393236 DES393230:DES393236 DOO393230:DOO393236 DYK393230:DYK393236 EIG393230:EIG393236 ESC393230:ESC393236 FBY393230:FBY393236 FLU393230:FLU393236 FVQ393230:FVQ393236 GFM393230:GFM393236 GPI393230:GPI393236 GZE393230:GZE393236 HJA393230:HJA393236 HSW393230:HSW393236 ICS393230:ICS393236 IMO393230:IMO393236 IWK393230:IWK393236 JGG393230:JGG393236 JQC393230:JQC393236 JZY393230:JZY393236 KJU393230:KJU393236 KTQ393230:KTQ393236 LDM393230:LDM393236 LNI393230:LNI393236 LXE393230:LXE393236 MHA393230:MHA393236 MQW393230:MQW393236 NAS393230:NAS393236 NKO393230:NKO393236 NUK393230:NUK393236 OEG393230:OEG393236 OOC393230:OOC393236 OXY393230:OXY393236 PHU393230:PHU393236 PRQ393230:PRQ393236 QBM393230:QBM393236 QLI393230:QLI393236 QVE393230:QVE393236 RFA393230:RFA393236 ROW393230:ROW393236 RYS393230:RYS393236 SIO393230:SIO393236 SSK393230:SSK393236 TCG393230:TCG393236 TMC393230:TMC393236 TVY393230:TVY393236 UFU393230:UFU393236 UPQ393230:UPQ393236 UZM393230:UZM393236 VJI393230:VJI393236 VTE393230:VTE393236 WDA393230:WDA393236 WMW393230:WMW393236 WWS393230:WWS393236 AK458766:AK458772 KG458766:KG458772 UC458766:UC458772 ADY458766:ADY458772 ANU458766:ANU458772 AXQ458766:AXQ458772 BHM458766:BHM458772 BRI458766:BRI458772 CBE458766:CBE458772 CLA458766:CLA458772 CUW458766:CUW458772 DES458766:DES458772 DOO458766:DOO458772 DYK458766:DYK458772 EIG458766:EIG458772 ESC458766:ESC458772 FBY458766:FBY458772 FLU458766:FLU458772 FVQ458766:FVQ458772 GFM458766:GFM458772 GPI458766:GPI458772 GZE458766:GZE458772 HJA458766:HJA458772 HSW458766:HSW458772 ICS458766:ICS458772 IMO458766:IMO458772 IWK458766:IWK458772 JGG458766:JGG458772 JQC458766:JQC458772 JZY458766:JZY458772 KJU458766:KJU458772 KTQ458766:KTQ458772 LDM458766:LDM458772 LNI458766:LNI458772 LXE458766:LXE458772 MHA458766:MHA458772 MQW458766:MQW458772 NAS458766:NAS458772 NKO458766:NKO458772 NUK458766:NUK458772 OEG458766:OEG458772 OOC458766:OOC458772 OXY458766:OXY458772 PHU458766:PHU458772 PRQ458766:PRQ458772 QBM458766:QBM458772 QLI458766:QLI458772 QVE458766:QVE458772 RFA458766:RFA458772 ROW458766:ROW458772 RYS458766:RYS458772 SIO458766:SIO458772 SSK458766:SSK458772 TCG458766:TCG458772 TMC458766:TMC458772 TVY458766:TVY458772 UFU458766:UFU458772 UPQ458766:UPQ458772 UZM458766:UZM458772 VJI458766:VJI458772 VTE458766:VTE458772 WDA458766:WDA458772 WMW458766:WMW458772 WWS458766:WWS458772 AK524302:AK524308 KG524302:KG524308 UC524302:UC524308 ADY524302:ADY524308 ANU524302:ANU524308 AXQ524302:AXQ524308 BHM524302:BHM524308 BRI524302:BRI524308 CBE524302:CBE524308 CLA524302:CLA524308 CUW524302:CUW524308 DES524302:DES524308 DOO524302:DOO524308 DYK524302:DYK524308 EIG524302:EIG524308 ESC524302:ESC524308 FBY524302:FBY524308 FLU524302:FLU524308 FVQ524302:FVQ524308 GFM524302:GFM524308 GPI524302:GPI524308 GZE524302:GZE524308 HJA524302:HJA524308 HSW524302:HSW524308 ICS524302:ICS524308 IMO524302:IMO524308 IWK524302:IWK524308 JGG524302:JGG524308 JQC524302:JQC524308 JZY524302:JZY524308 KJU524302:KJU524308 KTQ524302:KTQ524308 LDM524302:LDM524308 LNI524302:LNI524308 LXE524302:LXE524308 MHA524302:MHA524308 MQW524302:MQW524308 NAS524302:NAS524308 NKO524302:NKO524308 NUK524302:NUK524308 OEG524302:OEG524308 OOC524302:OOC524308 OXY524302:OXY524308 PHU524302:PHU524308 PRQ524302:PRQ524308 QBM524302:QBM524308 QLI524302:QLI524308 QVE524302:QVE524308 RFA524302:RFA524308 ROW524302:ROW524308 RYS524302:RYS524308 SIO524302:SIO524308 SSK524302:SSK524308 TCG524302:TCG524308 TMC524302:TMC524308 TVY524302:TVY524308 UFU524302:UFU524308 UPQ524302:UPQ524308 UZM524302:UZM524308 VJI524302:VJI524308 VTE524302:VTE524308 WDA524302:WDA524308 WMW524302:WMW524308 WWS524302:WWS524308 AK589838:AK589844 KG589838:KG589844 UC589838:UC589844 ADY589838:ADY589844 ANU589838:ANU589844 AXQ589838:AXQ589844 BHM589838:BHM589844 BRI589838:BRI589844 CBE589838:CBE589844 CLA589838:CLA589844 CUW589838:CUW589844 DES589838:DES589844 DOO589838:DOO589844 DYK589838:DYK589844 EIG589838:EIG589844 ESC589838:ESC589844 FBY589838:FBY589844 FLU589838:FLU589844 FVQ589838:FVQ589844 GFM589838:GFM589844 GPI589838:GPI589844 GZE589838:GZE589844 HJA589838:HJA589844 HSW589838:HSW589844 ICS589838:ICS589844 IMO589838:IMO589844 IWK589838:IWK589844 JGG589838:JGG589844 JQC589838:JQC589844 JZY589838:JZY589844 KJU589838:KJU589844 KTQ589838:KTQ589844 LDM589838:LDM589844 LNI589838:LNI589844 LXE589838:LXE589844 MHA589838:MHA589844 MQW589838:MQW589844 NAS589838:NAS589844 NKO589838:NKO589844 NUK589838:NUK589844 OEG589838:OEG589844 OOC589838:OOC589844 OXY589838:OXY589844 PHU589838:PHU589844 PRQ589838:PRQ589844 QBM589838:QBM589844 QLI589838:QLI589844 QVE589838:QVE589844 RFA589838:RFA589844 ROW589838:ROW589844 RYS589838:RYS589844 SIO589838:SIO589844 SSK589838:SSK589844 TCG589838:TCG589844 TMC589838:TMC589844 TVY589838:TVY589844 UFU589838:UFU589844 UPQ589838:UPQ589844 UZM589838:UZM589844 VJI589838:VJI589844 VTE589838:VTE589844 WDA589838:WDA589844 WMW589838:WMW589844 WWS589838:WWS589844 AK655374:AK655380 KG655374:KG655380 UC655374:UC655380 ADY655374:ADY655380 ANU655374:ANU655380 AXQ655374:AXQ655380 BHM655374:BHM655380 BRI655374:BRI655380 CBE655374:CBE655380 CLA655374:CLA655380 CUW655374:CUW655380 DES655374:DES655380 DOO655374:DOO655380 DYK655374:DYK655380 EIG655374:EIG655380 ESC655374:ESC655380 FBY655374:FBY655380 FLU655374:FLU655380 FVQ655374:FVQ655380 GFM655374:GFM655380 GPI655374:GPI655380 GZE655374:GZE655380 HJA655374:HJA655380 HSW655374:HSW655380 ICS655374:ICS655380 IMO655374:IMO655380 IWK655374:IWK655380 JGG655374:JGG655380 JQC655374:JQC655380 JZY655374:JZY655380 KJU655374:KJU655380 KTQ655374:KTQ655380 LDM655374:LDM655380 LNI655374:LNI655380 LXE655374:LXE655380 MHA655374:MHA655380 MQW655374:MQW655380 NAS655374:NAS655380 NKO655374:NKO655380 NUK655374:NUK655380 OEG655374:OEG655380 OOC655374:OOC655380 OXY655374:OXY655380 PHU655374:PHU655380 PRQ655374:PRQ655380 QBM655374:QBM655380 QLI655374:QLI655380 QVE655374:QVE655380 RFA655374:RFA655380 ROW655374:ROW655380 RYS655374:RYS655380 SIO655374:SIO655380 SSK655374:SSK655380 TCG655374:TCG655380 TMC655374:TMC655380 TVY655374:TVY655380 UFU655374:UFU655380 UPQ655374:UPQ655380 UZM655374:UZM655380 VJI655374:VJI655380 VTE655374:VTE655380 WDA655374:WDA655380 WMW655374:WMW655380 WWS655374:WWS655380 AK720910:AK720916 KG720910:KG720916 UC720910:UC720916 ADY720910:ADY720916 ANU720910:ANU720916 AXQ720910:AXQ720916 BHM720910:BHM720916 BRI720910:BRI720916 CBE720910:CBE720916 CLA720910:CLA720916 CUW720910:CUW720916 DES720910:DES720916 DOO720910:DOO720916 DYK720910:DYK720916 EIG720910:EIG720916 ESC720910:ESC720916 FBY720910:FBY720916 FLU720910:FLU720916 FVQ720910:FVQ720916 GFM720910:GFM720916 GPI720910:GPI720916 GZE720910:GZE720916 HJA720910:HJA720916 HSW720910:HSW720916 ICS720910:ICS720916 IMO720910:IMO720916 IWK720910:IWK720916 JGG720910:JGG720916 JQC720910:JQC720916 JZY720910:JZY720916 KJU720910:KJU720916 KTQ720910:KTQ720916 LDM720910:LDM720916 LNI720910:LNI720916 LXE720910:LXE720916 MHA720910:MHA720916 MQW720910:MQW720916 NAS720910:NAS720916 NKO720910:NKO720916 NUK720910:NUK720916 OEG720910:OEG720916 OOC720910:OOC720916 OXY720910:OXY720916 PHU720910:PHU720916 PRQ720910:PRQ720916 QBM720910:QBM720916 QLI720910:QLI720916 QVE720910:QVE720916 RFA720910:RFA720916 ROW720910:ROW720916 RYS720910:RYS720916 SIO720910:SIO720916 SSK720910:SSK720916 TCG720910:TCG720916 TMC720910:TMC720916 TVY720910:TVY720916 UFU720910:UFU720916 UPQ720910:UPQ720916 UZM720910:UZM720916 VJI720910:VJI720916 VTE720910:VTE720916 WDA720910:WDA720916 WMW720910:WMW720916 WWS720910:WWS720916 AK786446:AK786452 KG786446:KG786452 UC786446:UC786452 ADY786446:ADY786452 ANU786446:ANU786452 AXQ786446:AXQ786452 BHM786446:BHM786452 BRI786446:BRI786452 CBE786446:CBE786452 CLA786446:CLA786452 CUW786446:CUW786452 DES786446:DES786452 DOO786446:DOO786452 DYK786446:DYK786452 EIG786446:EIG786452 ESC786446:ESC786452 FBY786446:FBY786452 FLU786446:FLU786452 FVQ786446:FVQ786452 GFM786446:GFM786452 GPI786446:GPI786452 GZE786446:GZE786452 HJA786446:HJA786452 HSW786446:HSW786452 ICS786446:ICS786452 IMO786446:IMO786452 IWK786446:IWK786452 JGG786446:JGG786452 JQC786446:JQC786452 JZY786446:JZY786452 KJU786446:KJU786452 KTQ786446:KTQ786452 LDM786446:LDM786452 LNI786446:LNI786452 LXE786446:LXE786452 MHA786446:MHA786452 MQW786446:MQW786452 NAS786446:NAS786452 NKO786446:NKO786452 NUK786446:NUK786452 OEG786446:OEG786452 OOC786446:OOC786452 OXY786446:OXY786452 PHU786446:PHU786452 PRQ786446:PRQ786452 QBM786446:QBM786452 QLI786446:QLI786452 QVE786446:QVE786452 RFA786446:RFA786452 ROW786446:ROW786452 RYS786446:RYS786452 SIO786446:SIO786452 SSK786446:SSK786452 TCG786446:TCG786452 TMC786446:TMC786452 TVY786446:TVY786452 UFU786446:UFU786452 UPQ786446:UPQ786452 UZM786446:UZM786452 VJI786446:VJI786452 VTE786446:VTE786452 WDA786446:WDA786452 WMW786446:WMW786452 WWS786446:WWS786452 AK851982:AK851988 KG851982:KG851988 UC851982:UC851988 ADY851982:ADY851988 ANU851982:ANU851988 AXQ851982:AXQ851988 BHM851982:BHM851988 BRI851982:BRI851988 CBE851982:CBE851988 CLA851982:CLA851988 CUW851982:CUW851988 DES851982:DES851988 DOO851982:DOO851988 DYK851982:DYK851988 EIG851982:EIG851988 ESC851982:ESC851988 FBY851982:FBY851988 FLU851982:FLU851988 FVQ851982:FVQ851988 GFM851982:GFM851988 GPI851982:GPI851988 GZE851982:GZE851988 HJA851982:HJA851988 HSW851982:HSW851988 ICS851982:ICS851988 IMO851982:IMO851988 IWK851982:IWK851988 JGG851982:JGG851988 JQC851982:JQC851988 JZY851982:JZY851988 KJU851982:KJU851988 KTQ851982:KTQ851988 LDM851982:LDM851988 LNI851982:LNI851988 LXE851982:LXE851988 MHA851982:MHA851988 MQW851982:MQW851988 NAS851982:NAS851988 NKO851982:NKO851988 NUK851982:NUK851988 OEG851982:OEG851988 OOC851982:OOC851988 OXY851982:OXY851988 PHU851982:PHU851988 PRQ851982:PRQ851988 QBM851982:QBM851988 QLI851982:QLI851988 QVE851982:QVE851988 RFA851982:RFA851988 ROW851982:ROW851988 RYS851982:RYS851988 SIO851982:SIO851988 SSK851982:SSK851988 TCG851982:TCG851988 TMC851982:TMC851988 TVY851982:TVY851988 UFU851982:UFU851988 UPQ851982:UPQ851988 UZM851982:UZM851988 VJI851982:VJI851988 VTE851982:VTE851988 WDA851982:WDA851988 WMW851982:WMW851988 WWS851982:WWS851988 AK917518:AK917524 KG917518:KG917524 UC917518:UC917524 ADY917518:ADY917524 ANU917518:ANU917524 AXQ917518:AXQ917524 BHM917518:BHM917524 BRI917518:BRI917524 CBE917518:CBE917524 CLA917518:CLA917524 CUW917518:CUW917524 DES917518:DES917524 DOO917518:DOO917524 DYK917518:DYK917524 EIG917518:EIG917524 ESC917518:ESC917524 FBY917518:FBY917524 FLU917518:FLU917524 FVQ917518:FVQ917524 GFM917518:GFM917524 GPI917518:GPI917524 GZE917518:GZE917524 HJA917518:HJA917524 HSW917518:HSW917524 ICS917518:ICS917524 IMO917518:IMO917524 IWK917518:IWK917524 JGG917518:JGG917524 JQC917518:JQC917524 JZY917518:JZY917524 KJU917518:KJU917524 KTQ917518:KTQ917524 LDM917518:LDM917524 LNI917518:LNI917524 LXE917518:LXE917524 MHA917518:MHA917524 MQW917518:MQW917524 NAS917518:NAS917524 NKO917518:NKO917524 NUK917518:NUK917524 OEG917518:OEG917524 OOC917518:OOC917524 OXY917518:OXY917524 PHU917518:PHU917524 PRQ917518:PRQ917524 QBM917518:QBM917524 QLI917518:QLI917524 QVE917518:QVE917524 RFA917518:RFA917524 ROW917518:ROW917524 RYS917518:RYS917524 SIO917518:SIO917524 SSK917518:SSK917524 TCG917518:TCG917524 TMC917518:TMC917524 TVY917518:TVY917524 UFU917518:UFU917524 UPQ917518:UPQ917524 UZM917518:UZM917524 VJI917518:VJI917524 VTE917518:VTE917524 WDA917518:WDA917524 WMW917518:WMW917524 WWS917518:WWS917524 AK983054:AK983060 KG983054:KG983060 UC983054:UC983060 ADY983054:ADY983060 ANU983054:ANU983060 AXQ983054:AXQ983060 BHM983054:BHM983060 BRI983054:BRI983060 CBE983054:CBE983060 CLA983054:CLA983060 CUW983054:CUW983060 DES983054:DES983060 DOO983054:DOO983060 DYK983054:DYK983060 EIG983054:EIG983060 ESC983054:ESC983060 FBY983054:FBY983060 FLU983054:FLU983060 FVQ983054:FVQ983060 GFM983054:GFM983060 GPI983054:GPI983060 GZE983054:GZE983060 HJA983054:HJA983060 HSW983054:HSW983060 ICS983054:ICS983060 IMO983054:IMO983060 IWK983054:IWK983060 JGG983054:JGG983060 JQC983054:JQC983060 JZY983054:JZY983060 KJU983054:KJU983060 KTQ983054:KTQ983060 LDM983054:LDM983060 LNI983054:LNI983060 LXE983054:LXE983060 MHA983054:MHA983060 MQW983054:MQW983060 NAS983054:NAS983060 NKO983054:NKO983060 NUK983054:NUK983060 OEG983054:OEG983060 OOC983054:OOC983060 OXY983054:OXY983060 PHU983054:PHU983060 PRQ983054:PRQ983060 QBM983054:QBM983060 QLI983054:QLI983060 QVE983054:QVE983060 RFA983054:RFA983060 ROW983054:ROW983060 RYS983054:RYS983060 SIO983054:SIO983060 SSK983054:SSK983060 TCG983054:TCG983060 TMC983054:TMC983060 TVY983054:TVY983060 UFU983054:UFU983060 UPQ983054:UPQ983060 UZM983054:UZM983060 VJI983054:VJI983060 VTE983054:VTE983060 WDA983054:WDA983060 UC18:UC24">
      <formula1>900</formula1>
    </dataValidation>
    <dataValidation type="list" allowBlank="1" showInputMessage="1" showErrorMessage="1" errorTitle="Ошибка" error="Выберите значение из списка"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M24 WWI983060 M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M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M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M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M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M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M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M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M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M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M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M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M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M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M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JW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D65556:KD65557 TZ65556:TZ65557 ADV65556:ADV65557 ANR65556:ANR65557 AXN65556:AXN65557 BHJ65556:BHJ65557 BRF65556:BRF65557 CBB65556:CBB65557 CKX65556:CKX65557 CUT65556:CUT65557 DEP65556:DEP65557 DOL65556:DOL65557 DYH65556:DYH65557 EID65556:EID65557 ERZ65556:ERZ65557 FBV65556:FBV65557 FLR65556:FLR65557 FVN65556:FVN65557 GFJ65556:GFJ65557 GPF65556:GPF65557 GZB65556:GZB65557 HIX65556:HIX65557 HST65556:HST65557 ICP65556:ICP65557 IML65556:IML65557 IWH65556:IWH65557 JGD65556:JGD65557 JPZ65556:JPZ65557 JZV65556:JZV65557 KJR65556:KJR65557 KTN65556:KTN65557 LDJ65556:LDJ65557 LNF65556:LNF65557 LXB65556:LXB65557 MGX65556:MGX65557 MQT65556:MQT65557 NAP65556:NAP65557 NKL65556:NKL65557 NUH65556:NUH65557 OED65556:OED65557 ONZ65556:ONZ65557 OXV65556:OXV65557 PHR65556:PHR65557 PRN65556:PRN65557 QBJ65556:QBJ65557 QLF65556:QLF65557 QVB65556:QVB65557 REX65556:REX65557 ROT65556:ROT65557 RYP65556:RYP65557 SIL65556:SIL65557 SSH65556:SSH65557 TCD65556:TCD65557 TLZ65556:TLZ65557 TVV65556:TVV65557 UFR65556:UFR65557 UPN65556:UPN65557 UZJ65556:UZJ65557 VJF65556:VJF65557 VTB65556:VTB65557 WCX65556:WCX65557 WMT65556:WMT65557 WWP65556:WWP65557 T131092:T131093 KD131092:KD131093 TZ131092:TZ131093 ADV131092:ADV131093 ANR131092:ANR131093 AXN131092:AXN131093 BHJ131092:BHJ131093 BRF131092:BRF131093 CBB131092:CBB131093 CKX131092:CKX131093 CUT131092:CUT131093 DEP131092:DEP131093 DOL131092:DOL131093 DYH131092:DYH131093 EID131092:EID131093 ERZ131092:ERZ131093 FBV131092:FBV131093 FLR131092:FLR131093 FVN131092:FVN131093 GFJ131092:GFJ131093 GPF131092:GPF131093 GZB131092:GZB131093 HIX131092:HIX131093 HST131092:HST131093 ICP131092:ICP131093 IML131092:IML131093 IWH131092:IWH131093 JGD131092:JGD131093 JPZ131092:JPZ131093 JZV131092:JZV131093 KJR131092:KJR131093 KTN131092:KTN131093 LDJ131092:LDJ131093 LNF131092:LNF131093 LXB131092:LXB131093 MGX131092:MGX131093 MQT131092:MQT131093 NAP131092:NAP131093 NKL131092:NKL131093 NUH131092:NUH131093 OED131092:OED131093 ONZ131092:ONZ131093 OXV131092:OXV131093 PHR131092:PHR131093 PRN131092:PRN131093 QBJ131092:QBJ131093 QLF131092:QLF131093 QVB131092:QVB131093 REX131092:REX131093 ROT131092:ROT131093 RYP131092:RYP131093 SIL131092:SIL131093 SSH131092:SSH131093 TCD131092:TCD131093 TLZ131092:TLZ131093 TVV131092:TVV131093 UFR131092:UFR131093 UPN131092:UPN131093 UZJ131092:UZJ131093 VJF131092:VJF131093 VTB131092:VTB131093 WCX131092:WCX131093 WMT131092:WMT131093 WWP131092:WWP131093 T196628:T196629 KD196628:KD196629 TZ196628:TZ196629 ADV196628:ADV196629 ANR196628:ANR196629 AXN196628:AXN196629 BHJ196628:BHJ196629 BRF196628:BRF196629 CBB196628:CBB196629 CKX196628:CKX196629 CUT196628:CUT196629 DEP196628:DEP196629 DOL196628:DOL196629 DYH196628:DYH196629 EID196628:EID196629 ERZ196628:ERZ196629 FBV196628:FBV196629 FLR196628:FLR196629 FVN196628:FVN196629 GFJ196628:GFJ196629 GPF196628:GPF196629 GZB196628:GZB196629 HIX196628:HIX196629 HST196628:HST196629 ICP196628:ICP196629 IML196628:IML196629 IWH196628:IWH196629 JGD196628:JGD196629 JPZ196628:JPZ196629 JZV196628:JZV196629 KJR196628:KJR196629 KTN196628:KTN196629 LDJ196628:LDJ196629 LNF196628:LNF196629 LXB196628:LXB196629 MGX196628:MGX196629 MQT196628:MQT196629 NAP196628:NAP196629 NKL196628:NKL196629 NUH196628:NUH196629 OED196628:OED196629 ONZ196628:ONZ196629 OXV196628:OXV196629 PHR196628:PHR196629 PRN196628:PRN196629 QBJ196628:QBJ196629 QLF196628:QLF196629 QVB196628:QVB196629 REX196628:REX196629 ROT196628:ROT196629 RYP196628:RYP196629 SIL196628:SIL196629 SSH196628:SSH196629 TCD196628:TCD196629 TLZ196628:TLZ196629 TVV196628:TVV196629 UFR196628:UFR196629 UPN196628:UPN196629 UZJ196628:UZJ196629 VJF196628:VJF196629 VTB196628:VTB196629 WCX196628:WCX196629 WMT196628:WMT196629 WWP196628:WWP196629 T262164:T262165 KD262164:KD262165 TZ262164:TZ262165 ADV262164:ADV262165 ANR262164:ANR262165 AXN262164:AXN262165 BHJ262164:BHJ262165 BRF262164:BRF262165 CBB262164:CBB262165 CKX262164:CKX262165 CUT262164:CUT262165 DEP262164:DEP262165 DOL262164:DOL262165 DYH262164:DYH262165 EID262164:EID262165 ERZ262164:ERZ262165 FBV262164:FBV262165 FLR262164:FLR262165 FVN262164:FVN262165 GFJ262164:GFJ262165 GPF262164:GPF262165 GZB262164:GZB262165 HIX262164:HIX262165 HST262164:HST262165 ICP262164:ICP262165 IML262164:IML262165 IWH262164:IWH262165 JGD262164:JGD262165 JPZ262164:JPZ262165 JZV262164:JZV262165 KJR262164:KJR262165 KTN262164:KTN262165 LDJ262164:LDJ262165 LNF262164:LNF262165 LXB262164:LXB262165 MGX262164:MGX262165 MQT262164:MQT262165 NAP262164:NAP262165 NKL262164:NKL262165 NUH262164:NUH262165 OED262164:OED262165 ONZ262164:ONZ262165 OXV262164:OXV262165 PHR262164:PHR262165 PRN262164:PRN262165 QBJ262164:QBJ262165 QLF262164:QLF262165 QVB262164:QVB262165 REX262164:REX262165 ROT262164:ROT262165 RYP262164:RYP262165 SIL262164:SIL262165 SSH262164:SSH262165 TCD262164:TCD262165 TLZ262164:TLZ262165 TVV262164:TVV262165 UFR262164:UFR262165 UPN262164:UPN262165 UZJ262164:UZJ262165 VJF262164:VJF262165 VTB262164:VTB262165 WCX262164:WCX262165 WMT262164:WMT262165 WWP262164:WWP262165 T327700:T327701 KD327700:KD327701 TZ327700:TZ327701 ADV327700:ADV327701 ANR327700:ANR327701 AXN327700:AXN327701 BHJ327700:BHJ327701 BRF327700:BRF327701 CBB327700:CBB327701 CKX327700:CKX327701 CUT327700:CUT327701 DEP327700:DEP327701 DOL327700:DOL327701 DYH327700:DYH327701 EID327700:EID327701 ERZ327700:ERZ327701 FBV327700:FBV327701 FLR327700:FLR327701 FVN327700:FVN327701 GFJ327700:GFJ327701 GPF327700:GPF327701 GZB327700:GZB327701 HIX327700:HIX327701 HST327700:HST327701 ICP327700:ICP327701 IML327700:IML327701 IWH327700:IWH327701 JGD327700:JGD327701 JPZ327700:JPZ327701 JZV327700:JZV327701 KJR327700:KJR327701 KTN327700:KTN327701 LDJ327700:LDJ327701 LNF327700:LNF327701 LXB327700:LXB327701 MGX327700:MGX327701 MQT327700:MQT327701 NAP327700:NAP327701 NKL327700:NKL327701 NUH327700:NUH327701 OED327700:OED327701 ONZ327700:ONZ327701 OXV327700:OXV327701 PHR327700:PHR327701 PRN327700:PRN327701 QBJ327700:QBJ327701 QLF327700:QLF327701 QVB327700:QVB327701 REX327700:REX327701 ROT327700:ROT327701 RYP327700:RYP327701 SIL327700:SIL327701 SSH327700:SSH327701 TCD327700:TCD327701 TLZ327700:TLZ327701 TVV327700:TVV327701 UFR327700:UFR327701 UPN327700:UPN327701 UZJ327700:UZJ327701 VJF327700:VJF327701 VTB327700:VTB327701 WCX327700:WCX327701 WMT327700:WMT327701 WWP327700:WWP327701 T393236:T393237 KD393236:KD393237 TZ393236:TZ393237 ADV393236:ADV393237 ANR393236:ANR393237 AXN393236:AXN393237 BHJ393236:BHJ393237 BRF393236:BRF393237 CBB393236:CBB393237 CKX393236:CKX393237 CUT393236:CUT393237 DEP393236:DEP393237 DOL393236:DOL393237 DYH393236:DYH393237 EID393236:EID393237 ERZ393236:ERZ393237 FBV393236:FBV393237 FLR393236:FLR393237 FVN393236:FVN393237 GFJ393236:GFJ393237 GPF393236:GPF393237 GZB393236:GZB393237 HIX393236:HIX393237 HST393236:HST393237 ICP393236:ICP393237 IML393236:IML393237 IWH393236:IWH393237 JGD393236:JGD393237 JPZ393236:JPZ393237 JZV393236:JZV393237 KJR393236:KJR393237 KTN393236:KTN393237 LDJ393236:LDJ393237 LNF393236:LNF393237 LXB393236:LXB393237 MGX393236:MGX393237 MQT393236:MQT393237 NAP393236:NAP393237 NKL393236:NKL393237 NUH393236:NUH393237 OED393236:OED393237 ONZ393236:ONZ393237 OXV393236:OXV393237 PHR393236:PHR393237 PRN393236:PRN393237 QBJ393236:QBJ393237 QLF393236:QLF393237 QVB393236:QVB393237 REX393236:REX393237 ROT393236:ROT393237 RYP393236:RYP393237 SIL393236:SIL393237 SSH393236:SSH393237 TCD393236:TCD393237 TLZ393236:TLZ393237 TVV393236:TVV393237 UFR393236:UFR393237 UPN393236:UPN393237 UZJ393236:UZJ393237 VJF393236:VJF393237 VTB393236:VTB393237 WCX393236:WCX393237 WMT393236:WMT393237 WWP393236:WWP393237 T458772:T458773 KD458772:KD458773 TZ458772:TZ458773 ADV458772:ADV458773 ANR458772:ANR458773 AXN458772:AXN458773 BHJ458772:BHJ458773 BRF458772:BRF458773 CBB458772:CBB458773 CKX458772:CKX458773 CUT458772:CUT458773 DEP458772:DEP458773 DOL458772:DOL458773 DYH458772:DYH458773 EID458772:EID458773 ERZ458772:ERZ458773 FBV458772:FBV458773 FLR458772:FLR458773 FVN458772:FVN458773 GFJ458772:GFJ458773 GPF458772:GPF458773 GZB458772:GZB458773 HIX458772:HIX458773 HST458772:HST458773 ICP458772:ICP458773 IML458772:IML458773 IWH458772:IWH458773 JGD458772:JGD458773 JPZ458772:JPZ458773 JZV458772:JZV458773 KJR458772:KJR458773 KTN458772:KTN458773 LDJ458772:LDJ458773 LNF458772:LNF458773 LXB458772:LXB458773 MGX458772:MGX458773 MQT458772:MQT458773 NAP458772:NAP458773 NKL458772:NKL458773 NUH458772:NUH458773 OED458772:OED458773 ONZ458772:ONZ458773 OXV458772:OXV458773 PHR458772:PHR458773 PRN458772:PRN458773 QBJ458772:QBJ458773 QLF458772:QLF458773 QVB458772:QVB458773 REX458772:REX458773 ROT458772:ROT458773 RYP458772:RYP458773 SIL458772:SIL458773 SSH458772:SSH458773 TCD458772:TCD458773 TLZ458772:TLZ458773 TVV458772:TVV458773 UFR458772:UFR458773 UPN458772:UPN458773 UZJ458772:UZJ458773 VJF458772:VJF458773 VTB458772:VTB458773 WCX458772:WCX458773 WMT458772:WMT458773 WWP458772:WWP458773 T524308:T524309 KD524308:KD524309 TZ524308:TZ524309 ADV524308:ADV524309 ANR524308:ANR524309 AXN524308:AXN524309 BHJ524308:BHJ524309 BRF524308:BRF524309 CBB524308:CBB524309 CKX524308:CKX524309 CUT524308:CUT524309 DEP524308:DEP524309 DOL524308:DOL524309 DYH524308:DYH524309 EID524308:EID524309 ERZ524308:ERZ524309 FBV524308:FBV524309 FLR524308:FLR524309 FVN524308:FVN524309 GFJ524308:GFJ524309 GPF524308:GPF524309 GZB524308:GZB524309 HIX524308:HIX524309 HST524308:HST524309 ICP524308:ICP524309 IML524308:IML524309 IWH524308:IWH524309 JGD524308:JGD524309 JPZ524308:JPZ524309 JZV524308:JZV524309 KJR524308:KJR524309 KTN524308:KTN524309 LDJ524308:LDJ524309 LNF524308:LNF524309 LXB524308:LXB524309 MGX524308:MGX524309 MQT524308:MQT524309 NAP524308:NAP524309 NKL524308:NKL524309 NUH524308:NUH524309 OED524308:OED524309 ONZ524308:ONZ524309 OXV524308:OXV524309 PHR524308:PHR524309 PRN524308:PRN524309 QBJ524308:QBJ524309 QLF524308:QLF524309 QVB524308:QVB524309 REX524308:REX524309 ROT524308:ROT524309 RYP524308:RYP524309 SIL524308:SIL524309 SSH524308:SSH524309 TCD524308:TCD524309 TLZ524308:TLZ524309 TVV524308:TVV524309 UFR524308:UFR524309 UPN524308:UPN524309 UZJ524308:UZJ524309 VJF524308:VJF524309 VTB524308:VTB524309 WCX524308:WCX524309 WMT524308:WMT524309 WWP524308:WWP524309 T589844:T589845 KD589844:KD589845 TZ589844:TZ589845 ADV589844:ADV589845 ANR589844:ANR589845 AXN589844:AXN589845 BHJ589844:BHJ589845 BRF589844:BRF589845 CBB589844:CBB589845 CKX589844:CKX589845 CUT589844:CUT589845 DEP589844:DEP589845 DOL589844:DOL589845 DYH589844:DYH589845 EID589844:EID589845 ERZ589844:ERZ589845 FBV589844:FBV589845 FLR589844:FLR589845 FVN589844:FVN589845 GFJ589844:GFJ589845 GPF589844:GPF589845 GZB589844:GZB589845 HIX589844:HIX589845 HST589844:HST589845 ICP589844:ICP589845 IML589844:IML589845 IWH589844:IWH589845 JGD589844:JGD589845 JPZ589844:JPZ589845 JZV589844:JZV589845 KJR589844:KJR589845 KTN589844:KTN589845 LDJ589844:LDJ589845 LNF589844:LNF589845 LXB589844:LXB589845 MGX589844:MGX589845 MQT589844:MQT589845 NAP589844:NAP589845 NKL589844:NKL589845 NUH589844:NUH589845 OED589844:OED589845 ONZ589844:ONZ589845 OXV589844:OXV589845 PHR589844:PHR589845 PRN589844:PRN589845 QBJ589844:QBJ589845 QLF589844:QLF589845 QVB589844:QVB589845 REX589844:REX589845 ROT589844:ROT589845 RYP589844:RYP589845 SIL589844:SIL589845 SSH589844:SSH589845 TCD589844:TCD589845 TLZ589844:TLZ589845 TVV589844:TVV589845 UFR589844:UFR589845 UPN589844:UPN589845 UZJ589844:UZJ589845 VJF589844:VJF589845 VTB589844:VTB589845 WCX589844:WCX589845 WMT589844:WMT589845 WWP589844:WWP589845 T655380:T655381 KD655380:KD655381 TZ655380:TZ655381 ADV655380:ADV655381 ANR655380:ANR655381 AXN655380:AXN655381 BHJ655380:BHJ655381 BRF655380:BRF655381 CBB655380:CBB655381 CKX655380:CKX655381 CUT655380:CUT655381 DEP655380:DEP655381 DOL655380:DOL655381 DYH655380:DYH655381 EID655380:EID655381 ERZ655380:ERZ655381 FBV655380:FBV655381 FLR655380:FLR655381 FVN655380:FVN655381 GFJ655380:GFJ655381 GPF655380:GPF655381 GZB655380:GZB655381 HIX655380:HIX655381 HST655380:HST655381 ICP655380:ICP655381 IML655380:IML655381 IWH655380:IWH655381 JGD655380:JGD655381 JPZ655380:JPZ655381 JZV655380:JZV655381 KJR655380:KJR655381 KTN655380:KTN655381 LDJ655380:LDJ655381 LNF655380:LNF655381 LXB655380:LXB655381 MGX655380:MGX655381 MQT655380:MQT655381 NAP655380:NAP655381 NKL655380:NKL655381 NUH655380:NUH655381 OED655380:OED655381 ONZ655380:ONZ655381 OXV655380:OXV655381 PHR655380:PHR655381 PRN655380:PRN655381 QBJ655380:QBJ655381 QLF655380:QLF655381 QVB655380:QVB655381 REX655380:REX655381 ROT655380:ROT655381 RYP655380:RYP655381 SIL655380:SIL655381 SSH655380:SSH655381 TCD655380:TCD655381 TLZ655380:TLZ655381 TVV655380:TVV655381 UFR655380:UFR655381 UPN655380:UPN655381 UZJ655380:UZJ655381 VJF655380:VJF655381 VTB655380:VTB655381 WCX655380:WCX655381 WMT655380:WMT655381 WWP655380:WWP655381 T720916:T720917 KD720916:KD720917 TZ720916:TZ720917 ADV720916:ADV720917 ANR720916:ANR720917 AXN720916:AXN720917 BHJ720916:BHJ720917 BRF720916:BRF720917 CBB720916:CBB720917 CKX720916:CKX720917 CUT720916:CUT720917 DEP720916:DEP720917 DOL720916:DOL720917 DYH720916:DYH720917 EID720916:EID720917 ERZ720916:ERZ720917 FBV720916:FBV720917 FLR720916:FLR720917 FVN720916:FVN720917 GFJ720916:GFJ720917 GPF720916:GPF720917 GZB720916:GZB720917 HIX720916:HIX720917 HST720916:HST720917 ICP720916:ICP720917 IML720916:IML720917 IWH720916:IWH720917 JGD720916:JGD720917 JPZ720916:JPZ720917 JZV720916:JZV720917 KJR720916:KJR720917 KTN720916:KTN720917 LDJ720916:LDJ720917 LNF720916:LNF720917 LXB720916:LXB720917 MGX720916:MGX720917 MQT720916:MQT720917 NAP720916:NAP720917 NKL720916:NKL720917 NUH720916:NUH720917 OED720916:OED720917 ONZ720916:ONZ720917 OXV720916:OXV720917 PHR720916:PHR720917 PRN720916:PRN720917 QBJ720916:QBJ720917 QLF720916:QLF720917 QVB720916:QVB720917 REX720916:REX720917 ROT720916:ROT720917 RYP720916:RYP720917 SIL720916:SIL720917 SSH720916:SSH720917 TCD720916:TCD720917 TLZ720916:TLZ720917 TVV720916:TVV720917 UFR720916:UFR720917 UPN720916:UPN720917 UZJ720916:UZJ720917 VJF720916:VJF720917 VTB720916:VTB720917 WCX720916:WCX720917 WMT720916:WMT720917 WWP720916:WWP720917 T786452:T786453 KD786452:KD786453 TZ786452:TZ786453 ADV786452:ADV786453 ANR786452:ANR786453 AXN786452:AXN786453 BHJ786452:BHJ786453 BRF786452:BRF786453 CBB786452:CBB786453 CKX786452:CKX786453 CUT786452:CUT786453 DEP786452:DEP786453 DOL786452:DOL786453 DYH786452:DYH786453 EID786452:EID786453 ERZ786452:ERZ786453 FBV786452:FBV786453 FLR786452:FLR786453 FVN786452:FVN786453 GFJ786452:GFJ786453 GPF786452:GPF786453 GZB786452:GZB786453 HIX786452:HIX786453 HST786452:HST786453 ICP786452:ICP786453 IML786452:IML786453 IWH786452:IWH786453 JGD786452:JGD786453 JPZ786452:JPZ786453 JZV786452:JZV786453 KJR786452:KJR786453 KTN786452:KTN786453 LDJ786452:LDJ786453 LNF786452:LNF786453 LXB786452:LXB786453 MGX786452:MGX786453 MQT786452:MQT786453 NAP786452:NAP786453 NKL786452:NKL786453 NUH786452:NUH786453 OED786452:OED786453 ONZ786452:ONZ786453 OXV786452:OXV786453 PHR786452:PHR786453 PRN786452:PRN786453 QBJ786452:QBJ786453 QLF786452:QLF786453 QVB786452:QVB786453 REX786452:REX786453 ROT786452:ROT786453 RYP786452:RYP786453 SIL786452:SIL786453 SSH786452:SSH786453 TCD786452:TCD786453 TLZ786452:TLZ786453 TVV786452:TVV786453 UFR786452:UFR786453 UPN786452:UPN786453 UZJ786452:UZJ786453 VJF786452:VJF786453 VTB786452:VTB786453 WCX786452:WCX786453 WMT786452:WMT786453 WWP786452:WWP786453 T851988:T851989 KD851988:KD851989 TZ851988:TZ851989 ADV851988:ADV851989 ANR851988:ANR851989 AXN851988:AXN851989 BHJ851988:BHJ851989 BRF851988:BRF851989 CBB851988:CBB851989 CKX851988:CKX851989 CUT851988:CUT851989 DEP851988:DEP851989 DOL851988:DOL851989 DYH851988:DYH851989 EID851988:EID851989 ERZ851988:ERZ851989 FBV851988:FBV851989 FLR851988:FLR851989 FVN851988:FVN851989 GFJ851988:GFJ851989 GPF851988:GPF851989 GZB851988:GZB851989 HIX851988:HIX851989 HST851988:HST851989 ICP851988:ICP851989 IML851988:IML851989 IWH851988:IWH851989 JGD851988:JGD851989 JPZ851988:JPZ851989 JZV851988:JZV851989 KJR851988:KJR851989 KTN851988:KTN851989 LDJ851988:LDJ851989 LNF851988:LNF851989 LXB851988:LXB851989 MGX851988:MGX851989 MQT851988:MQT851989 NAP851988:NAP851989 NKL851988:NKL851989 NUH851988:NUH851989 OED851988:OED851989 ONZ851988:ONZ851989 OXV851988:OXV851989 PHR851988:PHR851989 PRN851988:PRN851989 QBJ851988:QBJ851989 QLF851988:QLF851989 QVB851988:QVB851989 REX851988:REX851989 ROT851988:ROT851989 RYP851988:RYP851989 SIL851988:SIL851989 SSH851988:SSH851989 TCD851988:TCD851989 TLZ851988:TLZ851989 TVV851988:TVV851989 UFR851988:UFR851989 UPN851988:UPN851989 UZJ851988:UZJ851989 VJF851988:VJF851989 VTB851988:VTB851989 WCX851988:WCX851989 WMT851988:WMT851989 WWP851988:WWP851989 T917524:T917525 KD917524:KD917525 TZ917524:TZ917525 ADV917524:ADV917525 ANR917524:ANR917525 AXN917524:AXN917525 BHJ917524:BHJ917525 BRF917524:BRF917525 CBB917524:CBB917525 CKX917524:CKX917525 CUT917524:CUT917525 DEP917524:DEP917525 DOL917524:DOL917525 DYH917524:DYH917525 EID917524:EID917525 ERZ917524:ERZ917525 FBV917524:FBV917525 FLR917524:FLR917525 FVN917524:FVN917525 GFJ917524:GFJ917525 GPF917524:GPF917525 GZB917524:GZB917525 HIX917524:HIX917525 HST917524:HST917525 ICP917524:ICP917525 IML917524:IML917525 IWH917524:IWH917525 JGD917524:JGD917525 JPZ917524:JPZ917525 JZV917524:JZV917525 KJR917524:KJR917525 KTN917524:KTN917525 LDJ917524:LDJ917525 LNF917524:LNF917525 LXB917524:LXB917525 MGX917524:MGX917525 MQT917524:MQT917525 NAP917524:NAP917525 NKL917524:NKL917525 NUH917524:NUH917525 OED917524:OED917525 ONZ917524:ONZ917525 OXV917524:OXV917525 PHR917524:PHR917525 PRN917524:PRN917525 QBJ917524:QBJ917525 QLF917524:QLF917525 QVB917524:QVB917525 REX917524:REX917525 ROT917524:ROT917525 RYP917524:RYP917525 SIL917524:SIL917525 SSH917524:SSH917525 TCD917524:TCD917525 TLZ917524:TLZ917525 TVV917524:TVV917525 UFR917524:UFR917525 UPN917524:UPN917525 UZJ917524:UZJ917525 VJF917524:VJF917525 VTB917524:VTB917525 WCX917524:WCX917525 WMT917524:WMT917525 WWP917524:WWP917525 T983060:T983061 KD983060:KD983061 TZ983060:TZ983061 ADV983060:ADV983061 ANR983060:ANR983061 AXN983060:AXN983061 BHJ983060:BHJ983061 BRF983060:BRF983061 CBB983060:CBB983061 CKX983060:CKX983061 CUT983060:CUT983061 DEP983060:DEP983061 DOL983060:DOL983061 DYH983060:DYH983061 EID983060:EID983061 ERZ983060:ERZ983061 FBV983060:FBV983061 FLR983060:FLR983061 FVN983060:FVN983061 GFJ983060:GFJ983061 GPF983060:GPF983061 GZB983060:GZB983061 HIX983060:HIX983061 HST983060:HST983061 ICP983060:ICP983061 IML983060:IML983061 IWH983060:IWH983061 JGD983060:JGD983061 JPZ983060:JPZ983061 JZV983060:JZV983061 KJR983060:KJR983061 KTN983060:KTN983061 LDJ983060:LDJ983061 LNF983060:LNF983061 LXB983060:LXB983061 MGX983060:MGX983061 MQT983060:MQT983061 NAP983060:NAP983061 NKL983060:NKL983061 NUH983060:NUH983061 OED983060:OED983061 ONZ983060:ONZ983061 OXV983060:OXV983061 PHR983060:PHR983061 PRN983060:PRN983061 QBJ983060:QBJ983061 QLF983060:QLF983061 QVB983060:QVB983061 REX983060:REX983061 ROT983060:ROT983061 RYP983060:RYP983061 SIL983060:SIL983061 SSH983060:SSH983061 TCD983060:TCD983061 TLZ983060:TLZ983061 TVV983060:TVV983061 UFR983060:UFR983061 UPN983060:UPN983061 UZJ983060:UZJ983061 VJF983060:VJF983061 VTB983060:VTB983061 WCX983060:WCX983061 WMT983060:WMT983061 WWP983060:WWP983061 WWN983060:WWN983061 R65556:R65557 KB65556:KB65557 TX65556:TX65557 ADT65556:ADT65557 ANP65556:ANP65557 AXL65556:AXL65557 BHH65556:BHH65557 BRD65556:BRD65557 CAZ65556:CAZ65557 CKV65556:CKV65557 CUR65556:CUR65557 DEN65556:DEN65557 DOJ65556:DOJ65557 DYF65556:DYF65557 EIB65556:EIB65557 ERX65556:ERX65557 FBT65556:FBT65557 FLP65556:FLP65557 FVL65556:FVL65557 GFH65556:GFH65557 GPD65556:GPD65557 GYZ65556:GYZ65557 HIV65556:HIV65557 HSR65556:HSR65557 ICN65556:ICN65557 IMJ65556:IMJ65557 IWF65556:IWF65557 JGB65556:JGB65557 JPX65556:JPX65557 JZT65556:JZT65557 KJP65556:KJP65557 KTL65556:KTL65557 LDH65556:LDH65557 LND65556:LND65557 LWZ65556:LWZ65557 MGV65556:MGV65557 MQR65556:MQR65557 NAN65556:NAN65557 NKJ65556:NKJ65557 NUF65556:NUF65557 OEB65556:OEB65557 ONX65556:ONX65557 OXT65556:OXT65557 PHP65556:PHP65557 PRL65556:PRL65557 QBH65556:QBH65557 QLD65556:QLD65557 QUZ65556:QUZ65557 REV65556:REV65557 ROR65556:ROR65557 RYN65556:RYN65557 SIJ65556:SIJ65557 SSF65556:SSF65557 TCB65556:TCB65557 TLX65556:TLX65557 TVT65556:TVT65557 UFP65556:UFP65557 UPL65556:UPL65557 UZH65556:UZH65557 VJD65556:VJD65557 VSZ65556:VSZ65557 WCV65556:WCV65557 WMR65556:WMR65557 WWN65556:WWN65557 R131092:R131093 KB131092:KB131093 TX131092:TX131093 ADT131092:ADT131093 ANP131092:ANP131093 AXL131092:AXL131093 BHH131092:BHH131093 BRD131092:BRD131093 CAZ131092:CAZ131093 CKV131092:CKV131093 CUR131092:CUR131093 DEN131092:DEN131093 DOJ131092:DOJ131093 DYF131092:DYF131093 EIB131092:EIB131093 ERX131092:ERX131093 FBT131092:FBT131093 FLP131092:FLP131093 FVL131092:FVL131093 GFH131092:GFH131093 GPD131092:GPD131093 GYZ131092:GYZ131093 HIV131092:HIV131093 HSR131092:HSR131093 ICN131092:ICN131093 IMJ131092:IMJ131093 IWF131092:IWF131093 JGB131092:JGB131093 JPX131092:JPX131093 JZT131092:JZT131093 KJP131092:KJP131093 KTL131092:KTL131093 LDH131092:LDH131093 LND131092:LND131093 LWZ131092:LWZ131093 MGV131092:MGV131093 MQR131092:MQR131093 NAN131092:NAN131093 NKJ131092:NKJ131093 NUF131092:NUF131093 OEB131092:OEB131093 ONX131092:ONX131093 OXT131092:OXT131093 PHP131092:PHP131093 PRL131092:PRL131093 QBH131092:QBH131093 QLD131092:QLD131093 QUZ131092:QUZ131093 REV131092:REV131093 ROR131092:ROR131093 RYN131092:RYN131093 SIJ131092:SIJ131093 SSF131092:SSF131093 TCB131092:TCB131093 TLX131092:TLX131093 TVT131092:TVT131093 UFP131092:UFP131093 UPL131092:UPL131093 UZH131092:UZH131093 VJD131092:VJD131093 VSZ131092:VSZ131093 WCV131092:WCV131093 WMR131092:WMR131093 WWN131092:WWN131093 R196628:R196629 KB196628:KB196629 TX196628:TX196629 ADT196628:ADT196629 ANP196628:ANP196629 AXL196628:AXL196629 BHH196628:BHH196629 BRD196628:BRD196629 CAZ196628:CAZ196629 CKV196628:CKV196629 CUR196628:CUR196629 DEN196628:DEN196629 DOJ196628:DOJ196629 DYF196628:DYF196629 EIB196628:EIB196629 ERX196628:ERX196629 FBT196628:FBT196629 FLP196628:FLP196629 FVL196628:FVL196629 GFH196628:GFH196629 GPD196628:GPD196629 GYZ196628:GYZ196629 HIV196628:HIV196629 HSR196628:HSR196629 ICN196628:ICN196629 IMJ196628:IMJ196629 IWF196628:IWF196629 JGB196628:JGB196629 JPX196628:JPX196629 JZT196628:JZT196629 KJP196628:KJP196629 KTL196628:KTL196629 LDH196628:LDH196629 LND196628:LND196629 LWZ196628:LWZ196629 MGV196628:MGV196629 MQR196628:MQR196629 NAN196628:NAN196629 NKJ196628:NKJ196629 NUF196628:NUF196629 OEB196628:OEB196629 ONX196628:ONX196629 OXT196628:OXT196629 PHP196628:PHP196629 PRL196628:PRL196629 QBH196628:QBH196629 QLD196628:QLD196629 QUZ196628:QUZ196629 REV196628:REV196629 ROR196628:ROR196629 RYN196628:RYN196629 SIJ196628:SIJ196629 SSF196628:SSF196629 TCB196628:TCB196629 TLX196628:TLX196629 TVT196628:TVT196629 UFP196628:UFP196629 UPL196628:UPL196629 UZH196628:UZH196629 VJD196628:VJD196629 VSZ196628:VSZ196629 WCV196628:WCV196629 WMR196628:WMR196629 WWN196628:WWN196629 R262164:R262165 KB262164:KB262165 TX262164:TX262165 ADT262164:ADT262165 ANP262164:ANP262165 AXL262164:AXL262165 BHH262164:BHH262165 BRD262164:BRD262165 CAZ262164:CAZ262165 CKV262164:CKV262165 CUR262164:CUR262165 DEN262164:DEN262165 DOJ262164:DOJ262165 DYF262164:DYF262165 EIB262164:EIB262165 ERX262164:ERX262165 FBT262164:FBT262165 FLP262164:FLP262165 FVL262164:FVL262165 GFH262164:GFH262165 GPD262164:GPD262165 GYZ262164:GYZ262165 HIV262164:HIV262165 HSR262164:HSR262165 ICN262164:ICN262165 IMJ262164:IMJ262165 IWF262164:IWF262165 JGB262164:JGB262165 JPX262164:JPX262165 JZT262164:JZT262165 KJP262164:KJP262165 KTL262164:KTL262165 LDH262164:LDH262165 LND262164:LND262165 LWZ262164:LWZ262165 MGV262164:MGV262165 MQR262164:MQR262165 NAN262164:NAN262165 NKJ262164:NKJ262165 NUF262164:NUF262165 OEB262164:OEB262165 ONX262164:ONX262165 OXT262164:OXT262165 PHP262164:PHP262165 PRL262164:PRL262165 QBH262164:QBH262165 QLD262164:QLD262165 QUZ262164:QUZ262165 REV262164:REV262165 ROR262164:ROR262165 RYN262164:RYN262165 SIJ262164:SIJ262165 SSF262164:SSF262165 TCB262164:TCB262165 TLX262164:TLX262165 TVT262164:TVT262165 UFP262164:UFP262165 UPL262164:UPL262165 UZH262164:UZH262165 VJD262164:VJD262165 VSZ262164:VSZ262165 WCV262164:WCV262165 WMR262164:WMR262165 WWN262164:WWN262165 R327700:R327701 KB327700:KB327701 TX327700:TX327701 ADT327700:ADT327701 ANP327700:ANP327701 AXL327700:AXL327701 BHH327700:BHH327701 BRD327700:BRD327701 CAZ327700:CAZ327701 CKV327700:CKV327701 CUR327700:CUR327701 DEN327700:DEN327701 DOJ327700:DOJ327701 DYF327700:DYF327701 EIB327700:EIB327701 ERX327700:ERX327701 FBT327700:FBT327701 FLP327700:FLP327701 FVL327700:FVL327701 GFH327700:GFH327701 GPD327700:GPD327701 GYZ327700:GYZ327701 HIV327700:HIV327701 HSR327700:HSR327701 ICN327700:ICN327701 IMJ327700:IMJ327701 IWF327700:IWF327701 JGB327700:JGB327701 JPX327700:JPX327701 JZT327700:JZT327701 KJP327700:KJP327701 KTL327700:KTL327701 LDH327700:LDH327701 LND327700:LND327701 LWZ327700:LWZ327701 MGV327700:MGV327701 MQR327700:MQR327701 NAN327700:NAN327701 NKJ327700:NKJ327701 NUF327700:NUF327701 OEB327700:OEB327701 ONX327700:ONX327701 OXT327700:OXT327701 PHP327700:PHP327701 PRL327700:PRL327701 QBH327700:QBH327701 QLD327700:QLD327701 QUZ327700:QUZ327701 REV327700:REV327701 ROR327700:ROR327701 RYN327700:RYN327701 SIJ327700:SIJ327701 SSF327700:SSF327701 TCB327700:TCB327701 TLX327700:TLX327701 TVT327700:TVT327701 UFP327700:UFP327701 UPL327700:UPL327701 UZH327700:UZH327701 VJD327700:VJD327701 VSZ327700:VSZ327701 WCV327700:WCV327701 WMR327700:WMR327701 WWN327700:WWN327701 R393236:R393237 KB393236:KB393237 TX393236:TX393237 ADT393236:ADT393237 ANP393236:ANP393237 AXL393236:AXL393237 BHH393236:BHH393237 BRD393236:BRD393237 CAZ393236:CAZ393237 CKV393236:CKV393237 CUR393236:CUR393237 DEN393236:DEN393237 DOJ393236:DOJ393237 DYF393236:DYF393237 EIB393236:EIB393237 ERX393236:ERX393237 FBT393236:FBT393237 FLP393236:FLP393237 FVL393236:FVL393237 GFH393236:GFH393237 GPD393236:GPD393237 GYZ393236:GYZ393237 HIV393236:HIV393237 HSR393236:HSR393237 ICN393236:ICN393237 IMJ393236:IMJ393237 IWF393236:IWF393237 JGB393236:JGB393237 JPX393236:JPX393237 JZT393236:JZT393237 KJP393236:KJP393237 KTL393236:KTL393237 LDH393236:LDH393237 LND393236:LND393237 LWZ393236:LWZ393237 MGV393236:MGV393237 MQR393236:MQR393237 NAN393236:NAN393237 NKJ393236:NKJ393237 NUF393236:NUF393237 OEB393236:OEB393237 ONX393236:ONX393237 OXT393236:OXT393237 PHP393236:PHP393237 PRL393236:PRL393237 QBH393236:QBH393237 QLD393236:QLD393237 QUZ393236:QUZ393237 REV393236:REV393237 ROR393236:ROR393237 RYN393236:RYN393237 SIJ393236:SIJ393237 SSF393236:SSF393237 TCB393236:TCB393237 TLX393236:TLX393237 TVT393236:TVT393237 UFP393236:UFP393237 UPL393236:UPL393237 UZH393236:UZH393237 VJD393236:VJD393237 VSZ393236:VSZ393237 WCV393236:WCV393237 WMR393236:WMR393237 WWN393236:WWN393237 R458772:R458773 KB458772:KB458773 TX458772:TX458773 ADT458772:ADT458773 ANP458772:ANP458773 AXL458772:AXL458773 BHH458772:BHH458773 BRD458772:BRD458773 CAZ458772:CAZ458773 CKV458772:CKV458773 CUR458772:CUR458773 DEN458772:DEN458773 DOJ458772:DOJ458773 DYF458772:DYF458773 EIB458772:EIB458773 ERX458772:ERX458773 FBT458772:FBT458773 FLP458772:FLP458773 FVL458772:FVL458773 GFH458772:GFH458773 GPD458772:GPD458773 GYZ458772:GYZ458773 HIV458772:HIV458773 HSR458772:HSR458773 ICN458772:ICN458773 IMJ458772:IMJ458773 IWF458772:IWF458773 JGB458772:JGB458773 JPX458772:JPX458773 JZT458772:JZT458773 KJP458772:KJP458773 KTL458772:KTL458773 LDH458772:LDH458773 LND458772:LND458773 LWZ458772:LWZ458773 MGV458772:MGV458773 MQR458772:MQR458773 NAN458772:NAN458773 NKJ458772:NKJ458773 NUF458772:NUF458773 OEB458772:OEB458773 ONX458772:ONX458773 OXT458772:OXT458773 PHP458772:PHP458773 PRL458772:PRL458773 QBH458772:QBH458773 QLD458772:QLD458773 QUZ458772:QUZ458773 REV458772:REV458773 ROR458772:ROR458773 RYN458772:RYN458773 SIJ458772:SIJ458773 SSF458772:SSF458773 TCB458772:TCB458773 TLX458772:TLX458773 TVT458772:TVT458773 UFP458772:UFP458773 UPL458772:UPL458773 UZH458772:UZH458773 VJD458772:VJD458773 VSZ458772:VSZ458773 WCV458772:WCV458773 WMR458772:WMR458773 WWN458772:WWN458773 R524308:R524309 KB524308:KB524309 TX524308:TX524309 ADT524308:ADT524309 ANP524308:ANP524309 AXL524308:AXL524309 BHH524308:BHH524309 BRD524308:BRD524309 CAZ524308:CAZ524309 CKV524308:CKV524309 CUR524308:CUR524309 DEN524308:DEN524309 DOJ524308:DOJ524309 DYF524308:DYF524309 EIB524308:EIB524309 ERX524308:ERX524309 FBT524308:FBT524309 FLP524308:FLP524309 FVL524308:FVL524309 GFH524308:GFH524309 GPD524308:GPD524309 GYZ524308:GYZ524309 HIV524308:HIV524309 HSR524308:HSR524309 ICN524308:ICN524309 IMJ524308:IMJ524309 IWF524308:IWF524309 JGB524308:JGB524309 JPX524308:JPX524309 JZT524308:JZT524309 KJP524308:KJP524309 KTL524308:KTL524309 LDH524308:LDH524309 LND524308:LND524309 LWZ524308:LWZ524309 MGV524308:MGV524309 MQR524308:MQR524309 NAN524308:NAN524309 NKJ524308:NKJ524309 NUF524308:NUF524309 OEB524308:OEB524309 ONX524308:ONX524309 OXT524308:OXT524309 PHP524308:PHP524309 PRL524308:PRL524309 QBH524308:QBH524309 QLD524308:QLD524309 QUZ524308:QUZ524309 REV524308:REV524309 ROR524308:ROR524309 RYN524308:RYN524309 SIJ524308:SIJ524309 SSF524308:SSF524309 TCB524308:TCB524309 TLX524308:TLX524309 TVT524308:TVT524309 UFP524308:UFP524309 UPL524308:UPL524309 UZH524308:UZH524309 VJD524308:VJD524309 VSZ524308:VSZ524309 WCV524308:WCV524309 WMR524308:WMR524309 WWN524308:WWN524309 R589844:R589845 KB589844:KB589845 TX589844:TX589845 ADT589844:ADT589845 ANP589844:ANP589845 AXL589844:AXL589845 BHH589844:BHH589845 BRD589844:BRD589845 CAZ589844:CAZ589845 CKV589844:CKV589845 CUR589844:CUR589845 DEN589844:DEN589845 DOJ589844:DOJ589845 DYF589844:DYF589845 EIB589844:EIB589845 ERX589844:ERX589845 FBT589844:FBT589845 FLP589844:FLP589845 FVL589844:FVL589845 GFH589844:GFH589845 GPD589844:GPD589845 GYZ589844:GYZ589845 HIV589844:HIV589845 HSR589844:HSR589845 ICN589844:ICN589845 IMJ589844:IMJ589845 IWF589844:IWF589845 JGB589844:JGB589845 JPX589844:JPX589845 JZT589844:JZT589845 KJP589844:KJP589845 KTL589844:KTL589845 LDH589844:LDH589845 LND589844:LND589845 LWZ589844:LWZ589845 MGV589844:MGV589845 MQR589844:MQR589845 NAN589844:NAN589845 NKJ589844:NKJ589845 NUF589844:NUF589845 OEB589844:OEB589845 ONX589844:ONX589845 OXT589844:OXT589845 PHP589844:PHP589845 PRL589844:PRL589845 QBH589844:QBH589845 QLD589844:QLD589845 QUZ589844:QUZ589845 REV589844:REV589845 ROR589844:ROR589845 RYN589844:RYN589845 SIJ589844:SIJ589845 SSF589844:SSF589845 TCB589844:TCB589845 TLX589844:TLX589845 TVT589844:TVT589845 UFP589844:UFP589845 UPL589844:UPL589845 UZH589844:UZH589845 VJD589844:VJD589845 VSZ589844:VSZ589845 WCV589844:WCV589845 WMR589844:WMR589845 WWN589844:WWN589845 R655380:R655381 KB655380:KB655381 TX655380:TX655381 ADT655380:ADT655381 ANP655380:ANP655381 AXL655380:AXL655381 BHH655380:BHH655381 BRD655380:BRD655381 CAZ655380:CAZ655381 CKV655380:CKV655381 CUR655380:CUR655381 DEN655380:DEN655381 DOJ655380:DOJ655381 DYF655380:DYF655381 EIB655380:EIB655381 ERX655380:ERX655381 FBT655380:FBT655381 FLP655380:FLP655381 FVL655380:FVL655381 GFH655380:GFH655381 GPD655380:GPD655381 GYZ655380:GYZ655381 HIV655380:HIV655381 HSR655380:HSR655381 ICN655380:ICN655381 IMJ655380:IMJ655381 IWF655380:IWF655381 JGB655380:JGB655381 JPX655380:JPX655381 JZT655380:JZT655381 KJP655380:KJP655381 KTL655380:KTL655381 LDH655380:LDH655381 LND655380:LND655381 LWZ655380:LWZ655381 MGV655380:MGV655381 MQR655380:MQR655381 NAN655380:NAN655381 NKJ655380:NKJ655381 NUF655380:NUF655381 OEB655380:OEB655381 ONX655380:ONX655381 OXT655380:OXT655381 PHP655380:PHP655381 PRL655380:PRL655381 QBH655380:QBH655381 QLD655380:QLD655381 QUZ655380:QUZ655381 REV655380:REV655381 ROR655380:ROR655381 RYN655380:RYN655381 SIJ655380:SIJ655381 SSF655380:SSF655381 TCB655380:TCB655381 TLX655380:TLX655381 TVT655380:TVT655381 UFP655380:UFP655381 UPL655380:UPL655381 UZH655380:UZH655381 VJD655380:VJD655381 VSZ655380:VSZ655381 WCV655380:WCV655381 WMR655380:WMR655381 WWN655380:WWN655381 R720916:R720917 KB720916:KB720917 TX720916:TX720917 ADT720916:ADT720917 ANP720916:ANP720917 AXL720916:AXL720917 BHH720916:BHH720917 BRD720916:BRD720917 CAZ720916:CAZ720917 CKV720916:CKV720917 CUR720916:CUR720917 DEN720916:DEN720917 DOJ720916:DOJ720917 DYF720916:DYF720917 EIB720916:EIB720917 ERX720916:ERX720917 FBT720916:FBT720917 FLP720916:FLP720917 FVL720916:FVL720917 GFH720916:GFH720917 GPD720916:GPD720917 GYZ720916:GYZ720917 HIV720916:HIV720917 HSR720916:HSR720917 ICN720916:ICN720917 IMJ720916:IMJ720917 IWF720916:IWF720917 JGB720916:JGB720917 JPX720916:JPX720917 JZT720916:JZT720917 KJP720916:KJP720917 KTL720916:KTL720917 LDH720916:LDH720917 LND720916:LND720917 LWZ720916:LWZ720917 MGV720916:MGV720917 MQR720916:MQR720917 NAN720916:NAN720917 NKJ720916:NKJ720917 NUF720916:NUF720917 OEB720916:OEB720917 ONX720916:ONX720917 OXT720916:OXT720917 PHP720916:PHP720917 PRL720916:PRL720917 QBH720916:QBH720917 QLD720916:QLD720917 QUZ720916:QUZ720917 REV720916:REV720917 ROR720916:ROR720917 RYN720916:RYN720917 SIJ720916:SIJ720917 SSF720916:SSF720917 TCB720916:TCB720917 TLX720916:TLX720917 TVT720916:TVT720917 UFP720916:UFP720917 UPL720916:UPL720917 UZH720916:UZH720917 VJD720916:VJD720917 VSZ720916:VSZ720917 WCV720916:WCV720917 WMR720916:WMR720917 WWN720916:WWN720917 R786452:R786453 KB786452:KB786453 TX786452:TX786453 ADT786452:ADT786453 ANP786452:ANP786453 AXL786452:AXL786453 BHH786452:BHH786453 BRD786452:BRD786453 CAZ786452:CAZ786453 CKV786452:CKV786453 CUR786452:CUR786453 DEN786452:DEN786453 DOJ786452:DOJ786453 DYF786452:DYF786453 EIB786452:EIB786453 ERX786452:ERX786453 FBT786452:FBT786453 FLP786452:FLP786453 FVL786452:FVL786453 GFH786452:GFH786453 GPD786452:GPD786453 GYZ786452:GYZ786453 HIV786452:HIV786453 HSR786452:HSR786453 ICN786452:ICN786453 IMJ786452:IMJ786453 IWF786452:IWF786453 JGB786452:JGB786453 JPX786452:JPX786453 JZT786452:JZT786453 KJP786452:KJP786453 KTL786452:KTL786453 LDH786452:LDH786453 LND786452:LND786453 LWZ786452:LWZ786453 MGV786452:MGV786453 MQR786452:MQR786453 NAN786452:NAN786453 NKJ786452:NKJ786453 NUF786452:NUF786453 OEB786452:OEB786453 ONX786452:ONX786453 OXT786452:OXT786453 PHP786452:PHP786453 PRL786452:PRL786453 QBH786452:QBH786453 QLD786452:QLD786453 QUZ786452:QUZ786453 REV786452:REV786453 ROR786452:ROR786453 RYN786452:RYN786453 SIJ786452:SIJ786453 SSF786452:SSF786453 TCB786452:TCB786453 TLX786452:TLX786453 TVT786452:TVT786453 UFP786452:UFP786453 UPL786452:UPL786453 UZH786452:UZH786453 VJD786452:VJD786453 VSZ786452:VSZ786453 WCV786452:WCV786453 WMR786452:WMR786453 WWN786452:WWN786453 R851988:R851989 KB851988:KB851989 TX851988:TX851989 ADT851988:ADT851989 ANP851988:ANP851989 AXL851988:AXL851989 BHH851988:BHH851989 BRD851988:BRD851989 CAZ851988:CAZ851989 CKV851988:CKV851989 CUR851988:CUR851989 DEN851988:DEN851989 DOJ851988:DOJ851989 DYF851988:DYF851989 EIB851988:EIB851989 ERX851988:ERX851989 FBT851988:FBT851989 FLP851988:FLP851989 FVL851988:FVL851989 GFH851988:GFH851989 GPD851988:GPD851989 GYZ851988:GYZ851989 HIV851988:HIV851989 HSR851988:HSR851989 ICN851988:ICN851989 IMJ851988:IMJ851989 IWF851988:IWF851989 JGB851988:JGB851989 JPX851988:JPX851989 JZT851988:JZT851989 KJP851988:KJP851989 KTL851988:KTL851989 LDH851988:LDH851989 LND851988:LND851989 LWZ851988:LWZ851989 MGV851988:MGV851989 MQR851988:MQR851989 NAN851988:NAN851989 NKJ851988:NKJ851989 NUF851988:NUF851989 OEB851988:OEB851989 ONX851988:ONX851989 OXT851988:OXT851989 PHP851988:PHP851989 PRL851988:PRL851989 QBH851988:QBH851989 QLD851988:QLD851989 QUZ851988:QUZ851989 REV851988:REV851989 ROR851988:ROR851989 RYN851988:RYN851989 SIJ851988:SIJ851989 SSF851988:SSF851989 TCB851988:TCB851989 TLX851988:TLX851989 TVT851988:TVT851989 UFP851988:UFP851989 UPL851988:UPL851989 UZH851988:UZH851989 VJD851988:VJD851989 VSZ851988:VSZ851989 WCV851988:WCV851989 WMR851988:WMR851989 WWN851988:WWN851989 R917524:R917525 KB917524:KB917525 TX917524:TX917525 ADT917524:ADT917525 ANP917524:ANP917525 AXL917524:AXL917525 BHH917524:BHH917525 BRD917524:BRD917525 CAZ917524:CAZ917525 CKV917524:CKV917525 CUR917524:CUR917525 DEN917524:DEN917525 DOJ917524:DOJ917525 DYF917524:DYF917525 EIB917524:EIB917525 ERX917524:ERX917525 FBT917524:FBT917525 FLP917524:FLP917525 FVL917524:FVL917525 GFH917524:GFH917525 GPD917524:GPD917525 GYZ917524:GYZ917525 HIV917524:HIV917525 HSR917524:HSR917525 ICN917524:ICN917525 IMJ917524:IMJ917525 IWF917524:IWF917525 JGB917524:JGB917525 JPX917524:JPX917525 JZT917524:JZT917525 KJP917524:KJP917525 KTL917524:KTL917525 LDH917524:LDH917525 LND917524:LND917525 LWZ917524:LWZ917525 MGV917524:MGV917525 MQR917524:MQR917525 NAN917524:NAN917525 NKJ917524:NKJ917525 NUF917524:NUF917525 OEB917524:OEB917525 ONX917524:ONX917525 OXT917524:OXT917525 PHP917524:PHP917525 PRL917524:PRL917525 QBH917524:QBH917525 QLD917524:QLD917525 QUZ917524:QUZ917525 REV917524:REV917525 ROR917524:ROR917525 RYN917524:RYN917525 SIJ917524:SIJ917525 SSF917524:SSF917525 TCB917524:TCB917525 TLX917524:TLX917525 TVT917524:TVT917525 UFP917524:UFP917525 UPL917524:UPL917525 UZH917524:UZH917525 VJD917524:VJD917525 VSZ917524:VSZ917525 WCV917524:WCV917525 WMR917524:WMR917525 WWN917524:WWN917525 R983060:R983061 KB983060:KB983061 TX983060:TX983061 ADT983060:ADT983061 ANP983060:ANP983061 AXL983060:AXL983061 BHH983060:BHH983061 BRD983060:BRD983061 CAZ983060:CAZ983061 CKV983060:CKV983061 CUR983060:CUR983061 DEN983060:DEN983061 DOJ983060:DOJ983061 DYF983060:DYF983061 EIB983060:EIB983061 ERX983060:ERX983061 FBT983060:FBT983061 FLP983060:FLP983061 FVL983060:FVL983061 GFH983060:GFH983061 GPD983060:GPD983061 GYZ983060:GYZ983061 HIV983060:HIV983061 HSR983060:HSR983061 ICN983060:ICN983061 IMJ983060:IMJ983061 IWF983060:IWF983061 JGB983060:JGB983061 JPX983060:JPX983061 JZT983060:JZT983061 KJP983060:KJP983061 KTL983060:KTL983061 LDH983060:LDH983061 LND983060:LND983061 LWZ983060:LWZ983061 MGV983060:MGV983061 MQR983060:MQR983061 NAN983060:NAN983061 NKJ983060:NKJ983061 NUF983060:NUF983061 OEB983060:OEB983061 ONX983060:ONX983061 OXT983060:OXT983061 PHP983060:PHP983061 PRL983060:PRL983061 QBH983060:QBH983061 QLD983060:QLD983061 QUZ983060:QUZ983061 REV983060:REV983061 ROR983060:ROR983061 RYN983060:RYN983061 SIJ983060:SIJ983061 SSF983060:SSF983061 TCB983060:TCB983061 TLX983060:TLX983061 TVT983060:TVT983061 UFP983060:UFP983061 UPL983060:UPL983061 UZH983060:UZH983061 VJD983060:VJD983061 VSZ983060:VSZ983061 WCV983060:WCV983061 WMR983060:WMR983061 T24:T25 KD24:KD25 TZ24:TZ25 ADV24:ADV25 ANR24:ANR25 AXN24:AXN25 BHJ24:BHJ25 BRF24:BRF25 CBB24:CBB25 CKX24:CKX25 CUT24:CUT25 DEP24:DEP25 DOL24:DOL25 DYH24:DYH25 EID24:EID25 ERZ24:ERZ25 FBV24:FBV25 FLR24:FLR25 FVN24:FVN25 GFJ24:GFJ25 GPF24:GPF25 GZB24:GZB25 HIX24:HIX25 HST24:HST25 ICP24:ICP25 IML24:IML25 IWH24:IWH25 JGD24:JGD25 JPZ24:JPZ25 JZV24:JZV25 KJR24:KJR25 KTN24:KTN25 LDJ24:LDJ25 LNF24:LNF25 LXB24:LXB25 MGX24:MGX25 MQT24:MQT25 NAP24:NAP25 NKL24:NKL25 NUH24:NUH25 OED24:OED25 ONZ24:ONZ25 OXV24:OXV25 PHR24:PHR25 PRN24:PRN25 QBJ24:QBJ25 QLF24:QLF25 QVB24:QVB25 REX24:REX25 ROT24:ROT25 RYP24:RYP25 SIL24:SIL25 SSH24:SSH25 TCD24:TCD25 TLZ24:TLZ25 TVV24:TVV25 UFR24:UFR25 UPN24:UPN25 UZJ24:UZJ25 VJF24:VJF25 VTB24:VTB25 WCX24:WCX25 WMT24:WMT25 WWP24:WWP25 R24:R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dataValidation allowBlank="1" showInputMessage="1" showErrorMessage="1" prompt="Для выбора выполните двойной щелчок левой клавиши мыши по соответствующей ячейке." sqref="S65556:S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S131092:S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S196628:S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S262164:S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S327700:S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S393236:S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S458772:S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S524308:S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S589844:S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S655380:S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S720916:S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S786452:S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S851988:S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S917524:S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S983060:S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U393236:U393237 U458772:U458773 KE65556:KE65557 UA65556:UA65557 ADW65556:ADW65557 ANS65556:ANS65557 AXO65556:AXO65557 BHK65556:BHK65557 BRG65556:BRG65557 CBC65556:CBC65557 CKY65556:CKY65557 CUU65556:CUU65557 DEQ65556:DEQ65557 DOM65556:DOM65557 DYI65556:DYI65557 EIE65556:EIE65557 ESA65556:ESA65557 FBW65556:FBW65557 FLS65556:FLS65557 FVO65556:FVO65557 GFK65556:GFK65557 GPG65556:GPG65557 GZC65556:GZC65557 HIY65556:HIY65557 HSU65556:HSU65557 ICQ65556:ICQ65557 IMM65556:IMM65557 IWI65556:IWI65557 JGE65556:JGE65557 JQA65556:JQA65557 JZW65556:JZW65557 KJS65556:KJS65557 KTO65556:KTO65557 LDK65556:LDK65557 LNG65556:LNG65557 LXC65556:LXC65557 MGY65556:MGY65557 MQU65556:MQU65557 NAQ65556:NAQ65557 NKM65556:NKM65557 NUI65556:NUI65557 OEE65556:OEE65557 OOA65556:OOA65557 OXW65556:OXW65557 PHS65556:PHS65557 PRO65556:PRO65557 QBK65556:QBK65557 QLG65556:QLG65557 QVC65556:QVC65557 REY65556:REY65557 ROU65556:ROU65557 RYQ65556:RYQ65557 SIM65556:SIM65557 SSI65556:SSI65557 TCE65556:TCE65557 TMA65556:TMA65557 TVW65556:TVW65557 UFS65556:UFS65557 UPO65556:UPO65557 UZK65556:UZK65557 VJG65556:VJG65557 VTC65556:VTC65557 WCY65556:WCY65557 WMU65556:WMU65557 WWQ65556:WWQ65557 U524308:U524309 KE131092:KE131093 UA131092:UA131093 ADW131092:ADW131093 ANS131092:ANS131093 AXO131092:AXO131093 BHK131092:BHK131093 BRG131092:BRG131093 CBC131092:CBC131093 CKY131092:CKY131093 CUU131092:CUU131093 DEQ131092:DEQ131093 DOM131092:DOM131093 DYI131092:DYI131093 EIE131092:EIE131093 ESA131092:ESA131093 FBW131092:FBW131093 FLS131092:FLS131093 FVO131092:FVO131093 GFK131092:GFK131093 GPG131092:GPG131093 GZC131092:GZC131093 HIY131092:HIY131093 HSU131092:HSU131093 ICQ131092:ICQ131093 IMM131092:IMM131093 IWI131092:IWI131093 JGE131092:JGE131093 JQA131092:JQA131093 JZW131092:JZW131093 KJS131092:KJS131093 KTO131092:KTO131093 LDK131092:LDK131093 LNG131092:LNG131093 LXC131092:LXC131093 MGY131092:MGY131093 MQU131092:MQU131093 NAQ131092:NAQ131093 NKM131092:NKM131093 NUI131092:NUI131093 OEE131092:OEE131093 OOA131092:OOA131093 OXW131092:OXW131093 PHS131092:PHS131093 PRO131092:PRO131093 QBK131092:QBK131093 QLG131092:QLG131093 QVC131092:QVC131093 REY131092:REY131093 ROU131092:ROU131093 RYQ131092:RYQ131093 SIM131092:SIM131093 SSI131092:SSI131093 TCE131092:TCE131093 TMA131092:TMA131093 TVW131092:TVW131093 UFS131092:UFS131093 UPO131092:UPO131093 UZK131092:UZK131093 VJG131092:VJG131093 VTC131092:VTC131093 WCY131092:WCY131093 WMU131092:WMU131093 WWQ131092:WWQ131093 U589844:U589845 KE196628:KE196629 UA196628:UA196629 ADW196628:ADW196629 ANS196628:ANS196629 AXO196628:AXO196629 BHK196628:BHK196629 BRG196628:BRG196629 CBC196628:CBC196629 CKY196628:CKY196629 CUU196628:CUU196629 DEQ196628:DEQ196629 DOM196628:DOM196629 DYI196628:DYI196629 EIE196628:EIE196629 ESA196628:ESA196629 FBW196628:FBW196629 FLS196628:FLS196629 FVO196628:FVO196629 GFK196628:GFK196629 GPG196628:GPG196629 GZC196628:GZC196629 HIY196628:HIY196629 HSU196628:HSU196629 ICQ196628:ICQ196629 IMM196628:IMM196629 IWI196628:IWI196629 JGE196628:JGE196629 JQA196628:JQA196629 JZW196628:JZW196629 KJS196628:KJS196629 KTO196628:KTO196629 LDK196628:LDK196629 LNG196628:LNG196629 LXC196628:LXC196629 MGY196628:MGY196629 MQU196628:MQU196629 NAQ196628:NAQ196629 NKM196628:NKM196629 NUI196628:NUI196629 OEE196628:OEE196629 OOA196628:OOA196629 OXW196628:OXW196629 PHS196628:PHS196629 PRO196628:PRO196629 QBK196628:QBK196629 QLG196628:QLG196629 QVC196628:QVC196629 REY196628:REY196629 ROU196628:ROU196629 RYQ196628:RYQ196629 SIM196628:SIM196629 SSI196628:SSI196629 TCE196628:TCE196629 TMA196628:TMA196629 TVW196628:TVW196629 UFS196628:UFS196629 UPO196628:UPO196629 UZK196628:UZK196629 VJG196628:VJG196629 VTC196628:VTC196629 WCY196628:WCY196629 WMU196628:WMU196629 WWQ196628:WWQ196629 U655380:U655381 KE262164:KE262165 UA262164:UA262165 ADW262164:ADW262165 ANS262164:ANS262165 AXO262164:AXO262165 BHK262164:BHK262165 BRG262164:BRG262165 CBC262164:CBC262165 CKY262164:CKY262165 CUU262164:CUU262165 DEQ262164:DEQ262165 DOM262164:DOM262165 DYI262164:DYI262165 EIE262164:EIE262165 ESA262164:ESA262165 FBW262164:FBW262165 FLS262164:FLS262165 FVO262164:FVO262165 GFK262164:GFK262165 GPG262164:GPG262165 GZC262164:GZC262165 HIY262164:HIY262165 HSU262164:HSU262165 ICQ262164:ICQ262165 IMM262164:IMM262165 IWI262164:IWI262165 JGE262164:JGE262165 JQA262164:JQA262165 JZW262164:JZW262165 KJS262164:KJS262165 KTO262164:KTO262165 LDK262164:LDK262165 LNG262164:LNG262165 LXC262164:LXC262165 MGY262164:MGY262165 MQU262164:MQU262165 NAQ262164:NAQ262165 NKM262164:NKM262165 NUI262164:NUI262165 OEE262164:OEE262165 OOA262164:OOA262165 OXW262164:OXW262165 PHS262164:PHS262165 PRO262164:PRO262165 QBK262164:QBK262165 QLG262164:QLG262165 QVC262164:QVC262165 REY262164:REY262165 ROU262164:ROU262165 RYQ262164:RYQ262165 SIM262164:SIM262165 SSI262164:SSI262165 TCE262164:TCE262165 TMA262164:TMA262165 TVW262164:TVW262165 UFS262164:UFS262165 UPO262164:UPO262165 UZK262164:UZK262165 VJG262164:VJG262165 VTC262164:VTC262165 WCY262164:WCY262165 WMU262164:WMU262165 WWQ262164:WWQ262165 U720916:U720917 KE327700:KE327701 UA327700:UA327701 ADW327700:ADW327701 ANS327700:ANS327701 AXO327700:AXO327701 BHK327700:BHK327701 BRG327700:BRG327701 CBC327700:CBC327701 CKY327700:CKY327701 CUU327700:CUU327701 DEQ327700:DEQ327701 DOM327700:DOM327701 DYI327700:DYI327701 EIE327700:EIE327701 ESA327700:ESA327701 FBW327700:FBW327701 FLS327700:FLS327701 FVO327700:FVO327701 GFK327700:GFK327701 GPG327700:GPG327701 GZC327700:GZC327701 HIY327700:HIY327701 HSU327700:HSU327701 ICQ327700:ICQ327701 IMM327700:IMM327701 IWI327700:IWI327701 JGE327700:JGE327701 JQA327700:JQA327701 JZW327700:JZW327701 KJS327700:KJS327701 KTO327700:KTO327701 LDK327700:LDK327701 LNG327700:LNG327701 LXC327700:LXC327701 MGY327700:MGY327701 MQU327700:MQU327701 NAQ327700:NAQ327701 NKM327700:NKM327701 NUI327700:NUI327701 OEE327700:OEE327701 OOA327700:OOA327701 OXW327700:OXW327701 PHS327700:PHS327701 PRO327700:PRO327701 QBK327700:QBK327701 QLG327700:QLG327701 QVC327700:QVC327701 REY327700:REY327701 ROU327700:ROU327701 RYQ327700:RYQ327701 SIM327700:SIM327701 SSI327700:SSI327701 TCE327700:TCE327701 TMA327700:TMA327701 TVW327700:TVW327701 UFS327700:UFS327701 UPO327700:UPO327701 UZK327700:UZK327701 VJG327700:VJG327701 VTC327700:VTC327701 WCY327700:WCY327701 WMU327700:WMU327701 WWQ327700:WWQ327701 U786452:U786453 KE393236:KE393237 UA393236:UA393237 ADW393236:ADW393237 ANS393236:ANS393237 AXO393236:AXO393237 BHK393236:BHK393237 BRG393236:BRG393237 CBC393236:CBC393237 CKY393236:CKY393237 CUU393236:CUU393237 DEQ393236:DEQ393237 DOM393236:DOM393237 DYI393236:DYI393237 EIE393236:EIE393237 ESA393236:ESA393237 FBW393236:FBW393237 FLS393236:FLS393237 FVO393236:FVO393237 GFK393236:GFK393237 GPG393236:GPG393237 GZC393236:GZC393237 HIY393236:HIY393237 HSU393236:HSU393237 ICQ393236:ICQ393237 IMM393236:IMM393237 IWI393236:IWI393237 JGE393236:JGE393237 JQA393236:JQA393237 JZW393236:JZW393237 KJS393236:KJS393237 KTO393236:KTO393237 LDK393236:LDK393237 LNG393236:LNG393237 LXC393236:LXC393237 MGY393236:MGY393237 MQU393236:MQU393237 NAQ393236:NAQ393237 NKM393236:NKM393237 NUI393236:NUI393237 OEE393236:OEE393237 OOA393236:OOA393237 OXW393236:OXW393237 PHS393236:PHS393237 PRO393236:PRO393237 QBK393236:QBK393237 QLG393236:QLG393237 QVC393236:QVC393237 REY393236:REY393237 ROU393236:ROU393237 RYQ393236:RYQ393237 SIM393236:SIM393237 SSI393236:SSI393237 TCE393236:TCE393237 TMA393236:TMA393237 TVW393236:TVW393237 UFS393236:UFS393237 UPO393236:UPO393237 UZK393236:UZK393237 VJG393236:VJG393237 VTC393236:VTC393237 WCY393236:WCY393237 WMU393236:WMU393237 WWQ393236:WWQ393237 U851988:U851989 KE458772:KE458773 UA458772:UA458773 ADW458772:ADW458773 ANS458772:ANS458773 AXO458772:AXO458773 BHK458772:BHK458773 BRG458772:BRG458773 CBC458772:CBC458773 CKY458772:CKY458773 CUU458772:CUU458773 DEQ458772:DEQ458773 DOM458772:DOM458773 DYI458772:DYI458773 EIE458772:EIE458773 ESA458772:ESA458773 FBW458772:FBW458773 FLS458772:FLS458773 FVO458772:FVO458773 GFK458772:GFK458773 GPG458772:GPG458773 GZC458772:GZC458773 HIY458772:HIY458773 HSU458772:HSU458773 ICQ458772:ICQ458773 IMM458772:IMM458773 IWI458772:IWI458773 JGE458772:JGE458773 JQA458772:JQA458773 JZW458772:JZW458773 KJS458772:KJS458773 KTO458772:KTO458773 LDK458772:LDK458773 LNG458772:LNG458773 LXC458772:LXC458773 MGY458772:MGY458773 MQU458772:MQU458773 NAQ458772:NAQ458773 NKM458772:NKM458773 NUI458772:NUI458773 OEE458772:OEE458773 OOA458772:OOA458773 OXW458772:OXW458773 PHS458772:PHS458773 PRO458772:PRO458773 QBK458772:QBK458773 QLG458772:QLG458773 QVC458772:QVC458773 REY458772:REY458773 ROU458772:ROU458773 RYQ458772:RYQ458773 SIM458772:SIM458773 SSI458772:SSI458773 TCE458772:TCE458773 TMA458772:TMA458773 TVW458772:TVW458773 UFS458772:UFS458773 UPO458772:UPO458773 UZK458772:UZK458773 VJG458772:VJG458773 VTC458772:VTC458773 WCY458772:WCY458773 WMU458772:WMU458773 WWQ458772:WWQ458773 U917524:U917525 KE524308:KE524309 UA524308:UA524309 ADW524308:ADW524309 ANS524308:ANS524309 AXO524308:AXO524309 BHK524308:BHK524309 BRG524308:BRG524309 CBC524308:CBC524309 CKY524308:CKY524309 CUU524308:CUU524309 DEQ524308:DEQ524309 DOM524308:DOM524309 DYI524308:DYI524309 EIE524308:EIE524309 ESA524308:ESA524309 FBW524308:FBW524309 FLS524308:FLS524309 FVO524308:FVO524309 GFK524308:GFK524309 GPG524308:GPG524309 GZC524308:GZC524309 HIY524308:HIY524309 HSU524308:HSU524309 ICQ524308:ICQ524309 IMM524308:IMM524309 IWI524308:IWI524309 JGE524308:JGE524309 JQA524308:JQA524309 JZW524308:JZW524309 KJS524308:KJS524309 KTO524308:KTO524309 LDK524308:LDK524309 LNG524308:LNG524309 LXC524308:LXC524309 MGY524308:MGY524309 MQU524308:MQU524309 NAQ524308:NAQ524309 NKM524308:NKM524309 NUI524308:NUI524309 OEE524308:OEE524309 OOA524308:OOA524309 OXW524308:OXW524309 PHS524308:PHS524309 PRO524308:PRO524309 QBK524308:QBK524309 QLG524308:QLG524309 QVC524308:QVC524309 REY524308:REY524309 ROU524308:ROU524309 RYQ524308:RYQ524309 SIM524308:SIM524309 SSI524308:SSI524309 TCE524308:TCE524309 TMA524308:TMA524309 TVW524308:TVW524309 UFS524308:UFS524309 UPO524308:UPO524309 UZK524308:UZK524309 VJG524308:VJG524309 VTC524308:VTC524309 WCY524308:WCY524309 WMU524308:WMU524309 WWQ524308:WWQ524309 U983060:U983061 KE589844:KE589845 UA589844:UA589845 ADW589844:ADW589845 ANS589844:ANS589845 AXO589844:AXO589845 BHK589844:BHK589845 BRG589844:BRG589845 CBC589844:CBC589845 CKY589844:CKY589845 CUU589844:CUU589845 DEQ589844:DEQ589845 DOM589844:DOM589845 DYI589844:DYI589845 EIE589844:EIE589845 ESA589844:ESA589845 FBW589844:FBW589845 FLS589844:FLS589845 FVO589844:FVO589845 GFK589844:GFK589845 GPG589844:GPG589845 GZC589844:GZC589845 HIY589844:HIY589845 HSU589844:HSU589845 ICQ589844:ICQ589845 IMM589844:IMM589845 IWI589844:IWI589845 JGE589844:JGE589845 JQA589844:JQA589845 JZW589844:JZW589845 KJS589844:KJS589845 KTO589844:KTO589845 LDK589844:LDK589845 LNG589844:LNG589845 LXC589844:LXC589845 MGY589844:MGY589845 MQU589844:MQU589845 NAQ589844:NAQ589845 NKM589844:NKM589845 NUI589844:NUI589845 OEE589844:OEE589845 OOA589844:OOA589845 OXW589844:OXW589845 PHS589844:PHS589845 PRO589844:PRO589845 QBK589844:QBK589845 QLG589844:QLG589845 QVC589844:QVC589845 REY589844:REY589845 ROU589844:ROU589845 RYQ589844:RYQ589845 SIM589844:SIM589845 SSI589844:SSI589845 TCE589844:TCE589845 TMA589844:TMA589845 TVW589844:TVW589845 UFS589844:UFS589845 UPO589844:UPO589845 UZK589844:UZK589845 VJG589844:VJG589845 VTC589844:VTC589845 WCY589844:WCY589845 WMU589844:WMU589845 WWQ589844:WWQ589845 U65556:U65557 KE655380:KE655381 UA655380:UA655381 ADW655380:ADW655381 ANS655380:ANS655381 AXO655380:AXO655381 BHK655380:BHK655381 BRG655380:BRG655381 CBC655380:CBC655381 CKY655380:CKY655381 CUU655380:CUU655381 DEQ655380:DEQ655381 DOM655380:DOM655381 DYI655380:DYI655381 EIE655380:EIE655381 ESA655380:ESA655381 FBW655380:FBW655381 FLS655380:FLS655381 FVO655380:FVO655381 GFK655380:GFK655381 GPG655380:GPG655381 GZC655380:GZC655381 HIY655380:HIY655381 HSU655380:HSU655381 ICQ655380:ICQ655381 IMM655380:IMM655381 IWI655380:IWI655381 JGE655380:JGE655381 JQA655380:JQA655381 JZW655380:JZW655381 KJS655380:KJS655381 KTO655380:KTO655381 LDK655380:LDK655381 LNG655380:LNG655381 LXC655380:LXC655381 MGY655380:MGY655381 MQU655380:MQU655381 NAQ655380:NAQ655381 NKM655380:NKM655381 NUI655380:NUI655381 OEE655380:OEE655381 OOA655380:OOA655381 OXW655380:OXW655381 PHS655380:PHS655381 PRO655380:PRO655381 QBK655380:QBK655381 QLG655380:QLG655381 QVC655380:QVC655381 REY655380:REY655381 ROU655380:ROU655381 RYQ655380:RYQ655381 SIM655380:SIM655381 SSI655380:SSI655381 TCE655380:TCE655381 TMA655380:TMA655381 TVW655380:TVW655381 UFS655380:UFS655381 UPO655380:UPO655381 UZK655380:UZK655381 VJG655380:VJG655381 VTC655380:VTC655381 WCY655380:WCY655381 WMU655380:WMU655381 WWQ655380:WWQ655381 U131092:U131093 KE720916:KE720917 UA720916:UA720917 ADW720916:ADW720917 ANS720916:ANS720917 AXO720916:AXO720917 BHK720916:BHK720917 BRG720916:BRG720917 CBC720916:CBC720917 CKY720916:CKY720917 CUU720916:CUU720917 DEQ720916:DEQ720917 DOM720916:DOM720917 DYI720916:DYI720917 EIE720916:EIE720917 ESA720916:ESA720917 FBW720916:FBW720917 FLS720916:FLS720917 FVO720916:FVO720917 GFK720916:GFK720917 GPG720916:GPG720917 GZC720916:GZC720917 HIY720916:HIY720917 HSU720916:HSU720917 ICQ720916:ICQ720917 IMM720916:IMM720917 IWI720916:IWI720917 JGE720916:JGE720917 JQA720916:JQA720917 JZW720916:JZW720917 KJS720916:KJS720917 KTO720916:KTO720917 LDK720916:LDK720917 LNG720916:LNG720917 LXC720916:LXC720917 MGY720916:MGY720917 MQU720916:MQU720917 NAQ720916:NAQ720917 NKM720916:NKM720917 NUI720916:NUI720917 OEE720916:OEE720917 OOA720916:OOA720917 OXW720916:OXW720917 PHS720916:PHS720917 PRO720916:PRO720917 QBK720916:QBK720917 QLG720916:QLG720917 QVC720916:QVC720917 REY720916:REY720917 ROU720916:ROU720917 RYQ720916:RYQ720917 SIM720916:SIM720917 SSI720916:SSI720917 TCE720916:TCE720917 TMA720916:TMA720917 TVW720916:TVW720917 UFS720916:UFS720917 UPO720916:UPO720917 UZK720916:UZK720917 VJG720916:VJG720917 VTC720916:VTC720917 WCY720916:WCY720917 WMU720916:WMU720917 WWQ720916:WWQ720917 U196628:U196629 KE786452:KE786453 UA786452:UA786453 ADW786452:ADW786453 ANS786452:ANS786453 AXO786452:AXO786453 BHK786452:BHK786453 BRG786452:BRG786453 CBC786452:CBC786453 CKY786452:CKY786453 CUU786452:CUU786453 DEQ786452:DEQ786453 DOM786452:DOM786453 DYI786452:DYI786453 EIE786452:EIE786453 ESA786452:ESA786453 FBW786452:FBW786453 FLS786452:FLS786453 FVO786452:FVO786453 GFK786452:GFK786453 GPG786452:GPG786453 GZC786452:GZC786453 HIY786452:HIY786453 HSU786452:HSU786453 ICQ786452:ICQ786453 IMM786452:IMM786453 IWI786452:IWI786453 JGE786452:JGE786453 JQA786452:JQA786453 JZW786452:JZW786453 KJS786452:KJS786453 KTO786452:KTO786453 LDK786452:LDK786453 LNG786452:LNG786453 LXC786452:LXC786453 MGY786452:MGY786453 MQU786452:MQU786453 NAQ786452:NAQ786453 NKM786452:NKM786453 NUI786452:NUI786453 OEE786452:OEE786453 OOA786452:OOA786453 OXW786452:OXW786453 PHS786452:PHS786453 PRO786452:PRO786453 QBK786452:QBK786453 QLG786452:QLG786453 QVC786452:QVC786453 REY786452:REY786453 ROU786452:ROU786453 RYQ786452:RYQ786453 SIM786452:SIM786453 SSI786452:SSI786453 TCE786452:TCE786453 TMA786452:TMA786453 TVW786452:TVW786453 UFS786452:UFS786453 UPO786452:UPO786453 UZK786452:UZK786453 VJG786452:VJG786453 VTC786452:VTC786453 WCY786452:WCY786453 WMU786452:WMU786453 WWQ786452:WWQ786453 U262164:U262165 KE851988:KE851989 UA851988:UA851989 ADW851988:ADW851989 ANS851988:ANS851989 AXO851988:AXO851989 BHK851988:BHK851989 BRG851988:BRG851989 CBC851988:CBC851989 CKY851988:CKY851989 CUU851988:CUU851989 DEQ851988:DEQ851989 DOM851988:DOM851989 DYI851988:DYI851989 EIE851988:EIE851989 ESA851988:ESA851989 FBW851988:FBW851989 FLS851988:FLS851989 FVO851988:FVO851989 GFK851988:GFK851989 GPG851988:GPG851989 GZC851988:GZC851989 HIY851988:HIY851989 HSU851988:HSU851989 ICQ851988:ICQ851989 IMM851988:IMM851989 IWI851988:IWI851989 JGE851988:JGE851989 JQA851988:JQA851989 JZW851988:JZW851989 KJS851988:KJS851989 KTO851988:KTO851989 LDK851988:LDK851989 LNG851988:LNG851989 LXC851988:LXC851989 MGY851988:MGY851989 MQU851988:MQU851989 NAQ851988:NAQ851989 NKM851988:NKM851989 NUI851988:NUI851989 OEE851988:OEE851989 OOA851988:OOA851989 OXW851988:OXW851989 PHS851988:PHS851989 PRO851988:PRO851989 QBK851988:QBK851989 QLG851988:QLG851989 QVC851988:QVC851989 REY851988:REY851989 ROU851988:ROU851989 RYQ851988:RYQ851989 SIM851988:SIM851989 SSI851988:SSI851989 TCE851988:TCE851989 TMA851988:TMA851989 TVW851988:TVW851989 UFS851988:UFS851989 UPO851988:UPO851989 UZK851988:UZK851989 VJG851988:VJG851989 VTC851988:VTC851989 WCY851988:WCY851989 WMU851988:WMU851989 WWQ851988:WWQ851989 KE917524:KE917525 UA917524:UA917525 ADW917524:ADW917525 ANS917524:ANS917525 AXO917524:AXO917525 BHK917524:BHK917525 BRG917524:BRG917525 CBC917524:CBC917525 CKY917524:CKY917525 CUU917524:CUU917525 DEQ917524:DEQ917525 DOM917524:DOM917525 DYI917524:DYI917525 EIE917524:EIE917525 ESA917524:ESA917525 FBW917524:FBW917525 FLS917524:FLS917525 FVO917524:FVO917525 GFK917524:GFK917525 GPG917524:GPG917525 GZC917524:GZC917525 HIY917524:HIY917525 HSU917524:HSU917525 ICQ917524:ICQ917525 IMM917524:IMM917525 IWI917524:IWI917525 JGE917524:JGE917525 JQA917524:JQA917525 JZW917524:JZW917525 KJS917524:KJS917525 KTO917524:KTO917525 LDK917524:LDK917525 LNG917524:LNG917525 LXC917524:LXC917525 MGY917524:MGY917525 MQU917524:MQU917525 NAQ917524:NAQ917525 NKM917524:NKM917525 NUI917524:NUI917525 OEE917524:OEE917525 OOA917524:OOA917525 OXW917524:OXW917525 PHS917524:PHS917525 PRO917524:PRO917525 QBK917524:QBK917525 QLG917524:QLG917525 QVC917524:QVC917525 REY917524:REY917525 ROU917524:ROU917525 RYQ917524:RYQ917525 SIM917524:SIM917525 SSI917524:SSI917525 TCE917524:TCE917525 TMA917524:TMA917525 TVW917524:TVW917525 UFS917524:UFS917525 UPO917524:UPO917525 UZK917524:UZK917525 VJG917524:VJG917525 VTC917524:VTC917525 WCY917524:WCY917525 WMU917524:WMU917525 WWQ917524:WWQ917525 WWQ983060:WWQ983061 KE983060:KE983061 UA983060:UA983061 ADW983060:ADW983061 ANS983060:ANS983061 AXO983060:AXO983061 BHK983060:BHK983061 BRG983060:BRG983061 CBC983060:CBC983061 CKY983060:CKY983061 CUU983060:CUU983061 DEQ983060:DEQ983061 DOM983060:DOM983061 DYI983060:DYI983061 EIE983060:EIE983061 ESA983060:ESA983061 FBW983060:FBW983061 FLS983060:FLS983061 FVO983060:FVO983061 GFK983060:GFK983061 GPG983060:GPG983061 GZC983060:GZC983061 HIY983060:HIY983061 HSU983060:HSU983061 ICQ983060:ICQ983061 IMM983060:IMM983061 IWI983060:IWI983061 JGE983060:JGE983061 JQA983060:JQA983061 JZW983060:JZW983061 KJS983060:KJS983061 KTO983060:KTO983061 LDK983060:LDK983061 LNG983060:LNG983061 LXC983060:LXC983061 MGY983060:MGY983061 MQU983060:MQU983061 NAQ983060:NAQ983061 NKM983060:NKM983061 NUI983060:NUI983061 OEE983060:OEE983061 OOA983060:OOA983061 OXW983060:OXW983061 PHS983060:PHS983061 PRO983060:PRO983061 QBK983060:QBK983061 QLG983060:QLG983061 QVC983060:QVC983061 REY983060:REY983061 ROU983060:ROU983061 RYQ983060:RYQ983061 SIM983060:SIM983061 SSI983060:SSI983061 TCE983060:TCE983061 TMA983060:TMA983061 TVW983060:TVW983061 UFS983060:UFS983061 UPO983060:UPO983061 UZK983060:UZK983061 VJG983060:VJG983061 VTC983060:VTC983061 WCY983060:WCY983061 WMU983060:WMU983061 U24:U25 WWQ24:WWQ25 S24:S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WWO24:WWO25 KE24:KE25 UA24:UA25 ADW24:ADW25 ANS24:ANS25 AXO24:AXO25 BHK24:BHK25 BRG24:BRG25 CBC24:CBC25 CKY24:CKY25 CUU24:CUU25 DEQ24:DEQ25 DOM24:DOM25 DYI24:DYI25 EIE24:EIE25 ESA24:ESA25 FBW24:FBW25 FLS24:FLS25 FVO24:FVO25 GFK24:GFK25 GPG24:GPG25 GZC24:GZC25 HIY24:HIY25 HSU24:HSU25 ICQ24:ICQ25 IMM24:IMM25 IWI24:IWI25 JGE24:JGE25 JQA24:JQA25 JZW24:JZW25 KJS24:KJS25 KTO24:KTO25 LDK24:LDK25 LNG24:LNG25 LXC24:LXC25 MGY24:MGY25 MQU24:MQU25 NAQ24:NAQ25 NKM24:NKM25 NUI24:NUI25 OEE24:OEE25 OOA24:OOA25 OXW24:OXW25 PHS24:PHS25 PRO24:PRO25 QBK24:QBK25 QLG24:QLG25 QVC24:QVC25 REY24:REY25 ROU24:ROU25 RYQ24:RYQ25 SIM24:SIM25 SSI24:SSI25 TCE24:TCE25 TMA24:TMA25 TVW24:TVW25 UFS24:UFS25 UPO24:UPO25 UZK24:UZK25 VJG24:VJG25 VTC24:VTC25 WCY24:WCY25 WMU24:WMU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262164:AB262165 AB327700:AB327701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393236:AI393237 AI458772:AI458773 AI524308:AI524309 AI589844:AI589845 AI655380:AI655381 AI720916:AI720917 AI786452:AI786453 AI851988:AI851989 AI917524:AI917525 AI983060:AI983061 AI65556:AI65557 AI131092:AI131093 AI196628:AI196629 AI262164:AI262165 AI327700:AI327701 AI24:AI25 AG24:AG25"/>
    <dataValidation allowBlank="1" promptTitle="checkPeriodRange" sqref="Q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Q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Q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Q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Q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Q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Q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Q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Q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Q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Q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Q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Q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Q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Q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Q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X983061 X65557 X131093 X196629 X262165 X327701 X393237 X458773 X524309 X589845 X655381 X720917 X786453 X851989 X917525 X25 AE983061 AE65557 AE131093 AE196629 AE262165 AE327701 AE393237 AE458773 AE524309 AE589845 AE655381 AE720917 AE786453 AE851989 AE917525 AE25"/>
    <dataValidation type="list" allowBlank="1" showInputMessage="1" showErrorMessage="1" errorTitle="Ошибка" error="Выберите значение из списка" prompt="Выберите значение из списка" sqref="O23:AJ23">
      <formula1>kind_of_cons</formula1>
    </dataValidation>
    <dataValidation type="decimal" allowBlank="1" showErrorMessage="1" errorTitle="Ошибка" error="Допускается ввод только действительных чисел!" sqref="O24 V24 AC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353" t="s">
        <v>471</v>
      </c>
      <c r="G2" s="1354"/>
      <c r="H2" s="1355"/>
      <c r="I2" s="609"/>
    </row>
    <row r="3" spans="1:20" ht="3" customHeight="1"/>
    <row r="4" spans="1:20" s="539" customFormat="1" ht="11.25">
      <c r="A4" s="559"/>
      <c r="B4" s="559"/>
      <c r="C4" s="559"/>
      <c r="D4" s="559"/>
      <c r="F4" s="1305" t="s">
        <v>445</v>
      </c>
      <c r="G4" s="1305"/>
      <c r="H4" s="1305"/>
      <c r="I4" s="135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35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7"/>
      <c r="B11" s="135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57"/>
      <c r="B12" s="1357"/>
      <c r="C12" s="135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7"/>
      <c r="B13" s="1357"/>
      <c r="C13" s="1357"/>
      <c r="D13" s="592">
        <v>1</v>
      </c>
      <c r="F13" s="585" t="str">
        <f>"4."&amp;mergeValue(A13) &amp;"."&amp;mergeValue(B13)&amp;"."&amp;mergeValue(C13)&amp;"."&amp;mergeValue(D13)</f>
        <v>4.1.1.1.1</v>
      </c>
      <c r="G13" s="602" t="s">
        <v>478</v>
      </c>
      <c r="H13" s="573"/>
      <c r="I13" s="1358" t="s">
        <v>570</v>
      </c>
      <c r="J13" s="584"/>
      <c r="K13" s="559"/>
      <c r="L13" s="559"/>
      <c r="M13" s="559"/>
      <c r="N13" s="559"/>
      <c r="O13" s="559"/>
      <c r="P13" s="559"/>
      <c r="Q13" s="559"/>
      <c r="R13" s="559"/>
      <c r="S13" s="559"/>
      <c r="T13" s="559"/>
    </row>
    <row r="14" spans="1:20" s="539" customFormat="1" ht="18.75">
      <c r="A14" s="1357"/>
      <c r="B14" s="1357"/>
      <c r="C14" s="1357"/>
      <c r="D14" s="592"/>
      <c r="F14" s="588"/>
      <c r="G14" s="520" t="s">
        <v>4</v>
      </c>
      <c r="H14" s="593"/>
      <c r="I14" s="1358"/>
      <c r="J14" s="584"/>
      <c r="K14" s="559"/>
      <c r="L14" s="559"/>
      <c r="M14" s="559"/>
      <c r="N14" s="559"/>
      <c r="O14" s="559"/>
      <c r="P14" s="559"/>
      <c r="Q14" s="559"/>
      <c r="R14" s="559"/>
      <c r="S14" s="559"/>
      <c r="T14" s="559"/>
    </row>
    <row r="15" spans="1:20" s="539" customFormat="1" ht="18.75">
      <c r="A15" s="1357"/>
      <c r="B15" s="1357"/>
      <c r="C15" s="592"/>
      <c r="D15" s="592"/>
      <c r="F15" s="603"/>
      <c r="G15" s="546" t="s">
        <v>401</v>
      </c>
      <c r="H15" s="604"/>
      <c r="I15" s="605"/>
      <c r="J15" s="584"/>
      <c r="K15" s="559"/>
      <c r="L15" s="559"/>
      <c r="M15" s="559"/>
      <c r="N15" s="559"/>
      <c r="O15" s="559"/>
      <c r="P15" s="559"/>
      <c r="Q15" s="559"/>
      <c r="R15" s="559"/>
      <c r="S15" s="559"/>
      <c r="T15" s="559"/>
    </row>
    <row r="16" spans="1:20" s="539" customFormat="1" ht="18.75">
      <c r="A16" s="135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52" t="s">
        <v>572</v>
      </c>
      <c r="H19" s="135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74" t="s">
        <v>617</v>
      </c>
      <c r="M5" s="1374"/>
      <c r="N5" s="1374"/>
      <c r="O5" s="1374"/>
      <c r="P5" s="1374"/>
      <c r="Q5" s="1374"/>
      <c r="R5" s="1374"/>
      <c r="S5" s="1374"/>
      <c r="T5" s="1374"/>
      <c r="U5" s="467"/>
    </row>
    <row r="6" spans="1:34" ht="3" customHeight="1">
      <c r="J6" s="451"/>
      <c r="K6" s="451"/>
      <c r="L6" s="447"/>
      <c r="M6" s="447"/>
      <c r="N6" s="447"/>
      <c r="O6" s="450"/>
      <c r="P6" s="450"/>
      <c r="Q6" s="450"/>
      <c r="R6" s="450"/>
      <c r="S6" s="450"/>
      <c r="T6" s="450"/>
      <c r="U6" s="447"/>
    </row>
    <row r="7" spans="1:34" s="746" customFormat="1" ht="5.25" hidden="1">
      <c r="A7" s="1120"/>
      <c r="B7" s="1120"/>
      <c r="C7" s="1120"/>
      <c r="D7" s="1120"/>
      <c r="E7" s="1120"/>
      <c r="F7" s="1120"/>
      <c r="G7" s="1120"/>
      <c r="H7" s="1120"/>
      <c r="L7" s="1169"/>
      <c r="M7" s="1046"/>
      <c r="O7" s="1380"/>
      <c r="P7" s="1380"/>
      <c r="Q7" s="1380"/>
      <c r="R7" s="1380"/>
      <c r="S7" s="1380"/>
      <c r="T7" s="1380"/>
      <c r="U7" s="780"/>
      <c r="V7" s="780"/>
      <c r="X7" s="1120"/>
      <c r="Y7" s="1120"/>
      <c r="Z7" s="1120"/>
      <c r="AA7" s="1120"/>
      <c r="AB7" s="1120"/>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29.11.2018</v>
      </c>
      <c r="P8" s="1381"/>
      <c r="Q8" s="1381"/>
      <c r="R8" s="1381"/>
      <c r="S8" s="1381"/>
      <c r="T8" s="1381"/>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97</v>
      </c>
      <c r="P9" s="1381"/>
      <c r="Q9" s="1381"/>
      <c r="R9" s="1381"/>
      <c r="S9" s="1381"/>
      <c r="T9" s="1381"/>
      <c r="U9" s="635"/>
      <c r="X9" s="475"/>
      <c r="Y9" s="475"/>
      <c r="Z9" s="475"/>
      <c r="AA9" s="475"/>
      <c r="AB9" s="475"/>
      <c r="AC9" s="475"/>
      <c r="AD9" s="475"/>
      <c r="AE9" s="475"/>
      <c r="AF9" s="475"/>
      <c r="AG9" s="475"/>
      <c r="AH9" s="475"/>
    </row>
    <row r="10" spans="1:34" s="746" customFormat="1" ht="5.25" hidden="1">
      <c r="A10" s="1120"/>
      <c r="B10" s="1120"/>
      <c r="C10" s="1120"/>
      <c r="D10" s="1120"/>
      <c r="E10" s="1120"/>
      <c r="F10" s="1120"/>
      <c r="G10" s="1120"/>
      <c r="H10" s="1120"/>
      <c r="L10" s="1169"/>
      <c r="M10" s="1046"/>
      <c r="O10" s="1380"/>
      <c r="P10" s="1380"/>
      <c r="Q10" s="1380"/>
      <c r="R10" s="1380"/>
      <c r="S10" s="1380"/>
      <c r="T10" s="1380"/>
      <c r="U10" s="780"/>
      <c r="V10" s="780"/>
      <c r="X10" s="1120"/>
      <c r="Y10" s="1120"/>
      <c r="Z10" s="1120"/>
      <c r="AA10" s="1120"/>
      <c r="AB10" s="1120"/>
    </row>
    <row r="11" spans="1:34" s="461" customFormat="1" ht="11.25" hidden="1">
      <c r="G11" s="460"/>
      <c r="H11" s="460"/>
      <c r="L11" s="1375"/>
      <c r="M11" s="1375"/>
      <c r="N11" s="458"/>
      <c r="O11" s="1407"/>
      <c r="P11" s="1407"/>
      <c r="Q11" s="1407"/>
      <c r="R11" s="1407"/>
      <c r="S11" s="1407"/>
      <c r="T11" s="1407"/>
      <c r="U11" s="473" t="s">
        <v>371</v>
      </c>
      <c r="X11" s="475"/>
      <c r="Y11" s="475"/>
      <c r="Z11" s="475"/>
      <c r="AA11" s="475"/>
      <c r="AB11" s="475"/>
      <c r="AC11" s="475"/>
      <c r="AD11" s="475"/>
      <c r="AE11" s="475"/>
      <c r="AF11" s="475"/>
      <c r="AG11" s="475"/>
      <c r="AH11" s="475"/>
    </row>
    <row r="12" spans="1:34">
      <c r="J12" s="451"/>
      <c r="K12" s="451"/>
      <c r="L12" s="447"/>
      <c r="M12" s="447"/>
      <c r="N12" s="447"/>
      <c r="O12" s="1404"/>
      <c r="P12" s="1404"/>
      <c r="Q12" s="1404"/>
      <c r="R12" s="1404"/>
      <c r="S12" s="1404"/>
      <c r="T12" s="1404"/>
      <c r="U12" s="1404"/>
    </row>
    <row r="13" spans="1:34">
      <c r="J13" s="451"/>
      <c r="K13" s="451"/>
      <c r="L13" s="1305" t="s">
        <v>445</v>
      </c>
      <c r="M13" s="1305"/>
      <c r="N13" s="1305"/>
      <c r="O13" s="1305"/>
      <c r="P13" s="1305"/>
      <c r="Q13" s="1305"/>
      <c r="R13" s="1305"/>
      <c r="S13" s="1305"/>
      <c r="T13" s="1305"/>
      <c r="U13" s="1305"/>
      <c r="V13" s="1305"/>
      <c r="W13" s="1305" t="s">
        <v>446</v>
      </c>
    </row>
    <row r="14" spans="1:34" ht="14.25" customHeight="1">
      <c r="J14" s="451"/>
      <c r="K14" s="451"/>
      <c r="L14" s="1388" t="s">
        <v>91</v>
      </c>
      <c r="M14" s="1388" t="s">
        <v>603</v>
      </c>
      <c r="N14" s="491"/>
      <c r="O14" s="1389" t="s">
        <v>605</v>
      </c>
      <c r="P14" s="1390"/>
      <c r="Q14" s="1390"/>
      <c r="R14" s="1390"/>
      <c r="S14" s="1390"/>
      <c r="T14" s="1391"/>
      <c r="U14" s="1371" t="s">
        <v>339</v>
      </c>
      <c r="V14" s="1385" t="s">
        <v>274</v>
      </c>
      <c r="W14" s="1305"/>
    </row>
    <row r="15" spans="1:34" s="493" customFormat="1" ht="14.25" customHeight="1">
      <c r="G15" s="501"/>
      <c r="H15" s="501"/>
      <c r="I15" s="501"/>
      <c r="J15" s="499"/>
      <c r="K15" s="499"/>
      <c r="L15" s="1388"/>
      <c r="M15" s="1388"/>
      <c r="N15" s="491"/>
      <c r="O15" s="1394" t="s">
        <v>579</v>
      </c>
      <c r="P15" s="1392" t="s">
        <v>270</v>
      </c>
      <c r="Q15" s="1393"/>
      <c r="R15" s="1369" t="s">
        <v>616</v>
      </c>
      <c r="S15" s="1369"/>
      <c r="T15" s="1370"/>
      <c r="U15" s="1372"/>
      <c r="V15" s="1386"/>
      <c r="W15" s="1305"/>
      <c r="X15" s="554"/>
      <c r="Y15" s="554"/>
      <c r="Z15" s="554"/>
      <c r="AA15" s="554"/>
      <c r="AB15" s="554"/>
      <c r="AC15" s="554"/>
      <c r="AD15" s="554"/>
      <c r="AE15" s="554"/>
      <c r="AF15" s="554"/>
      <c r="AG15" s="554"/>
      <c r="AH15" s="554"/>
    </row>
    <row r="16" spans="1:34" ht="33.75">
      <c r="J16" s="451"/>
      <c r="K16" s="451"/>
      <c r="L16" s="1388"/>
      <c r="M16" s="1388"/>
      <c r="N16" s="490"/>
      <c r="O16" s="1395"/>
      <c r="P16" s="505" t="s">
        <v>671</v>
      </c>
      <c r="Q16" s="505" t="s">
        <v>672</v>
      </c>
      <c r="R16" s="506" t="s">
        <v>273</v>
      </c>
      <c r="S16" s="1383" t="s">
        <v>272</v>
      </c>
      <c r="T16" s="1384"/>
      <c r="U16" s="1373"/>
      <c r="V16" s="1387"/>
      <c r="W16" s="1305"/>
    </row>
    <row r="17" spans="1:34">
      <c r="J17" s="451"/>
      <c r="K17" s="459">
        <v>1</v>
      </c>
      <c r="L17" s="448" t="s">
        <v>92</v>
      </c>
      <c r="M17" s="448" t="s">
        <v>48</v>
      </c>
      <c r="N17" s="466" t="s">
        <v>48</v>
      </c>
      <c r="O17" s="457">
        <f ca="1">OFFSET(O17,0,-1)+1</f>
        <v>3</v>
      </c>
      <c r="P17" s="457">
        <f ca="1">OFFSET(P17,0,-1)+1</f>
        <v>4</v>
      </c>
      <c r="Q17" s="457">
        <f ca="1">OFFSET(Q17,0,-1)+1</f>
        <v>5</v>
      </c>
      <c r="R17" s="457">
        <f ca="1">OFFSET(R17,0,-1)+1</f>
        <v>6</v>
      </c>
      <c r="S17" s="1376">
        <f ca="1">OFFSET(S17,0,-1)+1</f>
        <v>7</v>
      </c>
      <c r="T17" s="1376"/>
      <c r="U17" s="457">
        <f ca="1">OFFSET(U17,0,-2)+1</f>
        <v>8</v>
      </c>
      <c r="V17" s="465">
        <f ca="1">OFFSET(V17,0,-1)</f>
        <v>8</v>
      </c>
      <c r="W17" s="457">
        <f ca="1">OFFSET(W17,0,-1)+1</f>
        <v>9</v>
      </c>
    </row>
    <row r="18" spans="1:34" ht="22.5">
      <c r="A18" s="1359">
        <v>1</v>
      </c>
      <c r="B18" s="888"/>
      <c r="C18" s="888"/>
      <c r="D18" s="888"/>
      <c r="E18" s="889"/>
      <c r="F18" s="890"/>
      <c r="G18" s="890"/>
      <c r="H18" s="890"/>
      <c r="I18" s="891"/>
      <c r="J18" s="886"/>
      <c r="K18" s="893"/>
      <c r="L18" s="562">
        <f>mergeValue(A18)</f>
        <v>1</v>
      </c>
      <c r="M18" s="610" t="s">
        <v>19</v>
      </c>
      <c r="N18" s="549"/>
      <c r="O18" s="1402"/>
      <c r="P18" s="1402"/>
      <c r="Q18" s="1402"/>
      <c r="R18" s="1402"/>
      <c r="S18" s="1402"/>
      <c r="T18" s="1402"/>
      <c r="U18" s="1402"/>
      <c r="V18" s="1402"/>
      <c r="W18" s="1128" t="s">
        <v>721</v>
      </c>
    </row>
    <row r="19" spans="1:34" ht="22.5">
      <c r="A19" s="1359"/>
      <c r="B19" s="1359">
        <v>1</v>
      </c>
      <c r="C19" s="888"/>
      <c r="D19" s="888"/>
      <c r="E19" s="890"/>
      <c r="F19" s="890"/>
      <c r="G19" s="890"/>
      <c r="H19" s="890"/>
      <c r="I19" s="885"/>
      <c r="J19" s="884"/>
      <c r="K19" s="887"/>
      <c r="L19" s="562" t="str">
        <f>mergeValue(A19) &amp;"."&amp; mergeValue(B19)</f>
        <v>1.1</v>
      </c>
      <c r="M19" s="516" t="s">
        <v>15</v>
      </c>
      <c r="N19" s="549"/>
      <c r="O19" s="1402"/>
      <c r="P19" s="1402"/>
      <c r="Q19" s="1402"/>
      <c r="R19" s="1402"/>
      <c r="S19" s="1402"/>
      <c r="T19" s="1402"/>
      <c r="U19" s="1402"/>
      <c r="V19" s="1402"/>
      <c r="W19" s="1128" t="s">
        <v>460</v>
      </c>
    </row>
    <row r="20" spans="1:34" ht="22.5">
      <c r="A20" s="1359"/>
      <c r="B20" s="1359"/>
      <c r="C20" s="1359">
        <v>1</v>
      </c>
      <c r="D20" s="888"/>
      <c r="E20" s="890"/>
      <c r="F20" s="890"/>
      <c r="G20" s="890"/>
      <c r="H20" s="890"/>
      <c r="I20" s="892"/>
      <c r="J20" s="884"/>
      <c r="K20" s="887"/>
      <c r="L20" s="562" t="str">
        <f>mergeValue(A20) &amp;"."&amp; mergeValue(B20)&amp;"."&amp; mergeValue(C20)</f>
        <v>1.1.1</v>
      </c>
      <c r="M20" s="517" t="s">
        <v>7</v>
      </c>
      <c r="N20" s="549"/>
      <c r="O20" s="1402"/>
      <c r="P20" s="1402"/>
      <c r="Q20" s="1402"/>
      <c r="R20" s="1402"/>
      <c r="S20" s="1402"/>
      <c r="T20" s="1402"/>
      <c r="U20" s="1402"/>
      <c r="V20" s="1402"/>
      <c r="W20" s="1128" t="s">
        <v>601</v>
      </c>
    </row>
    <row r="21" spans="1:34" ht="22.5">
      <c r="A21" s="1359"/>
      <c r="B21" s="1359"/>
      <c r="C21" s="1359"/>
      <c r="D21" s="1359">
        <v>1</v>
      </c>
      <c r="E21" s="890"/>
      <c r="F21" s="890"/>
      <c r="G21" s="890"/>
      <c r="H21" s="890"/>
      <c r="I21" s="892"/>
      <c r="J21" s="884"/>
      <c r="K21" s="887"/>
      <c r="L21" s="562" t="str">
        <f>mergeValue(A21) &amp;"."&amp; mergeValue(B21)&amp;"."&amp; mergeValue(C21)&amp;"."&amp; mergeValue(D21)</f>
        <v>1.1.1.1</v>
      </c>
      <c r="M21" s="518" t="s">
        <v>21</v>
      </c>
      <c r="N21" s="549"/>
      <c r="O21" s="1402"/>
      <c r="P21" s="1402"/>
      <c r="Q21" s="1402"/>
      <c r="R21" s="1402"/>
      <c r="S21" s="1402"/>
      <c r="T21" s="1402"/>
      <c r="U21" s="1402"/>
      <c r="V21" s="1402"/>
      <c r="W21" s="1128" t="s">
        <v>602</v>
      </c>
    </row>
    <row r="22" spans="1:34" ht="11.25" hidden="1" customHeight="1">
      <c r="A22" s="1359"/>
      <c r="B22" s="1359"/>
      <c r="C22" s="1359"/>
      <c r="D22" s="1359"/>
      <c r="E22" s="1359">
        <v>1</v>
      </c>
      <c r="F22" s="890"/>
      <c r="G22" s="890"/>
      <c r="H22" s="888">
        <v>1</v>
      </c>
      <c r="I22" s="1359">
        <v>1</v>
      </c>
      <c r="J22" s="890"/>
      <c r="K22" s="895"/>
      <c r="L22" s="562"/>
      <c r="M22" s="524"/>
      <c r="N22" s="550"/>
      <c r="O22" s="600"/>
      <c r="P22" s="600"/>
      <c r="Q22" s="600"/>
      <c r="R22" s="600"/>
      <c r="S22" s="600"/>
      <c r="T22" s="600"/>
      <c r="U22" s="600"/>
      <c r="V22" s="478"/>
      <c r="W22" s="1089"/>
    </row>
    <row r="23" spans="1:34" ht="33.75">
      <c r="A23" s="1359"/>
      <c r="B23" s="1359"/>
      <c r="C23" s="1359"/>
      <c r="D23" s="1359"/>
      <c r="E23" s="1359"/>
      <c r="F23" s="1359">
        <v>1</v>
      </c>
      <c r="G23" s="888"/>
      <c r="H23" s="888"/>
      <c r="I23" s="1359"/>
      <c r="J23" s="1359">
        <v>1</v>
      </c>
      <c r="K23" s="896"/>
      <c r="L23" s="562" t="str">
        <f>mergeValue(A23) &amp;"."&amp; mergeValue(B23)&amp;"."&amp; mergeValue(C23)&amp;"."&amp; mergeValue(D23)&amp;"."&amp;  mergeValue(F23)</f>
        <v>1.1.1.1.1</v>
      </c>
      <c r="M23" s="525" t="s">
        <v>9</v>
      </c>
      <c r="N23" s="550"/>
      <c r="O23" s="1361"/>
      <c r="P23" s="1361"/>
      <c r="Q23" s="1361"/>
      <c r="R23" s="1361"/>
      <c r="S23" s="1361"/>
      <c r="T23" s="1361"/>
      <c r="U23" s="1361"/>
      <c r="V23" s="1361"/>
      <c r="W23" s="1128" t="s">
        <v>723</v>
      </c>
      <c r="Y23" s="474" t="str">
        <f>strCheckUnique(Z23:Z26)</f>
        <v/>
      </c>
      <c r="AA23" s="474"/>
    </row>
    <row r="24" spans="1:34" ht="99" customHeight="1">
      <c r="A24" s="1359"/>
      <c r="B24" s="1359"/>
      <c r="C24" s="1359"/>
      <c r="D24" s="1359"/>
      <c r="E24" s="1359"/>
      <c r="F24" s="1359"/>
      <c r="G24" s="888">
        <v>1</v>
      </c>
      <c r="H24" s="888"/>
      <c r="I24" s="1359"/>
      <c r="J24" s="1359"/>
      <c r="K24" s="896">
        <v>1</v>
      </c>
      <c r="L24" s="562" t="str">
        <f>mergeValue(A24) &amp;"."&amp; mergeValue(B24)&amp;"."&amp; mergeValue(C24)&amp;"."&amp; mergeValue(D24)&amp;"."&amp; mergeValue(F24)&amp;"."&amp; mergeValue(G24)</f>
        <v>1.1.1.1.1.1</v>
      </c>
      <c r="M24" s="1088"/>
      <c r="N24" s="555"/>
      <c r="O24" s="532"/>
      <c r="P24" s="532"/>
      <c r="Q24" s="1040"/>
      <c r="R24" s="1365"/>
      <c r="S24" s="1367" t="s">
        <v>83</v>
      </c>
      <c r="T24" s="1365"/>
      <c r="U24" s="1367" t="s">
        <v>84</v>
      </c>
      <c r="V24" s="547"/>
      <c r="W24" s="1377" t="s">
        <v>736</v>
      </c>
      <c r="X24" s="470" t="str">
        <f>strCheckDate(O25:V25)</f>
        <v/>
      </c>
      <c r="Y24" s="474"/>
      <c r="Z24" s="474" t="str">
        <f>IF(M24="","",M24 )</f>
        <v/>
      </c>
      <c r="AA24" s="474"/>
      <c r="AB24" s="474"/>
      <c r="AC24" s="474"/>
    </row>
    <row r="25" spans="1:34" ht="11.25" hidden="1">
      <c r="A25" s="1359"/>
      <c r="B25" s="1359"/>
      <c r="C25" s="1359"/>
      <c r="D25" s="1359"/>
      <c r="E25" s="1359"/>
      <c r="F25" s="1359"/>
      <c r="G25" s="888"/>
      <c r="H25" s="888"/>
      <c r="I25" s="1359"/>
      <c r="J25" s="1359"/>
      <c r="K25" s="896"/>
      <c r="L25" s="569"/>
      <c r="M25" s="615"/>
      <c r="N25" s="555"/>
      <c r="O25" s="532"/>
      <c r="P25" s="532"/>
      <c r="Q25" s="553" t="str">
        <f>R24 &amp; "-" &amp; T24</f>
        <v>-</v>
      </c>
      <c r="R25" s="1366"/>
      <c r="S25" s="1367"/>
      <c r="T25" s="1366"/>
      <c r="U25" s="1367"/>
      <c r="V25" s="547"/>
      <c r="W25" s="1378"/>
    </row>
    <row r="26" spans="1:34" s="445" customFormat="1" ht="15" customHeight="1">
      <c r="A26" s="1359"/>
      <c r="B26" s="1359"/>
      <c r="C26" s="1359"/>
      <c r="D26" s="1359"/>
      <c r="E26" s="1359"/>
      <c r="F26" s="1359"/>
      <c r="G26" s="890"/>
      <c r="H26" s="888"/>
      <c r="I26" s="1359"/>
      <c r="J26" s="1359"/>
      <c r="K26" s="895"/>
      <c r="L26" s="508"/>
      <c r="M26" s="526" t="s">
        <v>24</v>
      </c>
      <c r="N26" s="521"/>
      <c r="O26" s="515"/>
      <c r="P26" s="515"/>
      <c r="Q26" s="515"/>
      <c r="R26" s="542"/>
      <c r="S26" s="534"/>
      <c r="T26" s="533"/>
      <c r="U26" s="521"/>
      <c r="V26" s="530"/>
      <c r="W26" s="1379"/>
      <c r="X26" s="471"/>
      <c r="Y26" s="471"/>
      <c r="Z26" s="471"/>
      <c r="AA26" s="471"/>
      <c r="AB26" s="471"/>
      <c r="AC26" s="471"/>
      <c r="AD26" s="471"/>
      <c r="AE26" s="471"/>
      <c r="AF26" s="471"/>
      <c r="AG26" s="471"/>
      <c r="AH26" s="471"/>
    </row>
    <row r="27" spans="1:34" s="445" customFormat="1" ht="15" customHeight="1">
      <c r="A27" s="1359"/>
      <c r="B27" s="1359"/>
      <c r="C27" s="1359"/>
      <c r="D27" s="1359"/>
      <c r="E27" s="1359"/>
      <c r="F27" s="890"/>
      <c r="G27" s="890"/>
      <c r="H27" s="888"/>
      <c r="I27" s="1359"/>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59"/>
      <c r="B28" s="1359"/>
      <c r="C28" s="1359"/>
      <c r="D28" s="1359"/>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59"/>
      <c r="B29" s="1359"/>
      <c r="C29" s="1359"/>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59"/>
      <c r="B30" s="1359"/>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59"/>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352" t="s">
        <v>737</v>
      </c>
      <c r="N34" s="1352"/>
      <c r="O34" s="1352"/>
      <c r="P34" s="1352"/>
      <c r="Q34" s="1352"/>
      <c r="R34" s="1352"/>
      <c r="S34" s="1352"/>
      <c r="T34" s="1352"/>
      <c r="U34" s="1352"/>
      <c r="V34" s="1352"/>
      <c r="W34" s="1352"/>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353" t="s">
        <v>471</v>
      </c>
      <c r="G2" s="1354"/>
      <c r="H2" s="1355"/>
      <c r="I2" s="609"/>
    </row>
    <row r="3" spans="1:20" ht="3" customHeight="1"/>
    <row r="4" spans="1:20" s="539" customFormat="1" ht="11.25">
      <c r="A4" s="559"/>
      <c r="B4" s="559"/>
      <c r="C4" s="559"/>
      <c r="D4" s="559"/>
      <c r="F4" s="1305" t="s">
        <v>445</v>
      </c>
      <c r="G4" s="1305"/>
      <c r="H4" s="1305"/>
      <c r="I4" s="135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35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7"/>
      <c r="B11" s="135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57"/>
      <c r="B12" s="1357"/>
      <c r="C12" s="135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7"/>
      <c r="B13" s="1357"/>
      <c r="C13" s="1357"/>
      <c r="D13" s="592">
        <v>1</v>
      </c>
      <c r="F13" s="585" t="str">
        <f>"4."&amp;mergeValue(A13) &amp;"."&amp;mergeValue(B13)&amp;"."&amp;mergeValue(C13)&amp;"."&amp;mergeValue(D13)</f>
        <v>4.1.1.1.1</v>
      </c>
      <c r="G13" s="602" t="s">
        <v>478</v>
      </c>
      <c r="H13" s="573"/>
      <c r="I13" s="1358" t="s">
        <v>570</v>
      </c>
      <c r="J13" s="584"/>
      <c r="K13" s="559"/>
      <c r="L13" s="559"/>
      <c r="M13" s="559"/>
      <c r="N13" s="559"/>
      <c r="O13" s="559"/>
      <c r="P13" s="559"/>
      <c r="Q13" s="559"/>
      <c r="R13" s="559"/>
      <c r="S13" s="559"/>
      <c r="T13" s="559"/>
    </row>
    <row r="14" spans="1:20" s="539" customFormat="1" ht="18.75">
      <c r="A14" s="1357"/>
      <c r="B14" s="1357"/>
      <c r="C14" s="1357"/>
      <c r="D14" s="592"/>
      <c r="F14" s="588"/>
      <c r="G14" s="520" t="s">
        <v>4</v>
      </c>
      <c r="H14" s="593"/>
      <c r="I14" s="1358"/>
      <c r="J14" s="584"/>
      <c r="K14" s="559"/>
      <c r="L14" s="559"/>
      <c r="M14" s="559"/>
      <c r="N14" s="559"/>
      <c r="O14" s="559"/>
      <c r="P14" s="559"/>
      <c r="Q14" s="559"/>
      <c r="R14" s="559"/>
      <c r="S14" s="559"/>
      <c r="T14" s="559"/>
    </row>
    <row r="15" spans="1:20" s="539" customFormat="1" ht="18.75">
      <c r="A15" s="1357"/>
      <c r="B15" s="1357"/>
      <c r="C15" s="592"/>
      <c r="D15" s="592"/>
      <c r="F15" s="603"/>
      <c r="G15" s="546" t="s">
        <v>401</v>
      </c>
      <c r="H15" s="604"/>
      <c r="I15" s="605"/>
      <c r="J15" s="584"/>
      <c r="K15" s="559"/>
      <c r="L15" s="559"/>
      <c r="M15" s="559"/>
      <c r="N15" s="559"/>
      <c r="O15" s="559"/>
      <c r="P15" s="559"/>
      <c r="Q15" s="559"/>
      <c r="R15" s="559"/>
      <c r="S15" s="559"/>
      <c r="T15" s="559"/>
    </row>
    <row r="16" spans="1:20" s="539" customFormat="1" ht="18.75">
      <c r="A16" s="135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52" t="s">
        <v>572</v>
      </c>
      <c r="H19" s="135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74" t="s">
        <v>617</v>
      </c>
      <c r="M5" s="1374"/>
      <c r="N5" s="1374"/>
      <c r="O5" s="1374"/>
      <c r="P5" s="1374"/>
      <c r="Q5" s="1374"/>
      <c r="R5" s="1374"/>
      <c r="S5" s="1374"/>
      <c r="T5" s="1374"/>
      <c r="U5" s="467"/>
    </row>
    <row r="6" spans="1:34" ht="3" customHeight="1">
      <c r="J6" s="451"/>
      <c r="K6" s="451"/>
      <c r="L6" s="447"/>
      <c r="M6" s="447"/>
      <c r="N6" s="447"/>
      <c r="O6" s="450"/>
      <c r="P6" s="450"/>
      <c r="Q6" s="450"/>
      <c r="R6" s="450"/>
      <c r="S6" s="450"/>
      <c r="T6" s="450"/>
      <c r="U6" s="447"/>
    </row>
    <row r="7" spans="1:34" s="746" customFormat="1" ht="5.25" hidden="1">
      <c r="A7" s="1120"/>
      <c r="B7" s="1120"/>
      <c r="C7" s="1120"/>
      <c r="D7" s="1120"/>
      <c r="E7" s="1120"/>
      <c r="F7" s="1120"/>
      <c r="G7" s="1120"/>
      <c r="H7" s="1120"/>
      <c r="L7" s="1169"/>
      <c r="M7" s="1046"/>
      <c r="O7" s="1380"/>
      <c r="P7" s="1380"/>
      <c r="Q7" s="1380"/>
      <c r="R7" s="1380"/>
      <c r="S7" s="1380"/>
      <c r="T7" s="1380"/>
      <c r="U7" s="780"/>
      <c r="V7" s="780"/>
      <c r="X7" s="1120"/>
      <c r="Y7" s="1120"/>
      <c r="Z7" s="1120"/>
      <c r="AA7" s="1120"/>
      <c r="AB7" s="1120"/>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29.11.2018</v>
      </c>
      <c r="P8" s="1381"/>
      <c r="Q8" s="1381"/>
      <c r="R8" s="1381"/>
      <c r="S8" s="1381"/>
      <c r="T8" s="1381"/>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97</v>
      </c>
      <c r="P9" s="1381"/>
      <c r="Q9" s="1381"/>
      <c r="R9" s="1381"/>
      <c r="S9" s="1381"/>
      <c r="T9" s="1381"/>
      <c r="U9" s="635"/>
      <c r="X9" s="475"/>
      <c r="Y9" s="475"/>
      <c r="Z9" s="475"/>
      <c r="AA9" s="475"/>
      <c r="AB9" s="475"/>
      <c r="AC9" s="475"/>
      <c r="AD9" s="475"/>
      <c r="AE9" s="475"/>
      <c r="AF9" s="475"/>
      <c r="AG9" s="475"/>
      <c r="AH9" s="475"/>
    </row>
    <row r="10" spans="1:34" s="746" customFormat="1" ht="5.25" hidden="1">
      <c r="A10" s="1120"/>
      <c r="B10" s="1120"/>
      <c r="C10" s="1120"/>
      <c r="D10" s="1120"/>
      <c r="E10" s="1120"/>
      <c r="F10" s="1120"/>
      <c r="G10" s="1120"/>
      <c r="H10" s="1120"/>
      <c r="L10" s="1169"/>
      <c r="M10" s="1046"/>
      <c r="O10" s="1380"/>
      <c r="P10" s="1380"/>
      <c r="Q10" s="1380"/>
      <c r="R10" s="1380"/>
      <c r="S10" s="1380"/>
      <c r="T10" s="1380"/>
      <c r="U10" s="780"/>
      <c r="V10" s="780"/>
      <c r="X10" s="1120"/>
      <c r="Y10" s="1120"/>
      <c r="Z10" s="1120"/>
      <c r="AA10" s="1120"/>
      <c r="AB10" s="1120"/>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404"/>
      <c r="P12" s="1404"/>
      <c r="Q12" s="1404"/>
      <c r="R12" s="1404"/>
      <c r="S12" s="1404"/>
      <c r="T12" s="1404"/>
      <c r="U12" s="1404"/>
    </row>
    <row r="13" spans="1:34">
      <c r="J13" s="451"/>
      <c r="K13" s="451"/>
      <c r="L13" s="1305" t="s">
        <v>445</v>
      </c>
      <c r="M13" s="1305"/>
      <c r="N13" s="1305"/>
      <c r="O13" s="1305"/>
      <c r="P13" s="1305"/>
      <c r="Q13" s="1305"/>
      <c r="R13" s="1305"/>
      <c r="S13" s="1305"/>
      <c r="T13" s="1305"/>
      <c r="U13" s="1305"/>
      <c r="V13" s="1305"/>
      <c r="W13" s="1305" t="s">
        <v>446</v>
      </c>
    </row>
    <row r="14" spans="1:34" ht="14.25" customHeight="1">
      <c r="J14" s="451"/>
      <c r="K14" s="451"/>
      <c r="L14" s="1388" t="s">
        <v>91</v>
      </c>
      <c r="M14" s="1388" t="s">
        <v>603</v>
      </c>
      <c r="N14" s="491"/>
      <c r="O14" s="1389" t="s">
        <v>605</v>
      </c>
      <c r="P14" s="1390"/>
      <c r="Q14" s="1390"/>
      <c r="R14" s="1390"/>
      <c r="S14" s="1390"/>
      <c r="T14" s="1391"/>
      <c r="U14" s="1371" t="s">
        <v>339</v>
      </c>
      <c r="V14" s="1385" t="s">
        <v>274</v>
      </c>
      <c r="W14" s="1305"/>
    </row>
    <row r="15" spans="1:34" s="493" customFormat="1" ht="14.25" customHeight="1">
      <c r="A15" s="554"/>
      <c r="B15" s="554"/>
      <c r="C15" s="554"/>
      <c r="D15" s="554"/>
      <c r="E15" s="554"/>
      <c r="F15" s="554"/>
      <c r="G15" s="560"/>
      <c r="H15" s="560"/>
      <c r="I15" s="501"/>
      <c r="J15" s="499"/>
      <c r="K15" s="499"/>
      <c r="L15" s="1388"/>
      <c r="M15" s="1388"/>
      <c r="N15" s="491"/>
      <c r="O15" s="1394" t="s">
        <v>676</v>
      </c>
      <c r="P15" s="1392" t="s">
        <v>270</v>
      </c>
      <c r="Q15" s="1393"/>
      <c r="R15" s="1369" t="s">
        <v>616</v>
      </c>
      <c r="S15" s="1369"/>
      <c r="T15" s="1370"/>
      <c r="U15" s="1372"/>
      <c r="V15" s="1386"/>
      <c r="W15" s="1305"/>
      <c r="X15" s="554"/>
      <c r="Y15" s="554"/>
      <c r="Z15" s="554"/>
      <c r="AA15" s="554"/>
      <c r="AB15" s="554"/>
      <c r="AC15" s="554"/>
      <c r="AD15" s="554"/>
      <c r="AE15" s="554"/>
      <c r="AF15" s="554"/>
      <c r="AG15" s="554"/>
      <c r="AH15" s="554"/>
    </row>
    <row r="16" spans="1:34" ht="33.75">
      <c r="J16" s="451"/>
      <c r="K16" s="451"/>
      <c r="L16" s="1388"/>
      <c r="M16" s="1388"/>
      <c r="N16" s="490"/>
      <c r="O16" s="1395"/>
      <c r="P16" s="505" t="s">
        <v>671</v>
      </c>
      <c r="Q16" s="505" t="s">
        <v>672</v>
      </c>
      <c r="R16" s="506" t="s">
        <v>273</v>
      </c>
      <c r="S16" s="1383" t="s">
        <v>272</v>
      </c>
      <c r="T16" s="1384"/>
      <c r="U16" s="1373"/>
      <c r="V16" s="1387"/>
      <c r="W16" s="1305"/>
    </row>
    <row r="17" spans="1:35">
      <c r="J17" s="451"/>
      <c r="K17" s="459">
        <v>1</v>
      </c>
      <c r="L17" s="495" t="s">
        <v>92</v>
      </c>
      <c r="M17" s="495" t="s">
        <v>48</v>
      </c>
      <c r="N17" s="466" t="s">
        <v>48</v>
      </c>
      <c r="O17" s="457">
        <f ca="1">OFFSET(O17,0,-1)+1</f>
        <v>3</v>
      </c>
      <c r="P17" s="457">
        <f ca="1">OFFSET(P17,0,-1)+1</f>
        <v>4</v>
      </c>
      <c r="Q17" s="457">
        <f ca="1">OFFSET(Q17,0,-1)+1</f>
        <v>5</v>
      </c>
      <c r="R17" s="457">
        <f ca="1">OFFSET(R17,0,-1)+1</f>
        <v>6</v>
      </c>
      <c r="S17" s="1376">
        <f ca="1">OFFSET(S17,0,-1)+1</f>
        <v>7</v>
      </c>
      <c r="T17" s="1376"/>
      <c r="U17" s="457">
        <f ca="1">OFFSET(U17,0,-2)+1</f>
        <v>8</v>
      </c>
      <c r="V17" s="620">
        <f ca="1">OFFSET(V17,0,-1)</f>
        <v>8</v>
      </c>
      <c r="W17" s="457">
        <f ca="1">OFFSET(W17,0,-1)+1</f>
        <v>9</v>
      </c>
    </row>
    <row r="18" spans="1:35" ht="22.5">
      <c r="A18" s="1359">
        <v>1</v>
      </c>
      <c r="B18" s="906"/>
      <c r="C18" s="906"/>
      <c r="D18" s="906"/>
      <c r="E18" s="907"/>
      <c r="F18" s="908"/>
      <c r="G18" s="908"/>
      <c r="H18" s="908"/>
      <c r="I18" s="909"/>
      <c r="J18" s="904"/>
      <c r="K18" s="911"/>
      <c r="L18" s="562">
        <f>mergeValue(A18)</f>
        <v>1</v>
      </c>
      <c r="M18" s="610" t="s">
        <v>19</v>
      </c>
      <c r="N18" s="549"/>
      <c r="O18" s="1402"/>
      <c r="P18" s="1402"/>
      <c r="Q18" s="1402"/>
      <c r="R18" s="1402"/>
      <c r="S18" s="1402"/>
      <c r="T18" s="1402"/>
      <c r="U18" s="1402"/>
      <c r="V18" s="1402"/>
      <c r="W18" s="1128" t="s">
        <v>721</v>
      </c>
    </row>
    <row r="19" spans="1:35" ht="22.5">
      <c r="A19" s="1359"/>
      <c r="B19" s="1359">
        <v>1</v>
      </c>
      <c r="C19" s="906"/>
      <c r="D19" s="906"/>
      <c r="E19" s="908"/>
      <c r="F19" s="908"/>
      <c r="G19" s="908"/>
      <c r="H19" s="908"/>
      <c r="I19" s="903"/>
      <c r="J19" s="902"/>
      <c r="K19" s="905"/>
      <c r="L19" s="562" t="str">
        <f>mergeValue(A19) &amp;"."&amp; mergeValue(B19)</f>
        <v>1.1</v>
      </c>
      <c r="M19" s="516" t="s">
        <v>15</v>
      </c>
      <c r="N19" s="549"/>
      <c r="O19" s="1402"/>
      <c r="P19" s="1402"/>
      <c r="Q19" s="1402"/>
      <c r="R19" s="1402"/>
      <c r="S19" s="1402"/>
      <c r="T19" s="1402"/>
      <c r="U19" s="1402"/>
      <c r="V19" s="1402"/>
      <c r="W19" s="1128" t="s">
        <v>460</v>
      </c>
    </row>
    <row r="20" spans="1:35" ht="22.5">
      <c r="A20" s="1359"/>
      <c r="B20" s="1359"/>
      <c r="C20" s="1359">
        <v>1</v>
      </c>
      <c r="D20" s="906"/>
      <c r="E20" s="908"/>
      <c r="F20" s="908"/>
      <c r="G20" s="908"/>
      <c r="H20" s="908"/>
      <c r="I20" s="910"/>
      <c r="J20" s="902"/>
      <c r="K20" s="905"/>
      <c r="L20" s="562" t="str">
        <f>mergeValue(A20) &amp;"."&amp; mergeValue(B20)&amp;"."&amp; mergeValue(C20)</f>
        <v>1.1.1</v>
      </c>
      <c r="M20" s="517" t="s">
        <v>7</v>
      </c>
      <c r="N20" s="549"/>
      <c r="O20" s="1402"/>
      <c r="P20" s="1402"/>
      <c r="Q20" s="1402"/>
      <c r="R20" s="1402"/>
      <c r="S20" s="1402"/>
      <c r="T20" s="1402"/>
      <c r="U20" s="1402"/>
      <c r="V20" s="1402"/>
      <c r="W20" s="1128" t="s">
        <v>601</v>
      </c>
    </row>
    <row r="21" spans="1:35" ht="22.5">
      <c r="A21" s="1359"/>
      <c r="B21" s="1359"/>
      <c r="C21" s="1359"/>
      <c r="D21" s="1359">
        <v>1</v>
      </c>
      <c r="E21" s="908"/>
      <c r="F21" s="908"/>
      <c r="G21" s="908"/>
      <c r="H21" s="908"/>
      <c r="I21" s="910"/>
      <c r="J21" s="902"/>
      <c r="K21" s="905"/>
      <c r="L21" s="562" t="str">
        <f>mergeValue(A21) &amp;"."&amp; mergeValue(B21)&amp;"."&amp; mergeValue(C21)&amp;"."&amp; mergeValue(D21)</f>
        <v>1.1.1.1</v>
      </c>
      <c r="M21" s="518" t="s">
        <v>21</v>
      </c>
      <c r="N21" s="549"/>
      <c r="O21" s="1402"/>
      <c r="P21" s="1402"/>
      <c r="Q21" s="1402"/>
      <c r="R21" s="1402"/>
      <c r="S21" s="1402"/>
      <c r="T21" s="1402"/>
      <c r="U21" s="1402"/>
      <c r="V21" s="1402"/>
      <c r="W21" s="1128" t="s">
        <v>602</v>
      </c>
    </row>
    <row r="22" spans="1:35" ht="11.25" hidden="1" customHeight="1">
      <c r="A22" s="1359"/>
      <c r="B22" s="1359"/>
      <c r="C22" s="1359"/>
      <c r="D22" s="1359"/>
      <c r="E22" s="1359">
        <v>1</v>
      </c>
      <c r="F22" s="908"/>
      <c r="G22" s="908"/>
      <c r="H22" s="906">
        <v>1</v>
      </c>
      <c r="I22" s="1359">
        <v>1</v>
      </c>
      <c r="J22" s="908"/>
      <c r="K22" s="913"/>
      <c r="L22" s="562"/>
      <c r="M22" s="524"/>
      <c r="N22" s="550"/>
      <c r="O22" s="600"/>
      <c r="P22" s="600"/>
      <c r="Q22" s="600"/>
      <c r="R22" s="600"/>
      <c r="S22" s="600"/>
      <c r="T22" s="600"/>
      <c r="U22" s="600"/>
      <c r="V22" s="478"/>
      <c r="W22" s="1089"/>
    </row>
    <row r="23" spans="1:35" ht="33.75">
      <c r="A23" s="1359"/>
      <c r="B23" s="1359"/>
      <c r="C23" s="1359"/>
      <c r="D23" s="1359"/>
      <c r="E23" s="1359"/>
      <c r="F23" s="1359">
        <v>1</v>
      </c>
      <c r="G23" s="906"/>
      <c r="H23" s="906"/>
      <c r="I23" s="1359"/>
      <c r="J23" s="1359">
        <v>1</v>
      </c>
      <c r="K23" s="914"/>
      <c r="L23" s="562" t="str">
        <f>mergeValue(A23) &amp;"."&amp; mergeValue(B23)&amp;"."&amp; mergeValue(C23)&amp;"."&amp; mergeValue(D23)&amp;"."&amp;  mergeValue(F23)</f>
        <v>1.1.1.1.1</v>
      </c>
      <c r="M23" s="525" t="s">
        <v>9</v>
      </c>
      <c r="N23" s="550"/>
      <c r="O23" s="1361"/>
      <c r="P23" s="1361"/>
      <c r="Q23" s="1361"/>
      <c r="R23" s="1361"/>
      <c r="S23" s="1361"/>
      <c r="T23" s="1361"/>
      <c r="U23" s="1361"/>
      <c r="V23" s="1361"/>
      <c r="W23" s="1128" t="s">
        <v>723</v>
      </c>
      <c r="Y23" s="474" t="str">
        <f>strCheckUnique(Z23:Z26)</f>
        <v/>
      </c>
      <c r="AA23" s="474"/>
    </row>
    <row r="24" spans="1:35" ht="99" customHeight="1">
      <c r="A24" s="1359"/>
      <c r="B24" s="1359"/>
      <c r="C24" s="1359"/>
      <c r="D24" s="1359"/>
      <c r="E24" s="1359"/>
      <c r="F24" s="1359"/>
      <c r="G24" s="906">
        <v>1</v>
      </c>
      <c r="H24" s="906"/>
      <c r="I24" s="1359"/>
      <c r="J24" s="1359"/>
      <c r="K24" s="914">
        <v>1</v>
      </c>
      <c r="L24" s="562" t="str">
        <f>mergeValue(A24) &amp;"."&amp; mergeValue(B24)&amp;"."&amp; mergeValue(C24)&amp;"."&amp; mergeValue(D24)&amp;"."&amp; mergeValue(F24)&amp;"."&amp; mergeValue(G24)</f>
        <v>1.1.1.1.1.1</v>
      </c>
      <c r="M24" s="1088"/>
      <c r="N24" s="555"/>
      <c r="O24" s="532"/>
      <c r="P24" s="532"/>
      <c r="Q24" s="1040"/>
      <c r="R24" s="1365"/>
      <c r="S24" s="1367" t="s">
        <v>83</v>
      </c>
      <c r="T24" s="1365"/>
      <c r="U24" s="1367" t="s">
        <v>84</v>
      </c>
      <c r="V24" s="547"/>
      <c r="W24" s="1377" t="s">
        <v>736</v>
      </c>
      <c r="X24" s="470" t="str">
        <f>strCheckDate(O25:V25)</f>
        <v/>
      </c>
      <c r="Y24" s="474"/>
      <c r="Z24" s="474" t="str">
        <f>IF(M24="","",M24 )</f>
        <v/>
      </c>
      <c r="AA24" s="474"/>
      <c r="AB24" s="474"/>
      <c r="AC24" s="474"/>
    </row>
    <row r="25" spans="1:35" ht="11.25" hidden="1">
      <c r="A25" s="1359"/>
      <c r="B25" s="1359"/>
      <c r="C25" s="1359"/>
      <c r="D25" s="1359"/>
      <c r="E25" s="1359"/>
      <c r="F25" s="1359"/>
      <c r="G25" s="906"/>
      <c r="H25" s="906"/>
      <c r="I25" s="1359"/>
      <c r="J25" s="1359"/>
      <c r="K25" s="914"/>
      <c r="L25" s="569"/>
      <c r="M25" s="615"/>
      <c r="N25" s="555"/>
      <c r="O25" s="532"/>
      <c r="P25" s="532"/>
      <c r="Q25" s="553" t="str">
        <f>R24 &amp; "-" &amp; T24</f>
        <v>-</v>
      </c>
      <c r="R25" s="1366"/>
      <c r="S25" s="1367"/>
      <c r="T25" s="1366"/>
      <c r="U25" s="1367"/>
      <c r="V25" s="547"/>
      <c r="W25" s="1378"/>
    </row>
    <row r="26" spans="1:35" s="445" customFormat="1" ht="15" customHeight="1">
      <c r="A26" s="1359"/>
      <c r="B26" s="1359"/>
      <c r="C26" s="1359"/>
      <c r="D26" s="1359"/>
      <c r="E26" s="1359"/>
      <c r="F26" s="1359"/>
      <c r="G26" s="908"/>
      <c r="H26" s="906"/>
      <c r="I26" s="1359"/>
      <c r="J26" s="1359"/>
      <c r="K26" s="913"/>
      <c r="L26" s="508"/>
      <c r="M26" s="526" t="s">
        <v>24</v>
      </c>
      <c r="N26" s="521"/>
      <c r="O26" s="515"/>
      <c r="P26" s="515"/>
      <c r="Q26" s="515"/>
      <c r="R26" s="542"/>
      <c r="S26" s="534"/>
      <c r="T26" s="533"/>
      <c r="U26" s="521"/>
      <c r="V26" s="530"/>
      <c r="W26" s="1379"/>
      <c r="X26" s="471"/>
      <c r="Y26" s="471"/>
      <c r="Z26" s="471"/>
      <c r="AA26" s="471"/>
      <c r="AB26" s="471"/>
      <c r="AC26" s="471"/>
      <c r="AD26" s="471"/>
      <c r="AE26" s="471"/>
      <c r="AF26" s="471"/>
      <c r="AG26" s="471"/>
      <c r="AH26" s="471"/>
    </row>
    <row r="27" spans="1:35" s="445" customFormat="1" ht="15" customHeight="1">
      <c r="A27" s="1359"/>
      <c r="B27" s="1359"/>
      <c r="C27" s="1359"/>
      <c r="D27" s="1359"/>
      <c r="E27" s="1359"/>
      <c r="F27" s="908"/>
      <c r="G27" s="908"/>
      <c r="H27" s="906"/>
      <c r="I27" s="1359"/>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59"/>
      <c r="B28" s="1359"/>
      <c r="C28" s="1359"/>
      <c r="D28" s="1359"/>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59"/>
      <c r="B29" s="1359"/>
      <c r="C29" s="1359"/>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59"/>
      <c r="B30" s="1359"/>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59"/>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352" t="s">
        <v>737</v>
      </c>
      <c r="N34" s="1352"/>
      <c r="O34" s="1352"/>
      <c r="P34" s="1352"/>
      <c r="Q34" s="1352"/>
      <c r="R34" s="1352"/>
      <c r="S34" s="1352"/>
      <c r="T34" s="1352"/>
      <c r="U34" s="1352"/>
      <c r="V34" s="1352"/>
      <c r="W34" s="1352"/>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353" t="s">
        <v>471</v>
      </c>
      <c r="G2" s="1354"/>
      <c r="H2" s="1355"/>
      <c r="I2" s="407"/>
    </row>
    <row r="3" spans="1:20" ht="3" customHeight="1"/>
    <row r="4" spans="1:20" s="182" customFormat="1" ht="11.25">
      <c r="A4" s="206"/>
      <c r="B4" s="206"/>
      <c r="C4" s="206"/>
      <c r="D4" s="206"/>
      <c r="F4" s="1305" t="s">
        <v>445</v>
      </c>
      <c r="G4" s="1305"/>
      <c r="H4" s="1305"/>
      <c r="I4" s="135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35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5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5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7"/>
      <c r="B11" s="1357">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57"/>
      <c r="B12" s="1357"/>
      <c r="C12" s="135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57"/>
      <c r="B13" s="1357"/>
      <c r="C13" s="1357"/>
      <c r="D13" s="321">
        <v>1</v>
      </c>
      <c r="F13" s="313" t="str">
        <f>"4."&amp;mergeValue(A13) &amp;"."&amp;mergeValue(B13)&amp;"."&amp;mergeValue(C13)&amp;"."&amp;mergeValue(D13)</f>
        <v>4.1.1.1.1</v>
      </c>
      <c r="G13" s="392" t="s">
        <v>478</v>
      </c>
      <c r="H13" s="297"/>
      <c r="I13" s="1358" t="s">
        <v>570</v>
      </c>
      <c r="J13" s="312"/>
      <c r="K13" s="206"/>
      <c r="L13" s="206"/>
      <c r="M13" s="206"/>
      <c r="N13" s="206"/>
      <c r="O13" s="206"/>
      <c r="P13" s="206"/>
      <c r="Q13" s="206"/>
      <c r="R13" s="206"/>
      <c r="S13" s="206"/>
      <c r="T13" s="206"/>
    </row>
    <row r="14" spans="1:20" s="182" customFormat="1" ht="18.75">
      <c r="A14" s="1357"/>
      <c r="B14" s="1357"/>
      <c r="C14" s="1357"/>
      <c r="D14" s="321"/>
      <c r="F14" s="315"/>
      <c r="G14" s="143" t="s">
        <v>4</v>
      </c>
      <c r="H14" s="320"/>
      <c r="I14" s="1358"/>
      <c r="J14" s="312"/>
      <c r="K14" s="206"/>
      <c r="L14" s="206"/>
      <c r="M14" s="206"/>
      <c r="N14" s="206"/>
      <c r="O14" s="206"/>
      <c r="P14" s="206"/>
      <c r="Q14" s="206"/>
      <c r="R14" s="206"/>
      <c r="S14" s="206"/>
      <c r="T14" s="206"/>
    </row>
    <row r="15" spans="1:20" s="182" customFormat="1" ht="18.75">
      <c r="A15" s="1357"/>
      <c r="B15" s="1357"/>
      <c r="C15" s="321"/>
      <c r="D15" s="321"/>
      <c r="F15" s="393"/>
      <c r="G15" s="187" t="s">
        <v>401</v>
      </c>
      <c r="H15" s="394"/>
      <c r="I15" s="395"/>
      <c r="J15" s="312"/>
      <c r="K15" s="206"/>
      <c r="L15" s="206"/>
      <c r="M15" s="206"/>
      <c r="N15" s="206"/>
      <c r="O15" s="206"/>
      <c r="P15" s="206"/>
      <c r="Q15" s="206"/>
      <c r="R15" s="206"/>
      <c r="S15" s="206"/>
      <c r="T15" s="206"/>
    </row>
    <row r="16" spans="1:20" s="182" customFormat="1" ht="18.75">
      <c r="A16" s="135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52" t="s">
        <v>572</v>
      </c>
      <c r="H19" s="135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74" t="s">
        <v>738</v>
      </c>
      <c r="M5" s="1374"/>
      <c r="N5" s="1374"/>
      <c r="O5" s="1374"/>
      <c r="P5" s="1374"/>
      <c r="Q5" s="1374"/>
      <c r="R5" s="1374"/>
      <c r="S5" s="1374"/>
      <c r="T5" s="1374"/>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0"/>
      <c r="B7" s="1120"/>
      <c r="C7" s="1120"/>
      <c r="D7" s="1120"/>
      <c r="E7" s="1120"/>
      <c r="F7" s="1120"/>
      <c r="G7" s="1120"/>
      <c r="H7" s="1120"/>
      <c r="L7" s="1169"/>
      <c r="M7" s="1046"/>
      <c r="O7" s="1380"/>
      <c r="P7" s="1380"/>
      <c r="Q7" s="1380"/>
      <c r="R7" s="1380"/>
      <c r="S7" s="1380"/>
      <c r="T7" s="1380"/>
      <c r="U7" s="780"/>
      <c r="V7" s="780"/>
      <c r="X7" s="1120"/>
      <c r="Y7" s="1120"/>
      <c r="Z7" s="1120"/>
      <c r="AA7" s="1120"/>
      <c r="AB7" s="1120"/>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29.11.2018</v>
      </c>
      <c r="P8" s="1381"/>
      <c r="Q8" s="1381"/>
      <c r="R8" s="1381"/>
      <c r="S8" s="1381"/>
      <c r="T8" s="1381"/>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97</v>
      </c>
      <c r="P9" s="1381"/>
      <c r="Q9" s="1381"/>
      <c r="R9" s="1381"/>
      <c r="S9" s="1381"/>
      <c r="T9" s="1381"/>
      <c r="U9" s="635"/>
      <c r="V9" s="456"/>
      <c r="AC9" s="475"/>
      <c r="AD9" s="475"/>
      <c r="AE9" s="475"/>
      <c r="AF9" s="475"/>
      <c r="AG9" s="475"/>
    </row>
    <row r="10" spans="1:33" s="746" customFormat="1" ht="5.25" hidden="1">
      <c r="A10" s="1120"/>
      <c r="B10" s="1120"/>
      <c r="C10" s="1120"/>
      <c r="D10" s="1120"/>
      <c r="E10" s="1120"/>
      <c r="F10" s="1120"/>
      <c r="G10" s="1120"/>
      <c r="H10" s="1120"/>
      <c r="L10" s="1169"/>
      <c r="M10" s="1046"/>
      <c r="O10" s="1380"/>
      <c r="P10" s="1380"/>
      <c r="Q10" s="1380"/>
      <c r="R10" s="1380"/>
      <c r="S10" s="1380"/>
      <c r="T10" s="1380"/>
      <c r="U10" s="780"/>
      <c r="V10" s="780"/>
      <c r="X10" s="1120"/>
      <c r="Y10" s="1120"/>
      <c r="Z10" s="1120"/>
      <c r="AA10" s="1120"/>
      <c r="AB10" s="1120"/>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401"/>
      <c r="P12" s="1401"/>
      <c r="Q12" s="1401"/>
      <c r="R12" s="1401"/>
      <c r="S12" s="1401"/>
      <c r="T12" s="1401"/>
      <c r="U12" s="1401"/>
      <c r="V12" s="1401"/>
      <c r="W12" s="1401"/>
      <c r="X12" s="1401"/>
      <c r="Y12" s="1401"/>
      <c r="Z12" s="1401"/>
    </row>
    <row r="13" spans="1:33" ht="14.25" customHeight="1">
      <c r="J13" s="451"/>
      <c r="K13" s="451"/>
      <c r="L13" s="1388" t="s">
        <v>445</v>
      </c>
      <c r="M13" s="1388"/>
      <c r="N13" s="1388"/>
      <c r="O13" s="1388"/>
      <c r="P13" s="1388"/>
      <c r="Q13" s="1388"/>
      <c r="R13" s="1388"/>
      <c r="S13" s="1388"/>
      <c r="T13" s="1388"/>
      <c r="U13" s="1388"/>
      <c r="V13" s="1388"/>
      <c r="W13" s="1388"/>
      <c r="X13" s="1388"/>
      <c r="Y13" s="1388"/>
      <c r="Z13" s="1388"/>
      <c r="AA13" s="1388"/>
      <c r="AB13" s="1305" t="s">
        <v>446</v>
      </c>
    </row>
    <row r="14" spans="1:33" ht="14.25" customHeight="1">
      <c r="J14" s="451"/>
      <c r="K14" s="451"/>
      <c r="L14" s="1388" t="s">
        <v>91</v>
      </c>
      <c r="M14" s="1388" t="s">
        <v>603</v>
      </c>
      <c r="N14" s="547"/>
      <c r="O14" s="1305" t="s">
        <v>605</v>
      </c>
      <c r="P14" s="1305"/>
      <c r="Q14" s="1305"/>
      <c r="R14" s="1305"/>
      <c r="S14" s="1305"/>
      <c r="T14" s="1305"/>
      <c r="U14" s="1305"/>
      <c r="V14" s="1305"/>
      <c r="W14" s="1305"/>
      <c r="X14" s="1305"/>
      <c r="Y14" s="1305"/>
      <c r="Z14" s="1388" t="s">
        <v>339</v>
      </c>
      <c r="AA14" s="1400" t="s">
        <v>274</v>
      </c>
      <c r="AB14" s="1305"/>
    </row>
    <row r="15" spans="1:33" s="493" customFormat="1" ht="14.25" customHeight="1">
      <c r="A15" s="554"/>
      <c r="B15" s="554"/>
      <c r="C15" s="554"/>
      <c r="D15" s="554"/>
      <c r="E15" s="554"/>
      <c r="F15" s="554"/>
      <c r="G15" s="560"/>
      <c r="H15" s="560"/>
      <c r="I15" s="501"/>
      <c r="J15" s="499"/>
      <c r="K15" s="499"/>
      <c r="L15" s="1388"/>
      <c r="M15" s="1388"/>
      <c r="N15" s="547"/>
      <c r="O15" s="1412" t="s">
        <v>618</v>
      </c>
      <c r="P15" s="1412" t="s">
        <v>590</v>
      </c>
      <c r="Q15" s="1412" t="s">
        <v>591</v>
      </c>
      <c r="R15" s="1412" t="s">
        <v>270</v>
      </c>
      <c r="S15" s="1412"/>
      <c r="T15" s="1412" t="s">
        <v>270</v>
      </c>
      <c r="U15" s="1412"/>
      <c r="V15" s="621"/>
      <c r="W15" s="1411" t="s">
        <v>616</v>
      </c>
      <c r="X15" s="1411"/>
      <c r="Y15" s="1411"/>
      <c r="Z15" s="1388"/>
      <c r="AA15" s="1400"/>
      <c r="AB15" s="1305"/>
      <c r="AC15" s="554"/>
      <c r="AD15" s="554"/>
      <c r="AE15" s="554"/>
      <c r="AF15" s="554"/>
      <c r="AG15" s="554"/>
    </row>
    <row r="16" spans="1:33" ht="56.25" customHeight="1">
      <c r="J16" s="451"/>
      <c r="K16" s="451"/>
      <c r="L16" s="1388"/>
      <c r="M16" s="1388"/>
      <c r="N16" s="547"/>
      <c r="O16" s="1412"/>
      <c r="P16" s="1412"/>
      <c r="Q16" s="1412"/>
      <c r="R16" s="505" t="s">
        <v>592</v>
      </c>
      <c r="S16" s="505" t="s">
        <v>593</v>
      </c>
      <c r="T16" s="505" t="s">
        <v>594</v>
      </c>
      <c r="U16" s="505" t="s">
        <v>595</v>
      </c>
      <c r="V16" s="505"/>
      <c r="W16" s="506" t="s">
        <v>273</v>
      </c>
      <c r="X16" s="1408" t="s">
        <v>272</v>
      </c>
      <c r="Y16" s="1408"/>
      <c r="Z16" s="1388"/>
      <c r="AA16" s="1400"/>
      <c r="AB16" s="1305"/>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76">
        <f ca="1">OFFSET(X17,0,-1)+1</f>
        <v>11</v>
      </c>
      <c r="Y17" s="1376"/>
      <c r="Z17" s="457">
        <f ca="1">OFFSET(Z17,0,-2)+1</f>
        <v>12</v>
      </c>
      <c r="AB17" s="457">
        <f ca="1">OFFSET(AB17,0,-2)+1</f>
        <v>13</v>
      </c>
    </row>
    <row r="18" spans="1:33" ht="22.5">
      <c r="A18" s="1359">
        <v>1</v>
      </c>
      <c r="B18" s="1000"/>
      <c r="C18" s="1000"/>
      <c r="D18" s="1000"/>
      <c r="E18" s="1001"/>
      <c r="F18" s="1002"/>
      <c r="G18" s="1000"/>
      <c r="H18" s="1000"/>
      <c r="I18" s="988"/>
      <c r="J18" s="993"/>
      <c r="K18" s="993"/>
      <c r="L18" s="562">
        <f>mergeValue(A18)</f>
        <v>1</v>
      </c>
      <c r="M18" s="610" t="s">
        <v>19</v>
      </c>
      <c r="N18" s="549"/>
      <c r="O18" s="1402"/>
      <c r="P18" s="1402"/>
      <c r="Q18" s="1402"/>
      <c r="R18" s="1402"/>
      <c r="S18" s="1402"/>
      <c r="T18" s="1402"/>
      <c r="U18" s="1402"/>
      <c r="V18" s="1402"/>
      <c r="W18" s="1402"/>
      <c r="X18" s="1402"/>
      <c r="Y18" s="1402"/>
      <c r="Z18" s="1402"/>
      <c r="AA18" s="1402"/>
      <c r="AB18" s="599" t="s">
        <v>721</v>
      </c>
    </row>
    <row r="19" spans="1:33" ht="22.5">
      <c r="A19" s="1359"/>
      <c r="B19" s="1359">
        <v>1</v>
      </c>
      <c r="C19" s="1000"/>
      <c r="D19" s="1000"/>
      <c r="E19" s="1002"/>
      <c r="F19" s="1002"/>
      <c r="G19" s="1000"/>
      <c r="H19" s="1000"/>
      <c r="I19" s="995"/>
      <c r="J19" s="990"/>
      <c r="K19" s="989"/>
      <c r="L19" s="562" t="str">
        <f>mergeValue(A19) &amp;"."&amp; mergeValue(B19)</f>
        <v>1.1</v>
      </c>
      <c r="M19" s="516" t="s">
        <v>15</v>
      </c>
      <c r="N19" s="549"/>
      <c r="O19" s="1402"/>
      <c r="P19" s="1402"/>
      <c r="Q19" s="1402"/>
      <c r="R19" s="1402"/>
      <c r="S19" s="1402"/>
      <c r="T19" s="1402"/>
      <c r="U19" s="1402"/>
      <c r="V19" s="1402"/>
      <c r="W19" s="1402"/>
      <c r="X19" s="1402"/>
      <c r="Y19" s="1402"/>
      <c r="Z19" s="1402"/>
      <c r="AA19" s="1402"/>
      <c r="AB19" s="599" t="s">
        <v>460</v>
      </c>
    </row>
    <row r="20" spans="1:33" ht="22.5">
      <c r="A20" s="1359"/>
      <c r="B20" s="1359"/>
      <c r="C20" s="1359">
        <v>1</v>
      </c>
      <c r="D20" s="1000"/>
      <c r="E20" s="1002"/>
      <c r="F20" s="1002"/>
      <c r="G20" s="1000"/>
      <c r="H20" s="1000"/>
      <c r="I20" s="995"/>
      <c r="J20" s="990"/>
      <c r="K20" s="989"/>
      <c r="L20" s="562" t="str">
        <f>mergeValue(A20) &amp;"."&amp; mergeValue(B20)&amp;"."&amp; mergeValue(C20)</f>
        <v>1.1.1</v>
      </c>
      <c r="M20" s="517" t="s">
        <v>7</v>
      </c>
      <c r="N20" s="549"/>
      <c r="O20" s="1402"/>
      <c r="P20" s="1402"/>
      <c r="Q20" s="1402"/>
      <c r="R20" s="1402"/>
      <c r="S20" s="1402"/>
      <c r="T20" s="1402"/>
      <c r="U20" s="1402"/>
      <c r="V20" s="1402"/>
      <c r="W20" s="1402"/>
      <c r="X20" s="1402"/>
      <c r="Y20" s="1402"/>
      <c r="Z20" s="1402"/>
      <c r="AA20" s="1402"/>
      <c r="AB20" s="599" t="s">
        <v>601</v>
      </c>
    </row>
    <row r="21" spans="1:33" ht="22.5">
      <c r="A21" s="1359"/>
      <c r="B21" s="1359"/>
      <c r="C21" s="1359"/>
      <c r="D21" s="1359">
        <v>1</v>
      </c>
      <c r="E21" s="1002"/>
      <c r="F21" s="1002"/>
      <c r="G21" s="1000"/>
      <c r="H21" s="1000"/>
      <c r="I21" s="995"/>
      <c r="J21" s="990"/>
      <c r="K21" s="989"/>
      <c r="L21" s="562" t="str">
        <f>mergeValue(A21) &amp;"."&amp; mergeValue(B21)&amp;"."&amp; mergeValue(C21)&amp;"."&amp; mergeValue(D21)</f>
        <v>1.1.1.1</v>
      </c>
      <c r="M21" s="518" t="s">
        <v>21</v>
      </c>
      <c r="N21" s="549"/>
      <c r="O21" s="1402"/>
      <c r="P21" s="1402"/>
      <c r="Q21" s="1402"/>
      <c r="R21" s="1402"/>
      <c r="S21" s="1402"/>
      <c r="T21" s="1402"/>
      <c r="U21" s="1402"/>
      <c r="V21" s="1402"/>
      <c r="W21" s="1402"/>
      <c r="X21" s="1402"/>
      <c r="Y21" s="1402"/>
      <c r="Z21" s="1402"/>
      <c r="AA21" s="1402"/>
      <c r="AB21" s="599" t="s">
        <v>602</v>
      </c>
    </row>
    <row r="22" spans="1:33" hidden="1">
      <c r="A22" s="1359"/>
      <c r="B22" s="1359"/>
      <c r="C22" s="1359"/>
      <c r="D22" s="1359"/>
      <c r="E22" s="1359">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59"/>
      <c r="B23" s="1359"/>
      <c r="C23" s="1359"/>
      <c r="D23" s="1359"/>
      <c r="E23" s="1359"/>
      <c r="F23" s="1359">
        <v>1</v>
      </c>
      <c r="G23" s="1000"/>
      <c r="H23" s="1000"/>
      <c r="I23" s="1409"/>
      <c r="J23" s="990"/>
      <c r="K23" s="989"/>
      <c r="L23" s="562" t="str">
        <f>mergeValue(A23) &amp;"."&amp; mergeValue(B23)&amp;"."&amp; mergeValue(C23)&amp;"."&amp; mergeValue(D23)&amp;"."&amp; mergeValue(F23)</f>
        <v>1.1.1.1.1</v>
      </c>
      <c r="M23" s="525" t="s">
        <v>9</v>
      </c>
      <c r="N23" s="550"/>
      <c r="O23" s="1362"/>
      <c r="P23" s="1363"/>
      <c r="Q23" s="1363"/>
      <c r="R23" s="1363"/>
      <c r="S23" s="1363"/>
      <c r="T23" s="1363"/>
      <c r="U23" s="1363"/>
      <c r="V23" s="1363"/>
      <c r="W23" s="1363"/>
      <c r="X23" s="1363"/>
      <c r="Y23" s="1363"/>
      <c r="Z23" s="1363"/>
      <c r="AA23" s="1364"/>
      <c r="AB23" s="599" t="s">
        <v>723</v>
      </c>
      <c r="AD23" s="474" t="str">
        <f>strCheckUnique(AE23:AE28)</f>
        <v/>
      </c>
      <c r="AF23" s="474"/>
    </row>
    <row r="24" spans="1:33" ht="56.25">
      <c r="A24" s="1359"/>
      <c r="B24" s="1359"/>
      <c r="C24" s="1359"/>
      <c r="D24" s="1359"/>
      <c r="E24" s="1359"/>
      <c r="F24" s="1359"/>
      <c r="G24" s="1359">
        <v>1</v>
      </c>
      <c r="H24" s="1000"/>
      <c r="I24" s="1409"/>
      <c r="J24" s="1410"/>
      <c r="K24" s="996"/>
      <c r="L24" s="562" t="str">
        <f>mergeValue(A24) &amp;"."&amp; mergeValue(B24)&amp;"."&amp; mergeValue(C24)&amp;"."&amp; mergeValue(D24)&amp;"."&amp; mergeValue(F24)&amp;"."&amp; mergeValue(G24)</f>
        <v>1.1.1.1.1.1</v>
      </c>
      <c r="M24" s="1088" t="s">
        <v>614</v>
      </c>
      <c r="N24" s="615"/>
      <c r="O24" s="532"/>
      <c r="P24" s="532"/>
      <c r="Q24" s="532"/>
      <c r="R24" s="463"/>
      <c r="S24" s="1041"/>
      <c r="T24" s="463"/>
      <c r="U24" s="1041"/>
      <c r="V24" s="553" t="str">
        <f>W24 &amp; "-" &amp; Y24</f>
        <v>-</v>
      </c>
      <c r="W24" s="1365"/>
      <c r="X24" s="1367" t="s">
        <v>83</v>
      </c>
      <c r="Y24" s="1365"/>
      <c r="Z24" s="1367" t="s">
        <v>84</v>
      </c>
      <c r="AA24" s="507"/>
      <c r="AB24" s="599" t="s">
        <v>741</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59"/>
      <c r="B25" s="1359"/>
      <c r="C25" s="1359"/>
      <c r="D25" s="1359"/>
      <c r="E25" s="1359"/>
      <c r="F25" s="1359"/>
      <c r="G25" s="1359"/>
      <c r="H25" s="1000">
        <v>1</v>
      </c>
      <c r="I25" s="1409"/>
      <c r="J25" s="1410"/>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65"/>
      <c r="X25" s="1367"/>
      <c r="Y25" s="1365"/>
      <c r="Z25" s="1367"/>
      <c r="AA25" s="637"/>
      <c r="AB25" s="1377" t="s">
        <v>742</v>
      </c>
      <c r="AC25" s="470" t="str">
        <f>strCheckDate(O25:AA25)</f>
        <v/>
      </c>
      <c r="AF25" s="474"/>
    </row>
    <row r="26" spans="1:33" hidden="1">
      <c r="A26" s="1359"/>
      <c r="B26" s="1359"/>
      <c r="C26" s="1359"/>
      <c r="D26" s="1359"/>
      <c r="E26" s="1359"/>
      <c r="F26" s="1359"/>
      <c r="G26" s="1359"/>
      <c r="H26" s="1000"/>
      <c r="I26" s="1409"/>
      <c r="J26" s="1410"/>
      <c r="K26" s="996"/>
      <c r="L26" s="569"/>
      <c r="M26" s="615"/>
      <c r="N26" s="615"/>
      <c r="O26" s="532"/>
      <c r="P26" s="463"/>
      <c r="Q26" s="463"/>
      <c r="R26" s="463"/>
      <c r="S26" s="463"/>
      <c r="T26" s="463"/>
      <c r="U26" s="529"/>
      <c r="V26" s="553"/>
      <c r="W26" s="1366"/>
      <c r="X26" s="1367"/>
      <c r="Y26" s="1366"/>
      <c r="Z26" s="1367"/>
      <c r="AA26" s="507"/>
      <c r="AB26" s="1378"/>
      <c r="AF26" s="474">
        <f ca="1">OFFSET(AF26,-1,0)</f>
        <v>0</v>
      </c>
    </row>
    <row r="27" spans="1:33" s="445" customFormat="1" ht="15" customHeight="1">
      <c r="A27" s="1359"/>
      <c r="B27" s="1359"/>
      <c r="C27" s="1359"/>
      <c r="D27" s="1359"/>
      <c r="E27" s="1359"/>
      <c r="F27" s="1359"/>
      <c r="G27" s="1359"/>
      <c r="H27" s="1000"/>
      <c r="I27" s="1409"/>
      <c r="J27" s="1410"/>
      <c r="K27" s="997"/>
      <c r="L27" s="508"/>
      <c r="M27" s="527" t="s">
        <v>40</v>
      </c>
      <c r="N27" s="521"/>
      <c r="O27" s="515"/>
      <c r="P27" s="515"/>
      <c r="Q27" s="515"/>
      <c r="R27" s="515"/>
      <c r="S27" s="515"/>
      <c r="T27" s="515"/>
      <c r="U27" s="515"/>
      <c r="V27" s="515"/>
      <c r="W27" s="533"/>
      <c r="X27" s="534"/>
      <c r="Y27" s="533"/>
      <c r="Z27" s="521"/>
      <c r="AA27" s="530"/>
      <c r="AB27" s="1379"/>
      <c r="AC27" s="471"/>
      <c r="AD27" s="471"/>
      <c r="AE27" s="471"/>
      <c r="AF27" s="471"/>
      <c r="AG27" s="471"/>
    </row>
    <row r="28" spans="1:33" s="445" customFormat="1" ht="15" customHeight="1">
      <c r="A28" s="1359"/>
      <c r="B28" s="1359"/>
      <c r="C28" s="1359"/>
      <c r="D28" s="1359"/>
      <c r="E28" s="1359"/>
      <c r="F28" s="1359"/>
      <c r="G28" s="1000"/>
      <c r="H28" s="1000"/>
      <c r="I28" s="1409"/>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59"/>
      <c r="B29" s="1359"/>
      <c r="C29" s="1359"/>
      <c r="D29" s="1359"/>
      <c r="E29" s="1359"/>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59"/>
      <c r="B30" s="1359"/>
      <c r="C30" s="1359"/>
      <c r="D30" s="1359"/>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59"/>
      <c r="B31" s="1359"/>
      <c r="C31" s="1359"/>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59"/>
      <c r="B32" s="1359"/>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59"/>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352" t="s">
        <v>743</v>
      </c>
      <c r="N36" s="1352"/>
      <c r="O36" s="1352"/>
      <c r="P36" s="1352"/>
      <c r="Q36" s="1352"/>
      <c r="R36" s="1352"/>
      <c r="S36" s="1352"/>
      <c r="T36" s="1352"/>
      <c r="U36" s="1352"/>
      <c r="V36" s="1352"/>
      <c r="W36" s="1352"/>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353" t="s">
        <v>471</v>
      </c>
      <c r="G2" s="1354"/>
      <c r="H2" s="1355"/>
      <c r="I2" s="407"/>
    </row>
    <row r="3" spans="1:20" ht="3" customHeight="1"/>
    <row r="4" spans="1:20" s="182" customFormat="1" ht="11.25">
      <c r="A4" s="206"/>
      <c r="B4" s="206"/>
      <c r="C4" s="206"/>
      <c r="D4" s="206"/>
      <c r="F4" s="1305" t="s">
        <v>445</v>
      </c>
      <c r="G4" s="1305"/>
      <c r="H4" s="1305"/>
      <c r="I4" s="135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35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5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5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7"/>
      <c r="B11" s="1357">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57"/>
      <c r="B12" s="1357"/>
      <c r="C12" s="135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57"/>
      <c r="B13" s="1357"/>
      <c r="C13" s="1357"/>
      <c r="D13" s="321">
        <v>1</v>
      </c>
      <c r="F13" s="313" t="str">
        <f>"4."&amp;mergeValue(A13) &amp;"."&amp;mergeValue(B13)&amp;"."&amp;mergeValue(C13)&amp;"."&amp;mergeValue(D13)</f>
        <v>4.1.1.1.1</v>
      </c>
      <c r="G13" s="392" t="s">
        <v>478</v>
      </c>
      <c r="H13" s="297"/>
      <c r="I13" s="1358" t="s">
        <v>570</v>
      </c>
      <c r="J13" s="312"/>
      <c r="K13" s="206"/>
      <c r="L13" s="206"/>
      <c r="M13" s="206"/>
      <c r="N13" s="206"/>
      <c r="O13" s="206"/>
      <c r="P13" s="206"/>
      <c r="Q13" s="206"/>
      <c r="R13" s="206"/>
      <c r="S13" s="206"/>
      <c r="T13" s="206"/>
    </row>
    <row r="14" spans="1:20" s="182" customFormat="1" ht="18.75">
      <c r="A14" s="1357"/>
      <c r="B14" s="1357"/>
      <c r="C14" s="1357"/>
      <c r="D14" s="321"/>
      <c r="F14" s="315"/>
      <c r="G14" s="143" t="s">
        <v>4</v>
      </c>
      <c r="H14" s="320"/>
      <c r="I14" s="1358"/>
      <c r="J14" s="312"/>
      <c r="K14" s="206"/>
      <c r="L14" s="206"/>
      <c r="M14" s="206"/>
      <c r="N14" s="206"/>
      <c r="O14" s="206"/>
      <c r="P14" s="206"/>
      <c r="Q14" s="206"/>
      <c r="R14" s="206"/>
      <c r="S14" s="206"/>
      <c r="T14" s="206"/>
    </row>
    <row r="15" spans="1:20" s="182" customFormat="1" ht="18.75">
      <c r="A15" s="1357"/>
      <c r="B15" s="1357"/>
      <c r="C15" s="321"/>
      <c r="D15" s="321"/>
      <c r="F15" s="315"/>
      <c r="G15" s="142" t="s">
        <v>401</v>
      </c>
      <c r="H15" s="316"/>
      <c r="I15" s="317"/>
      <c r="J15" s="312"/>
      <c r="K15" s="206"/>
      <c r="L15" s="206"/>
      <c r="M15" s="206"/>
      <c r="N15" s="206"/>
      <c r="O15" s="206"/>
      <c r="P15" s="206"/>
      <c r="Q15" s="206"/>
      <c r="R15" s="206"/>
      <c r="S15" s="206"/>
      <c r="T15" s="206"/>
    </row>
    <row r="16" spans="1:20" s="182" customFormat="1" ht="18.75">
      <c r="A16" s="135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352" t="s">
        <v>572</v>
      </c>
      <c r="H19" s="135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74" t="s">
        <v>748</v>
      </c>
      <c r="M5" s="1374"/>
      <c r="N5" s="1374"/>
      <c r="O5" s="1374"/>
      <c r="P5" s="1374"/>
      <c r="Q5" s="1374"/>
      <c r="R5" s="1374"/>
      <c r="S5" s="1374"/>
      <c r="T5" s="1374"/>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0"/>
      <c r="B7" s="1120"/>
      <c r="C7" s="1120"/>
      <c r="D7" s="1120"/>
      <c r="E7" s="1120"/>
      <c r="F7" s="1120"/>
      <c r="G7" s="1120"/>
      <c r="H7" s="1120"/>
      <c r="L7" s="1169"/>
      <c r="M7" s="1046"/>
      <c r="O7" s="1380"/>
      <c r="P7" s="1380"/>
      <c r="Q7" s="1380"/>
      <c r="R7" s="1380"/>
      <c r="S7" s="1380"/>
      <c r="T7" s="1380"/>
      <c r="U7" s="780"/>
      <c r="V7" s="780"/>
      <c r="X7" s="1120"/>
      <c r="Y7" s="1120"/>
      <c r="Z7" s="1120"/>
      <c r="AA7" s="1120"/>
      <c r="AB7" s="1120"/>
    </row>
    <row r="8" spans="1:37" s="461" customFormat="1" ht="18.75">
      <c r="A8" s="475"/>
      <c r="B8" s="475"/>
      <c r="C8" s="475"/>
      <c r="D8" s="475"/>
      <c r="E8" s="475"/>
      <c r="F8" s="475"/>
      <c r="G8" s="475"/>
      <c r="H8" s="475"/>
      <c r="L8" s="469"/>
      <c r="M8" s="1157" t="str">
        <f>"Дата подачи заявления об "&amp;IF(datePr_ch="","утверждении","изменении") &amp; " тарифов"</f>
        <v>Дата подачи заявления об утверждении тарифов</v>
      </c>
      <c r="N8" s="1381" t="str">
        <f>IF(datePr_ch="",IF(datePr="","",datePr),datePr_ch)</f>
        <v>29.11.2018</v>
      </c>
      <c r="O8" s="1381"/>
      <c r="P8" s="1381"/>
      <c r="Q8" s="1381"/>
      <c r="R8" s="1381"/>
      <c r="S8" s="1381"/>
      <c r="T8" s="1381"/>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7" t="str">
        <f>"Номер подачи заявления об "&amp;IF(numberPr_ch="","утверждении","изменении") &amp; " тарифов"</f>
        <v>Номер подачи заявления об утверждении тарифов</v>
      </c>
      <c r="N9" s="1381" t="str">
        <f>IF(numberPr_ch="",IF(numberPr="","",numberPr),numberPr_ch)</f>
        <v>97</v>
      </c>
      <c r="O9" s="1381"/>
      <c r="P9" s="1381"/>
      <c r="Q9" s="1381"/>
      <c r="R9" s="1381"/>
      <c r="S9" s="1381"/>
      <c r="T9" s="1381"/>
      <c r="U9" s="635"/>
      <c r="V9" s="539"/>
      <c r="W9" s="539"/>
      <c r="X9" s="539"/>
      <c r="Y9" s="539"/>
      <c r="Z9" s="539"/>
      <c r="AA9" s="539"/>
      <c r="AH9" s="475"/>
      <c r="AI9" s="475"/>
      <c r="AJ9" s="475"/>
      <c r="AK9" s="475"/>
    </row>
    <row r="10" spans="1:37" s="746" customFormat="1" ht="5.25" hidden="1">
      <c r="A10" s="1120"/>
      <c r="B10" s="1120"/>
      <c r="C10" s="1120"/>
      <c r="D10" s="1120"/>
      <c r="E10" s="1120"/>
      <c r="F10" s="1120"/>
      <c r="G10" s="1120"/>
      <c r="H10" s="1120"/>
      <c r="L10" s="1169"/>
      <c r="M10" s="1046"/>
      <c r="O10" s="1380"/>
      <c r="P10" s="1380"/>
      <c r="Q10" s="1380"/>
      <c r="R10" s="1380"/>
      <c r="S10" s="1380"/>
      <c r="T10" s="1380"/>
      <c r="U10" s="780"/>
      <c r="V10" s="780"/>
      <c r="X10" s="1120"/>
      <c r="Y10" s="1120"/>
      <c r="Z10" s="1120"/>
      <c r="AA10" s="1120"/>
      <c r="AB10" s="1120"/>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375"/>
      <c r="M12" s="1375"/>
      <c r="N12" s="536"/>
      <c r="O12" s="1407"/>
      <c r="P12" s="1407"/>
      <c r="Q12" s="1407"/>
      <c r="R12" s="1407"/>
      <c r="S12" s="1407"/>
      <c r="T12" s="1407"/>
      <c r="U12" s="456"/>
      <c r="AE12" s="473" t="s">
        <v>371</v>
      </c>
      <c r="AH12" s="475"/>
      <c r="AI12" s="475"/>
      <c r="AJ12" s="475"/>
      <c r="AK12" s="475"/>
    </row>
    <row r="13" spans="1:37">
      <c r="J13" s="451"/>
      <c r="K13" s="451"/>
      <c r="L13" s="447"/>
      <c r="M13" s="447"/>
      <c r="N13" s="447"/>
      <c r="O13" s="1401"/>
      <c r="P13" s="1401"/>
      <c r="Q13" s="1401"/>
      <c r="R13" s="1401"/>
      <c r="S13" s="1401"/>
      <c r="T13" s="1401"/>
      <c r="U13" s="568"/>
      <c r="Z13" s="1401"/>
      <c r="AA13" s="1401"/>
      <c r="AB13" s="1401"/>
      <c r="AC13" s="1401"/>
      <c r="AD13" s="1401"/>
      <c r="AE13" s="1401"/>
    </row>
    <row r="14" spans="1:37">
      <c r="J14" s="451"/>
      <c r="K14" s="451"/>
      <c r="L14" s="1305" t="s">
        <v>445</v>
      </c>
      <c r="M14" s="1305"/>
      <c r="N14" s="1305"/>
      <c r="O14" s="1305"/>
      <c r="P14" s="1305"/>
      <c r="Q14" s="1305"/>
      <c r="R14" s="1305"/>
      <c r="S14" s="1305"/>
      <c r="T14" s="1305"/>
      <c r="U14" s="1305"/>
      <c r="V14" s="1305"/>
      <c r="W14" s="1305"/>
      <c r="X14" s="1305"/>
      <c r="Y14" s="1305"/>
      <c r="Z14" s="1305"/>
      <c r="AA14" s="1305"/>
      <c r="AB14" s="1305"/>
      <c r="AC14" s="1305"/>
      <c r="AD14" s="1305"/>
      <c r="AE14" s="1305"/>
      <c r="AF14" s="1305"/>
      <c r="AG14" s="1305" t="s">
        <v>446</v>
      </c>
    </row>
    <row r="15" spans="1:37" ht="14.25" customHeight="1">
      <c r="J15" s="451"/>
      <c r="K15" s="451"/>
      <c r="L15" s="1388" t="s">
        <v>91</v>
      </c>
      <c r="M15" s="1388" t="s">
        <v>619</v>
      </c>
      <c r="N15" s="1413" t="s">
        <v>598</v>
      </c>
      <c r="O15" s="1413"/>
      <c r="P15" s="1413"/>
      <c r="Q15" s="1413"/>
      <c r="R15" s="1413" t="s">
        <v>599</v>
      </c>
      <c r="S15" s="1413"/>
      <c r="T15" s="1413"/>
      <c r="U15" s="1413"/>
      <c r="V15" s="1413" t="s">
        <v>600</v>
      </c>
      <c r="W15" s="1413"/>
      <c r="X15" s="1413"/>
      <c r="Y15" s="1413"/>
      <c r="Z15" s="1388" t="s">
        <v>605</v>
      </c>
      <c r="AA15" s="1388"/>
      <c r="AB15" s="1388"/>
      <c r="AC15" s="1388"/>
      <c r="AD15" s="1388"/>
      <c r="AE15" s="1388" t="s">
        <v>339</v>
      </c>
      <c r="AF15" s="1400" t="s">
        <v>274</v>
      </c>
      <c r="AG15" s="1305"/>
    </row>
    <row r="16" spans="1:37" s="493" customFormat="1" ht="27.75" customHeight="1">
      <c r="A16" s="554"/>
      <c r="B16" s="554"/>
      <c r="C16" s="554"/>
      <c r="D16" s="554"/>
      <c r="E16" s="554"/>
      <c r="F16" s="554"/>
      <c r="G16" s="560"/>
      <c r="H16" s="560"/>
      <c r="I16" s="501"/>
      <c r="J16" s="499"/>
      <c r="K16" s="499"/>
      <c r="L16" s="1388"/>
      <c r="M16" s="1388"/>
      <c r="N16" s="1413"/>
      <c r="O16" s="1413"/>
      <c r="P16" s="1413"/>
      <c r="Q16" s="1413"/>
      <c r="R16" s="1413"/>
      <c r="S16" s="1413"/>
      <c r="T16" s="1413"/>
      <c r="U16" s="1413"/>
      <c r="V16" s="1413"/>
      <c r="W16" s="1413"/>
      <c r="X16" s="1413"/>
      <c r="Y16" s="1413"/>
      <c r="Z16" s="1305" t="s">
        <v>622</v>
      </c>
      <c r="AA16" s="1305"/>
      <c r="AB16" s="1305" t="s">
        <v>616</v>
      </c>
      <c r="AC16" s="1305"/>
      <c r="AD16" s="1305"/>
      <c r="AE16" s="1388"/>
      <c r="AF16" s="1400"/>
      <c r="AG16" s="1305"/>
      <c r="AH16" s="554"/>
      <c r="AI16" s="554"/>
      <c r="AJ16" s="554"/>
      <c r="AK16" s="554"/>
    </row>
    <row r="17" spans="1:37" ht="14.25" customHeight="1">
      <c r="J17" s="451"/>
      <c r="K17" s="451"/>
      <c r="L17" s="1388"/>
      <c r="M17" s="1388"/>
      <c r="N17" s="1413"/>
      <c r="O17" s="1413"/>
      <c r="P17" s="1413"/>
      <c r="Q17" s="1413"/>
      <c r="R17" s="1413"/>
      <c r="S17" s="1413"/>
      <c r="T17" s="1413"/>
      <c r="U17" s="1413"/>
      <c r="V17" s="1413"/>
      <c r="W17" s="1413"/>
      <c r="X17" s="1413"/>
      <c r="Y17" s="1413"/>
      <c r="Z17" s="504" t="s">
        <v>620</v>
      </c>
      <c r="AA17" s="504" t="s">
        <v>621</v>
      </c>
      <c r="AB17" s="506" t="s">
        <v>273</v>
      </c>
      <c r="AC17" s="1408" t="s">
        <v>272</v>
      </c>
      <c r="AD17" s="1408"/>
      <c r="AE17" s="1388"/>
      <c r="AF17" s="1400"/>
      <c r="AG17" s="1305"/>
    </row>
    <row r="18" spans="1:37">
      <c r="J18" s="451"/>
      <c r="K18" s="459">
        <v>1</v>
      </c>
      <c r="L18" s="448" t="s">
        <v>92</v>
      </c>
      <c r="M18" s="448" t="s">
        <v>48</v>
      </c>
      <c r="N18" s="1414">
        <f ca="1">OFFSET(N18,0,-1)+1</f>
        <v>3</v>
      </c>
      <c r="O18" s="1414"/>
      <c r="P18" s="1414"/>
      <c r="Q18" s="1414"/>
      <c r="R18" s="1414">
        <f ca="1">OFFSET(N18,0,0)+1</f>
        <v>4</v>
      </c>
      <c r="S18" s="1414"/>
      <c r="T18" s="1414"/>
      <c r="U18" s="1414"/>
      <c r="V18" s="640"/>
      <c r="W18" s="640"/>
      <c r="X18" s="640"/>
      <c r="Y18" s="641">
        <f ca="1">OFFSET(R18,0,0)+1</f>
        <v>5</v>
      </c>
      <c r="Z18" s="457">
        <f ca="1">OFFSET(Z18,0,-1)+1</f>
        <v>6</v>
      </c>
      <c r="AA18" s="457">
        <f ca="1">OFFSET(AA18,0,-1)+1</f>
        <v>7</v>
      </c>
      <c r="AB18" s="457">
        <f ca="1">OFFSET(AB18,0,-1)+1</f>
        <v>8</v>
      </c>
      <c r="AC18" s="1414">
        <f ca="1">OFFSET(AC18,0,-1)+1</f>
        <v>9</v>
      </c>
      <c r="AD18" s="1414"/>
      <c r="AE18" s="457">
        <f ca="1">OFFSET(AE18,0,-2)+1</f>
        <v>10</v>
      </c>
      <c r="AF18" s="493"/>
      <c r="AG18" s="457">
        <f ca="1">OFFSET(AG18,0,-2)+1</f>
        <v>11</v>
      </c>
    </row>
    <row r="19" spans="1:37" ht="22.5">
      <c r="A19" s="1359">
        <v>1</v>
      </c>
      <c r="B19" s="963"/>
      <c r="C19" s="963"/>
      <c r="D19" s="963"/>
      <c r="E19" s="963"/>
      <c r="F19" s="956"/>
      <c r="G19" s="962"/>
      <c r="H19" s="962"/>
      <c r="I19" s="944"/>
      <c r="J19" s="943"/>
      <c r="K19" s="943"/>
      <c r="L19" s="562">
        <f>mergeValue(A19)</f>
        <v>1</v>
      </c>
      <c r="M19" s="610" t="s">
        <v>19</v>
      </c>
      <c r="N19" s="1415"/>
      <c r="O19" s="1415"/>
      <c r="P19" s="1415"/>
      <c r="Q19" s="1415"/>
      <c r="R19" s="1415"/>
      <c r="S19" s="1415"/>
      <c r="T19" s="1415"/>
      <c r="U19" s="1415"/>
      <c r="V19" s="1415"/>
      <c r="W19" s="1415"/>
      <c r="X19" s="1415"/>
      <c r="Y19" s="1415"/>
      <c r="Z19" s="1415"/>
      <c r="AA19" s="1415"/>
      <c r="AB19" s="1415"/>
      <c r="AC19" s="1415"/>
      <c r="AD19" s="1415"/>
      <c r="AE19" s="1415"/>
      <c r="AF19" s="1415"/>
      <c r="AG19" s="550" t="s">
        <v>721</v>
      </c>
    </row>
    <row r="20" spans="1:37" ht="22.5">
      <c r="A20" s="1359"/>
      <c r="B20" s="1359">
        <v>1</v>
      </c>
      <c r="C20" s="963"/>
      <c r="D20" s="963"/>
      <c r="E20" s="963"/>
      <c r="F20" s="956"/>
      <c r="G20" s="965"/>
      <c r="H20" s="966"/>
      <c r="I20" s="945"/>
      <c r="J20" s="940"/>
      <c r="K20" s="938"/>
      <c r="L20" s="562" t="str">
        <f>mergeValue(A20) &amp;"."&amp; mergeValue(B20)</f>
        <v>1.1</v>
      </c>
      <c r="M20" s="516" t="s">
        <v>15</v>
      </c>
      <c r="N20" s="1416"/>
      <c r="O20" s="1416"/>
      <c r="P20" s="1416"/>
      <c r="Q20" s="1416"/>
      <c r="R20" s="1416"/>
      <c r="S20" s="1416"/>
      <c r="T20" s="1416"/>
      <c r="U20" s="1416"/>
      <c r="V20" s="1416"/>
      <c r="W20" s="1416"/>
      <c r="X20" s="1416"/>
      <c r="Y20" s="1416"/>
      <c r="Z20" s="1416"/>
      <c r="AA20" s="1416"/>
      <c r="AB20" s="1416"/>
      <c r="AC20" s="1416"/>
      <c r="AD20" s="1416"/>
      <c r="AE20" s="1416"/>
      <c r="AF20" s="1416"/>
      <c r="AG20" s="550" t="s">
        <v>460</v>
      </c>
    </row>
    <row r="21" spans="1:37" ht="22.5">
      <c r="A21" s="1359"/>
      <c r="B21" s="1359"/>
      <c r="C21" s="1359">
        <v>1</v>
      </c>
      <c r="D21" s="963"/>
      <c r="E21" s="963"/>
      <c r="F21" s="956"/>
      <c r="G21" s="965"/>
      <c r="H21" s="966"/>
      <c r="I21" s="945"/>
      <c r="J21" s="940"/>
      <c r="K21" s="938"/>
      <c r="L21" s="562" t="str">
        <f>mergeValue(A21) &amp;"."&amp; mergeValue(B21)&amp;"."&amp; mergeValue(C21)</f>
        <v>1.1.1</v>
      </c>
      <c r="M21" s="517" t="s">
        <v>7</v>
      </c>
      <c r="N21" s="1416"/>
      <c r="O21" s="1416"/>
      <c r="P21" s="1416"/>
      <c r="Q21" s="1416"/>
      <c r="R21" s="1416"/>
      <c r="S21" s="1416"/>
      <c r="T21" s="1416"/>
      <c r="U21" s="1416"/>
      <c r="V21" s="1416"/>
      <c r="W21" s="1416"/>
      <c r="X21" s="1416"/>
      <c r="Y21" s="1416"/>
      <c r="Z21" s="1416"/>
      <c r="AA21" s="1416"/>
      <c r="AB21" s="1416"/>
      <c r="AC21" s="1416"/>
      <c r="AD21" s="1416"/>
      <c r="AE21" s="1416"/>
      <c r="AF21" s="1416"/>
      <c r="AG21" s="550" t="s">
        <v>601</v>
      </c>
    </row>
    <row r="22" spans="1:37" ht="15" customHeight="1">
      <c r="A22" s="1359"/>
      <c r="B22" s="1359"/>
      <c r="C22" s="1359"/>
      <c r="D22" s="1359">
        <v>1</v>
      </c>
      <c r="E22" s="963"/>
      <c r="F22" s="956"/>
      <c r="G22" s="965"/>
      <c r="H22" s="966"/>
      <c r="I22" s="945"/>
      <c r="J22" s="940"/>
      <c r="K22" s="938"/>
      <c r="L22" s="562" t="str">
        <f>mergeValue(A22) &amp;"."&amp; mergeValue(B22)&amp;"."&amp; mergeValue(C22)&amp;"."&amp; mergeValue(D22)</f>
        <v>1.1.1.1</v>
      </c>
      <c r="M22" s="518" t="s">
        <v>21</v>
      </c>
      <c r="N22" s="1416"/>
      <c r="O22" s="1416"/>
      <c r="P22" s="1416"/>
      <c r="Q22" s="1416"/>
      <c r="R22" s="1416"/>
      <c r="S22" s="1416"/>
      <c r="T22" s="1416"/>
      <c r="U22" s="1416"/>
      <c r="V22" s="1416"/>
      <c r="W22" s="1416"/>
      <c r="X22" s="1416"/>
      <c r="Y22" s="1416"/>
      <c r="Z22" s="1416"/>
      <c r="AA22" s="1416"/>
      <c r="AB22" s="1416"/>
      <c r="AC22" s="1416"/>
      <c r="AD22" s="1416"/>
      <c r="AE22" s="1416"/>
      <c r="AF22" s="1416"/>
      <c r="AG22" s="550" t="s">
        <v>624</v>
      </c>
    </row>
    <row r="23" spans="1:37" ht="20.100000000000001" customHeight="1">
      <c r="A23" s="1359"/>
      <c r="B23" s="1359"/>
      <c r="C23" s="1359"/>
      <c r="D23" s="1359"/>
      <c r="E23" s="1359">
        <v>1</v>
      </c>
      <c r="F23" s="956"/>
      <c r="G23" s="965"/>
      <c r="H23" s="966"/>
      <c r="I23" s="967"/>
      <c r="J23" s="957"/>
      <c r="K23" s="1304"/>
      <c r="L23" s="1419" t="str">
        <f>mergeValue(A23) &amp;"."&amp; mergeValue(B23)&amp;"."&amp; mergeValue(C23)&amp;"."&amp; mergeValue(D23)&amp;"."&amp; mergeValue(E23)</f>
        <v>1.1.1.1.1</v>
      </c>
      <c r="M23" s="1420"/>
      <c r="N23" s="1367" t="s">
        <v>84</v>
      </c>
      <c r="O23" s="1426"/>
      <c r="P23" s="1424">
        <v>1</v>
      </c>
      <c r="Q23" s="1417"/>
      <c r="R23" s="1367" t="s">
        <v>84</v>
      </c>
      <c r="S23" s="1426"/>
      <c r="T23" s="1424">
        <v>1</v>
      </c>
      <c r="U23" s="1417"/>
      <c r="V23" s="1367" t="s">
        <v>84</v>
      </c>
      <c r="W23" s="531"/>
      <c r="X23" s="509">
        <v>1</v>
      </c>
      <c r="Y23" s="1042"/>
      <c r="Z23" s="638"/>
      <c r="AA23" s="638"/>
      <c r="AB23" s="1365"/>
      <c r="AC23" s="1367" t="s">
        <v>83</v>
      </c>
      <c r="AD23" s="1365"/>
      <c r="AE23" s="1367" t="s">
        <v>84</v>
      </c>
      <c r="AF23" s="547"/>
      <c r="AG23" s="1421" t="s">
        <v>623</v>
      </c>
      <c r="AH23" s="470" t="str">
        <f>strCheckDate(Z24:AF24)</f>
        <v/>
      </c>
      <c r="AI23" s="474" t="str">
        <f>IF(AND(COUNTIF(AJ18:AJ27,AJ23)&gt;1,AJ23&lt;&gt;""),"ErrUnique:HasDoubleConn","")</f>
        <v/>
      </c>
      <c r="AJ23" s="474"/>
      <c r="AK23" s="474"/>
    </row>
    <row r="24" spans="1:37" ht="20.100000000000001" customHeight="1">
      <c r="A24" s="1359"/>
      <c r="B24" s="1359"/>
      <c r="C24" s="1359"/>
      <c r="D24" s="1359"/>
      <c r="E24" s="1359"/>
      <c r="F24" s="956"/>
      <c r="G24" s="965"/>
      <c r="H24" s="966"/>
      <c r="I24" s="967"/>
      <c r="J24" s="957"/>
      <c r="K24" s="1304"/>
      <c r="L24" s="1419"/>
      <c r="M24" s="1420"/>
      <c r="N24" s="1367"/>
      <c r="O24" s="1426"/>
      <c r="P24" s="1424"/>
      <c r="Q24" s="1425"/>
      <c r="R24" s="1367"/>
      <c r="S24" s="1426"/>
      <c r="T24" s="1424"/>
      <c r="U24" s="1418"/>
      <c r="V24" s="1367"/>
      <c r="W24" s="570"/>
      <c r="X24" s="535"/>
      <c r="Y24" s="535"/>
      <c r="Z24" s="541"/>
      <c r="AA24" s="572" t="str">
        <f>AB23 &amp; "-" &amp; AD23</f>
        <v>-</v>
      </c>
      <c r="AB24" s="1366"/>
      <c r="AC24" s="1367"/>
      <c r="AD24" s="1366"/>
      <c r="AE24" s="1367"/>
      <c r="AF24" s="639"/>
      <c r="AG24" s="1422"/>
      <c r="AI24" s="474"/>
      <c r="AJ24" s="474"/>
      <c r="AK24" s="474"/>
    </row>
    <row r="25" spans="1:37" ht="20.100000000000001" customHeight="1">
      <c r="A25" s="1359"/>
      <c r="B25" s="1359"/>
      <c r="C25" s="1359"/>
      <c r="D25" s="1359"/>
      <c r="E25" s="1359"/>
      <c r="F25" s="956"/>
      <c r="G25" s="965"/>
      <c r="H25" s="966"/>
      <c r="I25" s="967"/>
      <c r="J25" s="957"/>
      <c r="K25" s="1304"/>
      <c r="L25" s="1419"/>
      <c r="M25" s="1420"/>
      <c r="N25" s="1367"/>
      <c r="O25" s="1426"/>
      <c r="P25" s="1424"/>
      <c r="Q25" s="1418"/>
      <c r="R25" s="1367"/>
      <c r="S25" s="571"/>
      <c r="T25" s="528"/>
      <c r="U25" s="535"/>
      <c r="V25" s="540"/>
      <c r="W25" s="540"/>
      <c r="X25" s="540"/>
      <c r="Y25" s="540"/>
      <c r="Z25" s="541"/>
      <c r="AA25" s="541"/>
      <c r="AB25" s="542"/>
      <c r="AC25" s="534"/>
      <c r="AD25" s="534"/>
      <c r="AE25" s="542"/>
      <c r="AF25" s="534"/>
      <c r="AG25" s="1422"/>
      <c r="AI25" s="474"/>
      <c r="AJ25" s="474"/>
      <c r="AK25" s="474"/>
    </row>
    <row r="26" spans="1:37" ht="20.100000000000001" customHeight="1">
      <c r="A26" s="1359"/>
      <c r="B26" s="1359"/>
      <c r="C26" s="1359"/>
      <c r="D26" s="1359"/>
      <c r="E26" s="1359"/>
      <c r="F26" s="956"/>
      <c r="G26" s="965"/>
      <c r="H26" s="966"/>
      <c r="I26" s="967"/>
      <c r="J26" s="957"/>
      <c r="K26" s="1304"/>
      <c r="L26" s="1419"/>
      <c r="M26" s="1420"/>
      <c r="N26" s="1367"/>
      <c r="O26" s="543"/>
      <c r="P26" s="545"/>
      <c r="Q26" s="544"/>
      <c r="R26" s="540"/>
      <c r="S26" s="540"/>
      <c r="T26" s="540"/>
      <c r="U26" s="540"/>
      <c r="V26" s="540"/>
      <c r="W26" s="540"/>
      <c r="X26" s="540"/>
      <c r="Y26" s="540"/>
      <c r="Z26" s="541"/>
      <c r="AA26" s="541"/>
      <c r="AB26" s="542"/>
      <c r="AC26" s="534"/>
      <c r="AD26" s="534"/>
      <c r="AE26" s="542"/>
      <c r="AF26" s="534"/>
      <c r="AG26" s="1422"/>
      <c r="AI26" s="474"/>
      <c r="AJ26" s="474"/>
      <c r="AK26" s="474"/>
    </row>
    <row r="27" spans="1:37" s="445" customFormat="1" ht="15" customHeight="1">
      <c r="A27" s="1359"/>
      <c r="B27" s="1359"/>
      <c r="C27" s="1359"/>
      <c r="D27" s="1359"/>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423"/>
      <c r="AH27" s="471"/>
      <c r="AI27" s="471"/>
      <c r="AJ27" s="205"/>
      <c r="AK27" s="205"/>
    </row>
    <row r="28" spans="1:37" s="445" customFormat="1" ht="15" customHeight="1">
      <c r="A28" s="1359"/>
      <c r="B28" s="1359"/>
      <c r="C28" s="1359"/>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59"/>
      <c r="B29" s="1359"/>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59"/>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352" t="s">
        <v>750</v>
      </c>
      <c r="N33" s="1352"/>
      <c r="O33" s="1352"/>
      <c r="P33" s="1352"/>
      <c r="Q33" s="1352"/>
      <c r="R33" s="1352"/>
      <c r="S33" s="1352"/>
      <c r="T33" s="1352"/>
      <c r="U33" s="1352"/>
      <c r="V33" s="1352"/>
      <c r="W33" s="1352"/>
      <c r="X33" s="1352"/>
      <c r="Y33" s="1352"/>
      <c r="Z33" s="1352"/>
      <c r="AA33" s="1352"/>
      <c r="AB33" s="1352"/>
      <c r="AC33" s="1352"/>
      <c r="AD33" s="1352"/>
      <c r="AE33" s="1352"/>
      <c r="AF33" s="1352"/>
      <c r="AG33" s="1352"/>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353" t="s">
        <v>471</v>
      </c>
      <c r="G2" s="1354"/>
      <c r="H2" s="1355"/>
      <c r="I2" s="407"/>
    </row>
    <row r="3" spans="1:20" ht="3" customHeight="1"/>
    <row r="4" spans="1:20" s="182" customFormat="1" ht="11.25">
      <c r="A4" s="206"/>
      <c r="B4" s="206"/>
      <c r="C4" s="206"/>
      <c r="D4" s="206"/>
      <c r="F4" s="1305" t="s">
        <v>445</v>
      </c>
      <c r="G4" s="1305"/>
      <c r="H4" s="1305"/>
      <c r="I4" s="135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35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5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5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7"/>
      <c r="B11" s="1357">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57"/>
      <c r="B12" s="1357"/>
      <c r="C12" s="135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57"/>
      <c r="B13" s="1357"/>
      <c r="C13" s="1357"/>
      <c r="D13" s="321">
        <v>1</v>
      </c>
      <c r="F13" s="313" t="str">
        <f>"4."&amp;mergeValue(A13) &amp;"."&amp;mergeValue(B13)&amp;"."&amp;mergeValue(C13)&amp;"."&amp;mergeValue(D13)</f>
        <v>4.1.1.1.1</v>
      </c>
      <c r="G13" s="392" t="s">
        <v>478</v>
      </c>
      <c r="H13" s="297"/>
      <c r="I13" s="1358" t="s">
        <v>570</v>
      </c>
      <c r="J13" s="312"/>
      <c r="K13" s="206"/>
      <c r="L13" s="206"/>
      <c r="M13" s="206"/>
      <c r="N13" s="206"/>
      <c r="O13" s="206"/>
      <c r="P13" s="206"/>
      <c r="Q13" s="206"/>
      <c r="R13" s="206"/>
      <c r="S13" s="206"/>
      <c r="T13" s="206"/>
    </row>
    <row r="14" spans="1:20" s="182" customFormat="1" ht="18.75">
      <c r="A14" s="1357"/>
      <c r="B14" s="1357"/>
      <c r="C14" s="1357"/>
      <c r="D14" s="321"/>
      <c r="F14" s="315"/>
      <c r="G14" s="143" t="s">
        <v>4</v>
      </c>
      <c r="H14" s="320"/>
      <c r="I14" s="1358"/>
      <c r="J14" s="312"/>
      <c r="K14" s="206"/>
      <c r="L14" s="206"/>
      <c r="M14" s="206"/>
      <c r="N14" s="206"/>
      <c r="O14" s="206"/>
      <c r="P14" s="206"/>
      <c r="Q14" s="206"/>
      <c r="R14" s="206"/>
      <c r="S14" s="206"/>
      <c r="T14" s="206"/>
    </row>
    <row r="15" spans="1:20" s="182" customFormat="1" ht="18.75">
      <c r="A15" s="1357"/>
      <c r="B15" s="1357"/>
      <c r="C15" s="321"/>
      <c r="D15" s="321"/>
      <c r="F15" s="393"/>
      <c r="G15" s="187" t="s">
        <v>401</v>
      </c>
      <c r="H15" s="394"/>
      <c r="I15" s="395"/>
      <c r="J15" s="312"/>
      <c r="K15" s="206"/>
      <c r="L15" s="206"/>
      <c r="M15" s="206"/>
      <c r="N15" s="206"/>
      <c r="O15" s="206"/>
      <c r="P15" s="206"/>
      <c r="Q15" s="206"/>
      <c r="R15" s="206"/>
      <c r="S15" s="206"/>
      <c r="T15" s="206"/>
    </row>
    <row r="16" spans="1:20" s="182" customFormat="1" ht="18.75">
      <c r="A16" s="135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52" t="s">
        <v>572</v>
      </c>
      <c r="H19" s="135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76">
        <v>43462.790567129632</v>
      </c>
      <c r="B2" s="12" t="s">
        <v>760</v>
      </c>
      <c r="C2" s="12" t="s">
        <v>439</v>
      </c>
    </row>
    <row r="3" spans="1:4">
      <c r="A3" s="1176">
        <v>43462.790590277778</v>
      </c>
      <c r="B3" s="12" t="s">
        <v>761</v>
      </c>
      <c r="C3" s="12" t="s">
        <v>439</v>
      </c>
    </row>
    <row r="4" spans="1:4">
      <c r="A4" s="1176">
        <v>43462.790682870371</v>
      </c>
      <c r="B4" s="12" t="s">
        <v>760</v>
      </c>
      <c r="C4" s="12" t="s">
        <v>439</v>
      </c>
    </row>
    <row r="5" spans="1:4">
      <c r="A5" s="1176">
        <v>43462.790694444448</v>
      </c>
      <c r="B5" s="12" t="s">
        <v>761</v>
      </c>
      <c r="C5" s="12" t="s">
        <v>439</v>
      </c>
    </row>
    <row r="6" spans="1:4">
      <c r="A6" s="1176">
        <v>43462.791238425925</v>
      </c>
      <c r="B6" s="12" t="s">
        <v>760</v>
      </c>
      <c r="C6" s="12" t="s">
        <v>439</v>
      </c>
    </row>
    <row r="7" spans="1:4">
      <c r="A7" s="1176">
        <v>43462.791250000002</v>
      </c>
      <c r="B7" s="12" t="s">
        <v>761</v>
      </c>
      <c r="C7" s="12" t="s">
        <v>439</v>
      </c>
    </row>
    <row r="8" spans="1:4">
      <c r="A8" s="1176">
        <v>45362.559398148151</v>
      </c>
      <c r="B8" s="12" t="s">
        <v>760</v>
      </c>
      <c r="C8" s="12" t="s">
        <v>439</v>
      </c>
    </row>
    <row r="9" spans="1:4">
      <c r="A9" s="1176">
        <v>45362.55940972222</v>
      </c>
      <c r="B9" s="12" t="s">
        <v>2774</v>
      </c>
      <c r="C9" s="12" t="s">
        <v>439</v>
      </c>
    </row>
    <row r="10" spans="1:4" ht="67.5">
      <c r="A10" s="1176">
        <v>45362.55940972222</v>
      </c>
      <c r="B10" s="12" t="s">
        <v>2775</v>
      </c>
      <c r="C10" s="12" t="s">
        <v>439</v>
      </c>
    </row>
    <row r="11" spans="1:4">
      <c r="A11" s="1176">
        <v>45362.55940972222</v>
      </c>
      <c r="B11" s="12" t="s">
        <v>2776</v>
      </c>
      <c r="C11" s="12" t="s">
        <v>439</v>
      </c>
    </row>
    <row r="12" spans="1:4">
      <c r="A12" s="1176">
        <v>45362.559432870374</v>
      </c>
      <c r="B12" s="12" t="s">
        <v>2777</v>
      </c>
      <c r="C12" s="12" t="s">
        <v>2778</v>
      </c>
    </row>
  </sheetData>
  <sheetProtection password="FA9C"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74" t="s">
        <v>747</v>
      </c>
      <c r="M5" s="1374"/>
      <c r="N5" s="1374"/>
      <c r="O5" s="1374"/>
      <c r="P5" s="1374"/>
      <c r="Q5" s="1374"/>
      <c r="R5" s="1374"/>
      <c r="S5" s="1374"/>
      <c r="T5" s="1374"/>
      <c r="U5" s="548"/>
      <c r="V5" s="467"/>
    </row>
    <row r="6" spans="1:29" ht="3" customHeight="1">
      <c r="J6" s="451"/>
      <c r="K6" s="451"/>
      <c r="L6" s="447"/>
      <c r="M6" s="447"/>
      <c r="N6" s="447"/>
      <c r="O6" s="450"/>
      <c r="P6" s="450"/>
      <c r="Q6" s="450"/>
      <c r="R6" s="450"/>
      <c r="S6" s="450"/>
      <c r="T6" s="450"/>
      <c r="U6" s="447"/>
    </row>
    <row r="7" spans="1:29" s="746" customFormat="1" ht="5.25" hidden="1">
      <c r="A7" s="1120"/>
      <c r="B7" s="1120"/>
      <c r="C7" s="1120"/>
      <c r="D7" s="1120"/>
      <c r="E7" s="1120"/>
      <c r="F7" s="1120"/>
      <c r="G7" s="1120"/>
      <c r="H7" s="1120"/>
      <c r="L7" s="1169"/>
      <c r="M7" s="1046"/>
      <c r="O7" s="1380"/>
      <c r="P7" s="1380"/>
      <c r="Q7" s="1380"/>
      <c r="R7" s="1380"/>
      <c r="S7" s="1380"/>
      <c r="T7" s="1380"/>
      <c r="U7" s="780"/>
      <c r="V7" s="780"/>
      <c r="X7" s="1120"/>
      <c r="Y7" s="1120"/>
      <c r="Z7" s="1120"/>
      <c r="AA7" s="1120"/>
      <c r="AB7" s="1120"/>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29.11.2018</v>
      </c>
      <c r="P8" s="1381"/>
      <c r="Q8" s="1381"/>
      <c r="R8" s="1381"/>
      <c r="S8" s="1381"/>
      <c r="T8" s="1381"/>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97</v>
      </c>
      <c r="P9" s="1381"/>
      <c r="Q9" s="1381"/>
      <c r="R9" s="1381"/>
      <c r="S9" s="1381"/>
      <c r="T9" s="1381"/>
      <c r="U9" s="635"/>
      <c r="Y9" s="961"/>
      <c r="Z9" s="475"/>
      <c r="AA9" s="475"/>
      <c r="AB9" s="475"/>
      <c r="AC9" s="475"/>
    </row>
    <row r="10" spans="1:29" s="746" customFormat="1" ht="5.25" hidden="1">
      <c r="A10" s="1120"/>
      <c r="B10" s="1120"/>
      <c r="C10" s="1120"/>
      <c r="D10" s="1120"/>
      <c r="E10" s="1120"/>
      <c r="F10" s="1120"/>
      <c r="G10" s="1120"/>
      <c r="H10" s="1120"/>
      <c r="L10" s="1169"/>
      <c r="M10" s="1046"/>
      <c r="O10" s="1380"/>
      <c r="P10" s="1380"/>
      <c r="Q10" s="1380"/>
      <c r="R10" s="1380"/>
      <c r="S10" s="1380"/>
      <c r="T10" s="1380"/>
      <c r="U10" s="780"/>
      <c r="V10" s="780"/>
      <c r="X10" s="1120"/>
      <c r="Y10" s="1120"/>
      <c r="Z10" s="1120"/>
      <c r="AA10" s="1120"/>
      <c r="AB10" s="1120"/>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375"/>
      <c r="M12" s="1375"/>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401"/>
      <c r="R13" s="1401"/>
      <c r="S13" s="1401"/>
      <c r="T13" s="1401"/>
      <c r="U13" s="1401"/>
      <c r="V13" s="1401"/>
    </row>
    <row r="14" spans="1:29">
      <c r="J14" s="451"/>
      <c r="K14" s="451"/>
      <c r="L14" s="1305" t="s">
        <v>445</v>
      </c>
      <c r="M14" s="1305"/>
      <c r="N14" s="1305"/>
      <c r="O14" s="1305"/>
      <c r="P14" s="1305"/>
      <c r="Q14" s="1305"/>
      <c r="R14" s="1305"/>
      <c r="S14" s="1305"/>
      <c r="T14" s="1305"/>
      <c r="U14" s="1305"/>
      <c r="V14" s="1305"/>
      <c r="W14" s="1305"/>
      <c r="X14" s="1305" t="s">
        <v>446</v>
      </c>
    </row>
    <row r="15" spans="1:29" ht="14.25" customHeight="1">
      <c r="J15" s="451"/>
      <c r="K15" s="451"/>
      <c r="L15" s="1388" t="s">
        <v>91</v>
      </c>
      <c r="M15" s="1388" t="s">
        <v>596</v>
      </c>
      <c r="N15" s="504"/>
      <c r="O15" s="1388" t="s">
        <v>597</v>
      </c>
      <c r="P15" s="1413" t="s">
        <v>598</v>
      </c>
      <c r="Q15" s="1413" t="s">
        <v>605</v>
      </c>
      <c r="R15" s="1413"/>
      <c r="S15" s="1413"/>
      <c r="T15" s="1413"/>
      <c r="U15" s="1413"/>
      <c r="V15" s="1388" t="s">
        <v>339</v>
      </c>
      <c r="W15" s="1400" t="s">
        <v>274</v>
      </c>
      <c r="X15" s="1305"/>
    </row>
    <row r="16" spans="1:29" s="493" customFormat="1" ht="25.5" customHeight="1">
      <c r="A16" s="554"/>
      <c r="B16" s="554"/>
      <c r="C16" s="554"/>
      <c r="D16" s="554"/>
      <c r="E16" s="554"/>
      <c r="F16" s="554"/>
      <c r="G16" s="560"/>
      <c r="H16" s="560"/>
      <c r="I16" s="501"/>
      <c r="J16" s="499"/>
      <c r="K16" s="499"/>
      <c r="L16" s="1388"/>
      <c r="M16" s="1388"/>
      <c r="N16" s="504"/>
      <c r="O16" s="1388"/>
      <c r="P16" s="1413"/>
      <c r="Q16" s="1413" t="s">
        <v>622</v>
      </c>
      <c r="R16" s="1413"/>
      <c r="S16" s="1411" t="s">
        <v>616</v>
      </c>
      <c r="T16" s="1411"/>
      <c r="U16" s="1411"/>
      <c r="V16" s="1388"/>
      <c r="W16" s="1400"/>
      <c r="X16" s="1305"/>
      <c r="Y16" s="956"/>
      <c r="Z16" s="554"/>
      <c r="AA16" s="554"/>
      <c r="AB16" s="554"/>
      <c r="AC16" s="554"/>
    </row>
    <row r="17" spans="1:29" ht="14.25" customHeight="1">
      <c r="J17" s="451"/>
      <c r="K17" s="451"/>
      <c r="L17" s="1388"/>
      <c r="M17" s="1388"/>
      <c r="N17" s="504"/>
      <c r="O17" s="1388"/>
      <c r="P17" s="1413"/>
      <c r="Q17" s="504" t="s">
        <v>620</v>
      </c>
      <c r="R17" s="504" t="s">
        <v>621</v>
      </c>
      <c r="S17" s="506" t="s">
        <v>273</v>
      </c>
      <c r="T17" s="1408" t="s">
        <v>272</v>
      </c>
      <c r="U17" s="1408"/>
      <c r="V17" s="1388"/>
      <c r="W17" s="1400"/>
      <c r="X17" s="1305"/>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414">
        <f t="shared" ca="1" si="0"/>
        <v>8</v>
      </c>
      <c r="U18" s="1414"/>
      <c r="V18" s="457">
        <f ca="1">OFFSET(V18,0,-2)+1</f>
        <v>9</v>
      </c>
      <c r="W18" s="493"/>
      <c r="X18" s="457">
        <f ca="1">OFFSET(X18,0,-2)+1</f>
        <v>10</v>
      </c>
    </row>
    <row r="19" spans="1:29" ht="22.5">
      <c r="A19" s="1359">
        <v>1</v>
      </c>
      <c r="B19" s="928"/>
      <c r="C19" s="928"/>
      <c r="D19" s="928"/>
      <c r="E19" s="928"/>
      <c r="F19" s="928"/>
      <c r="G19" s="929"/>
      <c r="H19" s="929"/>
      <c r="I19" s="931"/>
      <c r="J19" s="923"/>
      <c r="K19" s="923"/>
      <c r="L19" s="562">
        <f>mergeValue(A19)</f>
        <v>1</v>
      </c>
      <c r="M19" s="610" t="s">
        <v>19</v>
      </c>
      <c r="N19" s="549"/>
      <c r="O19" s="1402"/>
      <c r="P19" s="1402"/>
      <c r="Q19" s="1402"/>
      <c r="R19" s="1402"/>
      <c r="S19" s="1402"/>
      <c r="T19" s="1402"/>
      <c r="U19" s="1402"/>
      <c r="V19" s="1402"/>
      <c r="W19" s="1402"/>
      <c r="X19" s="550" t="s">
        <v>721</v>
      </c>
    </row>
    <row r="20" spans="1:29" ht="22.5">
      <c r="A20" s="1359"/>
      <c r="B20" s="1359">
        <v>1</v>
      </c>
      <c r="C20" s="928"/>
      <c r="D20" s="928"/>
      <c r="E20" s="928"/>
      <c r="F20" s="928"/>
      <c r="G20" s="933"/>
      <c r="H20" s="930"/>
      <c r="I20" s="935"/>
      <c r="J20" s="920"/>
      <c r="K20" s="919"/>
      <c r="L20" s="562" t="str">
        <f>mergeValue(A20) &amp;"."&amp; mergeValue(B20)</f>
        <v>1.1</v>
      </c>
      <c r="M20" s="516" t="s">
        <v>15</v>
      </c>
      <c r="N20" s="549"/>
      <c r="O20" s="1402"/>
      <c r="P20" s="1402"/>
      <c r="Q20" s="1402"/>
      <c r="R20" s="1402"/>
      <c r="S20" s="1402"/>
      <c r="T20" s="1402"/>
      <c r="U20" s="1402"/>
      <c r="V20" s="1402"/>
      <c r="W20" s="1402"/>
      <c r="X20" s="550" t="s">
        <v>460</v>
      </c>
    </row>
    <row r="21" spans="1:29" ht="22.5">
      <c r="A21" s="1359"/>
      <c r="B21" s="1359"/>
      <c r="C21" s="1359">
        <v>1</v>
      </c>
      <c r="D21" s="928"/>
      <c r="E21" s="928"/>
      <c r="F21" s="928"/>
      <c r="G21" s="933"/>
      <c r="H21" s="930"/>
      <c r="I21" s="936"/>
      <c r="J21" s="920"/>
      <c r="K21" s="919"/>
      <c r="L21" s="562" t="str">
        <f>mergeValue(A21) &amp;"."&amp; mergeValue(B21)&amp;"."&amp; mergeValue(C21)</f>
        <v>1.1.1</v>
      </c>
      <c r="M21" s="517" t="s">
        <v>7</v>
      </c>
      <c r="N21" s="549"/>
      <c r="O21" s="1402"/>
      <c r="P21" s="1402"/>
      <c r="Q21" s="1402"/>
      <c r="R21" s="1402"/>
      <c r="S21" s="1402"/>
      <c r="T21" s="1402"/>
      <c r="U21" s="1402"/>
      <c r="V21" s="1402"/>
      <c r="W21" s="1402"/>
      <c r="X21" s="550" t="s">
        <v>601</v>
      </c>
    </row>
    <row r="22" spans="1:29">
      <c r="A22" s="1359"/>
      <c r="B22" s="1359"/>
      <c r="C22" s="1359"/>
      <c r="D22" s="1359">
        <v>1</v>
      </c>
      <c r="E22" s="928"/>
      <c r="F22" s="928"/>
      <c r="G22" s="933"/>
      <c r="H22" s="930"/>
      <c r="I22" s="936"/>
      <c r="J22" s="934"/>
      <c r="K22" s="919"/>
      <c r="L22" s="562" t="str">
        <f>mergeValue(A22) &amp;"."&amp; mergeValue(B22)&amp;"."&amp; mergeValue(C22)&amp;"."&amp; mergeValue(D22)</f>
        <v>1.1.1.1</v>
      </c>
      <c r="M22" s="518" t="s">
        <v>21</v>
      </c>
      <c r="N22" s="549"/>
      <c r="O22" s="1402"/>
      <c r="P22" s="1402"/>
      <c r="Q22" s="1402"/>
      <c r="R22" s="1402"/>
      <c r="S22" s="1402"/>
      <c r="T22" s="1402"/>
      <c r="U22" s="1402"/>
      <c r="V22" s="1402"/>
      <c r="W22" s="1402"/>
      <c r="X22" s="968" t="s">
        <v>624</v>
      </c>
    </row>
    <row r="23" spans="1:29" ht="42.95" customHeight="1">
      <c r="A23" s="1359"/>
      <c r="B23" s="1359"/>
      <c r="C23" s="1359"/>
      <c r="D23" s="1359"/>
      <c r="E23" s="928">
        <v>1</v>
      </c>
      <c r="F23" s="928"/>
      <c r="G23" s="933"/>
      <c r="H23" s="930"/>
      <c r="I23" s="936"/>
      <c r="J23" s="934"/>
      <c r="K23" s="924"/>
      <c r="L23" s="562" t="str">
        <f>mergeValue(A23) &amp;"."&amp; mergeValue(B23)&amp;"."&amp; mergeValue(C23)&amp;"."&amp; mergeValue(D23)&amp;"."&amp; mergeValue(E23)</f>
        <v>1.1.1.1.1</v>
      </c>
      <c r="M23" s="1019"/>
      <c r="N23" s="512"/>
      <c r="O23" s="1021"/>
      <c r="P23" s="1022"/>
      <c r="Q23" s="1175"/>
      <c r="R23" s="1175"/>
      <c r="S23" s="1173"/>
      <c r="T23" s="619" t="s">
        <v>83</v>
      </c>
      <c r="U23" s="1173"/>
      <c r="V23" s="737" t="s">
        <v>84</v>
      </c>
      <c r="W23" s="787"/>
      <c r="X23" s="1377" t="s">
        <v>751</v>
      </c>
      <c r="Y23" s="956" t="str">
        <f>strCheckDateTwo(N23:W23)</f>
        <v/>
      </c>
    </row>
    <row r="24" spans="1:29" hidden="1">
      <c r="A24" s="1359"/>
      <c r="B24" s="1359"/>
      <c r="C24" s="1359"/>
      <c r="D24" s="1359"/>
      <c r="E24" s="928"/>
      <c r="F24" s="928"/>
      <c r="G24" s="933"/>
      <c r="H24" s="930"/>
      <c r="I24" s="936"/>
      <c r="J24" s="934"/>
      <c r="K24" s="924"/>
      <c r="L24" s="600"/>
      <c r="M24" s="531"/>
      <c r="N24" s="615"/>
      <c r="O24" s="615"/>
      <c r="P24" s="615"/>
      <c r="Q24" s="615"/>
      <c r="R24" s="553" t="str">
        <f>S23 &amp; "-" &amp; U23</f>
        <v>-</v>
      </c>
      <c r="S24" s="482"/>
      <c r="T24" s="555"/>
      <c r="U24" s="482"/>
      <c r="V24" s="615"/>
      <c r="W24" s="786"/>
      <c r="X24" s="1378"/>
    </row>
    <row r="25" spans="1:29" ht="15" customHeight="1">
      <c r="A25" s="1359"/>
      <c r="B25" s="1359"/>
      <c r="C25" s="1359"/>
      <c r="D25" s="1359"/>
      <c r="E25" s="928"/>
      <c r="F25" s="928"/>
      <c r="G25" s="933"/>
      <c r="H25" s="930"/>
      <c r="I25" s="936"/>
      <c r="J25" s="934"/>
      <c r="K25" s="924"/>
      <c r="L25" s="508"/>
      <c r="M25" s="521" t="s">
        <v>5</v>
      </c>
      <c r="N25" s="519"/>
      <c r="O25" s="515"/>
      <c r="P25" s="515"/>
      <c r="Q25" s="515"/>
      <c r="R25" s="515"/>
      <c r="S25" s="542"/>
      <c r="T25" s="534"/>
      <c r="U25" s="533"/>
      <c r="V25" s="519"/>
      <c r="W25" s="519"/>
      <c r="X25" s="1379"/>
    </row>
    <row r="26" spans="1:29" s="445" customFormat="1" ht="15" customHeight="1">
      <c r="A26" s="1359"/>
      <c r="B26" s="1359"/>
      <c r="C26" s="1359"/>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59"/>
      <c r="B27" s="1359"/>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59"/>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352" t="s">
        <v>752</v>
      </c>
      <c r="N31" s="1352"/>
      <c r="O31" s="1352"/>
      <c r="P31" s="1352"/>
      <c r="Q31" s="1352"/>
      <c r="R31" s="1352"/>
      <c r="S31" s="1352"/>
      <c r="T31" s="1352"/>
      <c r="U31" s="1352"/>
      <c r="V31" s="1352"/>
      <c r="W31" s="1352"/>
      <c r="X31" s="1352"/>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8"/>
    <col min="12" max="12" width="11.140625" style="1098" customWidth="1"/>
    <col min="13" max="20" width="10.5703125" style="1098"/>
    <col min="21" max="16384" width="10.5703125" style="1074"/>
  </cols>
  <sheetData>
    <row r="1" spans="1:20" ht="3" customHeight="1">
      <c r="A1" s="1101" t="s">
        <v>209</v>
      </c>
    </row>
    <row r="2" spans="1:20" ht="22.5">
      <c r="F2" s="1353" t="s">
        <v>471</v>
      </c>
      <c r="G2" s="1354"/>
      <c r="H2" s="1355"/>
      <c r="I2" s="1135"/>
    </row>
    <row r="3" spans="1:20" ht="3" customHeight="1"/>
    <row r="4" spans="1:20" s="1095" customFormat="1" ht="11.25">
      <c r="A4" s="1100"/>
      <c r="B4" s="1100"/>
      <c r="C4" s="1100"/>
      <c r="D4" s="1100"/>
      <c r="F4" s="1305" t="s">
        <v>445</v>
      </c>
      <c r="G4" s="1305"/>
      <c r="H4" s="1305"/>
      <c r="I4" s="1356"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356"/>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472</v>
      </c>
      <c r="H7" s="1110" t="str">
        <f>IF(dateCh="","",dateCh)</f>
        <v>28.12.2018</v>
      </c>
      <c r="I7" s="1096" t="s">
        <v>473</v>
      </c>
      <c r="J7" s="1121"/>
      <c r="K7" s="1100"/>
      <c r="L7" s="1100"/>
      <c r="M7" s="1100"/>
      <c r="N7" s="1100"/>
      <c r="O7" s="1100"/>
      <c r="P7" s="1100"/>
      <c r="Q7" s="1100"/>
      <c r="R7" s="1100"/>
      <c r="S7" s="1100"/>
      <c r="T7" s="1100"/>
    </row>
    <row r="8" spans="1:20" s="1095" customFormat="1" ht="45">
      <c r="A8" s="1357">
        <v>1</v>
      </c>
      <c r="B8" s="1100"/>
      <c r="C8" s="1100"/>
      <c r="D8" s="1100"/>
      <c r="F8" s="1122" t="str">
        <f>"2." &amp;mergeValue(A8)</f>
        <v>2.1</v>
      </c>
      <c r="G8" s="1131" t="s">
        <v>474</v>
      </c>
      <c r="H8" s="1110" t="str">
        <f>IF('Перечень тарифов'!R21="","наименование отсутствует","" &amp; 'Перечень тарифов'!R21 &amp; "")</f>
        <v>Зона теплоснабжения № 01</v>
      </c>
      <c r="I8" s="1096" t="s">
        <v>569</v>
      </c>
      <c r="J8" s="1121"/>
      <c r="K8" s="1100"/>
      <c r="L8" s="1100"/>
      <c r="M8" s="1100"/>
      <c r="N8" s="1100"/>
      <c r="O8" s="1100"/>
      <c r="P8" s="1100"/>
      <c r="Q8" s="1100"/>
      <c r="R8" s="1100"/>
      <c r="S8" s="1100"/>
      <c r="T8" s="1100"/>
    </row>
    <row r="9" spans="1:20" s="1095" customFormat="1" ht="22.5">
      <c r="A9" s="1357"/>
      <c r="B9" s="1100"/>
      <c r="C9" s="1100"/>
      <c r="D9" s="1100"/>
      <c r="F9" s="1122" t="str">
        <f>"3." &amp;mergeValue(A9)</f>
        <v>3.1</v>
      </c>
      <c r="G9" s="1131" t="s">
        <v>475</v>
      </c>
      <c r="H9" s="1110" t="str">
        <f>IF('Перечень тарифов'!F21="","наименование отсутствует","" &amp; 'Перечень тарифов'!F21 &amp; "")</f>
        <v>Сбыт. Теплоноситель</v>
      </c>
      <c r="I9" s="1096" t="s">
        <v>567</v>
      </c>
      <c r="J9" s="1121"/>
      <c r="K9" s="1100"/>
      <c r="L9" s="1100"/>
      <c r="M9" s="1100"/>
      <c r="N9" s="1100"/>
      <c r="O9" s="1100"/>
      <c r="P9" s="1100"/>
      <c r="Q9" s="1100"/>
      <c r="R9" s="1100"/>
      <c r="S9" s="1100"/>
      <c r="T9" s="1100"/>
    </row>
    <row r="10" spans="1:20" s="1095" customFormat="1" ht="22.5">
      <c r="A10" s="1357"/>
      <c r="B10" s="1100"/>
      <c r="C10" s="1100"/>
      <c r="D10" s="1100"/>
      <c r="F10" s="1122" t="str">
        <f>"4."&amp;mergeValue(A10)</f>
        <v>4.1</v>
      </c>
      <c r="G10" s="1131" t="s">
        <v>476</v>
      </c>
      <c r="H10" s="1111" t="s">
        <v>449</v>
      </c>
      <c r="I10" s="1096"/>
      <c r="J10" s="1121"/>
      <c r="K10" s="1100"/>
      <c r="L10" s="1100"/>
      <c r="M10" s="1100"/>
      <c r="N10" s="1100"/>
      <c r="O10" s="1100"/>
      <c r="P10" s="1100"/>
      <c r="Q10" s="1100"/>
      <c r="R10" s="1100"/>
      <c r="S10" s="1100"/>
      <c r="T10" s="1100"/>
    </row>
    <row r="11" spans="1:20" s="1095" customFormat="1" ht="18.75">
      <c r="A11" s="1357"/>
      <c r="B11" s="1357">
        <v>1</v>
      </c>
      <c r="C11" s="1127"/>
      <c r="D11" s="1127"/>
      <c r="F11" s="1122" t="str">
        <f>"4."&amp;mergeValue(A11) &amp;"."&amp;mergeValue(B11)</f>
        <v>4.1.1</v>
      </c>
      <c r="G11" s="1117" t="s">
        <v>571</v>
      </c>
      <c r="H11" s="1110" t="str">
        <f>IF(region_name="","",region_name)</f>
        <v>Челябинская область</v>
      </c>
      <c r="I11" s="1096" t="s">
        <v>479</v>
      </c>
      <c r="J11" s="1121"/>
      <c r="K11" s="1100"/>
      <c r="L11" s="1100"/>
      <c r="M11" s="1100"/>
      <c r="N11" s="1100"/>
      <c r="O11" s="1100"/>
      <c r="P11" s="1100"/>
      <c r="Q11" s="1100"/>
      <c r="R11" s="1100"/>
      <c r="S11" s="1100"/>
      <c r="T11" s="1100"/>
    </row>
    <row r="12" spans="1:20" s="1095" customFormat="1" ht="22.5">
      <c r="A12" s="1357"/>
      <c r="B12" s="1357"/>
      <c r="C12" s="1357">
        <v>1</v>
      </c>
      <c r="D12" s="1127"/>
      <c r="F12" s="1122" t="str">
        <f>"4."&amp;mergeValue(A12) &amp;"."&amp;mergeValue(B12)&amp;"."&amp;mergeValue(C12)</f>
        <v>4.1.1.1</v>
      </c>
      <c r="G12" s="1126" t="s">
        <v>477</v>
      </c>
      <c r="H12" s="1110" t="str">
        <f>IF(Территории!H13="","","" &amp; Территории!H13 &amp; "")</f>
        <v>Город Челябинск</v>
      </c>
      <c r="I12" s="1096" t="s">
        <v>480</v>
      </c>
      <c r="J12" s="1121"/>
      <c r="K12" s="1100"/>
      <c r="L12" s="1100"/>
      <c r="M12" s="1100"/>
      <c r="N12" s="1100"/>
      <c r="O12" s="1100"/>
      <c r="P12" s="1100"/>
      <c r="Q12" s="1100"/>
      <c r="R12" s="1100"/>
      <c r="S12" s="1100"/>
      <c r="T12" s="1100"/>
    </row>
    <row r="13" spans="1:20" s="1095" customFormat="1" ht="56.25">
      <c r="A13" s="1357"/>
      <c r="B13" s="1357"/>
      <c r="C13" s="1357"/>
      <c r="D13" s="1127">
        <v>1</v>
      </c>
      <c r="F13" s="1122" t="str">
        <f>"4."&amp;mergeValue(A13) &amp;"."&amp;mergeValue(B13)&amp;"."&amp;mergeValue(C13)&amp;"."&amp;mergeValue(D13)</f>
        <v>4.1.1.1.1</v>
      </c>
      <c r="G13" s="1134" t="s">
        <v>478</v>
      </c>
      <c r="H13" s="1110" t="str">
        <f>IF(Территории!R14="","","" &amp; Территории!R14 &amp; "")</f>
        <v>Город Челябинск (75701000)</v>
      </c>
      <c r="I13" s="1259" t="s">
        <v>570</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352" t="s">
        <v>572</v>
      </c>
      <c r="H15" s="1352"/>
      <c r="I15" s="1103"/>
      <c r="J15" s="1120"/>
      <c r="K15" s="1120"/>
      <c r="L15" s="1120"/>
      <c r="M15" s="1120"/>
      <c r="N15" s="1120"/>
      <c r="O15" s="1120"/>
      <c r="P15" s="1120"/>
      <c r="Q15" s="1120"/>
      <c r="R15" s="1120"/>
      <c r="S15" s="1120"/>
      <c r="T15" s="1120"/>
    </row>
  </sheetData>
  <sheetProtection algorithmName="SHA-512" hashValue="S9bdNOl1rvEDSTAv53dCnGL8DvjH8lX5/teABsF9cA/Wd2LjPDzl8srUVeVea+mwA9DghfqKtcZuYMxKwylMzA==" saltValue="TY0xkLVoFz+wU4cFbSBLk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3"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099"/>
    <col min="12" max="16384" width="10.5703125" style="1074"/>
  </cols>
  <sheetData>
    <row r="1" spans="1:17" hidden="1">
      <c r="N1" s="1148"/>
      <c r="O1" s="1148"/>
      <c r="Q1" s="1148"/>
    </row>
    <row r="2" spans="1:17" hidden="1"/>
    <row r="3" spans="1:17" hidden="1"/>
    <row r="4" spans="1:17" ht="3" customHeight="1">
      <c r="C4" s="1080"/>
      <c r="D4" s="1075"/>
      <c r="E4" s="1075"/>
      <c r="F4" s="1075"/>
      <c r="G4" s="1139"/>
      <c r="H4" s="1139"/>
    </row>
    <row r="5" spans="1:17" ht="26.1" customHeight="1">
      <c r="C5" s="1080"/>
      <c r="D5" s="1374" t="s">
        <v>697</v>
      </c>
      <c r="E5" s="1374"/>
      <c r="F5" s="1374"/>
      <c r="G5" s="1374"/>
      <c r="H5" s="1136"/>
    </row>
    <row r="6" spans="1:17" ht="3" customHeight="1">
      <c r="C6" s="1080"/>
      <c r="D6" s="1075"/>
      <c r="E6" s="1140"/>
      <c r="F6" s="1140"/>
      <c r="G6" s="1079"/>
      <c r="H6" s="1141"/>
    </row>
    <row r="7" spans="1:17">
      <c r="C7" s="1080"/>
      <c r="D7" s="1388" t="s">
        <v>445</v>
      </c>
      <c r="E7" s="1388"/>
      <c r="F7" s="1388"/>
      <c r="G7" s="1388"/>
      <c r="H7" s="1427" t="s">
        <v>446</v>
      </c>
    </row>
    <row r="8" spans="1:17">
      <c r="C8" s="1080"/>
      <c r="D8" s="1084" t="s">
        <v>91</v>
      </c>
      <c r="E8" s="1085" t="s">
        <v>448</v>
      </c>
      <c r="F8" s="1085" t="s">
        <v>439</v>
      </c>
      <c r="G8" s="1085" t="s">
        <v>447</v>
      </c>
      <c r="H8" s="1427"/>
    </row>
    <row r="9" spans="1:17" ht="12" customHeight="1">
      <c r="C9" s="1080"/>
      <c r="D9" s="1076" t="s">
        <v>92</v>
      </c>
      <c r="E9" s="1076" t="s">
        <v>48</v>
      </c>
      <c r="F9" s="1076" t="s">
        <v>49</v>
      </c>
      <c r="G9" s="1076" t="s">
        <v>50</v>
      </c>
      <c r="H9" s="1076" t="s">
        <v>67</v>
      </c>
    </row>
    <row r="10" spans="1:17" ht="21" customHeight="1">
      <c r="A10" s="1104"/>
      <c r="C10" s="1080"/>
      <c r="D10" s="1094" t="s">
        <v>92</v>
      </c>
      <c r="E10" s="1149" t="s">
        <v>700</v>
      </c>
      <c r="F10" s="1129"/>
      <c r="G10" s="1109"/>
      <c r="H10" s="1377" t="s">
        <v>702</v>
      </c>
    </row>
    <row r="11" spans="1:17" ht="21" customHeight="1">
      <c r="A11" s="1104"/>
      <c r="C11" s="1080"/>
      <c r="D11" s="1094" t="s">
        <v>48</v>
      </c>
      <c r="E11" s="1149" t="s">
        <v>701</v>
      </c>
      <c r="F11" s="1129"/>
      <c r="G11" s="1109"/>
      <c r="H11" s="1378"/>
    </row>
    <row r="12" spans="1:17" ht="21" customHeight="1">
      <c r="A12" s="1083"/>
      <c r="C12" s="1078"/>
      <c r="D12" s="1094" t="s">
        <v>49</v>
      </c>
      <c r="E12" s="1149" t="s">
        <v>683</v>
      </c>
      <c r="F12" s="1129"/>
      <c r="G12" s="1109"/>
      <c r="H12" s="1378"/>
      <c r="I12" s="1099"/>
      <c r="K12" s="1074"/>
    </row>
    <row r="13" spans="1:17" ht="21" customHeight="1">
      <c r="A13" s="1083"/>
      <c r="C13" s="1078"/>
      <c r="D13" s="1094" t="s">
        <v>50</v>
      </c>
      <c r="E13" s="1149" t="s">
        <v>684</v>
      </c>
      <c r="F13" s="1129"/>
      <c r="G13" s="1109"/>
      <c r="H13" s="1378"/>
      <c r="I13" s="1099"/>
      <c r="K13" s="1074"/>
    </row>
    <row r="14" spans="1:17" ht="15" customHeight="1">
      <c r="A14" s="1104"/>
      <c r="C14" s="1080"/>
      <c r="D14" s="1086"/>
      <c r="E14" s="1151" t="s">
        <v>327</v>
      </c>
      <c r="F14" s="1146"/>
      <c r="G14" s="1144"/>
      <c r="H14" s="1379"/>
    </row>
    <row r="15" spans="1:17">
      <c r="D15" s="1153"/>
      <c r="E15" s="1153"/>
      <c r="F15" s="1153"/>
      <c r="G15" s="1153"/>
      <c r="H15" s="1153"/>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202" hidden="1" customWidth="1"/>
    <col min="2" max="4" width="3.7109375" style="1198" hidden="1" customWidth="1"/>
    <col min="5" max="5" width="3.7109375" style="1180" customWidth="1"/>
    <col min="6" max="6" width="9.7109375" style="1179" customWidth="1"/>
    <col min="7" max="7" width="37.7109375" style="1179" customWidth="1"/>
    <col min="8" max="8" width="66.85546875" style="1179" customWidth="1"/>
    <col min="9" max="9" width="115.7109375" style="1179" customWidth="1"/>
    <col min="10" max="11" width="10.5703125" style="1198"/>
    <col min="12" max="12" width="11.140625" style="1198" customWidth="1"/>
    <col min="13" max="20" width="10.5703125" style="1198"/>
    <col min="21" max="16384" width="10.5703125" style="1179"/>
  </cols>
  <sheetData>
    <row r="1" spans="1:20" ht="3" customHeight="1">
      <c r="A1" s="1202" t="s">
        <v>209</v>
      </c>
    </row>
    <row r="2" spans="1:20" ht="22.5">
      <c r="F2" s="1353" t="s">
        <v>471</v>
      </c>
      <c r="G2" s="1354"/>
      <c r="H2" s="1355"/>
      <c r="I2" s="1238"/>
    </row>
    <row r="3" spans="1:20" ht="3" customHeight="1"/>
    <row r="4" spans="1:20" s="1196" customFormat="1" ht="11.25">
      <c r="A4" s="1201"/>
      <c r="B4" s="1201"/>
      <c r="C4" s="1201"/>
      <c r="D4" s="1201"/>
      <c r="F4" s="1305" t="s">
        <v>445</v>
      </c>
      <c r="G4" s="1305"/>
      <c r="H4" s="1305"/>
      <c r="I4" s="1356" t="s">
        <v>446</v>
      </c>
      <c r="J4" s="1201"/>
      <c r="K4" s="1201"/>
      <c r="L4" s="1201"/>
      <c r="M4" s="1201"/>
      <c r="N4" s="1201"/>
      <c r="O4" s="1201"/>
      <c r="P4" s="1201"/>
      <c r="Q4" s="1201"/>
      <c r="R4" s="1201"/>
      <c r="S4" s="1201"/>
      <c r="T4" s="1201"/>
    </row>
    <row r="5" spans="1:20" s="1196" customFormat="1" ht="11.25" customHeight="1">
      <c r="A5" s="1201"/>
      <c r="B5" s="1201"/>
      <c r="C5" s="1201"/>
      <c r="D5" s="1201"/>
      <c r="F5" s="1216" t="s">
        <v>91</v>
      </c>
      <c r="G5" s="1227" t="s">
        <v>448</v>
      </c>
      <c r="H5" s="1215" t="s">
        <v>439</v>
      </c>
      <c r="I5" s="1356"/>
      <c r="J5" s="1201"/>
      <c r="K5" s="1201"/>
      <c r="L5" s="1201"/>
      <c r="M5" s="1201"/>
      <c r="N5" s="1201"/>
      <c r="O5" s="1201"/>
      <c r="P5" s="1201"/>
      <c r="Q5" s="1201"/>
      <c r="R5" s="1201"/>
      <c r="S5" s="1201"/>
      <c r="T5" s="1201"/>
    </row>
    <row r="6" spans="1:20" s="1196" customFormat="1" ht="12" customHeight="1">
      <c r="A6" s="1201"/>
      <c r="B6" s="1201"/>
      <c r="C6" s="1201"/>
      <c r="D6" s="1201"/>
      <c r="F6" s="1217" t="s">
        <v>92</v>
      </c>
      <c r="G6" s="1219">
        <v>2</v>
      </c>
      <c r="H6" s="1220">
        <v>3</v>
      </c>
      <c r="I6" s="1218">
        <v>4</v>
      </c>
      <c r="J6" s="1201">
        <v>4</v>
      </c>
      <c r="K6" s="1201"/>
      <c r="L6" s="1201"/>
      <c r="M6" s="1201"/>
      <c r="N6" s="1201"/>
      <c r="O6" s="1201"/>
      <c r="P6" s="1201"/>
      <c r="Q6" s="1201"/>
      <c r="R6" s="1201"/>
      <c r="S6" s="1201"/>
      <c r="T6" s="1201"/>
    </row>
    <row r="7" spans="1:20" s="1196" customFormat="1" ht="18.75">
      <c r="A7" s="1201"/>
      <c r="B7" s="1201"/>
      <c r="C7" s="1201"/>
      <c r="D7" s="1201"/>
      <c r="F7" s="1226">
        <v>1</v>
      </c>
      <c r="G7" s="1234" t="s">
        <v>472</v>
      </c>
      <c r="H7" s="1214" t="str">
        <f>IF(dateCh="","",dateCh)</f>
        <v>28.12.2018</v>
      </c>
      <c r="I7" s="1197" t="s">
        <v>473</v>
      </c>
      <c r="J7" s="1225"/>
      <c r="K7" s="1201"/>
      <c r="L7" s="1201"/>
      <c r="M7" s="1201"/>
      <c r="N7" s="1201"/>
      <c r="O7" s="1201"/>
      <c r="P7" s="1201"/>
      <c r="Q7" s="1201"/>
      <c r="R7" s="1201"/>
      <c r="S7" s="1201"/>
      <c r="T7" s="1201"/>
    </row>
    <row r="8" spans="1:20" s="1196" customFormat="1" ht="45">
      <c r="A8" s="1357">
        <v>1</v>
      </c>
      <c r="B8" s="1201"/>
      <c r="C8" s="1201"/>
      <c r="D8" s="1201"/>
      <c r="F8" s="1226" t="str">
        <f>"2." &amp;mergeValue(A8)</f>
        <v>2.1</v>
      </c>
      <c r="G8" s="1234" t="s">
        <v>474</v>
      </c>
      <c r="H8" s="1214" t="str">
        <f>IF('Перечень тарифов'!R21="","наименование отсутствует","" &amp; 'Перечень тарифов'!R21 &amp; "")</f>
        <v>Зона теплоснабжения № 01</v>
      </c>
      <c r="I8" s="1197" t="s">
        <v>569</v>
      </c>
      <c r="J8" s="1225"/>
      <c r="K8" s="1201"/>
      <c r="L8" s="1201"/>
      <c r="M8" s="1201"/>
      <c r="N8" s="1201"/>
      <c r="O8" s="1201"/>
      <c r="P8" s="1201"/>
      <c r="Q8" s="1201"/>
      <c r="R8" s="1201"/>
      <c r="S8" s="1201"/>
      <c r="T8" s="1201"/>
    </row>
    <row r="9" spans="1:20" s="1196" customFormat="1" ht="22.5">
      <c r="A9" s="1357"/>
      <c r="B9" s="1201"/>
      <c r="C9" s="1201"/>
      <c r="D9" s="1201"/>
      <c r="F9" s="1226" t="str">
        <f>"3." &amp;mergeValue(A9)</f>
        <v>3.1</v>
      </c>
      <c r="G9" s="1234" t="s">
        <v>475</v>
      </c>
      <c r="H9" s="1214" t="str">
        <f>IF('Перечень тарифов'!F21="","наименование отсутствует","" &amp; 'Перечень тарифов'!F21 &amp; "")</f>
        <v>Сбыт. Теплоноситель</v>
      </c>
      <c r="I9" s="1197" t="s">
        <v>567</v>
      </c>
      <c r="J9" s="1225"/>
      <c r="K9" s="1201"/>
      <c r="L9" s="1201"/>
      <c r="M9" s="1201"/>
      <c r="N9" s="1201"/>
      <c r="O9" s="1201"/>
      <c r="P9" s="1201"/>
      <c r="Q9" s="1201"/>
      <c r="R9" s="1201"/>
      <c r="S9" s="1201"/>
      <c r="T9" s="1201"/>
    </row>
    <row r="10" spans="1:20" s="1196" customFormat="1" ht="22.5">
      <c r="A10" s="1357"/>
      <c r="B10" s="1201"/>
      <c r="C10" s="1201"/>
      <c r="D10" s="1201"/>
      <c r="F10" s="1226" t="str">
        <f>"4."&amp;mergeValue(A10)</f>
        <v>4.1</v>
      </c>
      <c r="G10" s="1234" t="s">
        <v>476</v>
      </c>
      <c r="H10" s="1215" t="s">
        <v>449</v>
      </c>
      <c r="I10" s="1197"/>
      <c r="J10" s="1225"/>
      <c r="K10" s="1201"/>
      <c r="L10" s="1201"/>
      <c r="M10" s="1201"/>
      <c r="N10" s="1201"/>
      <c r="O10" s="1201"/>
      <c r="P10" s="1201"/>
      <c r="Q10" s="1201"/>
      <c r="R10" s="1201"/>
      <c r="S10" s="1201"/>
      <c r="T10" s="1201"/>
    </row>
    <row r="11" spans="1:20" s="1196" customFormat="1" ht="18.75">
      <c r="A11" s="1357"/>
      <c r="B11" s="1357">
        <v>1</v>
      </c>
      <c r="C11" s="1229"/>
      <c r="D11" s="1229"/>
      <c r="F11" s="1226" t="str">
        <f>"4."&amp;mergeValue(A11) &amp;"."&amp;mergeValue(B11)</f>
        <v>4.1.1</v>
      </c>
      <c r="G11" s="1221" t="s">
        <v>571</v>
      </c>
      <c r="H11" s="1214" t="str">
        <f>IF(region_name="","",region_name)</f>
        <v>Челябинская область</v>
      </c>
      <c r="I11" s="1197" t="s">
        <v>479</v>
      </c>
      <c r="J11" s="1225"/>
      <c r="K11" s="1201"/>
      <c r="L11" s="1201"/>
      <c r="M11" s="1201"/>
      <c r="N11" s="1201"/>
      <c r="O11" s="1201"/>
      <c r="P11" s="1201"/>
      <c r="Q11" s="1201"/>
      <c r="R11" s="1201"/>
      <c r="S11" s="1201"/>
      <c r="T11" s="1201"/>
    </row>
    <row r="12" spans="1:20" s="1196" customFormat="1" ht="22.5">
      <c r="A12" s="1357"/>
      <c r="B12" s="1357"/>
      <c r="C12" s="1357">
        <v>1</v>
      </c>
      <c r="D12" s="1229"/>
      <c r="F12" s="1226" t="str">
        <f>"4."&amp;mergeValue(A12) &amp;"."&amp;mergeValue(B12)&amp;"."&amp;mergeValue(C12)</f>
        <v>4.1.1.1</v>
      </c>
      <c r="G12" s="1228" t="s">
        <v>477</v>
      </c>
      <c r="H12" s="1214" t="str">
        <f>IF(Территории!H13="","","" &amp; Территории!H13 &amp; "")</f>
        <v>Город Челябинск</v>
      </c>
      <c r="I12" s="1197" t="s">
        <v>480</v>
      </c>
      <c r="J12" s="1225"/>
      <c r="K12" s="1201"/>
      <c r="L12" s="1201"/>
      <c r="M12" s="1201"/>
      <c r="N12" s="1201"/>
      <c r="O12" s="1201"/>
      <c r="P12" s="1201"/>
      <c r="Q12" s="1201"/>
      <c r="R12" s="1201"/>
      <c r="S12" s="1201"/>
      <c r="T12" s="1201"/>
    </row>
    <row r="13" spans="1:20" s="1196" customFormat="1" ht="56.25">
      <c r="A13" s="1357"/>
      <c r="B13" s="1357"/>
      <c r="C13" s="1357"/>
      <c r="D13" s="1229">
        <v>1</v>
      </c>
      <c r="F13" s="1226" t="str">
        <f>"4."&amp;mergeValue(A13) &amp;"."&amp;mergeValue(B13)&amp;"."&amp;mergeValue(C13)&amp;"."&amp;mergeValue(D13)</f>
        <v>4.1.1.1.1</v>
      </c>
      <c r="G13" s="1237" t="s">
        <v>478</v>
      </c>
      <c r="H13" s="1214" t="str">
        <f>IF(Территории!R14="","","" &amp; Территории!R14 &amp; "")</f>
        <v>Город Челябинск (75701000)</v>
      </c>
      <c r="I13" s="1259" t="s">
        <v>570</v>
      </c>
      <c r="J13" s="1225"/>
      <c r="K13" s="1201"/>
      <c r="L13" s="1201"/>
      <c r="M13" s="1201"/>
      <c r="N13" s="1201"/>
      <c r="O13" s="1201"/>
      <c r="P13" s="1201"/>
      <c r="Q13" s="1201"/>
      <c r="R13" s="1201"/>
      <c r="S13" s="1201"/>
      <c r="T13" s="1201"/>
    </row>
    <row r="14" spans="1:20" s="1223" customFormat="1" ht="3" customHeight="1">
      <c r="A14" s="1224"/>
      <c r="B14" s="1224"/>
      <c r="C14" s="1224"/>
      <c r="D14" s="1224"/>
      <c r="F14" s="1222"/>
      <c r="G14" s="1235"/>
      <c r="H14" s="1236"/>
      <c r="I14" s="1204"/>
      <c r="J14" s="1224"/>
      <c r="K14" s="1224"/>
      <c r="L14" s="1224"/>
      <c r="M14" s="1224"/>
      <c r="N14" s="1224"/>
      <c r="O14" s="1224"/>
      <c r="P14" s="1224"/>
      <c r="Q14" s="1224"/>
      <c r="R14" s="1224"/>
      <c r="S14" s="1224"/>
      <c r="T14" s="1224"/>
    </row>
    <row r="15" spans="1:20" s="1223" customFormat="1" ht="15" customHeight="1">
      <c r="A15" s="1224"/>
      <c r="B15" s="1224"/>
      <c r="C15" s="1224"/>
      <c r="D15" s="1224"/>
      <c r="F15" s="1222"/>
      <c r="G15" s="1352" t="s">
        <v>572</v>
      </c>
      <c r="H15" s="1352"/>
      <c r="I15" s="1204"/>
      <c r="J15" s="1224"/>
      <c r="K15" s="1224"/>
      <c r="L15" s="1224"/>
      <c r="M15" s="1224"/>
      <c r="N15" s="1224"/>
      <c r="O15" s="1224"/>
      <c r="P15" s="1224"/>
      <c r="Q15" s="1224"/>
      <c r="R15" s="1224"/>
      <c r="S15" s="1224"/>
      <c r="T15" s="1224"/>
    </row>
  </sheetData>
  <sheetProtection algorithmName="SHA-512" hashValue="q8WyR8110rQts7uBhi0/T21Cz/BrodudNHeeaPBg5IserbIVYSBX/sE7dh/UqVScBOjndDzXm3bZSJHg44e7ug==" saltValue="JIIDNrscckSIPkJIA79+C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42"/>
  <sheetViews>
    <sheetView showGridLines="0" topLeftCell="C4" zoomScaleNormal="100" workbookViewId="0">
      <selection activeCell="J40" sqref="J40"/>
    </sheetView>
  </sheetViews>
  <sheetFormatPr defaultColWidth="10.5703125" defaultRowHeight="14.25"/>
  <cols>
    <col min="1" max="1" width="9.140625" style="1082" hidden="1" customWidth="1"/>
    <col min="2" max="2" width="9.140625" style="1093"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099"/>
    <col min="16" max="16384" width="10.5703125" style="1074"/>
  </cols>
  <sheetData>
    <row r="1" spans="1:32" hidden="1">
      <c r="S1" s="1147"/>
      <c r="AF1" s="1148"/>
    </row>
    <row r="2" spans="1:32" hidden="1"/>
    <row r="3" spans="1:32" hidden="1"/>
    <row r="4" spans="1:32" ht="3" customHeight="1">
      <c r="C4" s="1080"/>
      <c r="D4" s="1075"/>
      <c r="E4" s="1075"/>
      <c r="F4" s="1075"/>
      <c r="G4" s="1075"/>
      <c r="H4" s="1075"/>
      <c r="I4" s="1075"/>
      <c r="J4" s="1075"/>
      <c r="K4" s="1139"/>
      <c r="L4" s="1139"/>
    </row>
    <row r="5" spans="1:32" ht="26.1" customHeight="1">
      <c r="C5" s="1080"/>
      <c r="D5" s="1374" t="s">
        <v>709</v>
      </c>
      <c r="E5" s="1374"/>
      <c r="F5" s="1374"/>
      <c r="G5" s="1374"/>
      <c r="H5" s="1374"/>
      <c r="I5" s="1374"/>
      <c r="J5" s="1374"/>
      <c r="K5" s="1374"/>
      <c r="L5" s="1123"/>
    </row>
    <row r="6" spans="1:32" ht="3" customHeight="1">
      <c r="C6" s="1080"/>
      <c r="D6" s="1075"/>
      <c r="E6" s="1140"/>
      <c r="F6" s="1140"/>
      <c r="G6" s="1140"/>
      <c r="H6" s="1140"/>
      <c r="I6" s="1140"/>
      <c r="J6" s="1140"/>
      <c r="K6" s="1079"/>
      <c r="L6" s="1141"/>
    </row>
    <row r="7" spans="1:32" ht="18.75">
      <c r="C7" s="1080"/>
      <c r="D7" s="1075"/>
      <c r="E7" s="1157" t="str">
        <f>"Дата подачи заявления об "&amp;IF(datePr_ch="","утверждении","изменении") &amp; " тарифов"</f>
        <v>Дата подачи заявления об утверждении тарифов</v>
      </c>
      <c r="F7" s="1381" t="str">
        <f>IF(datePr_ch="",IF(datePr="","",datePr),datePr_ch)</f>
        <v>29.11.2018</v>
      </c>
      <c r="G7" s="1381"/>
      <c r="H7" s="1381"/>
      <c r="I7" s="1381"/>
      <c r="J7" s="1381"/>
      <c r="K7" s="1381"/>
      <c r="L7" s="1167"/>
      <c r="M7" s="1097"/>
    </row>
    <row r="8" spans="1:32" ht="18.75">
      <c r="C8" s="1080"/>
      <c r="D8" s="1075"/>
      <c r="E8" s="1157" t="str">
        <f>"Номер подачи заявления об "&amp;IF(numberPr_ch="","утверждении","изменении") &amp; " тарифов"</f>
        <v>Номер подачи заявления об утверждении тарифов</v>
      </c>
      <c r="F8" s="1381" t="str">
        <f>IF(numberPr_ch="",IF(numberPr="","",numberPr),numberPr_ch)</f>
        <v>97</v>
      </c>
      <c r="G8" s="1381"/>
      <c r="H8" s="1381"/>
      <c r="I8" s="1381"/>
      <c r="J8" s="1381"/>
      <c r="K8" s="1381"/>
      <c r="L8" s="1167"/>
      <c r="M8" s="1097"/>
    </row>
    <row r="9" spans="1:32">
      <c r="C9" s="1080"/>
      <c r="D9" s="1075"/>
      <c r="E9" s="1140"/>
      <c r="F9" s="1140"/>
      <c r="G9" s="1140"/>
      <c r="H9" s="1140"/>
      <c r="I9" s="1140"/>
      <c r="J9" s="1140"/>
      <c r="K9" s="1079"/>
      <c r="L9" s="1141"/>
    </row>
    <row r="10" spans="1:32" ht="21" customHeight="1">
      <c r="C10" s="1080"/>
      <c r="D10" s="1388" t="s">
        <v>445</v>
      </c>
      <c r="E10" s="1388"/>
      <c r="F10" s="1388"/>
      <c r="G10" s="1388"/>
      <c r="H10" s="1388"/>
      <c r="I10" s="1388"/>
      <c r="J10" s="1388"/>
      <c r="K10" s="1388"/>
      <c r="L10" s="1427" t="s">
        <v>446</v>
      </c>
    </row>
    <row r="11" spans="1:32" ht="21" customHeight="1">
      <c r="C11" s="1080"/>
      <c r="D11" s="1371" t="s">
        <v>91</v>
      </c>
      <c r="E11" s="1428" t="s">
        <v>296</v>
      </c>
      <c r="F11" s="1428" t="s">
        <v>19</v>
      </c>
      <c r="G11" s="1430" t="s">
        <v>685</v>
      </c>
      <c r="H11" s="1431"/>
      <c r="I11" s="1432"/>
      <c r="J11" s="1428" t="s">
        <v>439</v>
      </c>
      <c r="K11" s="1428" t="s">
        <v>447</v>
      </c>
      <c r="L11" s="1427"/>
    </row>
    <row r="12" spans="1:32" ht="21" customHeight="1">
      <c r="C12" s="1080"/>
      <c r="D12" s="1373"/>
      <c r="E12" s="1429"/>
      <c r="F12" s="1429"/>
      <c r="G12" s="1434" t="s">
        <v>686</v>
      </c>
      <c r="H12" s="1435"/>
      <c r="I12" s="1085" t="s">
        <v>687</v>
      </c>
      <c r="J12" s="1429"/>
      <c r="K12" s="1429"/>
      <c r="L12" s="1427"/>
    </row>
    <row r="13" spans="1:32" ht="12" customHeight="1">
      <c r="C13" s="1080"/>
      <c r="D13" s="1076" t="s">
        <v>92</v>
      </c>
      <c r="E13" s="1076" t="s">
        <v>48</v>
      </c>
      <c r="F13" s="1076" t="s">
        <v>49</v>
      </c>
      <c r="G13" s="1436" t="s">
        <v>50</v>
      </c>
      <c r="H13" s="1436"/>
      <c r="I13" s="1076" t="s">
        <v>67</v>
      </c>
      <c r="J13" s="1076" t="s">
        <v>68</v>
      </c>
      <c r="K13" s="1076" t="s">
        <v>182</v>
      </c>
      <c r="L13" s="1076" t="s">
        <v>183</v>
      </c>
    </row>
    <row r="14" spans="1:32" ht="14.25" customHeight="1">
      <c r="A14" s="1104"/>
      <c r="C14" s="1080"/>
      <c r="D14" s="1152">
        <v>1</v>
      </c>
      <c r="E14" s="1433" t="s">
        <v>688</v>
      </c>
      <c r="F14" s="1437"/>
      <c r="G14" s="1437"/>
      <c r="H14" s="1437"/>
      <c r="I14" s="1437"/>
      <c r="J14" s="1437"/>
      <c r="K14" s="1437"/>
      <c r="L14" s="1089"/>
      <c r="M14" s="1154"/>
    </row>
    <row r="15" spans="1:32" ht="56.25">
      <c r="A15" s="1104"/>
      <c r="C15" s="1080"/>
      <c r="D15" s="1152" t="s">
        <v>294</v>
      </c>
      <c r="E15" s="1107" t="s">
        <v>449</v>
      </c>
      <c r="F15" s="1107" t="s">
        <v>449</v>
      </c>
      <c r="G15" s="1438" t="s">
        <v>449</v>
      </c>
      <c r="H15" s="1439"/>
      <c r="I15" s="1107" t="s">
        <v>449</v>
      </c>
      <c r="J15" s="1129" t="s">
        <v>1633</v>
      </c>
      <c r="K15" s="1265"/>
      <c r="L15" s="1096" t="s">
        <v>689</v>
      </c>
      <c r="M15" s="1154"/>
    </row>
    <row r="16" spans="1:32" ht="18.75">
      <c r="A16" s="1104"/>
      <c r="B16" s="1093">
        <v>3</v>
      </c>
      <c r="C16" s="1080"/>
      <c r="D16" s="1155">
        <v>2</v>
      </c>
      <c r="E16" s="1440" t="s">
        <v>690</v>
      </c>
      <c r="F16" s="1441"/>
      <c r="G16" s="1441"/>
      <c r="H16" s="1442"/>
      <c r="I16" s="1442"/>
      <c r="J16" s="1442" t="s">
        <v>449</v>
      </c>
      <c r="K16" s="1442"/>
      <c r="L16" s="1150"/>
      <c r="M16" s="1154"/>
    </row>
    <row r="17" spans="1:15" ht="90" customHeight="1">
      <c r="A17" s="1104"/>
      <c r="C17" s="1443"/>
      <c r="D17" s="1444" t="s">
        <v>691</v>
      </c>
      <c r="E17" s="1445"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446" t="str">
        <f>IF('Перечень тарифов'!J21="","наименование отсутствует","" &amp; 'Перечень тарифов'!J21 &amp; "")</f>
        <v>Тариф на теплоноситель, поставляемый потребителям</v>
      </c>
      <c r="G17" s="1107"/>
      <c r="H17" s="1165" t="s">
        <v>1412</v>
      </c>
      <c r="I17" s="1164" t="s">
        <v>1413</v>
      </c>
      <c r="J17" s="1129" t="s">
        <v>247</v>
      </c>
      <c r="K17" s="1107" t="s">
        <v>449</v>
      </c>
      <c r="L17" s="1377" t="s">
        <v>713</v>
      </c>
      <c r="M17" s="1154"/>
    </row>
    <row r="18" spans="1:15" ht="18.75">
      <c r="A18" s="1104"/>
      <c r="C18" s="1443"/>
      <c r="D18" s="1444"/>
      <c r="E18" s="1445"/>
      <c r="F18" s="1446"/>
      <c r="G18" s="1156"/>
      <c r="H18" s="1151" t="s">
        <v>274</v>
      </c>
      <c r="I18" s="1146"/>
      <c r="J18" s="1146"/>
      <c r="K18" s="1144"/>
      <c r="L18" s="1379"/>
      <c r="M18" s="1154"/>
    </row>
    <row r="19" spans="1:15" ht="18.75">
      <c r="A19" s="1104"/>
      <c r="B19" s="1093">
        <v>3</v>
      </c>
      <c r="C19" s="1080"/>
      <c r="D19" s="1094" t="s">
        <v>49</v>
      </c>
      <c r="E19" s="1433" t="s">
        <v>692</v>
      </c>
      <c r="F19" s="1433"/>
      <c r="G19" s="1433"/>
      <c r="H19" s="1433"/>
      <c r="I19" s="1433"/>
      <c r="J19" s="1433"/>
      <c r="K19" s="1433"/>
      <c r="L19" s="1128"/>
      <c r="M19" s="1154"/>
    </row>
    <row r="20" spans="1:15" ht="33.75">
      <c r="A20" s="1104"/>
      <c r="C20" s="1080"/>
      <c r="D20" s="1152" t="s">
        <v>440</v>
      </c>
      <c r="E20" s="1107" t="s">
        <v>449</v>
      </c>
      <c r="F20" s="1107" t="s">
        <v>449</v>
      </c>
      <c r="G20" s="1438" t="s">
        <v>449</v>
      </c>
      <c r="H20" s="1439"/>
      <c r="I20" s="1107" t="s">
        <v>449</v>
      </c>
      <c r="J20" s="1107" t="s">
        <v>449</v>
      </c>
      <c r="K20" s="1271" t="s">
        <v>2773</v>
      </c>
      <c r="L20" s="1096" t="s">
        <v>693</v>
      </c>
      <c r="M20" s="1154"/>
    </row>
    <row r="21" spans="1:15" ht="18.75">
      <c r="A21" s="1104"/>
      <c r="B21" s="1093">
        <v>3</v>
      </c>
      <c r="C21" s="1080"/>
      <c r="D21" s="1094" t="s">
        <v>50</v>
      </c>
      <c r="E21" s="1433" t="s">
        <v>694</v>
      </c>
      <c r="F21" s="1433"/>
      <c r="G21" s="1433"/>
      <c r="H21" s="1433"/>
      <c r="I21" s="1433"/>
      <c r="J21" s="1433"/>
      <c r="K21" s="1433"/>
      <c r="L21" s="1128"/>
      <c r="M21" s="1154"/>
    </row>
    <row r="22" spans="1:15" ht="27.95" customHeight="1">
      <c r="A22" s="1104"/>
      <c r="C22" s="1443"/>
      <c r="D22" s="1444" t="s">
        <v>441</v>
      </c>
      <c r="E22" s="1445"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2" s="1446" t="str">
        <f>IF('Перечень тарифов'!J21="","наименование отсутствует","" &amp; 'Перечень тарифов'!J21 &amp; "")</f>
        <v>Тариф на теплоноситель, поставляемый потребителям</v>
      </c>
      <c r="G22" s="1107"/>
      <c r="H22" s="1164" t="s">
        <v>1412</v>
      </c>
      <c r="I22" s="1164" t="s">
        <v>2769</v>
      </c>
      <c r="J22" s="1168">
        <v>51298.948799999998</v>
      </c>
      <c r="K22" s="1107" t="s">
        <v>449</v>
      </c>
      <c r="L22" s="1377" t="s">
        <v>714</v>
      </c>
      <c r="M22" s="1154"/>
    </row>
    <row r="23" spans="1:15" s="1266" customFormat="1" ht="27.95" customHeight="1">
      <c r="A23" s="1269"/>
      <c r="B23" s="1267"/>
      <c r="C23" s="1443"/>
      <c r="D23" s="1444"/>
      <c r="E23" s="1445"/>
      <c r="F23" s="1446"/>
      <c r="G23" s="1277" t="s">
        <v>2766</v>
      </c>
      <c r="H23" s="1275" t="s">
        <v>2770</v>
      </c>
      <c r="I23" s="1274" t="s">
        <v>2771</v>
      </c>
      <c r="J23" s="1276">
        <v>53340.7644</v>
      </c>
      <c r="K23" s="1270" t="s">
        <v>449</v>
      </c>
      <c r="L23" s="1378"/>
      <c r="M23" s="1273"/>
      <c r="N23" s="1268"/>
      <c r="O23" s="1268"/>
    </row>
    <row r="24" spans="1:15" s="1266" customFormat="1" ht="18.95" customHeight="1">
      <c r="A24" s="1269"/>
      <c r="B24" s="1267"/>
      <c r="C24" s="1443"/>
      <c r="D24" s="1444"/>
      <c r="E24" s="1445"/>
      <c r="F24" s="1446"/>
      <c r="G24" s="1277" t="s">
        <v>2766</v>
      </c>
      <c r="H24" s="1275" t="s">
        <v>2772</v>
      </c>
      <c r="I24" s="1274" t="s">
        <v>1413</v>
      </c>
      <c r="J24" s="1276">
        <v>55475.996400000004</v>
      </c>
      <c r="K24" s="1270" t="s">
        <v>449</v>
      </c>
      <c r="L24" s="1378"/>
      <c r="M24" s="1273"/>
      <c r="N24" s="1268"/>
      <c r="O24" s="1268"/>
    </row>
    <row r="25" spans="1:15" ht="15" customHeight="1">
      <c r="A25" s="1104"/>
      <c r="C25" s="1443"/>
      <c r="D25" s="1444"/>
      <c r="E25" s="1445"/>
      <c r="F25" s="1446"/>
      <c r="G25" s="1156"/>
      <c r="H25" s="1151" t="s">
        <v>274</v>
      </c>
      <c r="I25" s="1143"/>
      <c r="J25" s="1143"/>
      <c r="K25" s="1144"/>
      <c r="L25" s="1379"/>
      <c r="M25" s="1154"/>
    </row>
    <row r="26" spans="1:15" ht="18.75">
      <c r="A26" s="1104"/>
      <c r="C26" s="1080"/>
      <c r="D26" s="1094" t="s">
        <v>67</v>
      </c>
      <c r="E26" s="1433" t="s">
        <v>695</v>
      </c>
      <c r="F26" s="1433"/>
      <c r="G26" s="1433"/>
      <c r="H26" s="1433"/>
      <c r="I26" s="1433"/>
      <c r="J26" s="1433"/>
      <c r="K26" s="1433"/>
      <c r="L26" s="1128"/>
      <c r="M26" s="1154"/>
    </row>
    <row r="27" spans="1:15" ht="33.950000000000003" customHeight="1">
      <c r="A27" s="1104"/>
      <c r="C27" s="1443"/>
      <c r="D27" s="1447" t="s">
        <v>442</v>
      </c>
      <c r="E27" s="1445"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7" s="1446" t="str">
        <f>IF('Перечень тарифов'!J21="","наименование отсутствует","" &amp; 'Перечень тарифов'!J21 &amp; "")</f>
        <v>Тариф на теплоноситель, поставляемый потребителям</v>
      </c>
      <c r="G27" s="1107"/>
      <c r="H27" s="1165" t="s">
        <v>1412</v>
      </c>
      <c r="I27" s="1164" t="s">
        <v>2769</v>
      </c>
      <c r="J27" s="1276">
        <v>1334.52</v>
      </c>
      <c r="K27" s="1107" t="s">
        <v>449</v>
      </c>
      <c r="L27" s="1377" t="s">
        <v>715</v>
      </c>
      <c r="M27" s="1154"/>
    </row>
    <row r="28" spans="1:15" s="1266" customFormat="1" ht="33.950000000000003" customHeight="1">
      <c r="A28" s="1269"/>
      <c r="B28" s="1267"/>
      <c r="C28" s="1443"/>
      <c r="D28" s="1448"/>
      <c r="E28" s="1445"/>
      <c r="F28" s="1446"/>
      <c r="G28" s="1277" t="s">
        <v>2766</v>
      </c>
      <c r="H28" s="1275" t="s">
        <v>2770</v>
      </c>
      <c r="I28" s="1274" t="s">
        <v>2771</v>
      </c>
      <c r="J28" s="1276">
        <v>1334.52</v>
      </c>
      <c r="K28" s="1270" t="s">
        <v>449</v>
      </c>
      <c r="L28" s="1378"/>
      <c r="M28" s="1273"/>
      <c r="N28" s="1268"/>
      <c r="O28" s="1268"/>
    </row>
    <row r="29" spans="1:15" s="1266" customFormat="1" ht="18.95" customHeight="1">
      <c r="A29" s="1269"/>
      <c r="B29" s="1267"/>
      <c r="C29" s="1443"/>
      <c r="D29" s="1448"/>
      <c r="E29" s="1445"/>
      <c r="F29" s="1446"/>
      <c r="G29" s="1277" t="s">
        <v>2766</v>
      </c>
      <c r="H29" s="1275" t="s">
        <v>2772</v>
      </c>
      <c r="I29" s="1274" t="s">
        <v>1413</v>
      </c>
      <c r="J29" s="1276">
        <v>1334.52</v>
      </c>
      <c r="K29" s="1270" t="s">
        <v>449</v>
      </c>
      <c r="L29" s="1378"/>
      <c r="M29" s="1273"/>
      <c r="N29" s="1268"/>
      <c r="O29" s="1268"/>
    </row>
    <row r="30" spans="1:15" ht="15" customHeight="1">
      <c r="A30" s="1104"/>
      <c r="C30" s="1443"/>
      <c r="D30" s="1449"/>
      <c r="E30" s="1445"/>
      <c r="F30" s="1446"/>
      <c r="G30" s="1156"/>
      <c r="H30" s="1151" t="s">
        <v>274</v>
      </c>
      <c r="I30" s="1143"/>
      <c r="J30" s="1143"/>
      <c r="K30" s="1144"/>
      <c r="L30" s="1379"/>
      <c r="M30" s="1154"/>
    </row>
    <row r="31" spans="1:15" ht="26.1" customHeight="1">
      <c r="A31" s="1104"/>
      <c r="C31" s="1080"/>
      <c r="D31" s="1094" t="s">
        <v>68</v>
      </c>
      <c r="E31" s="1433" t="s">
        <v>717</v>
      </c>
      <c r="F31" s="1433"/>
      <c r="G31" s="1433"/>
      <c r="H31" s="1433"/>
      <c r="I31" s="1433"/>
      <c r="J31" s="1433"/>
      <c r="K31" s="1433"/>
      <c r="L31" s="1128"/>
      <c r="M31" s="1154"/>
    </row>
    <row r="32" spans="1:15" ht="45" customHeight="1">
      <c r="A32" s="1104"/>
      <c r="C32" s="1443"/>
      <c r="D32" s="1447" t="s">
        <v>443</v>
      </c>
      <c r="E32" s="1445"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2" s="1446" t="str">
        <f>IF('Перечень тарифов'!J21="","наименование отсутствует","" &amp; 'Перечень тарифов'!J21 &amp; "")</f>
        <v>Тариф на теплоноситель, поставляемый потребителям</v>
      </c>
      <c r="G32" s="1107"/>
      <c r="H32" s="1165" t="s">
        <v>1412</v>
      </c>
      <c r="I32" s="1164" t="s">
        <v>2769</v>
      </c>
      <c r="J32" s="1168">
        <v>0</v>
      </c>
      <c r="K32" s="1107" t="s">
        <v>449</v>
      </c>
      <c r="L32" s="1377" t="s">
        <v>718</v>
      </c>
      <c r="M32" s="1154"/>
      <c r="O32" s="1099" t="s">
        <v>554</v>
      </c>
    </row>
    <row r="33" spans="1:15" s="1266" customFormat="1" ht="45" customHeight="1">
      <c r="A33" s="1269"/>
      <c r="B33" s="1267"/>
      <c r="C33" s="1443"/>
      <c r="D33" s="1448"/>
      <c r="E33" s="1445"/>
      <c r="F33" s="1446"/>
      <c r="G33" s="1277" t="s">
        <v>2766</v>
      </c>
      <c r="H33" s="1275" t="s">
        <v>2770</v>
      </c>
      <c r="I33" s="1274" t="s">
        <v>2771</v>
      </c>
      <c r="J33" s="1276">
        <v>0</v>
      </c>
      <c r="K33" s="1270" t="s">
        <v>449</v>
      </c>
      <c r="L33" s="1378"/>
      <c r="M33" s="1273"/>
      <c r="N33" s="1268"/>
      <c r="O33" s="1268"/>
    </row>
    <row r="34" spans="1:15" s="1266" customFormat="1" ht="18.95" customHeight="1">
      <c r="A34" s="1269"/>
      <c r="B34" s="1267"/>
      <c r="C34" s="1443"/>
      <c r="D34" s="1448"/>
      <c r="E34" s="1445"/>
      <c r="F34" s="1446"/>
      <c r="G34" s="1277" t="s">
        <v>2766</v>
      </c>
      <c r="H34" s="1275" t="s">
        <v>2772</v>
      </c>
      <c r="I34" s="1274" t="s">
        <v>1413</v>
      </c>
      <c r="J34" s="1276">
        <v>0</v>
      </c>
      <c r="K34" s="1270" t="s">
        <v>449</v>
      </c>
      <c r="L34" s="1378"/>
      <c r="M34" s="1273"/>
      <c r="N34" s="1268"/>
      <c r="O34" s="1268"/>
    </row>
    <row r="35" spans="1:15" ht="15" customHeight="1">
      <c r="A35" s="1104"/>
      <c r="C35" s="1443"/>
      <c r="D35" s="1449"/>
      <c r="E35" s="1445"/>
      <c r="F35" s="1446"/>
      <c r="G35" s="1156"/>
      <c r="H35" s="1151" t="s">
        <v>274</v>
      </c>
      <c r="I35" s="1143"/>
      <c r="J35" s="1143"/>
      <c r="K35" s="1144"/>
      <c r="L35" s="1379"/>
      <c r="M35" s="1154"/>
    </row>
    <row r="36" spans="1:15" ht="25.5" customHeight="1">
      <c r="A36" s="1104"/>
      <c r="B36" s="1093">
        <v>3</v>
      </c>
      <c r="C36" s="1080"/>
      <c r="D36" s="1094" t="s">
        <v>182</v>
      </c>
      <c r="E36" s="1433" t="s">
        <v>716</v>
      </c>
      <c r="F36" s="1433"/>
      <c r="G36" s="1433"/>
      <c r="H36" s="1433"/>
      <c r="I36" s="1433"/>
      <c r="J36" s="1433"/>
      <c r="K36" s="1433"/>
      <c r="L36" s="1128"/>
      <c r="M36" s="1154"/>
    </row>
    <row r="37" spans="1:15" ht="50.1" customHeight="1">
      <c r="A37" s="1104"/>
      <c r="C37" s="1443"/>
      <c r="D37" s="1447" t="s">
        <v>696</v>
      </c>
      <c r="E37" s="1445"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7" s="1446" t="str">
        <f>IF('Перечень тарифов'!J21="","наименование отсутствует","" &amp; 'Перечень тарифов'!J21 &amp; "")</f>
        <v>Тариф на теплоноситель, поставляемый потребителям</v>
      </c>
      <c r="G37" s="1107"/>
      <c r="H37" s="1165" t="s">
        <v>1412</v>
      </c>
      <c r="I37" s="1164" t="s">
        <v>2769</v>
      </c>
      <c r="J37" s="1168">
        <v>0</v>
      </c>
      <c r="K37" s="1107" t="s">
        <v>449</v>
      </c>
      <c r="L37" s="1377" t="s">
        <v>719</v>
      </c>
      <c r="M37" s="1154"/>
    </row>
    <row r="38" spans="1:15" s="1266" customFormat="1" ht="50.1" customHeight="1">
      <c r="A38" s="1269"/>
      <c r="B38" s="1267"/>
      <c r="C38" s="1443"/>
      <c r="D38" s="1448"/>
      <c r="E38" s="1445"/>
      <c r="F38" s="1446"/>
      <c r="G38" s="1277" t="s">
        <v>2766</v>
      </c>
      <c r="H38" s="1275" t="s">
        <v>2770</v>
      </c>
      <c r="I38" s="1274" t="s">
        <v>2771</v>
      </c>
      <c r="J38" s="1276">
        <v>0</v>
      </c>
      <c r="K38" s="1270" t="s">
        <v>449</v>
      </c>
      <c r="L38" s="1378"/>
      <c r="M38" s="1273"/>
      <c r="N38" s="1268"/>
      <c r="O38" s="1268"/>
    </row>
    <row r="39" spans="1:15" s="1266" customFormat="1" ht="18.95" customHeight="1">
      <c r="A39" s="1269"/>
      <c r="B39" s="1267"/>
      <c r="C39" s="1443"/>
      <c r="D39" s="1448"/>
      <c r="E39" s="1445"/>
      <c r="F39" s="1446"/>
      <c r="G39" s="1277" t="s">
        <v>2766</v>
      </c>
      <c r="H39" s="1275" t="s">
        <v>2772</v>
      </c>
      <c r="I39" s="1274" t="s">
        <v>1413</v>
      </c>
      <c r="J39" s="1276">
        <v>0</v>
      </c>
      <c r="K39" s="1270" t="s">
        <v>449</v>
      </c>
      <c r="L39" s="1378"/>
      <c r="M39" s="1273"/>
      <c r="N39" s="1268"/>
      <c r="O39" s="1268"/>
    </row>
    <row r="40" spans="1:15" ht="15" customHeight="1">
      <c r="A40" s="1104"/>
      <c r="C40" s="1443"/>
      <c r="D40" s="1449"/>
      <c r="E40" s="1445"/>
      <c r="F40" s="1446"/>
      <c r="G40" s="1156"/>
      <c r="H40" s="1151" t="s">
        <v>274</v>
      </c>
      <c r="I40" s="1143"/>
      <c r="J40" s="1143"/>
      <c r="K40" s="1144"/>
      <c r="L40" s="1379"/>
      <c r="M40" s="1154"/>
    </row>
    <row r="41" spans="1:15" s="1091" customFormat="1" ht="3" customHeight="1">
      <c r="A41" s="1104"/>
      <c r="D41" s="1158"/>
      <c r="E41" s="1158"/>
      <c r="F41" s="1158"/>
      <c r="G41" s="1158"/>
      <c r="H41" s="1158"/>
      <c r="I41" s="1158"/>
      <c r="J41" s="1158"/>
      <c r="K41" s="1158"/>
      <c r="L41" s="1158"/>
      <c r="N41" s="1142"/>
      <c r="O41" s="1142"/>
    </row>
    <row r="42" spans="1:15" ht="24.75" customHeight="1">
      <c r="D42" s="1145">
        <v>1</v>
      </c>
      <c r="E42" s="1352" t="s">
        <v>712</v>
      </c>
      <c r="F42" s="1352"/>
      <c r="G42" s="1352"/>
      <c r="H42" s="1352"/>
      <c r="I42" s="1352"/>
      <c r="J42" s="1352"/>
      <c r="K42" s="1352"/>
      <c r="L42" s="1352"/>
    </row>
  </sheetData>
  <sheetProtection algorithmName="SHA-512" hashValue="hY17LdoOleI2vH3jHLQZ+feycb1wQakdELUEq1SGrNpwOX2vkQ0V0C37/Qu2AOgVKVPqAJGYSbPiYIZ1eOvfDQ==" saltValue="JZ6aaQ9UT5UpwnF19IAaVw==" spinCount="100000" sheet="1" objects="1" scenarios="1" formatColumns="0" formatRows="0"/>
  <mergeCells count="48">
    <mergeCell ref="E42:L42"/>
    <mergeCell ref="E36:K36"/>
    <mergeCell ref="C37:C40"/>
    <mergeCell ref="D37:D40"/>
    <mergeCell ref="E37:E40"/>
    <mergeCell ref="F37:F40"/>
    <mergeCell ref="L37:L40"/>
    <mergeCell ref="L32:L35"/>
    <mergeCell ref="L22:L25"/>
    <mergeCell ref="E26:K26"/>
    <mergeCell ref="C27:C30"/>
    <mergeCell ref="D27:D30"/>
    <mergeCell ref="E27:E30"/>
    <mergeCell ref="F27:F30"/>
    <mergeCell ref="L27:L30"/>
    <mergeCell ref="E31:K31"/>
    <mergeCell ref="C32:C35"/>
    <mergeCell ref="D32:D35"/>
    <mergeCell ref="E32:E35"/>
    <mergeCell ref="F32:F35"/>
    <mergeCell ref="G20:H20"/>
    <mergeCell ref="E21:K21"/>
    <mergeCell ref="C22:C25"/>
    <mergeCell ref="D22:D25"/>
    <mergeCell ref="E22:E25"/>
    <mergeCell ref="F22:F25"/>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2 L27 L16:L17 L32 L3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7:I29 H17:I17 H32:I34 H22:I24 H37:I39"/>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J24 J27:J29 J32:J34 J37:J39">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fcc11461-ce77-4524-a4e3-8aa563d0a82c"/>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450" t="s">
        <v>461</v>
      </c>
      <c r="E5" s="1450"/>
      <c r="F5" s="1450"/>
      <c r="G5" s="1450"/>
      <c r="H5" s="1450"/>
      <c r="I5" s="1450"/>
      <c r="J5" s="1450"/>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452" t="s">
        <v>445</v>
      </c>
      <c r="E8" s="1452"/>
      <c r="F8" s="1452"/>
      <c r="G8" s="1452"/>
      <c r="H8" s="1452"/>
      <c r="I8" s="1452"/>
      <c r="J8" s="1452"/>
      <c r="K8" s="1452" t="s">
        <v>446</v>
      </c>
    </row>
    <row r="9" spans="1:14">
      <c r="D9" s="1452" t="s">
        <v>91</v>
      </c>
      <c r="E9" s="1452" t="s">
        <v>463</v>
      </c>
      <c r="F9" s="1452"/>
      <c r="G9" s="1452" t="s">
        <v>464</v>
      </c>
      <c r="H9" s="1452"/>
      <c r="I9" s="1452"/>
      <c r="J9" s="1452"/>
      <c r="K9" s="1452"/>
    </row>
    <row r="10" spans="1:14" ht="22.5">
      <c r="D10" s="1452"/>
      <c r="E10" s="131" t="s">
        <v>465</v>
      </c>
      <c r="F10" s="131" t="s">
        <v>398</v>
      </c>
      <c r="G10" s="131" t="s">
        <v>398</v>
      </c>
      <c r="H10" s="131" t="s">
        <v>465</v>
      </c>
      <c r="I10" s="131" t="s">
        <v>466</v>
      </c>
      <c r="J10" s="131" t="s">
        <v>447</v>
      </c>
      <c r="K10" s="1452"/>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3"/>
      <c r="J12" s="1037"/>
      <c r="K12" s="1377"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79"/>
    </row>
    <row r="14" spans="1:14" ht="3" customHeight="1">
      <c r="A14" s="125"/>
      <c r="B14" s="125"/>
      <c r="C14" s="125"/>
    </row>
    <row r="15" spans="1:14" ht="27.75" customHeight="1">
      <c r="E15" s="1451" t="s">
        <v>573</v>
      </c>
      <c r="F15" s="1451"/>
      <c r="G15" s="1451"/>
      <c r="H15" s="1451"/>
      <c r="I15" s="1451"/>
      <c r="J15" s="145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314" t="s">
        <v>313</v>
      </c>
      <c r="E7" s="1316"/>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0"/>
    </row>
    <row r="13" spans="3:9" ht="12" customHeight="1">
      <c r="C13" s="47"/>
      <c r="D13" s="401"/>
      <c r="E13" s="402" t="s">
        <v>176</v>
      </c>
    </row>
    <row r="14" spans="3:9" ht="3" customHeight="1"/>
    <row r="15" spans="3:9" ht="22.5" customHeight="1">
      <c r="C15" s="161"/>
      <c r="D15" s="1453" t="s">
        <v>314</v>
      </c>
      <c r="E15" s="1453"/>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450" t="s">
        <v>54</v>
      </c>
      <c r="E7" s="1450"/>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454" t="s">
        <v>55</v>
      </c>
      <c r="C2" s="1454"/>
      <c r="D2" s="1454"/>
      <c r="E2" s="410"/>
    </row>
    <row r="3" spans="2:5" ht="3" customHeight="1"/>
    <row r="4" spans="2:5" ht="21.75" customHeight="1" thickBot="1">
      <c r="B4" s="1278" t="s">
        <v>1</v>
      </c>
      <c r="C4" s="1278" t="s">
        <v>90</v>
      </c>
      <c r="D4" s="1278" t="s">
        <v>71</v>
      </c>
    </row>
    <row r="5" spans="2:5" ht="12" thickTop="1"/>
  </sheetData>
  <sheetProtection password="FA9C" sheet="1" objects="1" scenarios="1" formatColumns="0" formatRows="0" autoFilter="0"/>
  <autoFilter ref="B4:D4"/>
  <mergeCells count="1">
    <mergeCell ref="B2:D2"/>
  </mergeCells>
  <phoneticPr fontId="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328">
        <v>1</v>
      </c>
      <c r="E9" s="1486"/>
      <c r="F9" s="1488"/>
      <c r="G9" s="1476" t="s">
        <v>84</v>
      </c>
      <c r="H9" s="1328"/>
      <c r="I9" s="1328">
        <v>1</v>
      </c>
      <c r="J9" s="1482"/>
      <c r="K9" s="1367" t="s">
        <v>84</v>
      </c>
      <c r="L9" s="1320"/>
      <c r="M9" s="1320" t="s">
        <v>92</v>
      </c>
      <c r="N9" s="1485"/>
      <c r="O9" s="1367" t="s">
        <v>84</v>
      </c>
      <c r="P9" s="1320"/>
      <c r="Q9" s="1320" t="s">
        <v>92</v>
      </c>
      <c r="R9" s="1480"/>
      <c r="S9" s="1367" t="s">
        <v>84</v>
      </c>
      <c r="T9" s="1034"/>
      <c r="U9" s="1034" t="s">
        <v>92</v>
      </c>
      <c r="V9" s="1261"/>
      <c r="W9" s="288"/>
    </row>
    <row r="10" spans="1:23" s="702" customFormat="1" ht="17.100000000000001" customHeight="1">
      <c r="A10" s="197"/>
      <c r="C10" s="152"/>
      <c r="D10" s="1328"/>
      <c r="E10" s="1486"/>
      <c r="F10" s="1488"/>
      <c r="G10" s="1476"/>
      <c r="H10" s="1328"/>
      <c r="I10" s="1328"/>
      <c r="J10" s="1482"/>
      <c r="K10" s="1367"/>
      <c r="L10" s="1320"/>
      <c r="M10" s="1320"/>
      <c r="N10" s="1485"/>
      <c r="O10" s="1367"/>
      <c r="P10" s="1320"/>
      <c r="Q10" s="1320"/>
      <c r="R10" s="1480"/>
      <c r="S10" s="1367"/>
      <c r="T10" s="1036"/>
      <c r="U10" s="707"/>
      <c r="V10" s="708" t="s">
        <v>631</v>
      </c>
      <c r="W10" s="709"/>
    </row>
    <row r="11" spans="1:23" s="96" customFormat="1" ht="17.100000000000001" customHeight="1">
      <c r="A11" s="197"/>
      <c r="C11" s="152"/>
      <c r="D11" s="1325"/>
      <c r="E11" s="1487"/>
      <c r="F11" s="1489"/>
      <c r="G11" s="1325"/>
      <c r="H11" s="1325"/>
      <c r="I11" s="1325"/>
      <c r="J11" s="1483"/>
      <c r="K11" s="1325"/>
      <c r="L11" s="1325"/>
      <c r="M11" s="1325"/>
      <c r="N11" s="1480"/>
      <c r="O11" s="1325"/>
      <c r="P11" s="1035"/>
      <c r="Q11" s="707"/>
      <c r="R11" s="708" t="s">
        <v>630</v>
      </c>
      <c r="S11" s="704"/>
      <c r="T11" s="704"/>
      <c r="U11" s="704"/>
      <c r="V11" s="704"/>
      <c r="W11" s="709"/>
    </row>
    <row r="12" spans="1:23" s="96" customFormat="1" ht="17.100000000000001" customHeight="1">
      <c r="A12" s="197"/>
      <c r="C12" s="152"/>
      <c r="D12" s="1325"/>
      <c r="E12" s="1487"/>
      <c r="F12" s="1489"/>
      <c r="G12" s="1325"/>
      <c r="H12" s="1325"/>
      <c r="I12" s="1325"/>
      <c r="J12" s="1483"/>
      <c r="K12" s="1325"/>
      <c r="L12" s="707"/>
      <c r="M12" s="708"/>
      <c r="N12" s="708" t="s">
        <v>410</v>
      </c>
      <c r="O12" s="708"/>
      <c r="P12" s="708"/>
      <c r="Q12" s="708"/>
      <c r="R12" s="708"/>
      <c r="S12" s="704"/>
      <c r="T12" s="704"/>
      <c r="U12" s="704"/>
      <c r="V12" s="704"/>
      <c r="W12" s="709"/>
    </row>
    <row r="13" spans="1:23" s="96" customFormat="1" ht="17.25" customHeight="1">
      <c r="A13" s="197"/>
      <c r="C13" s="152"/>
      <c r="D13" s="1325"/>
      <c r="E13" s="1487"/>
      <c r="F13" s="1489"/>
      <c r="G13" s="1325"/>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81"/>
      <c r="E15" s="1490"/>
      <c r="F15" s="1475"/>
      <c r="G15" s="1477"/>
      <c r="H15" s="1328"/>
      <c r="I15" s="1328">
        <v>1</v>
      </c>
      <c r="J15" s="1482"/>
      <c r="K15" s="1367" t="s">
        <v>84</v>
      </c>
      <c r="L15" s="1320"/>
      <c r="M15" s="1320" t="s">
        <v>92</v>
      </c>
      <c r="N15" s="1485"/>
      <c r="O15" s="1367" t="s">
        <v>84</v>
      </c>
      <c r="P15" s="1320"/>
      <c r="Q15" s="1320" t="s">
        <v>92</v>
      </c>
      <c r="R15" s="1480"/>
      <c r="S15" s="1367" t="s">
        <v>84</v>
      </c>
      <c r="T15" s="1034"/>
      <c r="U15" s="1034" t="s">
        <v>92</v>
      </c>
      <c r="V15" s="1261"/>
      <c r="W15" s="288"/>
    </row>
    <row r="16" spans="1:23" s="705" customFormat="1" ht="16.5" customHeight="1">
      <c r="A16" s="711"/>
      <c r="B16" s="706"/>
      <c r="C16" s="710"/>
      <c r="D16" s="1481"/>
      <c r="E16" s="1490"/>
      <c r="F16" s="1475"/>
      <c r="G16" s="1477"/>
      <c r="H16" s="1328"/>
      <c r="I16" s="1328"/>
      <c r="J16" s="1482"/>
      <c r="K16" s="1367"/>
      <c r="L16" s="1320"/>
      <c r="M16" s="1320"/>
      <c r="N16" s="1485"/>
      <c r="O16" s="1367"/>
      <c r="P16" s="1320"/>
      <c r="Q16" s="1320"/>
      <c r="R16" s="1480"/>
      <c r="S16" s="1367"/>
      <c r="T16" s="1036"/>
      <c r="U16" s="707"/>
      <c r="V16" s="708" t="s">
        <v>631</v>
      </c>
      <c r="W16" s="709"/>
    </row>
    <row r="17" spans="1:36" ht="17.100000000000001" customHeight="1">
      <c r="A17" s="197"/>
      <c r="B17" s="96"/>
      <c r="C17" s="152"/>
      <c r="D17" s="1481"/>
      <c r="E17" s="1490"/>
      <c r="F17" s="1475"/>
      <c r="G17" s="1477"/>
      <c r="H17" s="1328"/>
      <c r="I17" s="1328"/>
      <c r="J17" s="1483"/>
      <c r="K17" s="1367"/>
      <c r="L17" s="1320"/>
      <c r="M17" s="1320"/>
      <c r="N17" s="1480"/>
      <c r="O17" s="1367"/>
      <c r="P17" s="1035"/>
      <c r="Q17" s="707"/>
      <c r="R17" s="708" t="s">
        <v>630</v>
      </c>
      <c r="S17" s="704"/>
      <c r="T17" s="704"/>
      <c r="U17" s="704"/>
      <c r="V17" s="704"/>
      <c r="W17" s="709"/>
    </row>
    <row r="18" spans="1:36" ht="17.100000000000001" customHeight="1">
      <c r="A18" s="197"/>
      <c r="B18" s="96"/>
      <c r="C18" s="152"/>
      <c r="D18" s="1481"/>
      <c r="E18" s="1490"/>
      <c r="F18" s="1475"/>
      <c r="G18" s="1477"/>
      <c r="H18" s="1328"/>
      <c r="I18" s="1328"/>
      <c r="J18" s="1483"/>
      <c r="K18" s="1367"/>
      <c r="L18" s="707"/>
      <c r="M18" s="708"/>
      <c r="N18" s="708" t="s">
        <v>410</v>
      </c>
      <c r="O18" s="708"/>
      <c r="P18" s="708"/>
      <c r="Q18" s="708"/>
      <c r="R18" s="708"/>
      <c r="S18" s="704"/>
      <c r="T18" s="704"/>
      <c r="U18" s="704"/>
      <c r="V18" s="704"/>
      <c r="W18" s="709"/>
    </row>
    <row r="19" spans="1:36" ht="17.100000000000001" customHeight="1">
      <c r="A19" s="197"/>
      <c r="B19" s="96"/>
      <c r="C19" s="152"/>
      <c r="D19" s="1481"/>
      <c r="E19" s="1490"/>
      <c r="F19" s="1475"/>
      <c r="G19" s="1477"/>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84" t="s">
        <v>297</v>
      </c>
      <c r="P27" s="1484"/>
      <c r="Q27" s="1484"/>
      <c r="R27" s="1411" t="s">
        <v>269</v>
      </c>
      <c r="S27" s="1411"/>
      <c r="T27" s="1411"/>
      <c r="U27" s="1388" t="s">
        <v>339</v>
      </c>
      <c r="W27" s="1478"/>
    </row>
    <row r="28" spans="1:36" ht="17.100000000000001" customHeight="1">
      <c r="O28" s="1412" t="s">
        <v>579</v>
      </c>
      <c r="P28" s="1412" t="s">
        <v>270</v>
      </c>
      <c r="Q28" s="1412"/>
      <c r="R28" s="1411"/>
      <c r="S28" s="1411"/>
      <c r="T28" s="1411"/>
      <c r="U28" s="1388"/>
      <c r="W28" s="1478"/>
    </row>
    <row r="29" spans="1:36" ht="37.5" customHeight="1">
      <c r="O29" s="1412"/>
      <c r="P29" s="98" t="s">
        <v>580</v>
      </c>
      <c r="Q29" s="98" t="s">
        <v>6</v>
      </c>
      <c r="R29" s="99" t="s">
        <v>273</v>
      </c>
      <c r="S29" s="1408" t="s">
        <v>272</v>
      </c>
      <c r="T29" s="1408"/>
      <c r="U29" s="1388"/>
      <c r="W29" s="1478"/>
    </row>
    <row r="30" spans="1:36" ht="17.100000000000001" customHeight="1">
      <c r="G30" s="150"/>
      <c r="H30" s="150"/>
      <c r="I30" s="150"/>
      <c r="J30" s="150"/>
      <c r="K30" s="150"/>
      <c r="L30" s="116"/>
      <c r="M30" s="404" t="s">
        <v>182</v>
      </c>
      <c r="N30" s="405"/>
      <c r="O30" s="1479"/>
      <c r="P30" s="1479"/>
      <c r="Q30" s="1479"/>
      <c r="R30" s="1479"/>
      <c r="S30" s="1479"/>
      <c r="T30" s="1479"/>
      <c r="U30" s="1479"/>
      <c r="V30" s="116"/>
      <c r="W30" s="116"/>
      <c r="X30" s="196"/>
      <c r="Y30" s="196"/>
      <c r="Z30" s="196"/>
      <c r="AA30" s="196"/>
      <c r="AB30" s="196"/>
      <c r="AC30" s="196"/>
      <c r="AD30" s="196"/>
      <c r="AE30" s="196"/>
      <c r="AF30" s="196"/>
      <c r="AG30" s="196"/>
      <c r="AH30" s="196"/>
      <c r="AI30" s="196"/>
      <c r="AJ30" s="196"/>
    </row>
    <row r="31" spans="1:36" s="493" customFormat="1" ht="22.5">
      <c r="A31" s="1359">
        <v>1</v>
      </c>
      <c r="B31" s="795"/>
      <c r="C31" s="795"/>
      <c r="D31" s="795"/>
      <c r="E31" s="796"/>
      <c r="F31" s="797"/>
      <c r="G31" s="797"/>
      <c r="H31" s="797"/>
      <c r="I31" s="798"/>
      <c r="J31" s="793"/>
      <c r="K31" s="800"/>
      <c r="L31" s="562">
        <f>mergeValue(A31)</f>
        <v>1</v>
      </c>
      <c r="M31" s="610" t="s">
        <v>19</v>
      </c>
      <c r="N31" s="615"/>
      <c r="O31" s="1461"/>
      <c r="P31" s="1462"/>
      <c r="Q31" s="1462"/>
      <c r="R31" s="1462"/>
      <c r="S31" s="1462"/>
      <c r="T31" s="1462"/>
      <c r="U31" s="1462"/>
      <c r="V31" s="1463"/>
      <c r="W31" s="1128" t="s">
        <v>721</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59"/>
      <c r="B32" s="1359">
        <v>1</v>
      </c>
      <c r="C32" s="795"/>
      <c r="D32" s="795"/>
      <c r="E32" s="797"/>
      <c r="F32" s="797"/>
      <c r="G32" s="797"/>
      <c r="H32" s="797"/>
      <c r="I32" s="792"/>
      <c r="J32" s="791"/>
      <c r="K32" s="794"/>
      <c r="L32" s="562" t="str">
        <f>mergeValue(A32) &amp;"."&amp; mergeValue(B32)</f>
        <v>1.1</v>
      </c>
      <c r="M32" s="516" t="s">
        <v>15</v>
      </c>
      <c r="N32" s="615"/>
      <c r="O32" s="1461"/>
      <c r="P32" s="1462"/>
      <c r="Q32" s="1462"/>
      <c r="R32" s="1462"/>
      <c r="S32" s="1462"/>
      <c r="T32" s="1462"/>
      <c r="U32" s="1462"/>
      <c r="V32" s="1463"/>
      <c r="W32" s="1128"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59"/>
      <c r="B33" s="1359"/>
      <c r="C33" s="1359">
        <v>1</v>
      </c>
      <c r="D33" s="795"/>
      <c r="E33" s="797"/>
      <c r="F33" s="797"/>
      <c r="G33" s="797"/>
      <c r="H33" s="797"/>
      <c r="I33" s="799"/>
      <c r="J33" s="791"/>
      <c r="K33" s="794"/>
      <c r="L33" s="562" t="str">
        <f>mergeValue(A33) &amp;"."&amp; mergeValue(B33)&amp;"."&amp; mergeValue(C33)</f>
        <v>1.1.1</v>
      </c>
      <c r="M33" s="517" t="s">
        <v>7</v>
      </c>
      <c r="N33" s="615"/>
      <c r="O33" s="1461"/>
      <c r="P33" s="1462"/>
      <c r="Q33" s="1462"/>
      <c r="R33" s="1462"/>
      <c r="S33" s="1462"/>
      <c r="T33" s="1462"/>
      <c r="U33" s="1462"/>
      <c r="V33" s="1463"/>
      <c r="W33" s="1128"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59"/>
      <c r="B34" s="1359"/>
      <c r="C34" s="1359"/>
      <c r="D34" s="1359">
        <v>1</v>
      </c>
      <c r="E34" s="797"/>
      <c r="F34" s="797"/>
      <c r="G34" s="797"/>
      <c r="H34" s="797"/>
      <c r="I34" s="799"/>
      <c r="J34" s="791"/>
      <c r="K34" s="794"/>
      <c r="L34" s="562" t="str">
        <f>mergeValue(A34) &amp;"."&amp; mergeValue(B34)&amp;"."&amp; mergeValue(C34)&amp;"."&amp; mergeValue(D34)</f>
        <v>1.1.1.1</v>
      </c>
      <c r="M34" s="518" t="s">
        <v>21</v>
      </c>
      <c r="N34" s="615"/>
      <c r="O34" s="1461"/>
      <c r="P34" s="1462"/>
      <c r="Q34" s="1462"/>
      <c r="R34" s="1462"/>
      <c r="S34" s="1462"/>
      <c r="T34" s="1462"/>
      <c r="U34" s="1462"/>
      <c r="V34" s="1463"/>
      <c r="W34" s="1128"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59"/>
      <c r="B35" s="1359"/>
      <c r="C35" s="1359"/>
      <c r="D35" s="1359"/>
      <c r="E35" s="1359">
        <v>1</v>
      </c>
      <c r="F35" s="797"/>
      <c r="G35" s="797"/>
      <c r="H35" s="795">
        <v>1</v>
      </c>
      <c r="I35" s="1359">
        <v>1</v>
      </c>
      <c r="J35" s="797"/>
      <c r="K35" s="802"/>
      <c r="L35" s="562" t="str">
        <f>mergeValue(A35) &amp;"."&amp; mergeValue(B35)&amp;"."&amp; mergeValue(C35)&amp;"."&amp; mergeValue(D35)&amp;"."&amp; mergeValue(E35)</f>
        <v>1.1.1.1.1</v>
      </c>
      <c r="M35" s="524" t="s">
        <v>8</v>
      </c>
      <c r="N35" s="615"/>
      <c r="O35" s="1362"/>
      <c r="P35" s="1363"/>
      <c r="Q35" s="1363"/>
      <c r="R35" s="1363"/>
      <c r="S35" s="1363"/>
      <c r="T35" s="1363"/>
      <c r="U35" s="1363"/>
      <c r="V35" s="1364"/>
      <c r="W35" s="1128" t="s">
        <v>722</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59"/>
      <c r="B36" s="1359"/>
      <c r="C36" s="1359"/>
      <c r="D36" s="1359"/>
      <c r="E36" s="1359"/>
      <c r="F36" s="1359">
        <v>1</v>
      </c>
      <c r="G36" s="795"/>
      <c r="H36" s="795"/>
      <c r="I36" s="1359"/>
      <c r="J36" s="1359">
        <v>1</v>
      </c>
      <c r="K36" s="803"/>
      <c r="L36" s="562" t="str">
        <f>mergeValue(A36) &amp;"."&amp; mergeValue(B36)&amp;"."&amp; mergeValue(C36)&amp;"."&amp; mergeValue(D36)&amp;"."&amp; mergeValue(E36)&amp;"."&amp; mergeValue(F36)</f>
        <v>1.1.1.1.1.1</v>
      </c>
      <c r="M36" s="525" t="s">
        <v>9</v>
      </c>
      <c r="N36" s="615"/>
      <c r="O36" s="1362"/>
      <c r="P36" s="1363"/>
      <c r="Q36" s="1363"/>
      <c r="R36" s="1363"/>
      <c r="S36" s="1363"/>
      <c r="T36" s="1363"/>
      <c r="U36" s="1363"/>
      <c r="V36" s="1364"/>
      <c r="W36" s="1128" t="s">
        <v>723</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59"/>
      <c r="B37" s="1359"/>
      <c r="C37" s="1359"/>
      <c r="D37" s="1359"/>
      <c r="E37" s="1359"/>
      <c r="F37" s="1359"/>
      <c r="G37" s="795">
        <v>1</v>
      </c>
      <c r="H37" s="795"/>
      <c r="I37" s="1359"/>
      <c r="J37" s="1359"/>
      <c r="K37" s="803">
        <v>1</v>
      </c>
      <c r="L37" s="562" t="str">
        <f>mergeValue(A37) &amp;"."&amp; mergeValue(B37)&amp;"."&amp; mergeValue(C37)&amp;"."&amp; mergeValue(D37)&amp;"."&amp; mergeValue(E37)&amp;"."&amp; mergeValue(F37)&amp;"."&amp; mergeValue(G37)</f>
        <v>1.1.1.1.1.1.1</v>
      </c>
      <c r="M37" s="1016"/>
      <c r="N37" s="615"/>
      <c r="O37" s="532"/>
      <c r="P37" s="532"/>
      <c r="Q37" s="1040"/>
      <c r="R37" s="1366"/>
      <c r="S37" s="1367" t="s">
        <v>83</v>
      </c>
      <c r="T37" s="1366"/>
      <c r="U37" s="1367" t="s">
        <v>83</v>
      </c>
      <c r="V37" s="532"/>
      <c r="W37" s="1377" t="s">
        <v>724</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59"/>
      <c r="B38" s="1359"/>
      <c r="C38" s="1359"/>
      <c r="D38" s="1359"/>
      <c r="E38" s="1359"/>
      <c r="F38" s="1359"/>
      <c r="G38" s="795"/>
      <c r="H38" s="795"/>
      <c r="I38" s="1359"/>
      <c r="J38" s="1359"/>
      <c r="K38" s="803"/>
      <c r="L38" s="569"/>
      <c r="M38" s="615"/>
      <c r="N38" s="615"/>
      <c r="O38" s="532"/>
      <c r="P38" s="532"/>
      <c r="Q38" s="553" t="str">
        <f>R37 &amp; "-" &amp; T37</f>
        <v>-</v>
      </c>
      <c r="R38" s="1366"/>
      <c r="S38" s="1367"/>
      <c r="T38" s="1366"/>
      <c r="U38" s="1367"/>
      <c r="V38" s="532"/>
      <c r="W38" s="1378"/>
      <c r="X38" s="554"/>
      <c r="Y38" s="558"/>
      <c r="Z38" s="558" t="str">
        <f t="shared" si="0"/>
        <v/>
      </c>
      <c r="AA38" s="558"/>
      <c r="AB38" s="558"/>
      <c r="AC38" s="558"/>
      <c r="AD38" s="554"/>
      <c r="AE38" s="554"/>
      <c r="AF38" s="554"/>
      <c r="AG38" s="554"/>
      <c r="AH38" s="554"/>
      <c r="AI38" s="554"/>
      <c r="AJ38" s="554"/>
    </row>
    <row r="39" spans="1:36" s="493" customFormat="1" ht="15" customHeight="1">
      <c r="A39" s="1359"/>
      <c r="B39" s="1359"/>
      <c r="C39" s="1359"/>
      <c r="D39" s="1359"/>
      <c r="E39" s="1359"/>
      <c r="F39" s="1359"/>
      <c r="G39" s="797"/>
      <c r="H39" s="795"/>
      <c r="I39" s="1359"/>
      <c r="J39" s="1359"/>
      <c r="K39" s="802"/>
      <c r="L39" s="508"/>
      <c r="M39" s="527" t="s">
        <v>24</v>
      </c>
      <c r="N39" s="534"/>
      <c r="O39" s="534"/>
      <c r="P39" s="534"/>
      <c r="Q39" s="534"/>
      <c r="R39" s="534"/>
      <c r="S39" s="534"/>
      <c r="T39" s="534"/>
      <c r="U39" s="534"/>
      <c r="V39" s="530"/>
      <c r="W39" s="1379"/>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59"/>
      <c r="B40" s="1359"/>
      <c r="C40" s="1359"/>
      <c r="D40" s="1359"/>
      <c r="E40" s="1359"/>
      <c r="F40" s="797"/>
      <c r="G40" s="797"/>
      <c r="H40" s="795"/>
      <c r="I40" s="1359"/>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59"/>
      <c r="B41" s="1359"/>
      <c r="C41" s="1359"/>
      <c r="D41" s="1359"/>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59"/>
      <c r="B42" s="1359"/>
      <c r="C42" s="1359"/>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59"/>
      <c r="B43" s="1359"/>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59"/>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59">
        <v>1</v>
      </c>
      <c r="B49" s="813"/>
      <c r="C49" s="813"/>
      <c r="D49" s="813"/>
      <c r="E49" s="814"/>
      <c r="F49" s="815"/>
      <c r="G49" s="815"/>
      <c r="H49" s="815"/>
      <c r="I49" s="816"/>
      <c r="J49" s="811"/>
      <c r="K49" s="818"/>
      <c r="L49" s="562">
        <f>mergeValue(A49)</f>
        <v>1</v>
      </c>
      <c r="M49" s="610" t="s">
        <v>19</v>
      </c>
      <c r="N49" s="615"/>
      <c r="O49" s="1461"/>
      <c r="P49" s="1462"/>
      <c r="Q49" s="1462"/>
      <c r="R49" s="1462"/>
      <c r="S49" s="1462"/>
      <c r="T49" s="1462"/>
      <c r="U49" s="1462"/>
      <c r="V49" s="1463"/>
      <c r="W49" s="1128" t="s">
        <v>721</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59"/>
      <c r="B50" s="1359">
        <v>1</v>
      </c>
      <c r="C50" s="813"/>
      <c r="D50" s="813"/>
      <c r="E50" s="815"/>
      <c r="F50" s="815"/>
      <c r="G50" s="815"/>
      <c r="H50" s="815"/>
      <c r="I50" s="810"/>
      <c r="J50" s="809"/>
      <c r="K50" s="812"/>
      <c r="L50" s="562" t="str">
        <f>mergeValue(A50) &amp;"."&amp; mergeValue(B50)</f>
        <v>1.1</v>
      </c>
      <c r="M50" s="516" t="s">
        <v>15</v>
      </c>
      <c r="N50" s="615"/>
      <c r="O50" s="1461"/>
      <c r="P50" s="1462"/>
      <c r="Q50" s="1462"/>
      <c r="R50" s="1462"/>
      <c r="S50" s="1462"/>
      <c r="T50" s="1462"/>
      <c r="U50" s="1462"/>
      <c r="V50" s="1463"/>
      <c r="W50" s="1128" t="s">
        <v>460</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59"/>
      <c r="B51" s="1359"/>
      <c r="C51" s="1359">
        <v>1</v>
      </c>
      <c r="D51" s="813"/>
      <c r="E51" s="815"/>
      <c r="F51" s="815"/>
      <c r="G51" s="815"/>
      <c r="H51" s="815"/>
      <c r="I51" s="817"/>
      <c r="J51" s="809"/>
      <c r="K51" s="812"/>
      <c r="L51" s="562" t="str">
        <f>mergeValue(A51) &amp;"."&amp; mergeValue(B51)&amp;"."&amp; mergeValue(C51)</f>
        <v>1.1.1</v>
      </c>
      <c r="M51" s="517" t="s">
        <v>7</v>
      </c>
      <c r="N51" s="615"/>
      <c r="O51" s="1461"/>
      <c r="P51" s="1462"/>
      <c r="Q51" s="1462"/>
      <c r="R51" s="1462"/>
      <c r="S51" s="1462"/>
      <c r="T51" s="1462"/>
      <c r="U51" s="1462"/>
      <c r="V51" s="1463"/>
      <c r="W51" s="1128" t="s">
        <v>601</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59"/>
      <c r="B52" s="1359"/>
      <c r="C52" s="1359"/>
      <c r="D52" s="1359">
        <v>1</v>
      </c>
      <c r="E52" s="815"/>
      <c r="F52" s="815"/>
      <c r="G52" s="815"/>
      <c r="H52" s="815"/>
      <c r="I52" s="817"/>
      <c r="J52" s="809"/>
      <c r="K52" s="812"/>
      <c r="L52" s="562" t="str">
        <f>mergeValue(A52) &amp;"."&amp; mergeValue(B52)&amp;"."&amp; mergeValue(C52)&amp;"."&amp; mergeValue(D52)</f>
        <v>1.1.1.1</v>
      </c>
      <c r="M52" s="518" t="s">
        <v>21</v>
      </c>
      <c r="N52" s="615"/>
      <c r="O52" s="1461"/>
      <c r="P52" s="1462"/>
      <c r="Q52" s="1462"/>
      <c r="R52" s="1462"/>
      <c r="S52" s="1462"/>
      <c r="T52" s="1462"/>
      <c r="U52" s="1462"/>
      <c r="V52" s="1463"/>
      <c r="W52" s="1128" t="s">
        <v>602</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59"/>
      <c r="B53" s="1359"/>
      <c r="C53" s="1359"/>
      <c r="D53" s="1359"/>
      <c r="E53" s="1359">
        <v>1</v>
      </c>
      <c r="F53" s="815"/>
      <c r="G53" s="815"/>
      <c r="H53" s="813">
        <v>1</v>
      </c>
      <c r="I53" s="1359">
        <v>1</v>
      </c>
      <c r="J53" s="815"/>
      <c r="K53" s="820"/>
      <c r="L53" s="562" t="str">
        <f>mergeValue(A53) &amp;"."&amp; mergeValue(B53)&amp;"."&amp; mergeValue(C53)&amp;"."&amp; mergeValue(D53)&amp;"."&amp; mergeValue(E53)</f>
        <v>1.1.1.1.1</v>
      </c>
      <c r="M53" s="524" t="s">
        <v>8</v>
      </c>
      <c r="N53" s="615"/>
      <c r="O53" s="1362"/>
      <c r="P53" s="1363"/>
      <c r="Q53" s="1363"/>
      <c r="R53" s="1363"/>
      <c r="S53" s="1363"/>
      <c r="T53" s="1363"/>
      <c r="U53" s="1363"/>
      <c r="V53" s="1364"/>
      <c r="W53" s="1128" t="s">
        <v>722</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59"/>
      <c r="B54" s="1359"/>
      <c r="C54" s="1359"/>
      <c r="D54" s="1359"/>
      <c r="E54" s="1359"/>
      <c r="F54" s="1359">
        <v>1</v>
      </c>
      <c r="G54" s="813"/>
      <c r="H54" s="813"/>
      <c r="I54" s="1359"/>
      <c r="J54" s="1359">
        <v>1</v>
      </c>
      <c r="K54" s="821"/>
      <c r="L54" s="562" t="str">
        <f>mergeValue(A54) &amp;"."&amp; mergeValue(B54)&amp;"."&amp; mergeValue(C54)&amp;"."&amp; mergeValue(D54)&amp;"."&amp; mergeValue(E54)&amp;"."&amp; mergeValue(F54)</f>
        <v>1.1.1.1.1.1</v>
      </c>
      <c r="M54" s="525" t="s">
        <v>9</v>
      </c>
      <c r="N54" s="615"/>
      <c r="O54" s="1362"/>
      <c r="P54" s="1363"/>
      <c r="Q54" s="1363"/>
      <c r="R54" s="1363"/>
      <c r="S54" s="1363"/>
      <c r="T54" s="1363"/>
      <c r="U54" s="1363"/>
      <c r="V54" s="1364"/>
      <c r="W54" s="1128" t="s">
        <v>723</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59"/>
      <c r="B55" s="1359"/>
      <c r="C55" s="1359"/>
      <c r="D55" s="1359"/>
      <c r="E55" s="1359"/>
      <c r="F55" s="1359"/>
      <c r="G55" s="813">
        <v>1</v>
      </c>
      <c r="H55" s="813"/>
      <c r="I55" s="1359"/>
      <c r="J55" s="1359"/>
      <c r="K55" s="821">
        <v>1</v>
      </c>
      <c r="L55" s="562" t="str">
        <f>mergeValue(A55) &amp;"."&amp; mergeValue(B55)&amp;"."&amp; mergeValue(C55)&amp;"."&amp; mergeValue(D55)&amp;"."&amp; mergeValue(E55)&amp;"."&amp; mergeValue(F55)&amp;"."&amp; mergeValue(G55)</f>
        <v>1.1.1.1.1.1.1</v>
      </c>
      <c r="M55" s="1016"/>
      <c r="N55" s="615"/>
      <c r="O55" s="532"/>
      <c r="P55" s="532"/>
      <c r="Q55" s="1040"/>
      <c r="R55" s="1366"/>
      <c r="S55" s="1367" t="s">
        <v>83</v>
      </c>
      <c r="T55" s="1366"/>
      <c r="U55" s="1367" t="s">
        <v>83</v>
      </c>
      <c r="V55" s="532"/>
      <c r="W55" s="1377" t="s">
        <v>724</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59"/>
      <c r="B56" s="1359"/>
      <c r="C56" s="1359"/>
      <c r="D56" s="1359"/>
      <c r="E56" s="1359"/>
      <c r="F56" s="1359"/>
      <c r="G56" s="813"/>
      <c r="H56" s="813"/>
      <c r="I56" s="1359"/>
      <c r="J56" s="1359"/>
      <c r="K56" s="821"/>
      <c r="L56" s="569"/>
      <c r="M56" s="615"/>
      <c r="N56" s="615"/>
      <c r="O56" s="532"/>
      <c r="P56" s="532"/>
      <c r="Q56" s="553" t="str">
        <f>R55 &amp; "-" &amp; T55</f>
        <v>-</v>
      </c>
      <c r="R56" s="1366"/>
      <c r="S56" s="1367"/>
      <c r="T56" s="1366"/>
      <c r="U56" s="1367"/>
      <c r="V56" s="532"/>
      <c r="W56" s="1378"/>
      <c r="X56" s="554"/>
      <c r="Y56" s="558"/>
      <c r="Z56" s="558" t="str">
        <f t="shared" si="1"/>
        <v/>
      </c>
      <c r="AA56" s="558"/>
      <c r="AB56" s="558"/>
      <c r="AC56" s="558"/>
      <c r="AD56" s="554"/>
      <c r="AE56" s="554"/>
      <c r="AF56" s="554"/>
      <c r="AG56" s="554"/>
      <c r="AH56" s="554"/>
      <c r="AI56" s="554"/>
      <c r="AJ56" s="554"/>
    </row>
    <row r="57" spans="1:36" s="493" customFormat="1" ht="15" customHeight="1">
      <c r="A57" s="1359"/>
      <c r="B57" s="1359"/>
      <c r="C57" s="1359"/>
      <c r="D57" s="1359"/>
      <c r="E57" s="1359"/>
      <c r="F57" s="1359"/>
      <c r="G57" s="815"/>
      <c r="H57" s="813"/>
      <c r="I57" s="1359"/>
      <c r="J57" s="1359"/>
      <c r="K57" s="820"/>
      <c r="L57" s="508"/>
      <c r="M57" s="527" t="s">
        <v>24</v>
      </c>
      <c r="N57" s="534"/>
      <c r="O57" s="534"/>
      <c r="P57" s="534"/>
      <c r="Q57" s="534"/>
      <c r="R57" s="534"/>
      <c r="S57" s="534"/>
      <c r="T57" s="534"/>
      <c r="U57" s="534"/>
      <c r="V57" s="530"/>
      <c r="W57" s="1379"/>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59"/>
      <c r="B58" s="1359"/>
      <c r="C58" s="1359"/>
      <c r="D58" s="1359"/>
      <c r="E58" s="1359"/>
      <c r="F58" s="815"/>
      <c r="G58" s="815"/>
      <c r="H58" s="813"/>
      <c r="I58" s="1359"/>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59"/>
      <c r="B59" s="1359"/>
      <c r="C59" s="1359"/>
      <c r="D59" s="1359"/>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59"/>
      <c r="B60" s="1359"/>
      <c r="C60" s="1359"/>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59"/>
      <c r="B61" s="1359"/>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59"/>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59">
        <v>1</v>
      </c>
      <c r="B67" s="831"/>
      <c r="C67" s="831"/>
      <c r="D67" s="831"/>
      <c r="E67" s="832"/>
      <c r="F67" s="833"/>
      <c r="G67" s="833"/>
      <c r="H67" s="833"/>
      <c r="I67" s="834"/>
      <c r="J67" s="829"/>
      <c r="K67" s="836"/>
      <c r="L67" s="562">
        <f>mergeValue(A67)</f>
        <v>1</v>
      </c>
      <c r="M67" s="610" t="s">
        <v>19</v>
      </c>
      <c r="N67" s="615"/>
      <c r="O67" s="1461"/>
      <c r="P67" s="1462"/>
      <c r="Q67" s="1462"/>
      <c r="R67" s="1462"/>
      <c r="S67" s="1462"/>
      <c r="T67" s="1462"/>
      <c r="U67" s="1462"/>
      <c r="V67" s="1463"/>
      <c r="W67" s="1128" t="s">
        <v>721</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59"/>
      <c r="B68" s="1359">
        <v>1</v>
      </c>
      <c r="C68" s="831"/>
      <c r="D68" s="831"/>
      <c r="E68" s="833"/>
      <c r="F68" s="833"/>
      <c r="G68" s="833"/>
      <c r="H68" s="833"/>
      <c r="I68" s="828"/>
      <c r="J68" s="827"/>
      <c r="K68" s="830"/>
      <c r="L68" s="562" t="str">
        <f>mergeValue(A68) &amp;"."&amp; mergeValue(B68)</f>
        <v>1.1</v>
      </c>
      <c r="M68" s="516" t="s">
        <v>15</v>
      </c>
      <c r="N68" s="615"/>
      <c r="O68" s="1461"/>
      <c r="P68" s="1462"/>
      <c r="Q68" s="1462"/>
      <c r="R68" s="1462"/>
      <c r="S68" s="1462"/>
      <c r="T68" s="1462"/>
      <c r="U68" s="1462"/>
      <c r="V68" s="1463"/>
      <c r="W68" s="1128"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59"/>
      <c r="B69" s="1359"/>
      <c r="C69" s="1359">
        <v>1</v>
      </c>
      <c r="D69" s="831"/>
      <c r="E69" s="833"/>
      <c r="F69" s="833"/>
      <c r="G69" s="833"/>
      <c r="H69" s="833"/>
      <c r="I69" s="835"/>
      <c r="J69" s="827"/>
      <c r="K69" s="830"/>
      <c r="L69" s="562" t="str">
        <f>mergeValue(A69) &amp;"."&amp; mergeValue(B69)&amp;"."&amp; mergeValue(C69)</f>
        <v>1.1.1</v>
      </c>
      <c r="M69" s="517" t="s">
        <v>7</v>
      </c>
      <c r="N69" s="615"/>
      <c r="O69" s="1461"/>
      <c r="P69" s="1462"/>
      <c r="Q69" s="1462"/>
      <c r="R69" s="1462"/>
      <c r="S69" s="1462"/>
      <c r="T69" s="1462"/>
      <c r="U69" s="1462"/>
      <c r="V69" s="1463"/>
      <c r="W69" s="1128"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59"/>
      <c r="B70" s="1359"/>
      <c r="C70" s="1359"/>
      <c r="D70" s="1359">
        <v>1</v>
      </c>
      <c r="E70" s="833"/>
      <c r="F70" s="833"/>
      <c r="G70" s="833"/>
      <c r="H70" s="833"/>
      <c r="I70" s="835"/>
      <c r="J70" s="827"/>
      <c r="K70" s="830"/>
      <c r="L70" s="562" t="str">
        <f>mergeValue(A70) &amp;"."&amp; mergeValue(B70)&amp;"."&amp; mergeValue(C70)&amp;"."&amp; mergeValue(D70)</f>
        <v>1.1.1.1</v>
      </c>
      <c r="M70" s="518" t="s">
        <v>21</v>
      </c>
      <c r="N70" s="615"/>
      <c r="O70" s="1461"/>
      <c r="P70" s="1462"/>
      <c r="Q70" s="1462"/>
      <c r="R70" s="1462"/>
      <c r="S70" s="1462"/>
      <c r="T70" s="1462"/>
      <c r="U70" s="1462"/>
      <c r="V70" s="1463"/>
      <c r="W70" s="1128"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59"/>
      <c r="B71" s="1359"/>
      <c r="C71" s="1359"/>
      <c r="D71" s="1359"/>
      <c r="E71" s="1359">
        <v>1</v>
      </c>
      <c r="F71" s="833"/>
      <c r="G71" s="833"/>
      <c r="H71" s="831">
        <v>1</v>
      </c>
      <c r="I71" s="1359">
        <v>1</v>
      </c>
      <c r="J71" s="833"/>
      <c r="K71" s="838"/>
      <c r="L71" s="562" t="str">
        <f>mergeValue(A71) &amp;"."&amp; mergeValue(B71)&amp;"."&amp; mergeValue(C71)&amp;"."&amp; mergeValue(D71)&amp;"."&amp; mergeValue(E71)</f>
        <v>1.1.1.1.1</v>
      </c>
      <c r="M71" s="524" t="s">
        <v>8</v>
      </c>
      <c r="N71" s="615"/>
      <c r="O71" s="1362"/>
      <c r="P71" s="1363"/>
      <c r="Q71" s="1363"/>
      <c r="R71" s="1363"/>
      <c r="S71" s="1363"/>
      <c r="T71" s="1363"/>
      <c r="U71" s="1363"/>
      <c r="V71" s="1364"/>
      <c r="W71" s="1128" t="s">
        <v>722</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59"/>
      <c r="B72" s="1359"/>
      <c r="C72" s="1359"/>
      <c r="D72" s="1359"/>
      <c r="E72" s="1359"/>
      <c r="F72" s="1359">
        <v>1</v>
      </c>
      <c r="G72" s="831"/>
      <c r="H72" s="831"/>
      <c r="I72" s="1359"/>
      <c r="J72" s="1359">
        <v>1</v>
      </c>
      <c r="K72" s="839"/>
      <c r="L72" s="562" t="str">
        <f>mergeValue(A72) &amp;"."&amp; mergeValue(B72)&amp;"."&amp; mergeValue(C72)&amp;"."&amp; mergeValue(D72)&amp;"."&amp; mergeValue(E72)&amp;"."&amp; mergeValue(F72)</f>
        <v>1.1.1.1.1.1</v>
      </c>
      <c r="M72" s="525" t="s">
        <v>9</v>
      </c>
      <c r="N72" s="615"/>
      <c r="O72" s="1362"/>
      <c r="P72" s="1363"/>
      <c r="Q72" s="1363"/>
      <c r="R72" s="1363"/>
      <c r="S72" s="1363"/>
      <c r="T72" s="1363"/>
      <c r="U72" s="1363"/>
      <c r="V72" s="1364"/>
      <c r="W72" s="1128" t="s">
        <v>723</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59"/>
      <c r="B73" s="1359"/>
      <c r="C73" s="1359"/>
      <c r="D73" s="1359"/>
      <c r="E73" s="1359"/>
      <c r="F73" s="1359"/>
      <c r="G73" s="831">
        <v>1</v>
      </c>
      <c r="H73" s="831"/>
      <c r="I73" s="1359"/>
      <c r="J73" s="1359"/>
      <c r="K73" s="839">
        <v>1</v>
      </c>
      <c r="L73" s="562" t="str">
        <f>mergeValue(A73) &amp;"."&amp; mergeValue(B73)&amp;"."&amp; mergeValue(C73)&amp;"."&amp; mergeValue(D73)&amp;"."&amp; mergeValue(E73)&amp;"."&amp; mergeValue(F73)&amp;"."&amp; mergeValue(G73)</f>
        <v>1.1.1.1.1.1.1</v>
      </c>
      <c r="M73" s="1016"/>
      <c r="N73" s="615"/>
      <c r="O73" s="532"/>
      <c r="P73" s="532"/>
      <c r="Q73" s="1040"/>
      <c r="R73" s="1366"/>
      <c r="S73" s="1367" t="s">
        <v>83</v>
      </c>
      <c r="T73" s="1366"/>
      <c r="U73" s="1367" t="s">
        <v>83</v>
      </c>
      <c r="V73" s="532"/>
      <c r="W73" s="1377" t="s">
        <v>724</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59"/>
      <c r="B74" s="1359"/>
      <c r="C74" s="1359"/>
      <c r="D74" s="1359"/>
      <c r="E74" s="1359"/>
      <c r="F74" s="1359"/>
      <c r="G74" s="831"/>
      <c r="H74" s="831"/>
      <c r="I74" s="1359"/>
      <c r="J74" s="1359"/>
      <c r="K74" s="839"/>
      <c r="L74" s="569"/>
      <c r="M74" s="615"/>
      <c r="N74" s="615"/>
      <c r="O74" s="532"/>
      <c r="P74" s="532"/>
      <c r="Q74" s="553" t="str">
        <f>R73 &amp; "-" &amp; T73</f>
        <v>-</v>
      </c>
      <c r="R74" s="1366"/>
      <c r="S74" s="1367"/>
      <c r="T74" s="1366"/>
      <c r="U74" s="1367"/>
      <c r="V74" s="532"/>
      <c r="W74" s="1378"/>
      <c r="X74" s="554"/>
      <c r="Y74" s="558"/>
      <c r="Z74" s="558" t="str">
        <f t="shared" si="2"/>
        <v/>
      </c>
      <c r="AA74" s="558"/>
      <c r="AB74" s="558"/>
      <c r="AC74" s="558"/>
      <c r="AD74" s="554"/>
      <c r="AE74" s="554"/>
      <c r="AF74" s="554"/>
      <c r="AG74" s="554"/>
      <c r="AH74" s="554"/>
      <c r="AI74" s="554"/>
      <c r="AJ74" s="554"/>
    </row>
    <row r="75" spans="1:36" s="493" customFormat="1" ht="15" customHeight="1">
      <c r="A75" s="1359"/>
      <c r="B75" s="1359"/>
      <c r="C75" s="1359"/>
      <c r="D75" s="1359"/>
      <c r="E75" s="1359"/>
      <c r="F75" s="1359"/>
      <c r="G75" s="833"/>
      <c r="H75" s="831"/>
      <c r="I75" s="1359"/>
      <c r="J75" s="1359"/>
      <c r="K75" s="838"/>
      <c r="L75" s="508"/>
      <c r="M75" s="527" t="s">
        <v>24</v>
      </c>
      <c r="N75" s="534"/>
      <c r="O75" s="534"/>
      <c r="P75" s="534"/>
      <c r="Q75" s="534"/>
      <c r="R75" s="534"/>
      <c r="S75" s="534"/>
      <c r="T75" s="534"/>
      <c r="U75" s="534"/>
      <c r="V75" s="530"/>
      <c r="W75" s="1379"/>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59"/>
      <c r="B76" s="1359"/>
      <c r="C76" s="1359"/>
      <c r="D76" s="1359"/>
      <c r="E76" s="1359"/>
      <c r="F76" s="833"/>
      <c r="G76" s="833"/>
      <c r="H76" s="831"/>
      <c r="I76" s="1359"/>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59"/>
      <c r="B77" s="1359"/>
      <c r="C77" s="1359"/>
      <c r="D77" s="1359"/>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59"/>
      <c r="B78" s="1359"/>
      <c r="C78" s="1359"/>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59"/>
      <c r="B79" s="1359"/>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59"/>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50"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50" ht="18.75" customHeight="1">
      <c r="X82" s="196"/>
      <c r="Y82" s="196"/>
      <c r="Z82" s="196"/>
      <c r="AA82" s="196"/>
      <c r="AB82" s="196"/>
      <c r="AC82" s="196"/>
      <c r="AD82" s="196"/>
      <c r="AE82" s="196"/>
      <c r="AF82" s="196"/>
      <c r="AG82" s="196"/>
      <c r="AH82" s="196"/>
      <c r="AI82" s="196"/>
      <c r="AJ82" s="196"/>
    </row>
    <row r="83" spans="1:50"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50"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50" s="493" customFormat="1" ht="22.5">
      <c r="A85" s="1359">
        <v>1</v>
      </c>
      <c r="B85" s="867"/>
      <c r="C85" s="867"/>
      <c r="D85" s="867"/>
      <c r="E85" s="868"/>
      <c r="F85" s="869"/>
      <c r="G85" s="867"/>
      <c r="H85" s="867"/>
      <c r="I85" s="870"/>
      <c r="J85" s="865"/>
      <c r="K85" s="874">
        <v>1</v>
      </c>
      <c r="L85" s="562">
        <f>mergeValue(A85)</f>
        <v>1</v>
      </c>
      <c r="M85" s="610" t="s">
        <v>19</v>
      </c>
      <c r="N85" s="549"/>
      <c r="O85" s="1455"/>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457"/>
      <c r="AK85" s="1128" t="s">
        <v>721</v>
      </c>
      <c r="AL85" s="554"/>
      <c r="AM85" s="554"/>
      <c r="AN85" s="554"/>
      <c r="AO85" s="554"/>
      <c r="AP85" s="554"/>
      <c r="AQ85" s="554"/>
      <c r="AR85" s="554"/>
      <c r="AS85" s="554"/>
      <c r="AT85" s="554"/>
      <c r="AU85" s="554"/>
      <c r="AV85" s="554"/>
      <c r="AW85" s="554"/>
    </row>
    <row r="86" spans="1:50" s="493" customFormat="1" ht="22.5">
      <c r="A86" s="1359"/>
      <c r="B86" s="1359">
        <v>1</v>
      </c>
      <c r="C86" s="867"/>
      <c r="D86" s="867"/>
      <c r="E86" s="869"/>
      <c r="F86" s="869"/>
      <c r="G86" s="867"/>
      <c r="H86" s="867"/>
      <c r="I86" s="864"/>
      <c r="J86" s="863"/>
      <c r="K86" s="874">
        <v>1</v>
      </c>
      <c r="L86" s="562" t="str">
        <f>mergeValue(A86) &amp;"."&amp; mergeValue(B86)</f>
        <v>1.1</v>
      </c>
      <c r="M86" s="516" t="s">
        <v>15</v>
      </c>
      <c r="N86" s="549"/>
      <c r="O86" s="1455"/>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457"/>
      <c r="AK86" s="1128" t="s">
        <v>460</v>
      </c>
      <c r="AL86" s="554"/>
      <c r="AM86" s="554"/>
      <c r="AN86" s="554"/>
      <c r="AO86" s="554"/>
      <c r="AP86" s="554"/>
      <c r="AQ86" s="554"/>
      <c r="AR86" s="554"/>
      <c r="AS86" s="554"/>
      <c r="AT86" s="554"/>
      <c r="AU86" s="554"/>
      <c r="AV86" s="554"/>
      <c r="AW86" s="554"/>
    </row>
    <row r="87" spans="1:50" s="493" customFormat="1" ht="22.5">
      <c r="A87" s="1359"/>
      <c r="B87" s="1359"/>
      <c r="C87" s="1359">
        <v>1</v>
      </c>
      <c r="D87" s="867"/>
      <c r="E87" s="869"/>
      <c r="F87" s="869"/>
      <c r="G87" s="867"/>
      <c r="H87" s="867"/>
      <c r="I87" s="871"/>
      <c r="J87" s="863"/>
      <c r="K87" s="874">
        <v>1</v>
      </c>
      <c r="L87" s="562" t="str">
        <f>mergeValue(A87) &amp;"."&amp; mergeValue(B87)&amp;"."&amp; mergeValue(C87)</f>
        <v>1.1.1</v>
      </c>
      <c r="M87" s="517" t="s">
        <v>7</v>
      </c>
      <c r="N87" s="549"/>
      <c r="O87" s="1455"/>
      <c r="P87" s="1456"/>
      <c r="Q87" s="1456"/>
      <c r="R87" s="1456"/>
      <c r="S87" s="1456"/>
      <c r="T87" s="1456"/>
      <c r="U87" s="1456"/>
      <c r="V87" s="1456"/>
      <c r="W87" s="1456"/>
      <c r="X87" s="1456"/>
      <c r="Y87" s="1456"/>
      <c r="Z87" s="1456"/>
      <c r="AA87" s="1456"/>
      <c r="AB87" s="1456"/>
      <c r="AC87" s="1456"/>
      <c r="AD87" s="1456"/>
      <c r="AE87" s="1456"/>
      <c r="AF87" s="1456"/>
      <c r="AG87" s="1456"/>
      <c r="AH87" s="1456"/>
      <c r="AI87" s="1456"/>
      <c r="AJ87" s="1457"/>
      <c r="AK87" s="1128" t="s">
        <v>601</v>
      </c>
      <c r="AL87" s="554"/>
      <c r="AM87" s="554"/>
      <c r="AN87" s="554"/>
      <c r="AO87" s="554"/>
      <c r="AP87" s="554"/>
      <c r="AQ87" s="554"/>
      <c r="AR87" s="554"/>
      <c r="AS87" s="554"/>
      <c r="AT87" s="554"/>
      <c r="AU87" s="554"/>
      <c r="AV87" s="554"/>
      <c r="AW87" s="554"/>
    </row>
    <row r="88" spans="1:50" s="493" customFormat="1" ht="22.5">
      <c r="A88" s="1359"/>
      <c r="B88" s="1359"/>
      <c r="C88" s="1359"/>
      <c r="D88" s="1359">
        <v>1</v>
      </c>
      <c r="E88" s="869"/>
      <c r="F88" s="869"/>
      <c r="G88" s="867"/>
      <c r="H88" s="867"/>
      <c r="I88" s="1359">
        <v>1</v>
      </c>
      <c r="J88" s="863"/>
      <c r="K88" s="874">
        <v>1</v>
      </c>
      <c r="L88" s="562" t="str">
        <f>mergeValue(A88) &amp;"."&amp; mergeValue(B88)&amp;"."&amp; mergeValue(C88)&amp;"."&amp; mergeValue(D88)</f>
        <v>1.1.1.1</v>
      </c>
      <c r="M88" s="518" t="s">
        <v>21</v>
      </c>
      <c r="N88" s="549"/>
      <c r="O88" s="1455"/>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457"/>
      <c r="AK88" s="1128" t="s">
        <v>602</v>
      </c>
      <c r="AL88" s="554"/>
      <c r="AM88" s="554"/>
      <c r="AN88" s="554"/>
      <c r="AO88" s="554"/>
      <c r="AP88" s="554"/>
      <c r="AQ88" s="554"/>
      <c r="AR88" s="554"/>
      <c r="AS88" s="554"/>
      <c r="AT88" s="554"/>
      <c r="AU88" s="554"/>
      <c r="AV88" s="554"/>
      <c r="AW88" s="554"/>
    </row>
    <row r="89" spans="1:50" s="493" customFormat="1" ht="11.25" hidden="1" customHeight="1">
      <c r="A89" s="1359"/>
      <c r="B89" s="1359"/>
      <c r="C89" s="1359"/>
      <c r="D89" s="1359"/>
      <c r="E89" s="1359">
        <v>1</v>
      </c>
      <c r="F89" s="869"/>
      <c r="G89" s="867"/>
      <c r="H89" s="867"/>
      <c r="I89" s="1359"/>
      <c r="J89" s="869"/>
      <c r="K89" s="874">
        <v>1</v>
      </c>
      <c r="L89" s="562"/>
      <c r="M89" s="524"/>
      <c r="N89" s="550"/>
      <c r="O89" s="1458"/>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60"/>
      <c r="AK89" s="1089"/>
      <c r="AL89" s="554"/>
      <c r="AM89" s="554"/>
      <c r="AN89" s="554"/>
      <c r="AO89" s="554"/>
      <c r="AP89" s="554"/>
      <c r="AQ89" s="554"/>
      <c r="AR89" s="554"/>
      <c r="AS89" s="554"/>
      <c r="AT89" s="554"/>
      <c r="AU89" s="554"/>
      <c r="AV89" s="554"/>
      <c r="AW89" s="554"/>
    </row>
    <row r="90" spans="1:50" s="493" customFormat="1" ht="33.75">
      <c r="A90" s="1359"/>
      <c r="B90" s="1359"/>
      <c r="C90" s="1359"/>
      <c r="D90" s="1359"/>
      <c r="E90" s="1359"/>
      <c r="F90" s="1359">
        <v>1</v>
      </c>
      <c r="G90" s="867"/>
      <c r="H90" s="867"/>
      <c r="I90" s="1359"/>
      <c r="J90" s="1406"/>
      <c r="K90" s="874">
        <v>1</v>
      </c>
      <c r="L90" s="562" t="str">
        <f>mergeValue(A90) &amp;"."&amp; mergeValue(B90)&amp;"."&amp; mergeValue(C90)&amp;"."&amp; mergeValue(D90)&amp;"."&amp;  mergeValue(F90)</f>
        <v>1.1.1.1.1</v>
      </c>
      <c r="M90" s="524" t="s">
        <v>9</v>
      </c>
      <c r="N90" s="550"/>
      <c r="O90" s="1362"/>
      <c r="P90" s="1363"/>
      <c r="Q90" s="1363"/>
      <c r="R90" s="1363"/>
      <c r="S90" s="1363"/>
      <c r="T90" s="1363"/>
      <c r="U90" s="1363"/>
      <c r="V90" s="1363"/>
      <c r="W90" s="1363"/>
      <c r="X90" s="1363"/>
      <c r="Y90" s="1363"/>
      <c r="Z90" s="1363"/>
      <c r="AA90" s="1363"/>
      <c r="AB90" s="1363"/>
      <c r="AC90" s="1363"/>
      <c r="AD90" s="1363"/>
      <c r="AE90" s="1363"/>
      <c r="AF90" s="1363"/>
      <c r="AG90" s="1363"/>
      <c r="AH90" s="1363"/>
      <c r="AI90" s="1363"/>
      <c r="AJ90" s="1364"/>
      <c r="AK90" s="1128" t="s">
        <v>723</v>
      </c>
      <c r="AL90" s="554"/>
      <c r="AM90" s="558" t="str">
        <f>strCheckUnique(AN90:AN93)</f>
        <v/>
      </c>
      <c r="AN90" s="554"/>
      <c r="AO90" s="558"/>
      <c r="AP90" s="554"/>
      <c r="AQ90" s="554"/>
      <c r="AR90" s="554"/>
      <c r="AS90" s="554"/>
      <c r="AT90" s="554"/>
      <c r="AU90" s="554"/>
      <c r="AV90" s="554"/>
      <c r="AW90" s="554"/>
    </row>
    <row r="91" spans="1:50" s="493" customFormat="1" ht="99" customHeight="1">
      <c r="A91" s="1359"/>
      <c r="B91" s="1359"/>
      <c r="C91" s="1359"/>
      <c r="D91" s="1359"/>
      <c r="E91" s="1359"/>
      <c r="F91" s="1359"/>
      <c r="G91" s="867">
        <v>1</v>
      </c>
      <c r="H91" s="867"/>
      <c r="I91" s="1359"/>
      <c r="J91" s="1406"/>
      <c r="K91" s="866"/>
      <c r="L91" s="562" t="str">
        <f>mergeValue(A91) &amp;"."&amp; mergeValue(B91)&amp;"."&amp; mergeValue(C91)&amp;"."&amp; mergeValue(D91)&amp;"."&amp;  mergeValue(F91)&amp;"."&amp;  mergeValue(G91)</f>
        <v>1.1.1.1.1.1</v>
      </c>
      <c r="M91" s="1016"/>
      <c r="N91" s="555"/>
      <c r="O91" s="1255"/>
      <c r="P91" s="532"/>
      <c r="Q91" s="532"/>
      <c r="R91" s="1365"/>
      <c r="S91" s="1367" t="s">
        <v>83</v>
      </c>
      <c r="T91" s="1365"/>
      <c r="U91" s="1367" t="s">
        <v>83</v>
      </c>
      <c r="V91" s="1255"/>
      <c r="W91" s="1247"/>
      <c r="X91" s="1247"/>
      <c r="Y91" s="1365"/>
      <c r="Z91" s="1367" t="s">
        <v>83</v>
      </c>
      <c r="AA91" s="1365"/>
      <c r="AB91" s="1367" t="s">
        <v>83</v>
      </c>
      <c r="AC91" s="1255"/>
      <c r="AD91" s="1247"/>
      <c r="AE91" s="1247"/>
      <c r="AF91" s="1365"/>
      <c r="AG91" s="1367" t="s">
        <v>83</v>
      </c>
      <c r="AH91" s="1365"/>
      <c r="AI91" s="1367" t="s">
        <v>84</v>
      </c>
      <c r="AJ91" s="507"/>
      <c r="AK91" s="1377" t="s">
        <v>736</v>
      </c>
      <c r="AL91" s="554" t="str">
        <f>strCheckDate(O92:AJ92)</f>
        <v/>
      </c>
      <c r="AM91" s="558"/>
      <c r="AN91" s="558" t="str">
        <f>IF(M91="","",M91 )</f>
        <v/>
      </c>
      <c r="AO91" s="558"/>
      <c r="AP91" s="558"/>
      <c r="AQ91" s="558"/>
      <c r="AR91" s="554"/>
      <c r="AS91" s="554"/>
      <c r="AT91" s="554"/>
      <c r="AU91" s="554"/>
      <c r="AV91" s="554"/>
      <c r="AW91" s="554"/>
    </row>
    <row r="92" spans="1:50" s="493" customFormat="1" ht="11.25" hidden="1" customHeight="1">
      <c r="A92" s="1359"/>
      <c r="B92" s="1359"/>
      <c r="C92" s="1359"/>
      <c r="D92" s="1359"/>
      <c r="E92" s="1359"/>
      <c r="F92" s="1359"/>
      <c r="G92" s="867"/>
      <c r="H92" s="867"/>
      <c r="I92" s="1359"/>
      <c r="J92" s="1406"/>
      <c r="K92" s="874">
        <v>1</v>
      </c>
      <c r="L92" s="569"/>
      <c r="M92" s="615"/>
      <c r="N92" s="555"/>
      <c r="O92" s="532"/>
      <c r="P92" s="532"/>
      <c r="Q92" s="553" t="str">
        <f>R91 &amp; "-" &amp; T91</f>
        <v>-</v>
      </c>
      <c r="R92" s="1365"/>
      <c r="S92" s="1367"/>
      <c r="T92" s="1365"/>
      <c r="U92" s="1367"/>
      <c r="V92" s="1247"/>
      <c r="W92" s="1247"/>
      <c r="X92" s="1250" t="str">
        <f>Y91 &amp; "-" &amp; AA91</f>
        <v>-</v>
      </c>
      <c r="Y92" s="1365"/>
      <c r="Z92" s="1367"/>
      <c r="AA92" s="1365"/>
      <c r="AB92" s="1367"/>
      <c r="AC92" s="1247"/>
      <c r="AD92" s="1247"/>
      <c r="AE92" s="1250" t="str">
        <f>AF91 &amp; "-" &amp; AH91</f>
        <v>-</v>
      </c>
      <c r="AF92" s="1365"/>
      <c r="AG92" s="1367"/>
      <c r="AH92" s="1365"/>
      <c r="AI92" s="1367"/>
      <c r="AJ92" s="507"/>
      <c r="AK92" s="1378"/>
      <c r="AL92" s="554"/>
      <c r="AM92" s="558"/>
      <c r="AN92" s="558"/>
      <c r="AO92" s="558"/>
      <c r="AP92" s="558"/>
      <c r="AQ92" s="558"/>
      <c r="AR92" s="554"/>
      <c r="AS92" s="554"/>
      <c r="AT92" s="554"/>
      <c r="AU92" s="554"/>
      <c r="AV92" s="554"/>
      <c r="AW92" s="554"/>
    </row>
    <row r="93" spans="1:50" s="492" customFormat="1" ht="15" customHeight="1">
      <c r="A93" s="1359"/>
      <c r="B93" s="1359"/>
      <c r="C93" s="1359"/>
      <c r="D93" s="1359"/>
      <c r="E93" s="1359"/>
      <c r="F93" s="1359"/>
      <c r="G93" s="867"/>
      <c r="H93" s="867"/>
      <c r="I93" s="1359"/>
      <c r="J93" s="1406"/>
      <c r="K93" s="874">
        <v>1</v>
      </c>
      <c r="L93" s="508"/>
      <c r="M93" s="526" t="s">
        <v>24</v>
      </c>
      <c r="N93" s="521"/>
      <c r="O93" s="515"/>
      <c r="P93" s="515"/>
      <c r="Q93" s="515"/>
      <c r="R93" s="542"/>
      <c r="S93" s="534"/>
      <c r="T93" s="533"/>
      <c r="U93" s="521"/>
      <c r="V93" s="1244"/>
      <c r="W93" s="1244"/>
      <c r="X93" s="1244"/>
      <c r="Y93" s="1249"/>
      <c r="Z93" s="1193"/>
      <c r="AA93" s="1248"/>
      <c r="AB93" s="1245"/>
      <c r="AC93" s="1244"/>
      <c r="AD93" s="1244"/>
      <c r="AE93" s="1244"/>
      <c r="AF93" s="1249"/>
      <c r="AG93" s="1193"/>
      <c r="AH93" s="1248"/>
      <c r="AI93" s="1245"/>
      <c r="AJ93" s="530"/>
      <c r="AK93" s="1379"/>
      <c r="AL93" s="556"/>
      <c r="AM93" s="556"/>
      <c r="AN93" s="556"/>
      <c r="AO93" s="556"/>
      <c r="AP93" s="556"/>
      <c r="AQ93" s="556"/>
      <c r="AR93" s="556"/>
      <c r="AS93" s="556"/>
      <c r="AT93" s="556"/>
      <c r="AU93" s="556"/>
      <c r="AV93" s="556"/>
      <c r="AW93" s="556"/>
    </row>
    <row r="94" spans="1:50" s="492" customFormat="1" ht="15" customHeight="1">
      <c r="A94" s="1359"/>
      <c r="B94" s="1359"/>
      <c r="C94" s="1359"/>
      <c r="D94" s="1359"/>
      <c r="E94" s="1359"/>
      <c r="F94" s="869"/>
      <c r="G94" s="869"/>
      <c r="H94" s="867"/>
      <c r="I94" s="1359"/>
      <c r="J94" s="869"/>
      <c r="K94" s="873"/>
      <c r="L94" s="508"/>
      <c r="M94" s="521" t="s">
        <v>10</v>
      </c>
      <c r="N94" s="526"/>
      <c r="O94" s="526"/>
      <c r="P94" s="526"/>
      <c r="Q94" s="526"/>
      <c r="R94" s="526"/>
      <c r="S94" s="526"/>
      <c r="T94" s="526"/>
      <c r="U94" s="526"/>
      <c r="V94" s="1246"/>
      <c r="W94" s="1246"/>
      <c r="X94" s="1246"/>
      <c r="Y94" s="1246"/>
      <c r="Z94" s="1246"/>
      <c r="AA94" s="1246"/>
      <c r="AB94" s="1246"/>
      <c r="AC94" s="1246"/>
      <c r="AD94" s="1246"/>
      <c r="AE94" s="1246"/>
      <c r="AF94" s="1246"/>
      <c r="AG94" s="1246"/>
      <c r="AH94" s="1246"/>
      <c r="AI94" s="1246"/>
      <c r="AJ94" s="526"/>
      <c r="AK94" s="530"/>
      <c r="AL94" s="556"/>
      <c r="AM94" s="556"/>
      <c r="AN94" s="556"/>
      <c r="AO94" s="556"/>
      <c r="AP94" s="556"/>
      <c r="AQ94" s="556"/>
      <c r="AR94" s="556"/>
      <c r="AS94" s="556"/>
      <c r="AT94" s="556"/>
      <c r="AU94" s="556"/>
      <c r="AV94" s="556"/>
      <c r="AW94" s="556"/>
      <c r="AX94" s="556"/>
    </row>
    <row r="95" spans="1:50" s="492" customFormat="1" ht="15" hidden="1" customHeight="1">
      <c r="A95" s="1359"/>
      <c r="B95" s="1359"/>
      <c r="C95" s="1359"/>
      <c r="D95" s="1359"/>
      <c r="E95" s="869"/>
      <c r="F95" s="869"/>
      <c r="G95" s="869"/>
      <c r="H95" s="867"/>
      <c r="I95" s="1359"/>
      <c r="J95" s="869"/>
      <c r="K95" s="873"/>
      <c r="L95" s="508"/>
      <c r="M95" s="521"/>
      <c r="N95" s="526"/>
      <c r="O95" s="526"/>
      <c r="P95" s="526"/>
      <c r="Q95" s="526"/>
      <c r="R95" s="526"/>
      <c r="S95" s="526"/>
      <c r="T95" s="526"/>
      <c r="U95" s="526"/>
      <c r="V95" s="1246"/>
      <c r="W95" s="1246"/>
      <c r="X95" s="1246"/>
      <c r="Y95" s="1246"/>
      <c r="Z95" s="1246"/>
      <c r="AA95" s="1246"/>
      <c r="AB95" s="1246"/>
      <c r="AC95" s="1246"/>
      <c r="AD95" s="1246"/>
      <c r="AE95" s="1246"/>
      <c r="AF95" s="1246"/>
      <c r="AG95" s="1246"/>
      <c r="AH95" s="1246"/>
      <c r="AI95" s="1246"/>
      <c r="AJ95" s="526"/>
      <c r="AK95" s="530"/>
      <c r="AL95" s="556"/>
      <c r="AM95" s="556"/>
      <c r="AN95" s="556"/>
      <c r="AO95" s="556"/>
      <c r="AP95" s="556"/>
      <c r="AQ95" s="556"/>
      <c r="AR95" s="556"/>
      <c r="AS95" s="556"/>
      <c r="AT95" s="556"/>
      <c r="AU95" s="556"/>
      <c r="AV95" s="556"/>
      <c r="AW95" s="556"/>
      <c r="AX95" s="556"/>
    </row>
    <row r="96" spans="1:50" s="492" customFormat="1" ht="15" customHeight="1">
      <c r="A96" s="1359"/>
      <c r="B96" s="1359"/>
      <c r="C96" s="1359"/>
      <c r="D96" s="872"/>
      <c r="E96" s="872"/>
      <c r="F96" s="869"/>
      <c r="G96" s="867"/>
      <c r="H96" s="867"/>
      <c r="I96" s="865"/>
      <c r="J96" s="862"/>
      <c r="K96" s="874">
        <v>1</v>
      </c>
      <c r="L96" s="508"/>
      <c r="M96" s="520" t="s">
        <v>16</v>
      </c>
      <c r="N96" s="519"/>
      <c r="O96" s="515"/>
      <c r="P96" s="515"/>
      <c r="Q96" s="515"/>
      <c r="R96" s="542"/>
      <c r="S96" s="534"/>
      <c r="T96" s="533"/>
      <c r="U96" s="519"/>
      <c r="V96" s="1244"/>
      <c r="W96" s="1244"/>
      <c r="X96" s="1244"/>
      <c r="Y96" s="1249"/>
      <c r="Z96" s="1193"/>
      <c r="AA96" s="1248"/>
      <c r="AB96" s="1190"/>
      <c r="AC96" s="1244"/>
      <c r="AD96" s="1244"/>
      <c r="AE96" s="1244"/>
      <c r="AF96" s="1249"/>
      <c r="AG96" s="1193"/>
      <c r="AH96" s="1248"/>
      <c r="AI96" s="1190"/>
      <c r="AJ96" s="534"/>
      <c r="AK96" s="530"/>
      <c r="AL96" s="556"/>
      <c r="AM96" s="556"/>
      <c r="AN96" s="556"/>
      <c r="AO96" s="556"/>
      <c r="AP96" s="556"/>
      <c r="AQ96" s="556"/>
      <c r="AR96" s="556"/>
      <c r="AS96" s="556"/>
      <c r="AT96" s="556"/>
      <c r="AU96" s="556"/>
      <c r="AV96" s="556"/>
      <c r="AW96" s="556"/>
    </row>
    <row r="97" spans="1:49" s="492" customFormat="1" ht="15" customHeight="1">
      <c r="A97" s="1359"/>
      <c r="B97" s="1359"/>
      <c r="C97" s="872"/>
      <c r="D97" s="872"/>
      <c r="E97" s="872"/>
      <c r="F97" s="872"/>
      <c r="G97" s="867"/>
      <c r="H97" s="867"/>
      <c r="I97" s="875"/>
      <c r="J97" s="862"/>
      <c r="K97" s="874">
        <v>1</v>
      </c>
      <c r="L97" s="508"/>
      <c r="M97" s="519" t="s">
        <v>17</v>
      </c>
      <c r="N97" s="519"/>
      <c r="O97" s="515"/>
      <c r="P97" s="515"/>
      <c r="Q97" s="515"/>
      <c r="R97" s="542"/>
      <c r="S97" s="534"/>
      <c r="T97" s="533"/>
      <c r="U97" s="519"/>
      <c r="V97" s="1244"/>
      <c r="W97" s="1244"/>
      <c r="X97" s="1244"/>
      <c r="Y97" s="1249"/>
      <c r="Z97" s="1193"/>
      <c r="AA97" s="1248"/>
      <c r="AB97" s="1190"/>
      <c r="AC97" s="1244"/>
      <c r="AD97" s="1244"/>
      <c r="AE97" s="1244"/>
      <c r="AF97" s="1249"/>
      <c r="AG97" s="1193"/>
      <c r="AH97" s="1248"/>
      <c r="AI97" s="1190"/>
      <c r="AJ97" s="534"/>
      <c r="AK97" s="530"/>
      <c r="AL97" s="556"/>
      <c r="AM97" s="556"/>
      <c r="AN97" s="556"/>
      <c r="AO97" s="556"/>
      <c r="AP97" s="556"/>
      <c r="AQ97" s="556"/>
      <c r="AR97" s="556"/>
      <c r="AS97" s="556"/>
      <c r="AT97" s="556"/>
      <c r="AU97" s="556"/>
      <c r="AV97" s="556"/>
      <c r="AW97" s="556"/>
    </row>
    <row r="98" spans="1:49" s="492" customFormat="1" ht="15" customHeight="1">
      <c r="A98" s="1359"/>
      <c r="B98" s="872"/>
      <c r="C98" s="872"/>
      <c r="D98" s="872"/>
      <c r="E98" s="872"/>
      <c r="F98" s="872"/>
      <c r="G98" s="867"/>
      <c r="H98" s="867"/>
      <c r="I98" s="865"/>
      <c r="J98" s="862"/>
      <c r="K98" s="874">
        <v>1</v>
      </c>
      <c r="L98" s="508"/>
      <c r="M98" s="528" t="s">
        <v>18</v>
      </c>
      <c r="N98" s="519"/>
      <c r="O98" s="515"/>
      <c r="P98" s="515"/>
      <c r="Q98" s="515"/>
      <c r="R98" s="542"/>
      <c r="S98" s="534"/>
      <c r="T98" s="533"/>
      <c r="U98" s="519"/>
      <c r="V98" s="1244"/>
      <c r="W98" s="1244"/>
      <c r="X98" s="1244"/>
      <c r="Y98" s="1249"/>
      <c r="Z98" s="1193"/>
      <c r="AA98" s="1248"/>
      <c r="AB98" s="1190"/>
      <c r="AC98" s="1244"/>
      <c r="AD98" s="1244"/>
      <c r="AE98" s="1244"/>
      <c r="AF98" s="1249"/>
      <c r="AG98" s="1193"/>
      <c r="AH98" s="1248"/>
      <c r="AI98" s="1190"/>
      <c r="AJ98" s="534"/>
      <c r="AK98" s="530"/>
      <c r="AL98" s="556"/>
      <c r="AM98" s="556"/>
      <c r="AN98" s="556"/>
      <c r="AO98" s="556"/>
      <c r="AP98" s="556"/>
      <c r="AQ98" s="556"/>
      <c r="AR98" s="556"/>
      <c r="AS98" s="556"/>
      <c r="AT98" s="556"/>
      <c r="AU98" s="556"/>
      <c r="AV98" s="556"/>
      <c r="AW98" s="556"/>
    </row>
    <row r="99" spans="1:49"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9"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9" s="34" customFormat="1" ht="17.100000000000001" customHeight="1">
      <c r="G101" s="34" t="s">
        <v>12</v>
      </c>
      <c r="I101" s="34" t="s">
        <v>67</v>
      </c>
      <c r="V101" s="151"/>
    </row>
    <row r="102" spans="1:49" ht="17.100000000000001" customHeight="1">
      <c r="X102" s="439"/>
      <c r="Y102" s="40"/>
      <c r="Z102" s="40"/>
    </row>
    <row r="103" spans="1:49" s="493" customFormat="1" ht="22.5">
      <c r="A103" s="1359">
        <v>1</v>
      </c>
      <c r="B103" s="1026"/>
      <c r="C103" s="1026"/>
      <c r="D103" s="1026"/>
      <c r="E103" s="1027"/>
      <c r="F103" s="1028"/>
      <c r="G103" s="1026"/>
      <c r="H103" s="1026"/>
      <c r="I103" s="1007"/>
      <c r="J103" s="1012"/>
      <c r="K103" s="1012"/>
      <c r="L103" s="562">
        <f>mergeValue(A103)</f>
        <v>1</v>
      </c>
      <c r="M103" s="610" t="s">
        <v>19</v>
      </c>
      <c r="N103" s="549"/>
      <c r="O103" s="1455"/>
      <c r="P103" s="1456"/>
      <c r="Q103" s="1456"/>
      <c r="R103" s="1456"/>
      <c r="S103" s="1456"/>
      <c r="T103" s="1456"/>
      <c r="U103" s="1456"/>
      <c r="V103" s="1456"/>
      <c r="W103" s="1456"/>
      <c r="X103" s="1456"/>
      <c r="Y103" s="1456"/>
      <c r="Z103" s="1456"/>
      <c r="AA103" s="1457"/>
      <c r="AB103" s="1128" t="s">
        <v>721</v>
      </c>
      <c r="AC103" s="554"/>
      <c r="AD103" s="554"/>
      <c r="AE103" s="554"/>
      <c r="AF103" s="554"/>
      <c r="AG103" s="554"/>
      <c r="AH103" s="554"/>
      <c r="AI103" s="554"/>
      <c r="AJ103" s="554"/>
      <c r="AK103" s="554"/>
      <c r="AL103" s="554"/>
      <c r="AM103" s="554"/>
      <c r="AN103" s="554"/>
    </row>
    <row r="104" spans="1:49" s="493" customFormat="1" ht="22.5">
      <c r="A104" s="1359"/>
      <c r="B104" s="1359">
        <v>1</v>
      </c>
      <c r="C104" s="1026"/>
      <c r="D104" s="1026"/>
      <c r="E104" s="1028"/>
      <c r="F104" s="1028"/>
      <c r="G104" s="1026"/>
      <c r="H104" s="1026"/>
      <c r="I104" s="1014"/>
      <c r="J104" s="1009"/>
      <c r="K104" s="1008"/>
      <c r="L104" s="562" t="str">
        <f>mergeValue(A104) &amp;"."&amp; mergeValue(B104)</f>
        <v>1.1</v>
      </c>
      <c r="M104" s="516" t="s">
        <v>15</v>
      </c>
      <c r="N104" s="549"/>
      <c r="O104" s="1455"/>
      <c r="P104" s="1456"/>
      <c r="Q104" s="1456"/>
      <c r="R104" s="1456"/>
      <c r="S104" s="1456"/>
      <c r="T104" s="1456"/>
      <c r="U104" s="1456"/>
      <c r="V104" s="1456"/>
      <c r="W104" s="1456"/>
      <c r="X104" s="1456"/>
      <c r="Y104" s="1456"/>
      <c r="Z104" s="1456"/>
      <c r="AA104" s="1457"/>
      <c r="AB104" s="1128" t="s">
        <v>460</v>
      </c>
      <c r="AC104" s="554"/>
      <c r="AD104" s="554"/>
      <c r="AE104" s="554"/>
      <c r="AF104" s="554"/>
      <c r="AG104" s="554"/>
      <c r="AH104" s="554"/>
      <c r="AI104" s="554"/>
      <c r="AJ104" s="554"/>
      <c r="AK104" s="554"/>
      <c r="AL104" s="554"/>
      <c r="AM104" s="554"/>
      <c r="AN104" s="554"/>
    </row>
    <row r="105" spans="1:49" s="493" customFormat="1" ht="22.5">
      <c r="A105" s="1359"/>
      <c r="B105" s="1359"/>
      <c r="C105" s="1359">
        <v>1</v>
      </c>
      <c r="D105" s="1026"/>
      <c r="E105" s="1028"/>
      <c r="F105" s="1028"/>
      <c r="G105" s="1026"/>
      <c r="H105" s="1026"/>
      <c r="I105" s="1014"/>
      <c r="J105" s="1009"/>
      <c r="K105" s="1008"/>
      <c r="L105" s="562" t="str">
        <f>mergeValue(A105) &amp;"."&amp; mergeValue(B105)&amp;"."&amp; mergeValue(C105)</f>
        <v>1.1.1</v>
      </c>
      <c r="M105" s="517" t="s">
        <v>7</v>
      </c>
      <c r="N105" s="549"/>
      <c r="O105" s="1455"/>
      <c r="P105" s="1456"/>
      <c r="Q105" s="1456"/>
      <c r="R105" s="1456"/>
      <c r="S105" s="1456"/>
      <c r="T105" s="1456"/>
      <c r="U105" s="1456"/>
      <c r="V105" s="1456"/>
      <c r="W105" s="1456"/>
      <c r="X105" s="1456"/>
      <c r="Y105" s="1456"/>
      <c r="Z105" s="1456"/>
      <c r="AA105" s="1457"/>
      <c r="AB105" s="1128" t="s">
        <v>601</v>
      </c>
      <c r="AC105" s="554"/>
      <c r="AD105" s="554"/>
      <c r="AE105" s="554"/>
      <c r="AF105" s="554"/>
      <c r="AG105" s="554"/>
      <c r="AH105" s="554"/>
      <c r="AI105" s="554"/>
      <c r="AJ105" s="554"/>
      <c r="AK105" s="554"/>
      <c r="AL105" s="554"/>
      <c r="AM105" s="554"/>
      <c r="AN105" s="554"/>
    </row>
    <row r="106" spans="1:49" s="493" customFormat="1" ht="22.5">
      <c r="A106" s="1359"/>
      <c r="B106" s="1359"/>
      <c r="C106" s="1359"/>
      <c r="D106" s="1359">
        <v>1</v>
      </c>
      <c r="E106" s="1028"/>
      <c r="F106" s="1028"/>
      <c r="G106" s="1026"/>
      <c r="H106" s="1026"/>
      <c r="I106" s="1014"/>
      <c r="J106" s="1009"/>
      <c r="K106" s="1008"/>
      <c r="L106" s="562" t="str">
        <f>mergeValue(A106) &amp;"."&amp; mergeValue(B106)&amp;"."&amp; mergeValue(C106)&amp;"."&amp; mergeValue(D106)</f>
        <v>1.1.1.1</v>
      </c>
      <c r="M106" s="518" t="s">
        <v>21</v>
      </c>
      <c r="N106" s="549"/>
      <c r="O106" s="1455"/>
      <c r="P106" s="1456"/>
      <c r="Q106" s="1456"/>
      <c r="R106" s="1456"/>
      <c r="S106" s="1456"/>
      <c r="T106" s="1456"/>
      <c r="U106" s="1456"/>
      <c r="V106" s="1456"/>
      <c r="W106" s="1456"/>
      <c r="X106" s="1456"/>
      <c r="Y106" s="1456"/>
      <c r="Z106" s="1456"/>
      <c r="AA106" s="1457"/>
      <c r="AB106" s="1128" t="s">
        <v>602</v>
      </c>
      <c r="AC106" s="554"/>
      <c r="AD106" s="554"/>
      <c r="AE106" s="554"/>
      <c r="AF106" s="554"/>
      <c r="AG106" s="554"/>
      <c r="AH106" s="554"/>
      <c r="AI106" s="554"/>
      <c r="AJ106" s="554"/>
      <c r="AK106" s="554"/>
      <c r="AL106" s="554"/>
      <c r="AM106" s="554"/>
      <c r="AN106" s="554"/>
    </row>
    <row r="107" spans="1:49" s="493" customFormat="1" ht="14.25" hidden="1">
      <c r="A107" s="1359"/>
      <c r="B107" s="1359"/>
      <c r="C107" s="1359"/>
      <c r="D107" s="1359"/>
      <c r="E107" s="1359">
        <v>1</v>
      </c>
      <c r="F107" s="1028"/>
      <c r="G107" s="1026"/>
      <c r="H107" s="1026"/>
      <c r="I107" s="1013"/>
      <c r="J107" s="1009"/>
      <c r="K107" s="1008"/>
      <c r="L107" s="562"/>
      <c r="M107" s="524"/>
      <c r="N107" s="550"/>
      <c r="O107" s="1458"/>
      <c r="P107" s="1459"/>
      <c r="Q107" s="1459"/>
      <c r="R107" s="1459"/>
      <c r="S107" s="1459"/>
      <c r="T107" s="1459"/>
      <c r="U107" s="1459"/>
      <c r="V107" s="1459"/>
      <c r="W107" s="1459"/>
      <c r="X107" s="1459"/>
      <c r="Y107" s="1459"/>
      <c r="Z107" s="1459"/>
      <c r="AA107" s="1460"/>
      <c r="AB107" s="1128"/>
      <c r="AC107" s="554"/>
      <c r="AD107" s="554"/>
      <c r="AE107" s="554"/>
      <c r="AF107" s="554"/>
      <c r="AG107" s="554"/>
      <c r="AH107" s="554"/>
      <c r="AI107" s="554"/>
      <c r="AJ107" s="554"/>
      <c r="AK107" s="554"/>
      <c r="AL107" s="554"/>
      <c r="AM107" s="554"/>
      <c r="AN107" s="554"/>
    </row>
    <row r="108" spans="1:49" s="493" customFormat="1" ht="33.75">
      <c r="A108" s="1359"/>
      <c r="B108" s="1359"/>
      <c r="C108" s="1359"/>
      <c r="D108" s="1359"/>
      <c r="E108" s="1359"/>
      <c r="F108" s="1359">
        <v>1</v>
      </c>
      <c r="G108" s="1026"/>
      <c r="H108" s="1026"/>
      <c r="I108" s="1409"/>
      <c r="J108" s="1009"/>
      <c r="K108" s="1008"/>
      <c r="L108" s="562" t="str">
        <f>mergeValue(A108) &amp;"."&amp; mergeValue(B108)&amp;"."&amp; mergeValue(C108)&amp;"."&amp; mergeValue(D108)&amp;"."&amp; mergeValue(F108)</f>
        <v>1.1.1.1.1</v>
      </c>
      <c r="M108" s="525" t="s">
        <v>9</v>
      </c>
      <c r="N108" s="550"/>
      <c r="O108" s="1362"/>
      <c r="P108" s="1363"/>
      <c r="Q108" s="1363"/>
      <c r="R108" s="1363"/>
      <c r="S108" s="1363"/>
      <c r="T108" s="1363"/>
      <c r="U108" s="1363"/>
      <c r="V108" s="1363"/>
      <c r="W108" s="1363"/>
      <c r="X108" s="1363"/>
      <c r="Y108" s="1363"/>
      <c r="Z108" s="1363"/>
      <c r="AA108" s="1364"/>
      <c r="AB108" s="1128" t="s">
        <v>723</v>
      </c>
      <c r="AC108" s="554"/>
      <c r="AD108" s="558" t="str">
        <f>strCheckUnique(AE108:AE113)</f>
        <v/>
      </c>
      <c r="AE108" s="554"/>
      <c r="AF108" s="558"/>
      <c r="AG108" s="554"/>
      <c r="AH108" s="554"/>
      <c r="AI108" s="554"/>
      <c r="AJ108" s="554"/>
      <c r="AK108" s="554"/>
      <c r="AL108" s="554"/>
      <c r="AM108" s="554"/>
      <c r="AN108" s="554"/>
    </row>
    <row r="109" spans="1:49" s="493" customFormat="1" ht="56.25" customHeight="1">
      <c r="A109" s="1359"/>
      <c r="B109" s="1359"/>
      <c r="C109" s="1359"/>
      <c r="D109" s="1359"/>
      <c r="E109" s="1359"/>
      <c r="F109" s="1359"/>
      <c r="G109" s="1359">
        <v>1</v>
      </c>
      <c r="H109" s="1026"/>
      <c r="I109" s="1409"/>
      <c r="J109" s="1410"/>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65"/>
      <c r="X109" s="1367" t="s">
        <v>83</v>
      </c>
      <c r="Y109" s="1365"/>
      <c r="Z109" s="1367" t="s">
        <v>83</v>
      </c>
      <c r="AA109" s="507"/>
      <c r="AB109" s="1128" t="s">
        <v>741</v>
      </c>
      <c r="AC109" s="554" t="str">
        <f>strCheckDate(O109:AA109)</f>
        <v/>
      </c>
      <c r="AD109" s="558"/>
      <c r="AE109" s="558" t="str">
        <f>IF(M109="","",M109 )</f>
        <v/>
      </c>
      <c r="AF109" s="558"/>
      <c r="AG109" s="558"/>
      <c r="AH109" s="558"/>
      <c r="AI109" s="554"/>
      <c r="AJ109" s="554"/>
      <c r="AK109" s="554"/>
      <c r="AL109" s="554"/>
      <c r="AM109" s="554"/>
      <c r="AN109" s="554"/>
    </row>
    <row r="110" spans="1:49" s="493" customFormat="1" ht="87.95" customHeight="1">
      <c r="A110" s="1359"/>
      <c r="B110" s="1359"/>
      <c r="C110" s="1359"/>
      <c r="D110" s="1359"/>
      <c r="E110" s="1359"/>
      <c r="F110" s="1359"/>
      <c r="G110" s="1359"/>
      <c r="H110" s="1026">
        <v>1</v>
      </c>
      <c r="I110" s="1409"/>
      <c r="J110" s="1410"/>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65"/>
      <c r="X110" s="1367"/>
      <c r="Y110" s="1365"/>
      <c r="Z110" s="1367"/>
      <c r="AA110" s="637"/>
      <c r="AB110" s="1377" t="s">
        <v>742</v>
      </c>
      <c r="AC110" s="554" t="str">
        <f>strCheckDate(O110:AA110)</f>
        <v/>
      </c>
      <c r="AD110" s="554"/>
      <c r="AE110" s="554"/>
      <c r="AF110" s="558"/>
      <c r="AG110" s="554"/>
      <c r="AH110" s="554"/>
      <c r="AI110" s="554"/>
      <c r="AJ110" s="554"/>
      <c r="AK110" s="554"/>
      <c r="AL110" s="554"/>
      <c r="AM110" s="554"/>
      <c r="AN110" s="554"/>
    </row>
    <row r="111" spans="1:49" s="493" customFormat="1" ht="14.25" hidden="1">
      <c r="A111" s="1359"/>
      <c r="B111" s="1359"/>
      <c r="C111" s="1359"/>
      <c r="D111" s="1359"/>
      <c r="E111" s="1359"/>
      <c r="F111" s="1359"/>
      <c r="G111" s="1359"/>
      <c r="H111" s="1026"/>
      <c r="I111" s="1409"/>
      <c r="J111" s="1410"/>
      <c r="K111" s="1015"/>
      <c r="L111" s="569"/>
      <c r="M111" s="615"/>
      <c r="N111" s="615"/>
      <c r="O111" s="532"/>
      <c r="P111" s="463"/>
      <c r="Q111" s="463"/>
      <c r="R111" s="463"/>
      <c r="S111" s="463"/>
      <c r="T111" s="463"/>
      <c r="U111" s="529"/>
      <c r="V111" s="553"/>
      <c r="W111" s="1366"/>
      <c r="X111" s="1367"/>
      <c r="Y111" s="1366"/>
      <c r="Z111" s="1367"/>
      <c r="AA111" s="507"/>
      <c r="AB111" s="1378"/>
      <c r="AC111" s="554"/>
      <c r="AD111" s="554"/>
      <c r="AE111" s="554"/>
      <c r="AF111" s="558">
        <f ca="1">OFFSET(AF111,-1,0)</f>
        <v>0</v>
      </c>
      <c r="AG111" s="554"/>
      <c r="AH111" s="554"/>
      <c r="AI111" s="554"/>
      <c r="AJ111" s="554"/>
      <c r="AK111" s="554"/>
      <c r="AL111" s="554"/>
      <c r="AM111" s="554"/>
      <c r="AN111" s="554"/>
    </row>
    <row r="112" spans="1:49" s="492" customFormat="1" ht="15" customHeight="1">
      <c r="A112" s="1359"/>
      <c r="B112" s="1359"/>
      <c r="C112" s="1359"/>
      <c r="D112" s="1359"/>
      <c r="E112" s="1359"/>
      <c r="F112" s="1359"/>
      <c r="G112" s="1359"/>
      <c r="H112" s="1026"/>
      <c r="I112" s="1409"/>
      <c r="J112" s="1410"/>
      <c r="K112" s="1017"/>
      <c r="L112" s="508"/>
      <c r="M112" s="527" t="s">
        <v>40</v>
      </c>
      <c r="N112" s="521"/>
      <c r="O112" s="515"/>
      <c r="P112" s="515"/>
      <c r="Q112" s="515"/>
      <c r="R112" s="515"/>
      <c r="S112" s="515"/>
      <c r="T112" s="515"/>
      <c r="U112" s="515"/>
      <c r="V112" s="515"/>
      <c r="W112" s="533"/>
      <c r="X112" s="534"/>
      <c r="Y112" s="533"/>
      <c r="Z112" s="521"/>
      <c r="AA112" s="530"/>
      <c r="AB112" s="1379"/>
      <c r="AC112" s="556"/>
      <c r="AD112" s="556"/>
      <c r="AE112" s="556"/>
      <c r="AF112" s="556"/>
      <c r="AG112" s="556"/>
      <c r="AH112" s="556"/>
      <c r="AI112" s="556"/>
      <c r="AJ112" s="556"/>
      <c r="AK112" s="556"/>
      <c r="AL112" s="556"/>
      <c r="AM112" s="556"/>
      <c r="AN112" s="556"/>
    </row>
    <row r="113" spans="1:40" s="492" customFormat="1" ht="15" customHeight="1">
      <c r="A113" s="1359"/>
      <c r="B113" s="1359"/>
      <c r="C113" s="1359"/>
      <c r="D113" s="1359"/>
      <c r="E113" s="1359"/>
      <c r="F113" s="1359"/>
      <c r="G113" s="1026"/>
      <c r="H113" s="1026"/>
      <c r="I113" s="1409"/>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59"/>
      <c r="B114" s="1359"/>
      <c r="C114" s="1359"/>
      <c r="D114" s="1359"/>
      <c r="E114" s="1359"/>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59"/>
      <c r="B115" s="1359"/>
      <c r="C115" s="1359"/>
      <c r="D115" s="1359"/>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59"/>
      <c r="B116" s="1359"/>
      <c r="C116" s="1359"/>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59"/>
      <c r="B117" s="1359"/>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59"/>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59">
        <v>1</v>
      </c>
      <c r="B125" s="888"/>
      <c r="C125" s="888"/>
      <c r="D125" s="888"/>
      <c r="E125" s="889"/>
      <c r="F125" s="890"/>
      <c r="G125" s="890"/>
      <c r="H125" s="890"/>
      <c r="I125" s="891"/>
      <c r="J125" s="886"/>
      <c r="K125" s="893"/>
      <c r="L125" s="562">
        <f>mergeValue(A125)</f>
        <v>1</v>
      </c>
      <c r="M125" s="610" t="s">
        <v>19</v>
      </c>
      <c r="N125" s="549"/>
      <c r="O125" s="1402"/>
      <c r="P125" s="1402"/>
      <c r="Q125" s="1402"/>
      <c r="R125" s="1402"/>
      <c r="S125" s="1402"/>
      <c r="T125" s="1402"/>
      <c r="U125" s="1402"/>
      <c r="V125" s="1402"/>
      <c r="W125" s="1128" t="s">
        <v>721</v>
      </c>
      <c r="X125" s="554"/>
      <c r="Y125" s="554"/>
      <c r="Z125" s="554"/>
      <c r="AA125" s="554"/>
      <c r="AB125" s="554"/>
      <c r="AC125" s="554"/>
      <c r="AD125" s="554"/>
      <c r="AE125" s="554"/>
      <c r="AF125" s="554"/>
      <c r="AG125" s="554"/>
      <c r="AH125" s="554"/>
    </row>
    <row r="126" spans="1:40" s="493" customFormat="1" ht="22.5">
      <c r="A126" s="1359"/>
      <c r="B126" s="1359">
        <v>1</v>
      </c>
      <c r="C126" s="888"/>
      <c r="D126" s="888"/>
      <c r="E126" s="890"/>
      <c r="F126" s="890"/>
      <c r="G126" s="890"/>
      <c r="H126" s="890"/>
      <c r="I126" s="885"/>
      <c r="J126" s="884"/>
      <c r="K126" s="887"/>
      <c r="L126" s="562" t="str">
        <f>mergeValue(A126) &amp;"."&amp; mergeValue(B126)</f>
        <v>1.1</v>
      </c>
      <c r="M126" s="516" t="s">
        <v>15</v>
      </c>
      <c r="N126" s="549"/>
      <c r="O126" s="1402"/>
      <c r="P126" s="1402"/>
      <c r="Q126" s="1402"/>
      <c r="R126" s="1402"/>
      <c r="S126" s="1402"/>
      <c r="T126" s="1402"/>
      <c r="U126" s="1402"/>
      <c r="V126" s="1402"/>
      <c r="W126" s="1128" t="s">
        <v>460</v>
      </c>
      <c r="X126" s="554"/>
      <c r="Y126" s="554"/>
      <c r="Z126" s="554"/>
      <c r="AA126" s="554"/>
      <c r="AB126" s="554"/>
      <c r="AC126" s="554"/>
      <c r="AD126" s="554"/>
      <c r="AE126" s="554"/>
      <c r="AF126" s="554"/>
      <c r="AG126" s="554"/>
      <c r="AH126" s="554"/>
    </row>
    <row r="127" spans="1:40" s="493" customFormat="1" ht="22.5">
      <c r="A127" s="1359"/>
      <c r="B127" s="1359"/>
      <c r="C127" s="1359">
        <v>1</v>
      </c>
      <c r="D127" s="888"/>
      <c r="E127" s="890"/>
      <c r="F127" s="890"/>
      <c r="G127" s="890"/>
      <c r="H127" s="890"/>
      <c r="I127" s="892"/>
      <c r="J127" s="884"/>
      <c r="K127" s="887"/>
      <c r="L127" s="562" t="str">
        <f>mergeValue(A127) &amp;"."&amp; mergeValue(B127)&amp;"."&amp; mergeValue(C127)</f>
        <v>1.1.1</v>
      </c>
      <c r="M127" s="517" t="s">
        <v>7</v>
      </c>
      <c r="N127" s="549"/>
      <c r="O127" s="1402"/>
      <c r="P127" s="1402"/>
      <c r="Q127" s="1402"/>
      <c r="R127" s="1402"/>
      <c r="S127" s="1402"/>
      <c r="T127" s="1402"/>
      <c r="U127" s="1402"/>
      <c r="V127" s="1402"/>
      <c r="W127" s="1128" t="s">
        <v>601</v>
      </c>
      <c r="X127" s="554"/>
      <c r="Y127" s="554"/>
      <c r="Z127" s="554"/>
      <c r="AA127" s="554"/>
      <c r="AB127" s="554"/>
      <c r="AC127" s="554"/>
      <c r="AD127" s="554"/>
      <c r="AE127" s="554"/>
      <c r="AF127" s="554"/>
      <c r="AG127" s="554"/>
      <c r="AH127" s="554"/>
    </row>
    <row r="128" spans="1:40" s="493" customFormat="1" ht="22.5">
      <c r="A128" s="1359"/>
      <c r="B128" s="1359"/>
      <c r="C128" s="1359"/>
      <c r="D128" s="1359">
        <v>1</v>
      </c>
      <c r="E128" s="890"/>
      <c r="F128" s="890"/>
      <c r="G128" s="890"/>
      <c r="H128" s="890"/>
      <c r="I128" s="892"/>
      <c r="J128" s="884"/>
      <c r="K128" s="887"/>
      <c r="L128" s="562" t="str">
        <f>mergeValue(A128) &amp;"."&amp; mergeValue(B128)&amp;"."&amp; mergeValue(C128)&amp;"."&amp; mergeValue(D128)</f>
        <v>1.1.1.1</v>
      </c>
      <c r="M128" s="518" t="s">
        <v>21</v>
      </c>
      <c r="N128" s="549"/>
      <c r="O128" s="1402"/>
      <c r="P128" s="1402"/>
      <c r="Q128" s="1402"/>
      <c r="R128" s="1402"/>
      <c r="S128" s="1402"/>
      <c r="T128" s="1402"/>
      <c r="U128" s="1402"/>
      <c r="V128" s="1402"/>
      <c r="W128" s="1128" t="s">
        <v>602</v>
      </c>
      <c r="X128" s="554"/>
      <c r="Y128" s="554"/>
      <c r="Z128" s="554"/>
      <c r="AA128" s="554"/>
      <c r="AB128" s="554"/>
      <c r="AC128" s="554"/>
      <c r="AD128" s="554"/>
      <c r="AE128" s="554"/>
      <c r="AF128" s="554"/>
      <c r="AG128" s="554"/>
      <c r="AH128" s="554"/>
    </row>
    <row r="129" spans="1:34" s="493" customFormat="1" ht="11.25" hidden="1" customHeight="1">
      <c r="A129" s="1359"/>
      <c r="B129" s="1359"/>
      <c r="C129" s="1359"/>
      <c r="D129" s="1359"/>
      <c r="E129" s="1359">
        <v>1</v>
      </c>
      <c r="F129" s="890"/>
      <c r="G129" s="890"/>
      <c r="H129" s="888">
        <v>1</v>
      </c>
      <c r="I129" s="1359">
        <v>1</v>
      </c>
      <c r="J129" s="890"/>
      <c r="K129" s="895"/>
      <c r="L129" s="562"/>
      <c r="M129" s="524"/>
      <c r="N129" s="550"/>
      <c r="O129" s="600"/>
      <c r="P129" s="600"/>
      <c r="Q129" s="600"/>
      <c r="R129" s="600"/>
      <c r="S129" s="600"/>
      <c r="T129" s="600"/>
      <c r="U129" s="600"/>
      <c r="V129" s="478"/>
      <c r="W129" s="1089"/>
      <c r="X129" s="554"/>
      <c r="Y129" s="554"/>
      <c r="Z129" s="554"/>
      <c r="AA129" s="554"/>
      <c r="AB129" s="554"/>
      <c r="AC129" s="554"/>
      <c r="AD129" s="554"/>
      <c r="AE129" s="554"/>
      <c r="AF129" s="554"/>
      <c r="AG129" s="554"/>
      <c r="AH129" s="554"/>
    </row>
    <row r="130" spans="1:34" s="493" customFormat="1" ht="33.75">
      <c r="A130" s="1359"/>
      <c r="B130" s="1359"/>
      <c r="C130" s="1359"/>
      <c r="D130" s="1359"/>
      <c r="E130" s="1359"/>
      <c r="F130" s="1359">
        <v>1</v>
      </c>
      <c r="G130" s="888"/>
      <c r="H130" s="888"/>
      <c r="I130" s="1359"/>
      <c r="J130" s="1359">
        <v>1</v>
      </c>
      <c r="K130" s="896"/>
      <c r="L130" s="562" t="str">
        <f>mergeValue(A130) &amp;"."&amp; mergeValue(B130)&amp;"."&amp; mergeValue(C130)&amp;"."&amp; mergeValue(D130)&amp;"."&amp;  mergeValue(F130)</f>
        <v>1.1.1.1.1</v>
      </c>
      <c r="M130" s="525" t="s">
        <v>9</v>
      </c>
      <c r="N130" s="550"/>
      <c r="O130" s="1361"/>
      <c r="P130" s="1361"/>
      <c r="Q130" s="1361"/>
      <c r="R130" s="1361"/>
      <c r="S130" s="1361"/>
      <c r="T130" s="1361"/>
      <c r="U130" s="1361"/>
      <c r="V130" s="1361"/>
      <c r="W130" s="1128" t="s">
        <v>723</v>
      </c>
      <c r="X130" s="554"/>
      <c r="Y130" s="558" t="str">
        <f>strCheckUnique(Z130:Z133)</f>
        <v/>
      </c>
      <c r="Z130" s="554"/>
      <c r="AA130" s="558"/>
      <c r="AB130" s="554"/>
      <c r="AC130" s="554"/>
      <c r="AD130" s="554"/>
      <c r="AE130" s="554"/>
      <c r="AF130" s="554"/>
      <c r="AG130" s="554"/>
      <c r="AH130" s="554"/>
    </row>
    <row r="131" spans="1:34" s="493" customFormat="1" ht="99" customHeight="1">
      <c r="A131" s="1359"/>
      <c r="B131" s="1359"/>
      <c r="C131" s="1359"/>
      <c r="D131" s="1359"/>
      <c r="E131" s="1359"/>
      <c r="F131" s="1359"/>
      <c r="G131" s="888">
        <v>1</v>
      </c>
      <c r="H131" s="888"/>
      <c r="I131" s="1359"/>
      <c r="J131" s="1359"/>
      <c r="K131" s="896">
        <v>1</v>
      </c>
      <c r="L131" s="562" t="str">
        <f>mergeValue(A131) &amp;"."&amp; mergeValue(B131)&amp;"."&amp; mergeValue(C131)&amp;"."&amp; mergeValue(D131)&amp;"."&amp; mergeValue(F131)&amp;"."&amp; mergeValue(G131)</f>
        <v>1.1.1.1.1.1</v>
      </c>
      <c r="M131" s="1016"/>
      <c r="N131" s="555"/>
      <c r="O131" s="532"/>
      <c r="P131" s="532"/>
      <c r="Q131" s="1040"/>
      <c r="R131" s="1365"/>
      <c r="S131" s="1367" t="s">
        <v>83</v>
      </c>
      <c r="T131" s="1365"/>
      <c r="U131" s="1367" t="s">
        <v>84</v>
      </c>
      <c r="V131" s="547"/>
      <c r="W131" s="1377" t="s">
        <v>736</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59"/>
      <c r="B132" s="1359"/>
      <c r="C132" s="1359"/>
      <c r="D132" s="1359"/>
      <c r="E132" s="1359"/>
      <c r="F132" s="1359"/>
      <c r="G132" s="888"/>
      <c r="H132" s="888"/>
      <c r="I132" s="1359"/>
      <c r="J132" s="1359"/>
      <c r="K132" s="896"/>
      <c r="L132" s="569"/>
      <c r="M132" s="615"/>
      <c r="N132" s="555"/>
      <c r="O132" s="532"/>
      <c r="P132" s="532"/>
      <c r="Q132" s="553" t="str">
        <f>R131 &amp; "-" &amp; T131</f>
        <v>-</v>
      </c>
      <c r="R132" s="1366"/>
      <c r="S132" s="1367"/>
      <c r="T132" s="1366"/>
      <c r="U132" s="1367"/>
      <c r="V132" s="547"/>
      <c r="W132" s="1378"/>
      <c r="X132" s="554"/>
      <c r="Y132" s="554"/>
      <c r="Z132" s="554"/>
      <c r="AA132" s="554"/>
      <c r="AB132" s="554"/>
      <c r="AC132" s="554"/>
      <c r="AD132" s="554"/>
      <c r="AE132" s="554"/>
      <c r="AF132" s="554"/>
      <c r="AG132" s="554"/>
      <c r="AH132" s="554"/>
    </row>
    <row r="133" spans="1:34" s="492" customFormat="1" ht="15" customHeight="1">
      <c r="A133" s="1359"/>
      <c r="B133" s="1359"/>
      <c r="C133" s="1359"/>
      <c r="D133" s="1359"/>
      <c r="E133" s="1359"/>
      <c r="F133" s="1359"/>
      <c r="G133" s="890"/>
      <c r="H133" s="888"/>
      <c r="I133" s="1359"/>
      <c r="J133" s="1359"/>
      <c r="K133" s="895"/>
      <c r="L133" s="508"/>
      <c r="M133" s="526" t="s">
        <v>24</v>
      </c>
      <c r="N133" s="521"/>
      <c r="O133" s="515"/>
      <c r="P133" s="515"/>
      <c r="Q133" s="515"/>
      <c r="R133" s="542"/>
      <c r="S133" s="534"/>
      <c r="T133" s="533"/>
      <c r="U133" s="521"/>
      <c r="V133" s="530"/>
      <c r="W133" s="1379"/>
      <c r="X133" s="556"/>
      <c r="Y133" s="556"/>
      <c r="Z133" s="556"/>
      <c r="AA133" s="556"/>
      <c r="AB133" s="556"/>
      <c r="AC133" s="556"/>
      <c r="AD133" s="556"/>
      <c r="AE133" s="556"/>
      <c r="AF133" s="556"/>
      <c r="AG133" s="556"/>
      <c r="AH133" s="556"/>
    </row>
    <row r="134" spans="1:34" s="492" customFormat="1" ht="15" customHeight="1">
      <c r="A134" s="1359"/>
      <c r="B134" s="1359"/>
      <c r="C134" s="1359"/>
      <c r="D134" s="1359"/>
      <c r="E134" s="1359"/>
      <c r="F134" s="890"/>
      <c r="G134" s="890"/>
      <c r="H134" s="888"/>
      <c r="I134" s="1359"/>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59"/>
      <c r="B135" s="1359"/>
      <c r="C135" s="1359"/>
      <c r="D135" s="1359"/>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59"/>
      <c r="B136" s="1359"/>
      <c r="C136" s="1359"/>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59"/>
      <c r="B137" s="1359"/>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59"/>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59">
        <v>1</v>
      </c>
      <c r="B143" s="906"/>
      <c r="C143" s="906"/>
      <c r="D143" s="906"/>
      <c r="E143" s="907"/>
      <c r="F143" s="908"/>
      <c r="G143" s="908"/>
      <c r="H143" s="908"/>
      <c r="I143" s="909"/>
      <c r="J143" s="904"/>
      <c r="K143" s="911"/>
      <c r="L143" s="562">
        <f>mergeValue(A143)</f>
        <v>1</v>
      </c>
      <c r="M143" s="610" t="s">
        <v>19</v>
      </c>
      <c r="N143" s="549"/>
      <c r="O143" s="1402"/>
      <c r="P143" s="1402"/>
      <c r="Q143" s="1402"/>
      <c r="R143" s="1402"/>
      <c r="S143" s="1402"/>
      <c r="T143" s="1402"/>
      <c r="U143" s="1402"/>
      <c r="V143" s="1402"/>
      <c r="W143" s="1128" t="s">
        <v>721</v>
      </c>
      <c r="X143" s="554"/>
      <c r="Y143" s="554"/>
      <c r="Z143" s="554"/>
      <c r="AA143" s="554"/>
      <c r="AB143" s="554"/>
      <c r="AC143" s="554"/>
      <c r="AD143" s="554"/>
      <c r="AE143" s="554"/>
      <c r="AF143" s="554"/>
      <c r="AG143" s="554"/>
      <c r="AH143" s="554"/>
    </row>
    <row r="144" spans="1:34" s="493" customFormat="1" ht="22.5">
      <c r="A144" s="1359"/>
      <c r="B144" s="1359">
        <v>1</v>
      </c>
      <c r="C144" s="906"/>
      <c r="D144" s="906"/>
      <c r="E144" s="908"/>
      <c r="F144" s="908"/>
      <c r="G144" s="908"/>
      <c r="H144" s="908"/>
      <c r="I144" s="903"/>
      <c r="J144" s="902"/>
      <c r="K144" s="905"/>
      <c r="L144" s="562" t="str">
        <f>mergeValue(A144) &amp;"."&amp; mergeValue(B144)</f>
        <v>1.1</v>
      </c>
      <c r="M144" s="516" t="s">
        <v>15</v>
      </c>
      <c r="N144" s="549"/>
      <c r="O144" s="1402"/>
      <c r="P144" s="1402"/>
      <c r="Q144" s="1402"/>
      <c r="R144" s="1402"/>
      <c r="S144" s="1402"/>
      <c r="T144" s="1402"/>
      <c r="U144" s="1402"/>
      <c r="V144" s="1402"/>
      <c r="W144" s="1128" t="s">
        <v>460</v>
      </c>
      <c r="X144" s="554"/>
      <c r="Y144" s="554"/>
      <c r="Z144" s="554"/>
      <c r="AA144" s="554"/>
      <c r="AB144" s="554"/>
      <c r="AC144" s="554"/>
      <c r="AD144" s="554"/>
      <c r="AE144" s="554"/>
      <c r="AF144" s="554"/>
      <c r="AG144" s="554"/>
      <c r="AH144" s="554"/>
    </row>
    <row r="145" spans="1:35" s="493" customFormat="1" ht="22.5">
      <c r="A145" s="1359"/>
      <c r="B145" s="1359"/>
      <c r="C145" s="1359">
        <v>1</v>
      </c>
      <c r="D145" s="906"/>
      <c r="E145" s="908"/>
      <c r="F145" s="908"/>
      <c r="G145" s="908"/>
      <c r="H145" s="908"/>
      <c r="I145" s="910"/>
      <c r="J145" s="902"/>
      <c r="K145" s="905"/>
      <c r="L145" s="562" t="str">
        <f>mergeValue(A145) &amp;"."&amp; mergeValue(B145)&amp;"."&amp; mergeValue(C145)</f>
        <v>1.1.1</v>
      </c>
      <c r="M145" s="517" t="s">
        <v>7</v>
      </c>
      <c r="N145" s="549"/>
      <c r="O145" s="1402"/>
      <c r="P145" s="1402"/>
      <c r="Q145" s="1402"/>
      <c r="R145" s="1402"/>
      <c r="S145" s="1402"/>
      <c r="T145" s="1402"/>
      <c r="U145" s="1402"/>
      <c r="V145" s="1402"/>
      <c r="W145" s="1128" t="s">
        <v>601</v>
      </c>
      <c r="X145" s="554"/>
      <c r="Y145" s="554"/>
      <c r="Z145" s="554"/>
      <c r="AA145" s="554"/>
      <c r="AB145" s="554"/>
      <c r="AC145" s="554"/>
      <c r="AD145" s="554"/>
      <c r="AE145" s="554"/>
      <c r="AF145" s="554"/>
      <c r="AG145" s="554"/>
      <c r="AH145" s="554"/>
    </row>
    <row r="146" spans="1:35" s="493" customFormat="1" ht="22.5">
      <c r="A146" s="1359"/>
      <c r="B146" s="1359"/>
      <c r="C146" s="1359"/>
      <c r="D146" s="1359">
        <v>1</v>
      </c>
      <c r="E146" s="908"/>
      <c r="F146" s="908"/>
      <c r="G146" s="908"/>
      <c r="H146" s="908"/>
      <c r="I146" s="910"/>
      <c r="J146" s="902"/>
      <c r="K146" s="905"/>
      <c r="L146" s="562" t="str">
        <f>mergeValue(A146) &amp;"."&amp; mergeValue(B146)&amp;"."&amp; mergeValue(C146)&amp;"."&amp; mergeValue(D146)</f>
        <v>1.1.1.1</v>
      </c>
      <c r="M146" s="518" t="s">
        <v>21</v>
      </c>
      <c r="N146" s="549"/>
      <c r="O146" s="1402"/>
      <c r="P146" s="1402"/>
      <c r="Q146" s="1402"/>
      <c r="R146" s="1402"/>
      <c r="S146" s="1402"/>
      <c r="T146" s="1402"/>
      <c r="U146" s="1402"/>
      <c r="V146" s="1402"/>
      <c r="W146" s="1128" t="s">
        <v>602</v>
      </c>
      <c r="X146" s="554"/>
      <c r="Y146" s="554"/>
      <c r="Z146" s="554"/>
      <c r="AA146" s="554"/>
      <c r="AB146" s="554"/>
      <c r="AC146" s="554"/>
      <c r="AD146" s="554"/>
      <c r="AE146" s="554"/>
      <c r="AF146" s="554"/>
      <c r="AG146" s="554"/>
      <c r="AH146" s="554"/>
    </row>
    <row r="147" spans="1:35" s="493" customFormat="1" ht="11.25" hidden="1" customHeight="1">
      <c r="A147" s="1359"/>
      <c r="B147" s="1359"/>
      <c r="C147" s="1359"/>
      <c r="D147" s="1359"/>
      <c r="E147" s="1359">
        <v>1</v>
      </c>
      <c r="F147" s="908"/>
      <c r="G147" s="908"/>
      <c r="H147" s="906">
        <v>1</v>
      </c>
      <c r="I147" s="1359">
        <v>1</v>
      </c>
      <c r="J147" s="908"/>
      <c r="K147" s="913"/>
      <c r="L147" s="562"/>
      <c r="M147" s="524"/>
      <c r="N147" s="550"/>
      <c r="O147" s="600"/>
      <c r="P147" s="600"/>
      <c r="Q147" s="600"/>
      <c r="R147" s="600"/>
      <c r="S147" s="600"/>
      <c r="T147" s="600"/>
      <c r="U147" s="600"/>
      <c r="V147" s="478"/>
      <c r="W147" s="1089"/>
      <c r="X147" s="554"/>
      <c r="Y147" s="554"/>
      <c r="Z147" s="554"/>
      <c r="AA147" s="554"/>
      <c r="AB147" s="554"/>
      <c r="AC147" s="554"/>
      <c r="AD147" s="554"/>
      <c r="AE147" s="554"/>
      <c r="AF147" s="554"/>
      <c r="AG147" s="554"/>
      <c r="AH147" s="554"/>
    </row>
    <row r="148" spans="1:35" s="493" customFormat="1" ht="33.75">
      <c r="A148" s="1359"/>
      <c r="B148" s="1359"/>
      <c r="C148" s="1359"/>
      <c r="D148" s="1359"/>
      <c r="E148" s="1359"/>
      <c r="F148" s="1359">
        <v>1</v>
      </c>
      <c r="G148" s="906"/>
      <c r="H148" s="906"/>
      <c r="I148" s="1359"/>
      <c r="J148" s="1359">
        <v>1</v>
      </c>
      <c r="K148" s="914"/>
      <c r="L148" s="562" t="str">
        <f>mergeValue(A148) &amp;"."&amp; mergeValue(B148)&amp;"."&amp; mergeValue(C148)&amp;"."&amp; mergeValue(D148)&amp;"."&amp;  mergeValue(F148)</f>
        <v>1.1.1.1.1</v>
      </c>
      <c r="M148" s="525" t="s">
        <v>9</v>
      </c>
      <c r="N148" s="550"/>
      <c r="O148" s="1361"/>
      <c r="P148" s="1361"/>
      <c r="Q148" s="1361"/>
      <c r="R148" s="1361"/>
      <c r="S148" s="1361"/>
      <c r="T148" s="1361"/>
      <c r="U148" s="1361"/>
      <c r="V148" s="1361"/>
      <c r="W148" s="1128" t="s">
        <v>723</v>
      </c>
      <c r="X148" s="554"/>
      <c r="Y148" s="558" t="str">
        <f>strCheckUnique(Z148:Z151)</f>
        <v/>
      </c>
      <c r="Z148" s="554"/>
      <c r="AA148" s="558"/>
      <c r="AB148" s="554"/>
      <c r="AC148" s="554"/>
      <c r="AD148" s="554"/>
      <c r="AE148" s="554"/>
      <c r="AF148" s="554"/>
      <c r="AG148" s="554"/>
      <c r="AH148" s="554"/>
    </row>
    <row r="149" spans="1:35" s="493" customFormat="1" ht="99" customHeight="1">
      <c r="A149" s="1359"/>
      <c r="B149" s="1359"/>
      <c r="C149" s="1359"/>
      <c r="D149" s="1359"/>
      <c r="E149" s="1359"/>
      <c r="F149" s="1359"/>
      <c r="G149" s="906">
        <v>1</v>
      </c>
      <c r="H149" s="906"/>
      <c r="I149" s="1359"/>
      <c r="J149" s="1359"/>
      <c r="K149" s="914">
        <v>1</v>
      </c>
      <c r="L149" s="562" t="str">
        <f>mergeValue(A149) &amp;"."&amp; mergeValue(B149)&amp;"."&amp; mergeValue(C149)&amp;"."&amp; mergeValue(D149)&amp;"."&amp; mergeValue(F149)&amp;"."&amp; mergeValue(G149)</f>
        <v>1.1.1.1.1.1</v>
      </c>
      <c r="M149" s="1016"/>
      <c r="N149" s="555"/>
      <c r="O149" s="532"/>
      <c r="P149" s="532"/>
      <c r="Q149" s="1040"/>
      <c r="R149" s="1365"/>
      <c r="S149" s="1367" t="s">
        <v>83</v>
      </c>
      <c r="T149" s="1365"/>
      <c r="U149" s="1367" t="s">
        <v>84</v>
      </c>
      <c r="V149" s="547"/>
      <c r="W149" s="1377" t="s">
        <v>736</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59"/>
      <c r="B150" s="1359"/>
      <c r="C150" s="1359"/>
      <c r="D150" s="1359"/>
      <c r="E150" s="1359"/>
      <c r="F150" s="1359"/>
      <c r="G150" s="906"/>
      <c r="H150" s="906"/>
      <c r="I150" s="1359"/>
      <c r="J150" s="1359"/>
      <c r="K150" s="914"/>
      <c r="L150" s="569"/>
      <c r="M150" s="615"/>
      <c r="N150" s="555"/>
      <c r="O150" s="532"/>
      <c r="P150" s="532"/>
      <c r="Q150" s="553" t="str">
        <f>R149 &amp; "-" &amp; T149</f>
        <v>-</v>
      </c>
      <c r="R150" s="1366"/>
      <c r="S150" s="1367"/>
      <c r="T150" s="1366"/>
      <c r="U150" s="1367"/>
      <c r="V150" s="547"/>
      <c r="W150" s="1378"/>
      <c r="X150" s="554"/>
      <c r="Y150" s="554"/>
      <c r="Z150" s="554"/>
      <c r="AA150" s="554"/>
      <c r="AB150" s="554"/>
      <c r="AC150" s="554"/>
      <c r="AD150" s="554"/>
      <c r="AE150" s="554"/>
      <c r="AF150" s="554"/>
      <c r="AG150" s="554"/>
      <c r="AH150" s="554"/>
    </row>
    <row r="151" spans="1:35" s="492" customFormat="1" ht="15" customHeight="1">
      <c r="A151" s="1359"/>
      <c r="B151" s="1359"/>
      <c r="C151" s="1359"/>
      <c r="D151" s="1359"/>
      <c r="E151" s="1359"/>
      <c r="F151" s="1359"/>
      <c r="G151" s="908"/>
      <c r="H151" s="906"/>
      <c r="I151" s="1359"/>
      <c r="J151" s="1359"/>
      <c r="K151" s="913"/>
      <c r="L151" s="508"/>
      <c r="M151" s="526" t="s">
        <v>24</v>
      </c>
      <c r="N151" s="521"/>
      <c r="O151" s="515"/>
      <c r="P151" s="515"/>
      <c r="Q151" s="515"/>
      <c r="R151" s="542"/>
      <c r="S151" s="534"/>
      <c r="T151" s="533"/>
      <c r="U151" s="521"/>
      <c r="V151" s="530"/>
      <c r="W151" s="1379"/>
      <c r="X151" s="556"/>
      <c r="Y151" s="556"/>
      <c r="Z151" s="556"/>
      <c r="AA151" s="556"/>
      <c r="AB151" s="556"/>
      <c r="AC151" s="556"/>
      <c r="AD151" s="556"/>
      <c r="AE151" s="556"/>
      <c r="AF151" s="556"/>
      <c r="AG151" s="556"/>
      <c r="AH151" s="556"/>
    </row>
    <row r="152" spans="1:35" s="492" customFormat="1" ht="15" customHeight="1">
      <c r="A152" s="1359"/>
      <c r="B152" s="1359"/>
      <c r="C152" s="1359"/>
      <c r="D152" s="1359"/>
      <c r="E152" s="1359"/>
      <c r="F152" s="908"/>
      <c r="G152" s="908"/>
      <c r="H152" s="906"/>
      <c r="I152" s="1359"/>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59"/>
      <c r="B153" s="1359"/>
      <c r="C153" s="1359"/>
      <c r="D153" s="1359"/>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59"/>
      <c r="B154" s="1359"/>
      <c r="C154" s="1359"/>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59"/>
      <c r="B155" s="1359"/>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59"/>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59">
        <v>1</v>
      </c>
      <c r="B161" s="849"/>
      <c r="C161" s="849"/>
      <c r="D161" s="849"/>
      <c r="E161" s="850"/>
      <c r="F161" s="851"/>
      <c r="G161" s="851"/>
      <c r="H161" s="851"/>
      <c r="I161" s="852"/>
      <c r="J161" s="847"/>
      <c r="K161" s="854"/>
      <c r="L161" s="562">
        <f>mergeValue(A161)</f>
        <v>1</v>
      </c>
      <c r="M161" s="610" t="s">
        <v>19</v>
      </c>
      <c r="N161" s="549"/>
      <c r="O161" s="1455"/>
      <c r="P161" s="1456"/>
      <c r="Q161" s="1456"/>
      <c r="R161" s="1456"/>
      <c r="S161" s="1456"/>
      <c r="T161" s="1456"/>
      <c r="U161" s="1456"/>
      <c r="V161" s="1457"/>
      <c r="W161" s="1128" t="s">
        <v>721</v>
      </c>
      <c r="X161" s="554"/>
      <c r="Y161" s="554"/>
      <c r="Z161" s="554"/>
      <c r="AA161" s="554"/>
      <c r="AB161" s="554"/>
      <c r="AC161" s="554"/>
      <c r="AD161" s="554"/>
      <c r="AE161" s="554"/>
      <c r="AF161" s="554"/>
      <c r="AG161" s="554"/>
    </row>
    <row r="162" spans="1:33" s="493" customFormat="1" ht="22.5">
      <c r="A162" s="1359"/>
      <c r="B162" s="1359">
        <v>1</v>
      </c>
      <c r="C162" s="849"/>
      <c r="D162" s="849"/>
      <c r="E162" s="851"/>
      <c r="F162" s="851"/>
      <c r="G162" s="851"/>
      <c r="H162" s="851"/>
      <c r="I162" s="846"/>
      <c r="J162" s="845"/>
      <c r="K162" s="848"/>
      <c r="L162" s="562" t="str">
        <f>mergeValue(A162) &amp;"."&amp; mergeValue(B162)</f>
        <v>1.1</v>
      </c>
      <c r="M162" s="516" t="s">
        <v>15</v>
      </c>
      <c r="N162" s="549"/>
      <c r="O162" s="1455"/>
      <c r="P162" s="1456"/>
      <c r="Q162" s="1456"/>
      <c r="R162" s="1456"/>
      <c r="S162" s="1456"/>
      <c r="T162" s="1456"/>
      <c r="U162" s="1456"/>
      <c r="V162" s="1457"/>
      <c r="W162" s="1128" t="s">
        <v>460</v>
      </c>
      <c r="X162" s="554"/>
      <c r="Y162" s="554"/>
      <c r="Z162" s="554"/>
      <c r="AA162" s="554"/>
      <c r="AB162" s="554"/>
      <c r="AC162" s="554"/>
      <c r="AD162" s="554"/>
      <c r="AE162" s="554"/>
      <c r="AF162" s="554"/>
      <c r="AG162" s="554"/>
    </row>
    <row r="163" spans="1:33" s="493" customFormat="1" ht="22.5">
      <c r="A163" s="1359"/>
      <c r="B163" s="1359"/>
      <c r="C163" s="1359">
        <v>1</v>
      </c>
      <c r="D163" s="849"/>
      <c r="E163" s="851"/>
      <c r="F163" s="851"/>
      <c r="G163" s="851"/>
      <c r="H163" s="851"/>
      <c r="I163" s="853"/>
      <c r="J163" s="845"/>
      <c r="K163" s="848"/>
      <c r="L163" s="562" t="str">
        <f>mergeValue(A163) &amp;"."&amp; mergeValue(B163)&amp;"."&amp; mergeValue(C163)</f>
        <v>1.1.1</v>
      </c>
      <c r="M163" s="517" t="s">
        <v>7</v>
      </c>
      <c r="N163" s="549"/>
      <c r="O163" s="1455"/>
      <c r="P163" s="1456"/>
      <c r="Q163" s="1456"/>
      <c r="R163" s="1456"/>
      <c r="S163" s="1456"/>
      <c r="T163" s="1456"/>
      <c r="U163" s="1456"/>
      <c r="V163" s="1457"/>
      <c r="W163" s="1128" t="s">
        <v>601</v>
      </c>
      <c r="X163" s="554"/>
      <c r="Y163" s="554"/>
      <c r="Z163" s="554"/>
      <c r="AA163" s="554"/>
      <c r="AB163" s="554"/>
      <c r="AC163" s="554"/>
      <c r="AD163" s="554"/>
      <c r="AE163" s="554"/>
      <c r="AF163" s="554"/>
      <c r="AG163" s="554"/>
    </row>
    <row r="164" spans="1:33" s="493" customFormat="1" ht="22.5">
      <c r="A164" s="1359"/>
      <c r="B164" s="1359"/>
      <c r="C164" s="1359"/>
      <c r="D164" s="1359">
        <v>1</v>
      </c>
      <c r="E164" s="851"/>
      <c r="F164" s="851"/>
      <c r="G164" s="851"/>
      <c r="H164" s="851"/>
      <c r="I164" s="853"/>
      <c r="J164" s="845"/>
      <c r="K164" s="848"/>
      <c r="L164" s="562" t="str">
        <f>mergeValue(A164) &amp;"."&amp; mergeValue(B164)&amp;"."&amp; mergeValue(C164)&amp;"."&amp; mergeValue(D164)</f>
        <v>1.1.1.1</v>
      </c>
      <c r="M164" s="518" t="s">
        <v>21</v>
      </c>
      <c r="N164" s="549"/>
      <c r="O164" s="1455"/>
      <c r="P164" s="1456"/>
      <c r="Q164" s="1456"/>
      <c r="R164" s="1456"/>
      <c r="S164" s="1456"/>
      <c r="T164" s="1456"/>
      <c r="U164" s="1456"/>
      <c r="V164" s="1457"/>
      <c r="W164" s="1128" t="s">
        <v>602</v>
      </c>
      <c r="X164" s="554"/>
      <c r="Y164" s="554"/>
      <c r="Z164" s="554"/>
      <c r="AA164" s="554"/>
      <c r="AB164" s="554"/>
      <c r="AC164" s="554"/>
      <c r="AD164" s="554"/>
      <c r="AE164" s="554"/>
      <c r="AF164" s="554"/>
      <c r="AG164" s="554"/>
    </row>
    <row r="165" spans="1:33" s="493" customFormat="1" ht="78.75">
      <c r="A165" s="1359"/>
      <c r="B165" s="1359"/>
      <c r="C165" s="1359"/>
      <c r="D165" s="1359"/>
      <c r="E165" s="1359">
        <v>1</v>
      </c>
      <c r="F165" s="851"/>
      <c r="G165" s="851"/>
      <c r="H165" s="849">
        <v>1</v>
      </c>
      <c r="I165" s="1359">
        <v>1</v>
      </c>
      <c r="J165" s="851"/>
      <c r="K165" s="856"/>
      <c r="L165" s="562" t="str">
        <f>mergeValue(A165) &amp;"."&amp; mergeValue(B165)&amp;"."&amp; mergeValue(C165)&amp;"."&amp; mergeValue(D165)&amp;"."&amp; mergeValue(E165)</f>
        <v>1.1.1.1.1</v>
      </c>
      <c r="M165" s="524" t="s">
        <v>8</v>
      </c>
      <c r="N165" s="550"/>
      <c r="O165" s="1362"/>
      <c r="P165" s="1363"/>
      <c r="Q165" s="1363"/>
      <c r="R165" s="1363"/>
      <c r="S165" s="1363"/>
      <c r="T165" s="1363"/>
      <c r="U165" s="1363"/>
      <c r="V165" s="1364"/>
      <c r="W165" s="1128" t="s">
        <v>722</v>
      </c>
      <c r="X165" s="554"/>
      <c r="Y165" s="554"/>
      <c r="Z165" s="554"/>
      <c r="AA165" s="554"/>
      <c r="AB165" s="554"/>
      <c r="AC165" s="554"/>
      <c r="AD165" s="554"/>
      <c r="AE165" s="554"/>
      <c r="AF165" s="554"/>
      <c r="AG165" s="554"/>
    </row>
    <row r="166" spans="1:33" s="493" customFormat="1" ht="33.75">
      <c r="A166" s="1359"/>
      <c r="B166" s="1359"/>
      <c r="C166" s="1359"/>
      <c r="D166" s="1359"/>
      <c r="E166" s="1359"/>
      <c r="F166" s="1359">
        <v>1</v>
      </c>
      <c r="G166" s="849"/>
      <c r="H166" s="849"/>
      <c r="I166" s="1359"/>
      <c r="J166" s="1359">
        <v>1</v>
      </c>
      <c r="K166" s="857"/>
      <c r="L166" s="562" t="str">
        <f>mergeValue(A166) &amp;"."&amp; mergeValue(B166)&amp;"."&amp; mergeValue(C166)&amp;"."&amp; mergeValue(D166)&amp;"."&amp; mergeValue(E166)&amp;"."&amp; mergeValue(F166)</f>
        <v>1.1.1.1.1.1</v>
      </c>
      <c r="M166" s="525" t="s">
        <v>9</v>
      </c>
      <c r="N166" s="550"/>
      <c r="O166" s="1362"/>
      <c r="P166" s="1363"/>
      <c r="Q166" s="1363"/>
      <c r="R166" s="1363"/>
      <c r="S166" s="1363"/>
      <c r="T166" s="1363"/>
      <c r="U166" s="1363"/>
      <c r="V166" s="1364"/>
      <c r="W166" s="1128" t="s">
        <v>723</v>
      </c>
      <c r="X166" s="554"/>
      <c r="Y166" s="558" t="str">
        <f>strCheckUnique(Z166:Z169)</f>
        <v/>
      </c>
      <c r="Z166" s="554"/>
      <c r="AA166" s="558" t="str">
        <f>IF(O166="","",O166 &amp; ":_")</f>
        <v/>
      </c>
      <c r="AB166" s="554"/>
      <c r="AC166" s="554"/>
      <c r="AD166" s="554"/>
      <c r="AE166" s="554"/>
      <c r="AF166" s="554"/>
      <c r="AG166" s="554"/>
    </row>
    <row r="167" spans="1:33" s="493" customFormat="1" ht="122.1" customHeight="1">
      <c r="A167" s="1359"/>
      <c r="B167" s="1359"/>
      <c r="C167" s="1359"/>
      <c r="D167" s="1359"/>
      <c r="E167" s="1359"/>
      <c r="F167" s="1359"/>
      <c r="G167" s="849">
        <v>1</v>
      </c>
      <c r="H167" s="849"/>
      <c r="I167" s="1359"/>
      <c r="J167" s="1359"/>
      <c r="K167" s="857">
        <v>1</v>
      </c>
      <c r="L167" s="562" t="str">
        <f>mergeValue(A167) &amp;"."&amp; mergeValue(B167)&amp;"."&amp; mergeValue(C167)&amp;"."&amp; mergeValue(D167)&amp;"."&amp; mergeValue(E167)&amp;"."&amp; mergeValue(F167)&amp;"."&amp; mergeValue(G167)</f>
        <v>1.1.1.1.1.1.1</v>
      </c>
      <c r="M167" s="1016"/>
      <c r="N167" s="555"/>
      <c r="O167" s="1025"/>
      <c r="P167" s="532"/>
      <c r="Q167" s="532"/>
      <c r="R167" s="1365"/>
      <c r="S167" s="1367" t="s">
        <v>83</v>
      </c>
      <c r="T167" s="1365"/>
      <c r="U167" s="1367" t="s">
        <v>83</v>
      </c>
      <c r="V167" s="547"/>
      <c r="W167" s="1377" t="s">
        <v>724</v>
      </c>
      <c r="X167" s="554" t="str">
        <f>strCheckDate(O168:V168)</f>
        <v/>
      </c>
      <c r="Y167" s="558"/>
      <c r="Z167" s="558" t="str">
        <f>IF(M167="","",M167 )</f>
        <v/>
      </c>
      <c r="AA167" s="558"/>
      <c r="AB167" s="558"/>
      <c r="AC167" s="558"/>
      <c r="AD167" s="554"/>
      <c r="AE167" s="554"/>
      <c r="AF167" s="554"/>
      <c r="AG167" s="554"/>
    </row>
    <row r="168" spans="1:33" s="493" customFormat="1" ht="11.25" hidden="1" customHeight="1">
      <c r="A168" s="1359"/>
      <c r="B168" s="1359"/>
      <c r="C168" s="1359"/>
      <c r="D168" s="1359"/>
      <c r="E168" s="1359"/>
      <c r="F168" s="1359"/>
      <c r="G168" s="849"/>
      <c r="H168" s="849"/>
      <c r="I168" s="1359"/>
      <c r="J168" s="1359"/>
      <c r="K168" s="857"/>
      <c r="L168" s="569"/>
      <c r="M168" s="615"/>
      <c r="N168" s="555"/>
      <c r="O168" s="553"/>
      <c r="P168" s="532"/>
      <c r="Q168" s="553" t="str">
        <f>R167 &amp; "-" &amp; T167</f>
        <v>-</v>
      </c>
      <c r="R168" s="1366"/>
      <c r="S168" s="1367"/>
      <c r="T168" s="1366"/>
      <c r="U168" s="1367"/>
      <c r="V168" s="547"/>
      <c r="W168" s="1378"/>
      <c r="X168" s="554"/>
      <c r="Y168" s="554"/>
      <c r="Z168" s="554"/>
      <c r="AA168" s="554"/>
      <c r="AB168" s="554"/>
      <c r="AC168" s="554"/>
      <c r="AD168" s="554"/>
      <c r="AE168" s="554"/>
      <c r="AF168" s="554"/>
      <c r="AG168" s="554"/>
    </row>
    <row r="169" spans="1:33" s="492" customFormat="1" ht="15" customHeight="1">
      <c r="A169" s="1359"/>
      <c r="B169" s="1359"/>
      <c r="C169" s="1359"/>
      <c r="D169" s="1359"/>
      <c r="E169" s="1359"/>
      <c r="F169" s="1359"/>
      <c r="G169" s="851"/>
      <c r="H169" s="849"/>
      <c r="I169" s="1359"/>
      <c r="J169" s="1359"/>
      <c r="K169" s="856"/>
      <c r="L169" s="508"/>
      <c r="M169" s="527" t="s">
        <v>24</v>
      </c>
      <c r="N169" s="521"/>
      <c r="O169" s="515"/>
      <c r="P169" s="515"/>
      <c r="Q169" s="515"/>
      <c r="R169" s="542"/>
      <c r="S169" s="534"/>
      <c r="T169" s="533"/>
      <c r="U169" s="521"/>
      <c r="V169" s="530"/>
      <c r="W169" s="1379"/>
      <c r="X169" s="556"/>
      <c r="Y169" s="556"/>
      <c r="Z169" s="556"/>
      <c r="AA169" s="556"/>
      <c r="AB169" s="556"/>
      <c r="AC169" s="556"/>
      <c r="AD169" s="556"/>
      <c r="AE169" s="556"/>
      <c r="AF169" s="556"/>
      <c r="AG169" s="556"/>
    </row>
    <row r="170" spans="1:33" s="492" customFormat="1" ht="15" customHeight="1">
      <c r="A170" s="1359"/>
      <c r="B170" s="1359"/>
      <c r="C170" s="1359"/>
      <c r="D170" s="1359"/>
      <c r="E170" s="1359"/>
      <c r="F170" s="851"/>
      <c r="G170" s="851"/>
      <c r="H170" s="849"/>
      <c r="I170" s="1359"/>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59"/>
      <c r="B171" s="1359"/>
      <c r="C171" s="1359"/>
      <c r="D171" s="1359"/>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59"/>
      <c r="B172" s="1359"/>
      <c r="C172" s="1359"/>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59"/>
      <c r="B173" s="1359"/>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59"/>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59">
        <v>1</v>
      </c>
      <c r="B179" s="928"/>
      <c r="C179" s="928"/>
      <c r="D179" s="928"/>
      <c r="E179" s="928"/>
      <c r="F179" s="928"/>
      <c r="G179" s="929"/>
      <c r="H179" s="929"/>
      <c r="I179" s="931"/>
      <c r="J179" s="923"/>
      <c r="K179" s="923"/>
      <c r="L179" s="688">
        <f>mergeValue(A179)</f>
        <v>1</v>
      </c>
      <c r="M179" s="610" t="s">
        <v>19</v>
      </c>
      <c r="N179" s="681"/>
      <c r="O179" s="1455"/>
      <c r="P179" s="1456"/>
      <c r="Q179" s="1456"/>
      <c r="R179" s="1456"/>
      <c r="S179" s="1456"/>
      <c r="T179" s="1456"/>
      <c r="U179" s="1456"/>
      <c r="V179" s="1456"/>
      <c r="W179" s="1457"/>
      <c r="X179" s="1096" t="s">
        <v>721</v>
      </c>
      <c r="Y179" s="683"/>
      <c r="Z179" s="683"/>
      <c r="AA179" s="683"/>
      <c r="AB179" s="683"/>
      <c r="AC179" s="683"/>
      <c r="AD179" s="683"/>
      <c r="AE179" s="683"/>
      <c r="AF179" s="683"/>
      <c r="AG179" s="683"/>
    </row>
    <row r="180" spans="1:47" s="651" customFormat="1" ht="22.5">
      <c r="A180" s="1359"/>
      <c r="B180" s="1359">
        <v>1</v>
      </c>
      <c r="C180" s="928"/>
      <c r="D180" s="928"/>
      <c r="E180" s="928"/>
      <c r="F180" s="928"/>
      <c r="G180" s="933"/>
      <c r="H180" s="930"/>
      <c r="I180" s="935"/>
      <c r="J180" s="920"/>
      <c r="K180" s="919"/>
      <c r="L180" s="688" t="str">
        <f>mergeValue(A180) &amp;"."&amp; mergeValue(B180)</f>
        <v>1.1</v>
      </c>
      <c r="M180" s="658" t="s">
        <v>15</v>
      </c>
      <c r="N180" s="681"/>
      <c r="O180" s="1455"/>
      <c r="P180" s="1456"/>
      <c r="Q180" s="1456"/>
      <c r="R180" s="1456"/>
      <c r="S180" s="1456"/>
      <c r="T180" s="1456"/>
      <c r="U180" s="1456"/>
      <c r="V180" s="1456"/>
      <c r="W180" s="1457"/>
      <c r="X180" s="1096" t="s">
        <v>460</v>
      </c>
      <c r="Y180" s="683"/>
      <c r="Z180" s="683"/>
      <c r="AA180" s="683"/>
      <c r="AB180" s="683"/>
      <c r="AC180" s="683"/>
      <c r="AD180" s="683"/>
      <c r="AE180" s="683"/>
      <c r="AF180" s="683"/>
      <c r="AG180" s="683"/>
    </row>
    <row r="181" spans="1:47" s="651" customFormat="1" ht="22.5">
      <c r="A181" s="1359"/>
      <c r="B181" s="1359"/>
      <c r="C181" s="1359">
        <v>1</v>
      </c>
      <c r="D181" s="928"/>
      <c r="E181" s="928"/>
      <c r="F181" s="928"/>
      <c r="G181" s="933"/>
      <c r="H181" s="930"/>
      <c r="I181" s="936"/>
      <c r="J181" s="920"/>
      <c r="K181" s="919"/>
      <c r="L181" s="688" t="str">
        <f>mergeValue(A181) &amp;"."&amp; mergeValue(B181)&amp;"."&amp; mergeValue(C181)</f>
        <v>1.1.1</v>
      </c>
      <c r="M181" s="659" t="s">
        <v>7</v>
      </c>
      <c r="N181" s="681"/>
      <c r="O181" s="1455"/>
      <c r="P181" s="1456"/>
      <c r="Q181" s="1456"/>
      <c r="R181" s="1456"/>
      <c r="S181" s="1456"/>
      <c r="T181" s="1456"/>
      <c r="U181" s="1456"/>
      <c r="V181" s="1456"/>
      <c r="W181" s="1457"/>
      <c r="X181" s="1096" t="s">
        <v>601</v>
      </c>
      <c r="Y181" s="683"/>
      <c r="Z181" s="683"/>
      <c r="AA181" s="683"/>
      <c r="AB181" s="683"/>
      <c r="AC181" s="683"/>
      <c r="AD181" s="683"/>
      <c r="AE181" s="683"/>
      <c r="AF181" s="683"/>
      <c r="AG181" s="683"/>
    </row>
    <row r="182" spans="1:47" s="651" customFormat="1" ht="22.5">
      <c r="A182" s="1359"/>
      <c r="B182" s="1359"/>
      <c r="C182" s="1359"/>
      <c r="D182" s="1359">
        <v>1</v>
      </c>
      <c r="E182" s="928"/>
      <c r="F182" s="928"/>
      <c r="G182" s="933"/>
      <c r="H182" s="930"/>
      <c r="I182" s="936"/>
      <c r="J182" s="934"/>
      <c r="K182" s="919"/>
      <c r="L182" s="688" t="str">
        <f>mergeValue(A182) &amp;"."&amp; mergeValue(B182)&amp;"."&amp; mergeValue(C182)&amp;"."&amp; mergeValue(D182)</f>
        <v>1.1.1.1</v>
      </c>
      <c r="M182" s="660" t="s">
        <v>21</v>
      </c>
      <c r="N182" s="681"/>
      <c r="O182" s="1455"/>
      <c r="P182" s="1456"/>
      <c r="Q182" s="1456"/>
      <c r="R182" s="1456"/>
      <c r="S182" s="1456"/>
      <c r="T182" s="1456"/>
      <c r="U182" s="1456"/>
      <c r="V182" s="1456"/>
      <c r="W182" s="1457"/>
      <c r="X182" s="968" t="s">
        <v>624</v>
      </c>
      <c r="Y182" s="683"/>
      <c r="Z182" s="683"/>
      <c r="AA182" s="683"/>
      <c r="AB182" s="683"/>
      <c r="AC182" s="683"/>
      <c r="AD182" s="683"/>
      <c r="AE182" s="683"/>
      <c r="AF182" s="683"/>
      <c r="AG182" s="683"/>
    </row>
    <row r="183" spans="1:47" s="651" customFormat="1" ht="56.25" customHeight="1">
      <c r="A183" s="1359"/>
      <c r="B183" s="1359"/>
      <c r="C183" s="1359"/>
      <c r="D183" s="1359"/>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77" t="s">
        <v>751</v>
      </c>
      <c r="Y183" s="683" t="str">
        <f>strCheckDateTwo(N183:W183)</f>
        <v/>
      </c>
      <c r="Z183" s="683"/>
      <c r="AA183" s="683"/>
      <c r="AB183" s="683"/>
      <c r="AC183" s="683"/>
      <c r="AD183" s="683"/>
      <c r="AE183" s="683"/>
      <c r="AF183" s="683"/>
      <c r="AG183" s="683"/>
    </row>
    <row r="184" spans="1:47" s="651" customFormat="1" ht="14.25" hidden="1" customHeight="1">
      <c r="A184" s="1359"/>
      <c r="B184" s="1359"/>
      <c r="C184" s="1359"/>
      <c r="D184" s="1359"/>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78"/>
      <c r="Y184" s="683"/>
      <c r="Z184" s="683"/>
      <c r="AA184" s="683"/>
      <c r="AB184" s="683"/>
      <c r="AC184" s="683"/>
      <c r="AD184" s="683"/>
      <c r="AE184" s="683"/>
      <c r="AF184" s="683"/>
      <c r="AG184" s="683"/>
    </row>
    <row r="185" spans="1:47" s="651" customFormat="1" ht="15" customHeight="1">
      <c r="A185" s="1359"/>
      <c r="B185" s="1359"/>
      <c r="C185" s="1359"/>
      <c r="D185" s="1359"/>
      <c r="E185" s="928"/>
      <c r="F185" s="928"/>
      <c r="G185" s="933"/>
      <c r="H185" s="930"/>
      <c r="I185" s="936"/>
      <c r="J185" s="934"/>
      <c r="K185" s="924"/>
      <c r="L185" s="654"/>
      <c r="M185" s="663" t="s">
        <v>5</v>
      </c>
      <c r="N185" s="661"/>
      <c r="O185" s="657"/>
      <c r="P185" s="657"/>
      <c r="Q185" s="657"/>
      <c r="R185" s="657"/>
      <c r="S185" s="673"/>
      <c r="T185" s="669"/>
      <c r="U185" s="668"/>
      <c r="V185" s="661"/>
      <c r="W185" s="661"/>
      <c r="X185" s="1379"/>
      <c r="Y185" s="683"/>
      <c r="Z185" s="683"/>
      <c r="AA185" s="683"/>
      <c r="AB185" s="683"/>
      <c r="AC185" s="683"/>
      <c r="AD185" s="683"/>
      <c r="AE185" s="683"/>
      <c r="AF185" s="683"/>
      <c r="AG185" s="683"/>
    </row>
    <row r="186" spans="1:47" s="650" customFormat="1" ht="15" customHeight="1">
      <c r="A186" s="1359"/>
      <c r="B186" s="1359"/>
      <c r="C186" s="1359"/>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59"/>
      <c r="B187" s="1359"/>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59"/>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59">
        <v>1</v>
      </c>
      <c r="B193" s="963"/>
      <c r="C193" s="963"/>
      <c r="D193" s="963"/>
      <c r="E193" s="963"/>
      <c r="F193" s="956"/>
      <c r="G193" s="962"/>
      <c r="H193" s="962"/>
      <c r="I193" s="944"/>
      <c r="J193" s="943"/>
      <c r="K193" s="943"/>
      <c r="L193" s="688">
        <f>mergeValue(A193)</f>
        <v>1</v>
      </c>
      <c r="M193" s="610" t="s">
        <v>19</v>
      </c>
      <c r="N193" s="1469"/>
      <c r="O193" s="1470"/>
      <c r="P193" s="1470"/>
      <c r="Q193" s="1470"/>
      <c r="R193" s="1470"/>
      <c r="S193" s="1470"/>
      <c r="T193" s="1470"/>
      <c r="U193" s="1470"/>
      <c r="V193" s="1470"/>
      <c r="W193" s="1470"/>
      <c r="X193" s="1470"/>
      <c r="Y193" s="1470"/>
      <c r="Z193" s="1470"/>
      <c r="AA193" s="1470"/>
      <c r="AB193" s="1470"/>
      <c r="AC193" s="1470"/>
      <c r="AD193" s="1470"/>
      <c r="AE193" s="1470"/>
      <c r="AF193" s="1471"/>
      <c r="AG193" s="1096" t="s">
        <v>721</v>
      </c>
      <c r="AH193" s="683"/>
      <c r="AI193" s="683"/>
      <c r="AJ193" s="683"/>
      <c r="AK193" s="683"/>
      <c r="AL193" s="683"/>
      <c r="AM193" s="683"/>
      <c r="AN193" s="683"/>
      <c r="AO193" s="683"/>
      <c r="AP193" s="683"/>
      <c r="AQ193" s="683"/>
      <c r="AR193" s="683"/>
    </row>
    <row r="194" spans="1:46" s="651" customFormat="1" ht="22.5">
      <c r="A194" s="1359"/>
      <c r="B194" s="1359">
        <v>1</v>
      </c>
      <c r="C194" s="963"/>
      <c r="D194" s="963"/>
      <c r="E194" s="963"/>
      <c r="F194" s="956"/>
      <c r="G194" s="965"/>
      <c r="H194" s="966"/>
      <c r="I194" s="945"/>
      <c r="J194" s="940"/>
      <c r="K194" s="938"/>
      <c r="L194" s="688" t="str">
        <f>mergeValue(A194) &amp;"."&amp; mergeValue(B194)</f>
        <v>1.1</v>
      </c>
      <c r="M194" s="658" t="s">
        <v>15</v>
      </c>
      <c r="N194" s="1472"/>
      <c r="O194" s="1473"/>
      <c r="P194" s="1473"/>
      <c r="Q194" s="1473"/>
      <c r="R194" s="1473"/>
      <c r="S194" s="1473"/>
      <c r="T194" s="1473"/>
      <c r="U194" s="1473"/>
      <c r="V194" s="1473"/>
      <c r="W194" s="1473"/>
      <c r="X194" s="1473"/>
      <c r="Y194" s="1473"/>
      <c r="Z194" s="1473"/>
      <c r="AA194" s="1473"/>
      <c r="AB194" s="1473"/>
      <c r="AC194" s="1473"/>
      <c r="AD194" s="1473"/>
      <c r="AE194" s="1473"/>
      <c r="AF194" s="1474"/>
      <c r="AG194" s="1096" t="s">
        <v>460</v>
      </c>
      <c r="AH194" s="683"/>
      <c r="AI194" s="683"/>
      <c r="AJ194" s="683"/>
      <c r="AK194" s="683"/>
      <c r="AL194" s="683"/>
      <c r="AM194" s="683"/>
      <c r="AN194" s="683"/>
      <c r="AO194" s="683"/>
      <c r="AP194" s="683"/>
      <c r="AQ194" s="683"/>
      <c r="AR194" s="683"/>
    </row>
    <row r="195" spans="1:46" s="651" customFormat="1" ht="22.5">
      <c r="A195" s="1359"/>
      <c r="B195" s="1359"/>
      <c r="C195" s="1359">
        <v>1</v>
      </c>
      <c r="D195" s="963"/>
      <c r="E195" s="963"/>
      <c r="F195" s="956"/>
      <c r="G195" s="965"/>
      <c r="H195" s="966"/>
      <c r="I195" s="945"/>
      <c r="J195" s="940"/>
      <c r="K195" s="938"/>
      <c r="L195" s="688" t="str">
        <f>mergeValue(A195) &amp;"."&amp; mergeValue(B195)&amp;"."&amp; mergeValue(C195)</f>
        <v>1.1.1</v>
      </c>
      <c r="M195" s="659" t="s">
        <v>7</v>
      </c>
      <c r="N195" s="1472"/>
      <c r="O195" s="1473"/>
      <c r="P195" s="1473"/>
      <c r="Q195" s="1473"/>
      <c r="R195" s="1473"/>
      <c r="S195" s="1473"/>
      <c r="T195" s="1473"/>
      <c r="U195" s="1473"/>
      <c r="V195" s="1473"/>
      <c r="W195" s="1473"/>
      <c r="X195" s="1473"/>
      <c r="Y195" s="1473"/>
      <c r="Z195" s="1473"/>
      <c r="AA195" s="1473"/>
      <c r="AB195" s="1473"/>
      <c r="AC195" s="1473"/>
      <c r="AD195" s="1473"/>
      <c r="AE195" s="1473"/>
      <c r="AF195" s="1474"/>
      <c r="AG195" s="1096" t="s">
        <v>601</v>
      </c>
      <c r="AH195" s="683"/>
      <c r="AI195" s="683"/>
      <c r="AJ195" s="683"/>
      <c r="AK195" s="683"/>
      <c r="AL195" s="683"/>
      <c r="AM195" s="683"/>
      <c r="AN195" s="683"/>
      <c r="AO195" s="683"/>
      <c r="AP195" s="683"/>
      <c r="AQ195" s="683"/>
      <c r="AR195" s="683"/>
    </row>
    <row r="196" spans="1:46" s="651" customFormat="1" ht="15" customHeight="1">
      <c r="A196" s="1359"/>
      <c r="B196" s="1359"/>
      <c r="C196" s="1359"/>
      <c r="D196" s="1359">
        <v>1</v>
      </c>
      <c r="E196" s="963"/>
      <c r="F196" s="956"/>
      <c r="G196" s="965"/>
      <c r="H196" s="966"/>
      <c r="I196" s="945"/>
      <c r="J196" s="940"/>
      <c r="K196" s="938"/>
      <c r="L196" s="688" t="str">
        <f>mergeValue(A196) &amp;"."&amp; mergeValue(B196)&amp;"."&amp; mergeValue(C196)&amp;"."&amp; mergeValue(D196)</f>
        <v>1.1.1.1</v>
      </c>
      <c r="M196" s="660" t="s">
        <v>21</v>
      </c>
      <c r="N196" s="1472"/>
      <c r="O196" s="1473"/>
      <c r="P196" s="1473"/>
      <c r="Q196" s="1473"/>
      <c r="R196" s="1473"/>
      <c r="S196" s="1473"/>
      <c r="T196" s="1473"/>
      <c r="U196" s="1473"/>
      <c r="V196" s="1473"/>
      <c r="W196" s="1473"/>
      <c r="X196" s="1473"/>
      <c r="Y196" s="1473"/>
      <c r="Z196" s="1473"/>
      <c r="AA196" s="1473"/>
      <c r="AB196" s="1473"/>
      <c r="AC196" s="1473"/>
      <c r="AD196" s="1473"/>
      <c r="AE196" s="1473"/>
      <c r="AF196" s="1474"/>
      <c r="AG196" s="1096" t="s">
        <v>624</v>
      </c>
      <c r="AH196" s="683"/>
      <c r="AI196" s="683"/>
      <c r="AJ196" s="683"/>
      <c r="AK196" s="683"/>
      <c r="AL196" s="683"/>
      <c r="AM196" s="683"/>
      <c r="AN196" s="683"/>
      <c r="AO196" s="683"/>
      <c r="AP196" s="683"/>
      <c r="AQ196" s="683"/>
      <c r="AR196" s="683"/>
    </row>
    <row r="197" spans="1:46" s="651" customFormat="1" ht="17.100000000000001" customHeight="1">
      <c r="A197" s="1359"/>
      <c r="B197" s="1359"/>
      <c r="C197" s="1359"/>
      <c r="D197" s="1359"/>
      <c r="E197" s="1359">
        <v>1</v>
      </c>
      <c r="F197" s="956"/>
      <c r="G197" s="965"/>
      <c r="H197" s="966"/>
      <c r="I197" s="967"/>
      <c r="J197" s="957"/>
      <c r="K197" s="1304"/>
      <c r="L197" s="1419" t="str">
        <f>mergeValue(A197) &amp;"."&amp; mergeValue(B197)&amp;"."&amp; mergeValue(C197)&amp;"."&amp; mergeValue(D197)&amp;"."&amp; mergeValue(E197)</f>
        <v>1.1.1.1.1</v>
      </c>
      <c r="M197" s="1420"/>
      <c r="N197" s="1367" t="s">
        <v>83</v>
      </c>
      <c r="O197" s="1426"/>
      <c r="P197" s="1424">
        <v>1</v>
      </c>
      <c r="Q197" s="1491"/>
      <c r="R197" s="1367" t="s">
        <v>83</v>
      </c>
      <c r="S197" s="1426"/>
      <c r="T197" s="1424">
        <v>1</v>
      </c>
      <c r="U197" s="1491"/>
      <c r="V197" s="1367" t="s">
        <v>83</v>
      </c>
      <c r="W197" s="666"/>
      <c r="X197" s="655">
        <v>1</v>
      </c>
      <c r="Y197" s="1042"/>
      <c r="Z197" s="638"/>
      <c r="AA197" s="638"/>
      <c r="AB197" s="1365"/>
      <c r="AC197" s="1367" t="s">
        <v>83</v>
      </c>
      <c r="AD197" s="1365"/>
      <c r="AE197" s="1367" t="s">
        <v>83</v>
      </c>
      <c r="AF197" s="680"/>
      <c r="AG197" s="1421"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59"/>
      <c r="B198" s="1359"/>
      <c r="C198" s="1359"/>
      <c r="D198" s="1359"/>
      <c r="E198" s="1359"/>
      <c r="F198" s="956"/>
      <c r="G198" s="965"/>
      <c r="H198" s="966"/>
      <c r="I198" s="967"/>
      <c r="J198" s="957"/>
      <c r="K198" s="1304"/>
      <c r="L198" s="1419"/>
      <c r="M198" s="1420"/>
      <c r="N198" s="1367"/>
      <c r="O198" s="1426"/>
      <c r="P198" s="1424"/>
      <c r="Q198" s="1491"/>
      <c r="R198" s="1367"/>
      <c r="S198" s="1426"/>
      <c r="T198" s="1424"/>
      <c r="U198" s="1491"/>
      <c r="V198" s="1367"/>
      <c r="W198" s="689"/>
      <c r="X198" s="670"/>
      <c r="Y198" s="670"/>
      <c r="Z198" s="672"/>
      <c r="AA198" s="572" t="str">
        <f>AB197 &amp; "-" &amp; AD197</f>
        <v>-</v>
      </c>
      <c r="AB198" s="1366"/>
      <c r="AC198" s="1367"/>
      <c r="AD198" s="1366"/>
      <c r="AE198" s="1367"/>
      <c r="AF198" s="639"/>
      <c r="AG198" s="1422"/>
      <c r="AH198" s="683"/>
      <c r="AI198" s="686"/>
      <c r="AJ198" s="686"/>
      <c r="AK198" s="686"/>
      <c r="AL198" s="686"/>
      <c r="AM198" s="686"/>
      <c r="AN198" s="686"/>
      <c r="AO198" s="683"/>
      <c r="AP198" s="683"/>
      <c r="AQ198" s="683"/>
      <c r="AR198" s="683"/>
    </row>
    <row r="199" spans="1:46" s="651" customFormat="1" ht="17.100000000000001" customHeight="1">
      <c r="A199" s="1359"/>
      <c r="B199" s="1359"/>
      <c r="C199" s="1359"/>
      <c r="D199" s="1359"/>
      <c r="E199" s="1359"/>
      <c r="F199" s="956"/>
      <c r="G199" s="965"/>
      <c r="H199" s="966"/>
      <c r="I199" s="967"/>
      <c r="J199" s="957"/>
      <c r="K199" s="1304"/>
      <c r="L199" s="1419"/>
      <c r="M199" s="1420"/>
      <c r="N199" s="1367"/>
      <c r="O199" s="1426"/>
      <c r="P199" s="1424"/>
      <c r="Q199" s="1491"/>
      <c r="R199" s="1367"/>
      <c r="S199" s="571"/>
      <c r="T199" s="664"/>
      <c r="U199" s="670"/>
      <c r="V199" s="671"/>
      <c r="W199" s="671"/>
      <c r="X199" s="671"/>
      <c r="Y199" s="671"/>
      <c r="Z199" s="672"/>
      <c r="AA199" s="672"/>
      <c r="AB199" s="673"/>
      <c r="AC199" s="669"/>
      <c r="AD199" s="669"/>
      <c r="AE199" s="673"/>
      <c r="AF199" s="669"/>
      <c r="AG199" s="1422"/>
      <c r="AH199" s="683"/>
      <c r="AI199" s="686"/>
      <c r="AJ199" s="686"/>
      <c r="AK199" s="686"/>
      <c r="AL199" s="686"/>
      <c r="AM199" s="686"/>
      <c r="AN199" s="686"/>
      <c r="AO199" s="683"/>
      <c r="AP199" s="683"/>
      <c r="AQ199" s="683"/>
      <c r="AR199" s="683"/>
    </row>
    <row r="200" spans="1:46" s="651" customFormat="1" ht="17.100000000000001" customHeight="1">
      <c r="A200" s="1359"/>
      <c r="B200" s="1359"/>
      <c r="C200" s="1359"/>
      <c r="D200" s="1359"/>
      <c r="E200" s="1359"/>
      <c r="F200" s="956"/>
      <c r="G200" s="965"/>
      <c r="H200" s="966"/>
      <c r="I200" s="967"/>
      <c r="J200" s="957"/>
      <c r="K200" s="1304"/>
      <c r="L200" s="1419"/>
      <c r="M200" s="1420"/>
      <c r="N200" s="1367"/>
      <c r="O200" s="674"/>
      <c r="P200" s="676"/>
      <c r="Q200" s="675"/>
      <c r="R200" s="671"/>
      <c r="S200" s="671"/>
      <c r="T200" s="671"/>
      <c r="U200" s="671"/>
      <c r="V200" s="671"/>
      <c r="W200" s="671"/>
      <c r="X200" s="671"/>
      <c r="Y200" s="671"/>
      <c r="Z200" s="672"/>
      <c r="AA200" s="672"/>
      <c r="AB200" s="673"/>
      <c r="AC200" s="669"/>
      <c r="AD200" s="669"/>
      <c r="AE200" s="673"/>
      <c r="AF200" s="669"/>
      <c r="AG200" s="1422"/>
      <c r="AH200" s="683"/>
      <c r="AI200" s="686"/>
      <c r="AJ200" s="686"/>
      <c r="AK200" s="686"/>
      <c r="AL200" s="686"/>
      <c r="AM200" s="686"/>
      <c r="AN200" s="686"/>
      <c r="AO200" s="683"/>
      <c r="AP200" s="683"/>
      <c r="AQ200" s="683"/>
      <c r="AR200" s="683"/>
    </row>
    <row r="201" spans="1:46" s="650" customFormat="1" ht="15" customHeight="1">
      <c r="A201" s="1359"/>
      <c r="B201" s="1359"/>
      <c r="C201" s="1359"/>
      <c r="D201" s="1359"/>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423"/>
      <c r="AH201" s="685"/>
      <c r="AI201" s="685"/>
      <c r="AJ201" s="687"/>
      <c r="AK201" s="687"/>
      <c r="AL201" s="687"/>
      <c r="AM201" s="687"/>
      <c r="AN201" s="687"/>
      <c r="AO201" s="685"/>
      <c r="AP201" s="685"/>
      <c r="AQ201" s="685"/>
      <c r="AR201" s="685"/>
    </row>
    <row r="202" spans="1:46" s="650" customFormat="1" ht="15" customHeight="1">
      <c r="A202" s="1359"/>
      <c r="B202" s="1359"/>
      <c r="C202" s="1359"/>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59"/>
      <c r="B203" s="1359"/>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59"/>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61"/>
      <c r="R207" s="150"/>
      <c r="S207" s="150"/>
      <c r="T207" s="150"/>
      <c r="U207" s="1361"/>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61"/>
      <c r="R208" s="150"/>
      <c r="S208" s="150"/>
      <c r="T208" s="150"/>
      <c r="U208" s="1361"/>
      <c r="V208" s="150"/>
      <c r="W208" s="150"/>
      <c r="X208" s="150"/>
      <c r="Y208" s="150"/>
      <c r="Z208" s="150"/>
      <c r="AA208" s="150"/>
      <c r="AB208" s="150"/>
      <c r="AC208" s="150"/>
    </row>
    <row r="209" spans="1:83" ht="15" customHeight="1">
      <c r="G209" s="149"/>
      <c r="H209" s="150"/>
      <c r="I209" s="150"/>
      <c r="J209" s="80"/>
      <c r="K209" s="150"/>
      <c r="L209" s="150"/>
      <c r="M209" s="150"/>
      <c r="N209" s="150"/>
      <c r="O209" s="150"/>
      <c r="Q209" s="1361"/>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94" t="s">
        <v>84</v>
      </c>
      <c r="O211" s="1426"/>
      <c r="P211" s="1424">
        <v>1</v>
      </c>
      <c r="Q211" s="1458"/>
      <c r="R211" s="1367" t="s">
        <v>83</v>
      </c>
      <c r="S211" s="1467"/>
      <c r="T211" s="1492">
        <v>1</v>
      </c>
      <c r="U211" s="1362"/>
      <c r="V211" s="1367"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94"/>
      <c r="O212" s="1426"/>
      <c r="P212" s="1424"/>
      <c r="Q212" s="1458"/>
      <c r="R212" s="1367"/>
      <c r="S212" s="1468"/>
      <c r="T212" s="1493"/>
      <c r="U212" s="1362"/>
      <c r="V212" s="1367"/>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94"/>
      <c r="O213" s="1426"/>
      <c r="P213" s="1424"/>
      <c r="Q213" s="1458"/>
      <c r="R213" s="1367"/>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67"/>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59">
        <v>1</v>
      </c>
      <c r="B220" s="831"/>
      <c r="C220" s="831"/>
      <c r="D220" s="831"/>
      <c r="E220" s="832"/>
      <c r="F220" s="833"/>
      <c r="G220" s="833"/>
      <c r="H220" s="833"/>
      <c r="I220" s="834"/>
      <c r="J220" s="829"/>
      <c r="K220" s="836"/>
      <c r="L220" s="744">
        <f>mergeValue(A220)</f>
        <v>1</v>
      </c>
      <c r="M220" s="610" t="s">
        <v>19</v>
      </c>
      <c r="N220" s="615"/>
      <c r="O220" s="1461"/>
      <c r="P220" s="1462"/>
      <c r="Q220" s="1462"/>
      <c r="R220" s="1462"/>
      <c r="S220" s="1462"/>
      <c r="T220" s="1462"/>
      <c r="U220" s="1462"/>
      <c r="V220" s="1463"/>
      <c r="W220" s="1128" t="s">
        <v>721</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59"/>
      <c r="B221" s="1359">
        <v>1</v>
      </c>
      <c r="C221" s="831"/>
      <c r="D221" s="831"/>
      <c r="E221" s="833"/>
      <c r="F221" s="833"/>
      <c r="G221" s="833"/>
      <c r="H221" s="833"/>
      <c r="I221" s="828"/>
      <c r="J221" s="827"/>
      <c r="K221" s="830"/>
      <c r="L221" s="744" t="str">
        <f>mergeValue(A221) &amp;"."&amp; mergeValue(B221)</f>
        <v>1.1</v>
      </c>
      <c r="M221" s="658" t="s">
        <v>15</v>
      </c>
      <c r="N221" s="615"/>
      <c r="O221" s="1461"/>
      <c r="P221" s="1462"/>
      <c r="Q221" s="1462"/>
      <c r="R221" s="1462"/>
      <c r="S221" s="1462"/>
      <c r="T221" s="1462"/>
      <c r="U221" s="1462"/>
      <c r="V221" s="1463"/>
      <c r="W221" s="1128"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59"/>
      <c r="B222" s="1359"/>
      <c r="C222" s="1359">
        <v>1</v>
      </c>
      <c r="D222" s="831"/>
      <c r="E222" s="833"/>
      <c r="F222" s="833"/>
      <c r="G222" s="833"/>
      <c r="H222" s="833"/>
      <c r="I222" s="835"/>
      <c r="J222" s="827"/>
      <c r="K222" s="830"/>
      <c r="L222" s="744" t="str">
        <f>mergeValue(A222) &amp;"."&amp; mergeValue(B222)&amp;"."&amp; mergeValue(C222)</f>
        <v>1.1.1</v>
      </c>
      <c r="M222" s="659" t="s">
        <v>7</v>
      </c>
      <c r="N222" s="615"/>
      <c r="O222" s="1461"/>
      <c r="P222" s="1462"/>
      <c r="Q222" s="1462"/>
      <c r="R222" s="1462"/>
      <c r="S222" s="1462"/>
      <c r="T222" s="1462"/>
      <c r="U222" s="1462"/>
      <c r="V222" s="1463"/>
      <c r="W222" s="1128"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59"/>
      <c r="B223" s="1359"/>
      <c r="C223" s="1359"/>
      <c r="D223" s="1359">
        <v>1</v>
      </c>
      <c r="E223" s="833"/>
      <c r="F223" s="833"/>
      <c r="G223" s="833"/>
      <c r="H223" s="833"/>
      <c r="I223" s="835"/>
      <c r="J223" s="827"/>
      <c r="K223" s="830"/>
      <c r="L223" s="744" t="str">
        <f>mergeValue(A223) &amp;"."&amp; mergeValue(B223)&amp;"."&amp; mergeValue(C223)&amp;"."&amp; mergeValue(D223)</f>
        <v>1.1.1.1</v>
      </c>
      <c r="M223" s="660" t="s">
        <v>21</v>
      </c>
      <c r="N223" s="615"/>
      <c r="O223" s="1461"/>
      <c r="P223" s="1462"/>
      <c r="Q223" s="1462"/>
      <c r="R223" s="1462"/>
      <c r="S223" s="1462"/>
      <c r="T223" s="1462"/>
      <c r="U223" s="1462"/>
      <c r="V223" s="1463"/>
      <c r="W223" s="1128"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59"/>
      <c r="B224" s="1359"/>
      <c r="C224" s="1359"/>
      <c r="D224" s="1359"/>
      <c r="E224" s="1359">
        <v>1</v>
      </c>
      <c r="F224" s="833"/>
      <c r="G224" s="833"/>
      <c r="H224" s="831">
        <v>1</v>
      </c>
      <c r="I224" s="1359">
        <v>1</v>
      </c>
      <c r="J224" s="833"/>
      <c r="K224" s="838"/>
      <c r="L224" s="744" t="str">
        <f>mergeValue(A224) &amp;"."&amp; mergeValue(B224)&amp;"."&amp; mergeValue(C224)&amp;"."&amp; mergeValue(D224)&amp;"."&amp; mergeValue(E224)</f>
        <v>1.1.1.1.1</v>
      </c>
      <c r="M224" s="524" t="s">
        <v>8</v>
      </c>
      <c r="N224" s="615"/>
      <c r="O224" s="1362"/>
      <c r="P224" s="1363"/>
      <c r="Q224" s="1363"/>
      <c r="R224" s="1363"/>
      <c r="S224" s="1363"/>
      <c r="T224" s="1363"/>
      <c r="U224" s="1363"/>
      <c r="V224" s="1364"/>
      <c r="W224" s="1128" t="s">
        <v>722</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59"/>
      <c r="B225" s="1359"/>
      <c r="C225" s="1359"/>
      <c r="D225" s="1359"/>
      <c r="E225" s="1359"/>
      <c r="F225" s="1359">
        <v>1</v>
      </c>
      <c r="G225" s="831"/>
      <c r="H225" s="831"/>
      <c r="I225" s="1359"/>
      <c r="J225" s="1359">
        <v>1</v>
      </c>
      <c r="K225" s="839"/>
      <c r="L225" s="744" t="str">
        <f>mergeValue(A225) &amp;"."&amp; mergeValue(B225)&amp;"."&amp; mergeValue(C225)&amp;"."&amp; mergeValue(D225)&amp;"."&amp; mergeValue(E225)&amp;"."&amp; mergeValue(F225)</f>
        <v>1.1.1.1.1.1</v>
      </c>
      <c r="M225" s="525" t="s">
        <v>9</v>
      </c>
      <c r="N225" s="615"/>
      <c r="O225" s="1362"/>
      <c r="P225" s="1363"/>
      <c r="Q225" s="1363"/>
      <c r="R225" s="1363"/>
      <c r="S225" s="1363"/>
      <c r="T225" s="1363"/>
      <c r="U225" s="1363"/>
      <c r="V225" s="1364"/>
      <c r="W225" s="1128" t="s">
        <v>723</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59"/>
      <c r="B226" s="1359"/>
      <c r="C226" s="1359"/>
      <c r="D226" s="1359"/>
      <c r="E226" s="1359"/>
      <c r="F226" s="1359"/>
      <c r="G226" s="831">
        <v>1</v>
      </c>
      <c r="H226" s="831"/>
      <c r="I226" s="1359"/>
      <c r="J226" s="1359"/>
      <c r="K226" s="839">
        <v>1</v>
      </c>
      <c r="L226" s="744" t="str">
        <f>mergeValue(A226) &amp;"."&amp; mergeValue(B226)&amp;"."&amp; mergeValue(C226)&amp;"."&amp; mergeValue(D226)&amp;"."&amp; mergeValue(E226)&amp;"."&amp; mergeValue(F226)&amp;"."&amp; mergeValue(G226)</f>
        <v>1.1.1.1.1.1.1</v>
      </c>
      <c r="M226" s="1016"/>
      <c r="N226" s="615"/>
      <c r="O226" s="726"/>
      <c r="P226" s="726"/>
      <c r="Q226" s="726"/>
      <c r="R226" s="1366"/>
      <c r="S226" s="1367" t="s">
        <v>83</v>
      </c>
      <c r="T226" s="1366"/>
      <c r="U226" s="1367" t="s">
        <v>83</v>
      </c>
      <c r="V226" s="726"/>
      <c r="W226" s="1377" t="s">
        <v>724</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59"/>
      <c r="B227" s="1359"/>
      <c r="C227" s="1359"/>
      <c r="D227" s="1359"/>
      <c r="E227" s="1359"/>
      <c r="F227" s="1359"/>
      <c r="G227" s="831"/>
      <c r="H227" s="831"/>
      <c r="I227" s="1359"/>
      <c r="J227" s="1359"/>
      <c r="K227" s="839"/>
      <c r="L227" s="752"/>
      <c r="M227" s="615"/>
      <c r="N227" s="615"/>
      <c r="O227" s="726"/>
      <c r="P227" s="726"/>
      <c r="Q227" s="732" t="str">
        <f>R226 &amp; "-" &amp; T226</f>
        <v>-</v>
      </c>
      <c r="R227" s="1366"/>
      <c r="S227" s="1367"/>
      <c r="T227" s="1366"/>
      <c r="U227" s="1367"/>
      <c r="V227" s="726"/>
      <c r="W227" s="1378"/>
      <c r="X227" s="759"/>
      <c r="Y227" s="777"/>
      <c r="Z227" s="777" t="str">
        <f t="shared" si="3"/>
        <v/>
      </c>
      <c r="AA227" s="777"/>
      <c r="AB227" s="777"/>
      <c r="AC227" s="777"/>
      <c r="AD227" s="759"/>
      <c r="AE227" s="759"/>
      <c r="AF227" s="759"/>
      <c r="AG227" s="759"/>
      <c r="AH227" s="759"/>
      <c r="AI227" s="759"/>
      <c r="AJ227" s="759"/>
    </row>
    <row r="228" spans="1:36" s="751" customFormat="1" ht="15" customHeight="1">
      <c r="A228" s="1359"/>
      <c r="B228" s="1359"/>
      <c r="C228" s="1359"/>
      <c r="D228" s="1359"/>
      <c r="E228" s="1359"/>
      <c r="F228" s="1359"/>
      <c r="G228" s="833"/>
      <c r="H228" s="831"/>
      <c r="I228" s="1359"/>
      <c r="J228" s="1359"/>
      <c r="K228" s="838"/>
      <c r="L228" s="654"/>
      <c r="M228" s="527" t="s">
        <v>24</v>
      </c>
      <c r="N228" s="728"/>
      <c r="O228" s="728"/>
      <c r="P228" s="728"/>
      <c r="Q228" s="728"/>
      <c r="R228" s="728"/>
      <c r="S228" s="728"/>
      <c r="T228" s="728"/>
      <c r="U228" s="728"/>
      <c r="V228" s="725"/>
      <c r="W228" s="1379"/>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59"/>
      <c r="B229" s="1359"/>
      <c r="C229" s="1359"/>
      <c r="D229" s="1359"/>
      <c r="E229" s="1359"/>
      <c r="F229" s="833"/>
      <c r="G229" s="833"/>
      <c r="H229" s="831"/>
      <c r="I229" s="1359"/>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59"/>
      <c r="B230" s="1359"/>
      <c r="C230" s="1359"/>
      <c r="D230" s="1359"/>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59"/>
      <c r="B231" s="1359"/>
      <c r="C231" s="1359"/>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59"/>
      <c r="B232" s="1359"/>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59"/>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59">
        <v>1</v>
      </c>
      <c r="B238" s="963"/>
      <c r="C238" s="963"/>
      <c r="D238" s="963"/>
      <c r="E238" s="929"/>
      <c r="F238" s="974"/>
      <c r="G238" s="974"/>
      <c r="H238" s="974"/>
      <c r="I238" s="931"/>
      <c r="J238" s="927"/>
      <c r="K238" s="911"/>
      <c r="L238" s="978">
        <f>mergeValue(A238)</f>
        <v>1</v>
      </c>
      <c r="M238" s="610" t="s">
        <v>19</v>
      </c>
      <c r="N238" s="615"/>
      <c r="O238" s="1461"/>
      <c r="P238" s="1462"/>
      <c r="Q238" s="1462"/>
      <c r="R238" s="1462"/>
      <c r="S238" s="1462"/>
      <c r="T238" s="1462"/>
      <c r="U238" s="1462"/>
      <c r="V238" s="1463"/>
      <c r="W238" s="1128" t="s">
        <v>721</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59"/>
      <c r="B239" s="1359">
        <v>1</v>
      </c>
      <c r="C239" s="963"/>
      <c r="D239" s="963"/>
      <c r="E239" s="974"/>
      <c r="F239" s="974"/>
      <c r="G239" s="974"/>
      <c r="H239" s="974"/>
      <c r="I239" s="969"/>
      <c r="J239" s="902"/>
      <c r="K239" s="905"/>
      <c r="L239" s="978" t="str">
        <f>mergeValue(A239) &amp;"."&amp; mergeValue(B239)</f>
        <v>1.1</v>
      </c>
      <c r="M239" s="658" t="s">
        <v>15</v>
      </c>
      <c r="N239" s="615"/>
      <c r="O239" s="1461"/>
      <c r="P239" s="1462"/>
      <c r="Q239" s="1462"/>
      <c r="R239" s="1462"/>
      <c r="S239" s="1462"/>
      <c r="T239" s="1462"/>
      <c r="U239" s="1462"/>
      <c r="V239" s="1463"/>
      <c r="W239" s="1128" t="s">
        <v>460</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59"/>
      <c r="B240" s="1359"/>
      <c r="C240" s="1359">
        <v>1</v>
      </c>
      <c r="D240" s="963"/>
      <c r="E240" s="974"/>
      <c r="F240" s="974"/>
      <c r="G240" s="974"/>
      <c r="H240" s="974"/>
      <c r="I240" s="910"/>
      <c r="J240" s="902"/>
      <c r="K240" s="905"/>
      <c r="L240" s="978" t="str">
        <f>mergeValue(A240) &amp;"."&amp; mergeValue(B240)&amp;"."&amp; mergeValue(C240)</f>
        <v>1.1.1</v>
      </c>
      <c r="M240" s="659" t="s">
        <v>7</v>
      </c>
      <c r="N240" s="615"/>
      <c r="O240" s="1461"/>
      <c r="P240" s="1462"/>
      <c r="Q240" s="1462"/>
      <c r="R240" s="1462"/>
      <c r="S240" s="1462"/>
      <c r="T240" s="1462"/>
      <c r="U240" s="1462"/>
      <c r="V240" s="1463"/>
      <c r="W240" s="1128" t="s">
        <v>601</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59"/>
      <c r="B241" s="1359"/>
      <c r="C241" s="1359"/>
      <c r="D241" s="1359">
        <v>1</v>
      </c>
      <c r="E241" s="974"/>
      <c r="F241" s="974"/>
      <c r="G241" s="974"/>
      <c r="H241" s="974"/>
      <c r="I241" s="910"/>
      <c r="J241" s="902"/>
      <c r="K241" s="905"/>
      <c r="L241" s="978" t="str">
        <f>mergeValue(A241) &amp;"."&amp; mergeValue(B241)&amp;"."&amp; mergeValue(C241)&amp;"."&amp; mergeValue(D241)</f>
        <v>1.1.1.1</v>
      </c>
      <c r="M241" s="660" t="s">
        <v>21</v>
      </c>
      <c r="N241" s="615"/>
      <c r="O241" s="1461"/>
      <c r="P241" s="1462"/>
      <c r="Q241" s="1462"/>
      <c r="R241" s="1462"/>
      <c r="S241" s="1462"/>
      <c r="T241" s="1462"/>
      <c r="U241" s="1462"/>
      <c r="V241" s="1463"/>
      <c r="W241" s="1128" t="s">
        <v>602</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59"/>
      <c r="B242" s="1359"/>
      <c r="C242" s="1359"/>
      <c r="D242" s="1359"/>
      <c r="E242" s="1359">
        <v>1</v>
      </c>
      <c r="F242" s="974"/>
      <c r="G242" s="974"/>
      <c r="H242" s="963">
        <v>1</v>
      </c>
      <c r="I242" s="1359">
        <v>1</v>
      </c>
      <c r="J242" s="974"/>
      <c r="K242" s="913"/>
      <c r="L242" s="978" t="str">
        <f>mergeValue(A242) &amp;"."&amp; mergeValue(B242)&amp;"."&amp; mergeValue(C242)&amp;"."&amp; mergeValue(D242)&amp;"."&amp; mergeValue(E242)</f>
        <v>1.1.1.1.1</v>
      </c>
      <c r="M242" s="524" t="s">
        <v>8</v>
      </c>
      <c r="N242" s="615"/>
      <c r="O242" s="1362"/>
      <c r="P242" s="1363"/>
      <c r="Q242" s="1363"/>
      <c r="R242" s="1363"/>
      <c r="S242" s="1363"/>
      <c r="T242" s="1363"/>
      <c r="U242" s="1363"/>
      <c r="V242" s="1364"/>
      <c r="W242" s="1128" t="s">
        <v>722</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59"/>
      <c r="B243" s="1359"/>
      <c r="C243" s="1359"/>
      <c r="D243" s="1359"/>
      <c r="E243" s="1359"/>
      <c r="F243" s="1359">
        <v>1</v>
      </c>
      <c r="G243" s="963"/>
      <c r="H243" s="963"/>
      <c r="I243" s="1359"/>
      <c r="J243" s="1359">
        <v>1</v>
      </c>
      <c r="K243" s="914"/>
      <c r="L243" s="978" t="str">
        <f>mergeValue(A243) &amp;"."&amp; mergeValue(B243)&amp;"."&amp; mergeValue(C243)&amp;"."&amp; mergeValue(D243)&amp;"."&amp; mergeValue(E243)&amp;"."&amp; mergeValue(F243)</f>
        <v>1.1.1.1.1.1</v>
      </c>
      <c r="M243" s="525" t="s">
        <v>9</v>
      </c>
      <c r="N243" s="615"/>
      <c r="O243" s="1362"/>
      <c r="P243" s="1363"/>
      <c r="Q243" s="1363"/>
      <c r="R243" s="1363"/>
      <c r="S243" s="1363"/>
      <c r="T243" s="1363"/>
      <c r="U243" s="1363"/>
      <c r="V243" s="1364"/>
      <c r="W243" s="1128" t="s">
        <v>723</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59"/>
      <c r="B244" s="1359"/>
      <c r="C244" s="1359"/>
      <c r="D244" s="1359"/>
      <c r="E244" s="1359"/>
      <c r="F244" s="1359"/>
      <c r="G244" s="963">
        <v>1</v>
      </c>
      <c r="H244" s="963"/>
      <c r="I244" s="1359"/>
      <c r="J244" s="1359"/>
      <c r="K244" s="914">
        <v>1</v>
      </c>
      <c r="L244" s="978" t="str">
        <f>mergeValue(A244) &amp;"."&amp; mergeValue(B244)&amp;"."&amp; mergeValue(C244)&amp;"."&amp; mergeValue(D244)&amp;"."&amp; mergeValue(E244)&amp;"."&amp; mergeValue(F244)&amp;"."&amp; mergeValue(G244)</f>
        <v>1.1.1.1.1.1.1</v>
      </c>
      <c r="M244" s="1016"/>
      <c r="N244" s="615"/>
      <c r="O244" s="726"/>
      <c r="P244" s="726"/>
      <c r="Q244" s="1040"/>
      <c r="R244" s="1366"/>
      <c r="S244" s="1367" t="s">
        <v>83</v>
      </c>
      <c r="T244" s="1366"/>
      <c r="U244" s="1367" t="s">
        <v>83</v>
      </c>
      <c r="V244" s="726"/>
      <c r="W244" s="1377" t="s">
        <v>724</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59"/>
      <c r="B245" s="1359"/>
      <c r="C245" s="1359"/>
      <c r="D245" s="1359"/>
      <c r="E245" s="1359"/>
      <c r="F245" s="1359"/>
      <c r="G245" s="963"/>
      <c r="H245" s="963"/>
      <c r="I245" s="1359"/>
      <c r="J245" s="1359"/>
      <c r="K245" s="914"/>
      <c r="L245" s="752"/>
      <c r="M245" s="615"/>
      <c r="N245" s="615"/>
      <c r="O245" s="726"/>
      <c r="P245" s="726"/>
      <c r="Q245" s="732" t="str">
        <f>R244 &amp; "-" &amp; T244</f>
        <v>-</v>
      </c>
      <c r="R245" s="1366"/>
      <c r="S245" s="1367"/>
      <c r="T245" s="1366"/>
      <c r="U245" s="1367"/>
      <c r="V245" s="726"/>
      <c r="W245" s="1378"/>
      <c r="X245" s="956"/>
      <c r="Y245" s="777"/>
      <c r="Z245" s="777" t="str">
        <f t="shared" si="4"/>
        <v/>
      </c>
      <c r="AA245" s="777"/>
      <c r="AB245" s="777"/>
      <c r="AC245" s="777"/>
      <c r="AD245" s="956"/>
      <c r="AE245" s="956"/>
      <c r="AF245" s="956"/>
      <c r="AG245" s="956"/>
      <c r="AH245" s="956"/>
      <c r="AI245" s="956"/>
      <c r="AJ245" s="956"/>
    </row>
    <row r="246" spans="1:36" s="938" customFormat="1" ht="15" customHeight="1">
      <c r="A246" s="1359"/>
      <c r="B246" s="1359"/>
      <c r="C246" s="1359"/>
      <c r="D246" s="1359"/>
      <c r="E246" s="1359"/>
      <c r="F246" s="1359"/>
      <c r="G246" s="974"/>
      <c r="H246" s="963"/>
      <c r="I246" s="1359"/>
      <c r="J246" s="1359"/>
      <c r="K246" s="913"/>
      <c r="L246" s="654"/>
      <c r="M246" s="527" t="s">
        <v>24</v>
      </c>
      <c r="N246" s="954"/>
      <c r="O246" s="954"/>
      <c r="P246" s="954"/>
      <c r="Q246" s="954"/>
      <c r="R246" s="954"/>
      <c r="S246" s="954"/>
      <c r="T246" s="954"/>
      <c r="U246" s="954"/>
      <c r="V246" s="725"/>
      <c r="W246" s="1379"/>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59"/>
      <c r="B247" s="1359"/>
      <c r="C247" s="1359"/>
      <c r="D247" s="1359"/>
      <c r="E247" s="1359"/>
      <c r="F247" s="974"/>
      <c r="G247" s="974"/>
      <c r="H247" s="963"/>
      <c r="I247" s="1359"/>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59"/>
      <c r="B248" s="1359"/>
      <c r="C248" s="1359"/>
      <c r="D248" s="1359"/>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59"/>
      <c r="B249" s="1359"/>
      <c r="C249" s="1359"/>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59"/>
      <c r="B250" s="1359"/>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59"/>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64"/>
      <c r="D297" s="1305">
        <v>1</v>
      </c>
      <c r="E297" s="1361"/>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64"/>
      <c r="D298" s="1305"/>
      <c r="E298" s="136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65"/>
      <c r="D302" s="241"/>
      <c r="E302" s="424"/>
      <c r="F302" s="1466"/>
      <c r="G302" s="1305">
        <v>0</v>
      </c>
      <c r="H302" s="1303"/>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65"/>
      <c r="D303" s="241"/>
      <c r="E303" s="424"/>
      <c r="F303" s="1466"/>
      <c r="G303" s="1305"/>
      <c r="H303" s="130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357">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357"/>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357"/>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357"/>
      <c r="B340" s="1357">
        <v>1</v>
      </c>
      <c r="C340" s="319"/>
      <c r="D340" s="319"/>
      <c r="F340" s="313" t="str">
        <f>"4."&amp;mergeValue(A340) &amp;"."&amp;mergeValue(B340)</f>
        <v>4.1.1</v>
      </c>
      <c r="G340" s="304" t="s">
        <v>571</v>
      </c>
      <c r="H340" s="297" t="str">
        <f>IF(region_name="","",region_name)</f>
        <v>Челябинская область</v>
      </c>
      <c r="I340" s="188" t="s">
        <v>479</v>
      </c>
      <c r="J340" s="312"/>
      <c r="K340" s="206"/>
      <c r="L340" s="206"/>
      <c r="M340" s="206"/>
      <c r="N340" s="206"/>
      <c r="O340" s="206"/>
      <c r="P340" s="206"/>
      <c r="Q340" s="206"/>
      <c r="R340" s="206"/>
      <c r="S340" s="206"/>
      <c r="T340" s="206"/>
    </row>
    <row r="341" spans="1:83" s="182" customFormat="1" ht="191.25">
      <c r="A341" s="1357"/>
      <c r="B341" s="1357"/>
      <c r="C341" s="1357">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357"/>
      <c r="B342" s="1357"/>
      <c r="C342" s="1357"/>
      <c r="D342" s="319">
        <v>1</v>
      </c>
      <c r="F342" s="313" t="str">
        <f>"4."&amp;mergeValue(A342) &amp;"."&amp;mergeValue(B342)&amp;"."&amp;mergeValue(C342)&amp;"."&amp;mergeValue(D342)</f>
        <v>4.1.1.1.1</v>
      </c>
      <c r="G342" s="392" t="s">
        <v>478</v>
      </c>
      <c r="H342" s="297"/>
      <c r="I342" s="1358" t="s">
        <v>570</v>
      </c>
      <c r="J342" s="312"/>
      <c r="K342" s="206"/>
      <c r="L342" s="206"/>
      <c r="M342" s="206"/>
      <c r="N342" s="206"/>
      <c r="O342" s="206"/>
      <c r="P342" s="206"/>
      <c r="Q342" s="206"/>
      <c r="R342" s="206"/>
      <c r="S342" s="206"/>
      <c r="T342" s="206"/>
    </row>
    <row r="343" spans="1:83" s="182" customFormat="1" ht="18.75">
      <c r="A343" s="1357"/>
      <c r="B343" s="1357"/>
      <c r="C343" s="1357"/>
      <c r="D343" s="319"/>
      <c r="F343" s="396"/>
      <c r="G343" s="397" t="s">
        <v>4</v>
      </c>
      <c r="H343" s="398"/>
      <c r="I343" s="1358"/>
      <c r="J343" s="312"/>
      <c r="K343" s="206"/>
      <c r="L343" s="206"/>
      <c r="M343" s="206"/>
      <c r="N343" s="206"/>
      <c r="O343" s="206"/>
      <c r="P343" s="206"/>
      <c r="Q343" s="206"/>
      <c r="R343" s="206"/>
      <c r="S343" s="206"/>
      <c r="T343" s="206"/>
    </row>
    <row r="344" spans="1:83" s="182" customFormat="1" ht="18.75">
      <c r="A344" s="1357"/>
      <c r="B344" s="1357"/>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357"/>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703</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3"/>
      <c r="C351" s="1080"/>
      <c r="D351" s="1094"/>
      <c r="E351" s="1105"/>
      <c r="F351" s="1129"/>
      <c r="G351" s="1109"/>
      <c r="H351" s="1106"/>
      <c r="I351" s="1099"/>
      <c r="J351" s="1099"/>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704</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4"/>
      <c r="B356" s="1093"/>
      <c r="C356" s="1080"/>
      <c r="D356" s="1444"/>
      <c r="E356" s="1445"/>
      <c r="F356" s="1446"/>
      <c r="G356" s="1107"/>
      <c r="H356" s="1165"/>
      <c r="I356" s="1164"/>
      <c r="J356" s="1129"/>
      <c r="K356" s="1107" t="s">
        <v>449</v>
      </c>
      <c r="L356" s="1358" t="s">
        <v>705</v>
      </c>
      <c r="M356" s="1154"/>
      <c r="N356" s="1099"/>
      <c r="O356" s="1099"/>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4"/>
      <c r="B357" s="1093"/>
      <c r="C357" s="1080"/>
      <c r="D357" s="1444"/>
      <c r="E357" s="1445"/>
      <c r="F357" s="1446"/>
      <c r="G357" s="1086"/>
      <c r="H357" s="1151" t="s">
        <v>274</v>
      </c>
      <c r="I357" s="1146"/>
      <c r="J357" s="1146"/>
      <c r="K357" s="1144"/>
      <c r="L357" s="1358"/>
      <c r="M357" s="1154"/>
      <c r="N357" s="1099"/>
      <c r="O357" s="1099"/>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706</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4"/>
      <c r="B362" s="1093"/>
      <c r="C362" s="1080"/>
      <c r="D362" s="1444"/>
      <c r="E362" s="1445"/>
      <c r="F362" s="1446"/>
      <c r="G362" s="1107"/>
      <c r="H362" s="1165"/>
      <c r="I362" s="1164"/>
      <c r="J362" s="1168"/>
      <c r="K362" s="1107" t="s">
        <v>449</v>
      </c>
      <c r="L362" s="1358" t="s">
        <v>705</v>
      </c>
      <c r="M362" s="1154"/>
      <c r="N362" s="1099"/>
      <c r="O362" s="1099"/>
    </row>
    <row r="363" spans="1:83" s="1071" customFormat="1" ht="17.100000000000001" customHeight="1">
      <c r="A363" s="1104"/>
      <c r="B363" s="1093"/>
      <c r="C363" s="1080"/>
      <c r="D363" s="1444"/>
      <c r="E363" s="1445"/>
      <c r="F363" s="1446"/>
      <c r="G363" s="1086"/>
      <c r="H363" s="1151" t="s">
        <v>274</v>
      </c>
      <c r="I363" s="1146"/>
      <c r="J363" s="1146"/>
      <c r="K363" s="1144"/>
      <c r="L363" s="1358"/>
      <c r="M363" s="1154"/>
      <c r="N363" s="1099"/>
      <c r="O363" s="1099"/>
    </row>
    <row r="364" spans="1:83" s="1071" customFormat="1" ht="17.100000000000001" customHeight="1"/>
    <row r="365" spans="1:83" s="1071" customFormat="1" ht="17.100000000000001" customHeight="1"/>
    <row r="366" spans="1:83" s="1071" customFormat="1" ht="17.100000000000001" customHeight="1">
      <c r="A366" s="1073" t="s">
        <v>707</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4"/>
      <c r="B368" s="1093"/>
      <c r="C368" s="1080"/>
      <c r="D368" s="1094"/>
      <c r="E368" s="1159"/>
      <c r="F368" s="1160"/>
      <c r="G368" s="1107"/>
      <c r="H368" s="1165"/>
      <c r="I368" s="1164"/>
      <c r="J368" s="1129"/>
      <c r="K368" s="1107" t="s">
        <v>449</v>
      </c>
      <c r="L368" s="1130"/>
      <c r="M368" s="1154"/>
      <c r="N368" s="1099"/>
      <c r="O368" s="1099"/>
    </row>
    <row r="369" spans="1:15" s="1071" customFormat="1" ht="17.100000000000001" customHeight="1"/>
    <row r="370" spans="1:15" s="1071" customFormat="1" ht="17.100000000000001" customHeight="1"/>
    <row r="371" spans="1:15" s="1071" customFormat="1" ht="17.100000000000001" customHeight="1">
      <c r="A371" s="1073" t="s">
        <v>708</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4"/>
      <c r="B373" s="1093"/>
      <c r="C373" s="1080"/>
      <c r="D373" s="1094"/>
      <c r="E373" s="1159"/>
      <c r="F373" s="1160"/>
      <c r="G373" s="1107"/>
      <c r="H373" s="1165"/>
      <c r="I373" s="1164"/>
      <c r="J373" s="1168"/>
      <c r="K373" s="1107" t="s">
        <v>449</v>
      </c>
      <c r="L373" s="1130"/>
      <c r="M373" s="1154"/>
      <c r="N373" s="1099"/>
      <c r="O373" s="1099"/>
    </row>
  </sheetData>
  <sheetProtection formatColumns="0" formatRows="0"/>
  <dataConsolidate/>
  <mergeCells count="302">
    <mergeCell ref="R211:R213"/>
    <mergeCell ref="N211:N214"/>
    <mergeCell ref="Q211:Q213"/>
    <mergeCell ref="O211:O213"/>
    <mergeCell ref="P211:P213"/>
    <mergeCell ref="U211:U21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O223:V223"/>
    <mergeCell ref="O224:V224"/>
    <mergeCell ref="O225:V225"/>
    <mergeCell ref="U149:U150"/>
    <mergeCell ref="W167:W169"/>
    <mergeCell ref="V211:V212"/>
    <mergeCell ref="S167:S168"/>
    <mergeCell ref="O148:V148"/>
    <mergeCell ref="T149:T150"/>
    <mergeCell ref="R149:R150"/>
    <mergeCell ref="T211:T212"/>
    <mergeCell ref="R167:R168"/>
    <mergeCell ref="T167:T168"/>
    <mergeCell ref="U167:U168"/>
    <mergeCell ref="N195:AF195"/>
    <mergeCell ref="N196:AF196"/>
    <mergeCell ref="O163:V163"/>
    <mergeCell ref="O164:V164"/>
    <mergeCell ref="O165:V165"/>
    <mergeCell ref="O166:V166"/>
    <mergeCell ref="S149:S150"/>
    <mergeCell ref="O161:V161"/>
    <mergeCell ref="O162:V162"/>
    <mergeCell ref="U207:U208"/>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K91:AK93"/>
    <mergeCell ref="Z109:Z111"/>
    <mergeCell ref="W55:W57"/>
    <mergeCell ref="W73:W75"/>
    <mergeCell ref="O106:AA106"/>
    <mergeCell ref="O107:AA107"/>
    <mergeCell ref="O108:AA108"/>
    <mergeCell ref="U73:U74"/>
    <mergeCell ref="AG197:AG201"/>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W149:W151"/>
    <mergeCell ref="O146:V146"/>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L197:L200"/>
    <mergeCell ref="M197:M200"/>
    <mergeCell ref="N197:N200"/>
    <mergeCell ref="A143:A156"/>
    <mergeCell ref="A179:A188"/>
    <mergeCell ref="B180:B187"/>
    <mergeCell ref="C181:C186"/>
    <mergeCell ref="D182:D185"/>
    <mergeCell ref="A193:A204"/>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I129:I134"/>
    <mergeCell ref="F166:F169"/>
    <mergeCell ref="O221:V221"/>
    <mergeCell ref="O222:V222"/>
    <mergeCell ref="E107:E114"/>
    <mergeCell ref="A103:A118"/>
    <mergeCell ref="B104:B117"/>
    <mergeCell ref="C105:C116"/>
    <mergeCell ref="O128:V128"/>
    <mergeCell ref="O130:V130"/>
    <mergeCell ref="T131:T132"/>
    <mergeCell ref="T73:T74"/>
    <mergeCell ref="D70:D77"/>
    <mergeCell ref="E71:E76"/>
    <mergeCell ref="J109:J112"/>
    <mergeCell ref="F90:F93"/>
    <mergeCell ref="J90:J93"/>
    <mergeCell ref="O103:AA103"/>
    <mergeCell ref="O104:AA104"/>
    <mergeCell ref="O105:AA105"/>
    <mergeCell ref="Y91:Y92"/>
    <mergeCell ref="Z91:Z92"/>
    <mergeCell ref="Y109:Y111"/>
    <mergeCell ref="D106:D115"/>
    <mergeCell ref="X183:X185"/>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AG91:AG92"/>
    <mergeCell ref="AH91:AH92"/>
    <mergeCell ref="AI91:AI92"/>
    <mergeCell ref="O85:AJ85"/>
    <mergeCell ref="O86:AJ86"/>
    <mergeCell ref="O87:AJ87"/>
    <mergeCell ref="O88:AJ88"/>
    <mergeCell ref="O89:AJ89"/>
    <mergeCell ref="O90:AJ90"/>
    <mergeCell ref="AA91:AA92"/>
    <mergeCell ref="AB91:AB92"/>
    <mergeCell ref="AF91:AF92"/>
  </mergeCells>
  <phoneticPr fontId="10"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S85:WWS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KG85:KG91 UC85:UC91 ADY85:ADY91 ANU85:ANU91 AXQ85:AXQ91 BHM85:BHM91 BRI85:BRI91 CBE85:CBE91 CLA85:CLA91 CUW85:CUW91 DES85:DES91 DOO85:DOO91 DYK85:DYK91 EIG85:EIG91 ESC85:ESC91 FBY85:FBY91 FLU85:FLU91 FVQ85:FVQ91 GFM85:GFM91 GPI85:GPI91 GZE85:GZE91 HJA85:HJA91 HSW85:HSW91 ICS85:ICS91 IMO85:IMO91 IWK85:IWK91 JGG85:JGG91 JQC85:JQC91 JZY85:JZY91 KJU85:KJU91 KTQ85:KTQ91 LDM85:LDM91 LNI85:LNI91 LXE85:LXE91 MHA85:MHA91 MQW85:MQW91 NAS85:NAS91 NKO85:NKO91 NUK85:NUK91 OEG85:OEG91 OOC85:OOC91 OXY85:OXY91 PHU85:PHU91 PRQ85:PRQ91 QBM85:QBM91 QLI85:QLI91 QVE85:QVE91 RFA85:RFA91 ROW85:ROW91 RYS85:RYS91 SIO85:SIO91 SSK85:SSK91 TCG85:TCG91 TMC85:TMC91 TVY85:TVY91 UFU85:UFU91 UPQ85:UPQ91 UZM85:UZM91 VJI85:VJI91 VTE85:VTE91 WDA85:WDA91 WMW85:WMW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91 V91 AC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U91:WMU92 WMG149 WWC37 WMG73 WWC73 WMG131 WWQ91:WWQ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C91:KC92 TY91:TY92 ADU91:ADU92 ANQ91:ANQ92 AXM91:AXM92 BHI91:BHI92 BRE91:BRE92 CBA91:CBA92 CKW91:CKW92 CUS91:CUS92 DEO91:DEO92 DOK91:DOK92 DYG91:DYG92 EIC91:EIC92 ERY91:ERY92 FBU91:FBU92 FLQ91:FLQ92 FVM91:FVM92 GFI91:GFI92 GPE91:GPE92 GZA91:GZA92 HIW91:HIW92 HSS91:HSS92 ICO91:ICO92 IMK91:IMK92 IWG91:IWG92 JGC91:JGC92 JPY91:JPY92 JZU91:JZU92 KJQ91:KJQ92 KTM91:KTM92 LDI91:LDI92 LNE91:LNE92 LXA91:LXA92 MGW91:MGW92 MQS91:MQS92 NAO91:NAO92 NKK91:NKK92 NUG91:NUG92 OEC91:OEC92 ONY91:ONY92 OXU91:OXU92 PHQ91:PHQ92 PRM91:PRM92 QBI91:QBI92 QLE91:QLE92 QVA91:QVA92 REW91:REW92 ROS91:ROS92 RYO91:RYO92 SIK91:SIK92 SSG91:SSG92 TCC91:TCC92 TLY91:TLY92 TVU91:TVU92 UFQ91:UFQ92 UPM91:UPM92 UZI91:UZI92 VJE91:VJE92 VTA91:VTA92 WCW91:WCW92 WMS91:WMS92 WWO91:WWO92 KE91:KE92 UA91:UA92 ADW91:ADW92 ANS91:ANS92 AXO91:AXO92 BHK91:BHK92 BRG91:BRG92 CBC91:CBC92 CKY91:CKY92 CUU91:CUU92 DEQ91:DEQ92 DOM91:DOM92 DYI91:DYI92 EIE91:EIE92 ESA91:ESA92 FBW91:FBW92 FLS91:FLS92 FVO91:FVO92 GFK91:GFK92 GPG91:GPG92 GZC91:GZC92 HIY91:HIY92 HSU91:HSU92 ICQ91:ICQ92 IMM91:IMM92 IWI91:IWI92 JGE91:JGE92 JQA91:JQA92 JZW91:JZW92 KJS91:KJS92 KTO91:KTO92 LDK91:LDK92 LNG91:LNG92 LXC91:LXC92 MGY91:MGY92 MQU91:MQU92 NAQ91:NAQ92 NKM91:NKM92 NUI91:NUI92 OEE91:OEE92 OOA91:OOA92 OXW91:OXW92 PHS91:PHS92 PRO91:PRO92 QBK91:QBK92 QLG91:QLG92 QVC91:QVC92 REY91:REY92 ROU91:ROU92 RYQ91:RYQ92 SIM91:SIM92 SSI91:SSI92 TCE91:TCE92 TMA91:TMA92 TVW91:TVW92 UFS91:UFS92 UPO91:UPO92 UZK91:UZK92 VJG91:VJG92 VTC91:VTC92 WCY91:WCY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AE197 U91:U92 Z91:Z92 AB91:AB92 AG91:AG92 AI91:AI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R91:WMR92 WWN91:WWN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D91:KD92 TZ91:TZ92 ADV91:ADV92 ANR91:ANR92 AXN91:AXN92 BHJ91:BHJ92 BRF91:BRF92 CBB91:CBB92 CKX91:CKX92 CUT91:CUT92 DEP91:DEP92 DOL91:DOL92 DYH91:DYH92 EID91:EID92 ERZ91:ERZ92 FBV91:FBV92 FLR91:FLR92 FVN91:FVN92 GFJ91:GFJ92 GPF91:GPF92 GZB91:GZB92 HIX91:HIX92 HST91:HST92 ICP91:ICP92 IML91:IML92 IWH91:IWH92 JGD91:JGD92 JPZ91:JPZ92 JZV91:JZV92 KJR91:KJR92 KTN91:KTN92 LDJ91:LDJ92 LNF91:LNF92 LXB91:LXB92 MGX91:MGX92 MQT91:MQT92 NAP91:NAP92 NKL91:NKL92 NUH91:NUH92 OED91:OED92 ONZ91:ONZ92 OXV91:OXV92 PHR91:PHR92 PRN91:PRN92 QBJ91:QBJ92 QLF91:QLF92 QVB91:QVB92 REX91:REX92 ROT91:ROT92 RYP91:RYP92 SIL91:SIL92 SSH91:SSH92 TCD91:TCD92 TLZ91:TLZ92 TVV91:TVV92 UFR91:UFR92 UPN91:UPN92 UZJ91:UZJ92 VJF91:VJF92 VTB91:VTB92 WCX91:WCX92 WMT91:WMT92 WWP91:WWP92 R91:R92 KB91:KB92 TX91:TX92 ADT91:ADT92 ANP91:ANP92 AXL91:AXL92 BHH91:BHH92 BRD91:BRD92 CAZ91:CAZ92 CKV91:CKV92 CUR91:CUR92 DEN91:DEN92 DOJ91:DOJ92 DYF91:DYF92 EIB91:EIB92 ERX91:ERX92 FBT91:FBT92 FLP91:FLP92 FVL91:FVL92 GFH91:GFH92 GPD91:GPD92 GYZ91:GYZ92 HIV91:HIV92 HSR91:HSR92 ICN91:ICN92 IMJ91:IMJ92 IWF91:IWF92 JGB91:JGB92 JPX91:JPX92 JZT91:JZT92 KJP91:KJP92 KTL91:KTL92 LDH91:LDH92 LND91:LND92 LWZ91:LWZ92 MGV91:MGV92 MQR91:MQR92 NAN91:NAN92 NKJ91:NKJ92 NUF91:NUF92 OEB91:OEB92 ONX91:ONX92 OXT91:OXT92 PHP91:PHP92 PRL91:PRL92 QBH91:QBH92 QLD91:QLD92 QUZ91:QUZ92 REV91:REV92 ROR91:ROR92 RYN91:RYN92 SIJ91:SIJ92 SSF91:SSF92 TCB91:TCB92 TLX91:TLX92 TVT91:TVT92 UFP91:UFP92 UPL91:UPL92 UZH91:UZH92 VJD91:VJD92 VSZ91:VSZ92 WCV91:WCV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AA91:AA92 Y91:Y92 AH91:AH92 AF91:AF92"/>
    <dataValidation allowBlank="1" promptTitle="checkPeriodRange" sqref="WWD109:WWD110 WVY38 WVY74 WVY132 WWM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A92 TW92 ADS92 ANO92 AXK92 BHG92 BRC92 CAY92 CKU92 CUQ92 DEM92 DOI92 DYE92 EIA92 ERW92 FBS92 FLO92 FVK92 GFG92 GPC92 GYY92 HIU92 HSQ92 ICM92 IMI92 IWE92 JGA92 JPW92 JZS92 KJO92 KTK92 LDG92 LNC92 LWY92 MGU92 MQQ92 NAM92 NKI92 NUE92 OEA92 ONW92 OXS92 PHO92 PRK92 QBG92 QLC92 QUY92 REU92 ROQ92 RYM92 SII92 SSE92 TCA92 TLW92 TVS92 UFO92 UPK92 UZG92 VJC92 VSY92 WCU92 WMQ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WK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Y90 TU90 ADQ90 ANM90 AXI90 BHE90 BRA90 CAW90 CKS90 CUO90 DEK90 DOG90 DYC90 EHY90 ERU90 FBQ90 FLM90 FVI90 GFE90 GPA90 GYW90 HIS90 HSO90 ICK90 IMG90 IWC90 JFY90 JPU90 JZQ90 KJM90 KTI90 LDE90 LNA90 LWW90 MGS90 MQO90 NAK90 NKG90 NUC90 ODY90 ONU90 OXQ90 PHM90 PRI90 QBE90 QLA90 QUW90 RES90 ROO90 RYK90 SIG90 SSC90 TBY90 TLU90 TVQ90 UFM90 UPI90 UZE90 VJA90 VSW90 WCS90 WMO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WI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W91 TS91 ADO91 ANK91 AXG91 BHC91 BQY91 CAU91 CKQ91 CUM91 DEI91 DOE91 DYA91 EHW91 ERS91 FBO91 FLK91 FVG91 GFC91 GOY91 GYU91 HIQ91 HSM91 ICI91 IME91 IWA91 JFW91 JPS91 JZO91 KJK91 KTG91 LDC91 LMY91 LWU91 MGQ91 MQM91 NAI91 NKE91 NUA91 ODW91 ONS91 OXO91 PHK91 PRG91 QBC91 QKY91 QUU91 REQ91 ROM91 RYI91 SIE91 SSA91 TBW91 TLS91 TVO91 UFK91 UPG91 UZC91 VIY91 VSU91 WCQ91 WMM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WH94:WWS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V94:KG95 TR94:UC95 ADN94:ADY95 ANJ94:ANU95 AXF94:AXQ95 BHB94:BHM95 BQX94:BRI95 CAT94:CBE95 CKP94:CLA95 CUL94:CUW95 DEH94:DES95 DOD94:DOO95 DXZ94:DYK95 EHV94:EIG95 ERR94:ESC95 FBN94:FBY95 FLJ94:FLU95 FVF94:FVQ95 GFB94:GFM95 GOX94:GPI95 GYT94:GZE95 HIP94:HJA95 HSL94:HSW95 ICH94:ICS95 IMD94:IMO95 IVZ94:IWK95 JFV94:JGG95 JPR94:JQC95 JZN94:JZY95 KJJ94:KJU95 KTF94:KTQ95 LDB94:LDM95 LMX94:LNI95 LWT94:LXE95 MGP94:MHA95 MQL94:MQW95 NAH94:NAS95 NKD94:NKO95 NTZ94:NUK95 ODV94:OEG95 ONR94:OOC95 OXN94:OXY95 PHJ94:PHU95 PRF94:PRQ95 QBB94:QBM95 QKX94:QLI95 QUT94:QVE95 REP94:RFA95 ROL94:ROW95 RYH94:RYS95 SID94:SIO95 SRZ94:SSK95 TBV94:TCG95 TLR94:TMC95 TVN94:TVY95 UFJ94:UFU95 UPF94:UPQ95 UZB94:UZM95 VIX94:VJI95 VST94:VTE95 WCP94:WDA95 WML94:WMW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V93:KG93 TR93:UC93 ADN93:ADY93 ANJ93:ANU93 AXF93:AXQ93 BHB93:BHM93 BQX93:BRI93 CAT93:CBE93 CKP93:CLA93 CUL93:CUW93 DEH93:DES93 DOD93:DOO93 DXZ93:DYK93 EHV93:EIG93 ERR93:ESC93 FBN93:FBY93 FLJ93:FLU93 FVF93:FVQ93 GFB93:GFM93 GOX93:GPI93 GYT93:GZE93 HIP93:HJA93 HSL93:HSW93 ICH93:ICS93 IMD93:IMO93 IVZ93:IWK93 JFV93:JGG93 JPR93:JQC93 JZN93:JZY93 KJJ93:KJU93 KTF93:KTQ93 LDB93:LDM93 LMX93:LNI93 LWT93:LXE93 MGP93:MHA93 MQL93:MQW93 NAH93:NAS93 NKD93:NKO93 NTZ93:NUK93 ODV93:OEG93 ONR93:OOC93 OXN93:OXY93 PHJ93:PHU93 PRF93:PRQ93 QBB93:QBM93 QKX93:QLI93 QUT93:QVE93 REP93:RFA93 ROL93:ROW93 RYH93:RYS93 SID93:SIO93 SRZ93:SSK93 TBV93:TCG93 TLR93:TMC93 TVN93:TVY93 UFJ93:UFU93 UPF93:UPQ93 UZB93:UZM93 VIX93:VJI93 VST93:VTE93 WCP93:WDA93 WML93:WMW93 WWH93:WWS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JV96:KG98 JH99:JS100 TR96:UC98 TD99:TO100 ADN96:ADY98 ACZ99:ADK100 ANJ96:ANU98 AMV99:ANG100 AXF96:AXQ98 AWR99:AXC100 BHB96:BHM98 BGN99:BGY100 BQX96:BRI98 BQJ99:BQU100 CAT96:CBE98 CAF99:CAQ100 CKP96:CLA98 CKB99:CKM100 CUL96:CUW98 CTX99:CUI100 DEH96:DES98 DDT99:DEE100 DOD96:DOO98 DNP99:DOA100 DXZ96:DYK98 DXL99:DXW100 EHV96:EIG98 EHH99:EHS100 ERR96:ESC98 ERD99:ERO100 FBN96:FBY98 FAZ99:FBK100 FLJ96:FLU98 FKV99:FLG100 FVF96:FVQ98 FUR99:FVC100 GFB96:GFM98 GEN99:GEY100 GOX96:GPI98 GOJ99:GOU100 GYT96:GZE98 GYF99:GYQ100 HIP96:HJA98 HIB99:HIM100 HSL96:HSW98 HRX99:HSI100 ICH96:ICS98 IBT99:ICE100 IMD96:IMO98 ILP99:IMA100 IVZ96:IWK98 IVL99:IVW100 JFV96:JGG98 JFH99:JFS100 JPR96:JQC98 JPD99:JPO100 JZN96:JZY98 JYZ99:JZK100 KJJ96:KJU98 KIV99:KJG100 KTF96:KTQ98 KSR99:KTC100 LDB96:LDM98 LCN99:LCY100 LMX96:LNI98 LMJ99:LMU100 LWT96:LXE98 LWF99:LWQ100 MGP96:MHA98 MGB99:MGM100 MQL96:MQW98 MPX99:MQI100 NAH96:NAS98 MZT99:NAE100 NKD96:NKO98 NJP99:NKA100 NTZ96:NUK98 NTL99:NTW100 ODV96:OEG98 ODH99:ODS100 ONR96:OOC98 OND99:ONO100 OXN96:OXY98 OWZ99:OXK100 PHJ96:PHU98 PGV99:PHG100 PRF96:PRQ98 PQR99:PRC100 QBB96:QBM98 QAN99:QAY100 QKX96:QLI98 QKJ99:QKU100 QUT96:QVE98 QUF99:QUQ100 REP96:RFA98 REB99:REM100 ROL96:ROW98 RNX99:ROI100 RYH96:RYS98 RXT99:RYE100 SID96:SIO98 SHP99:SIA100 SRZ96:SSK98 SRL99:SRW100 TBV96:TCG98 TBH99:TBS100 TLR96:TMC98 TLD99:TLO100 TVN96:TVY98 TUZ99:TVK100 UFJ96:UFU98 UEV99:UFG100 UPF96:UPQ98 UOR99:UPC100 UZB96:UZM98 UYN99:UYY100 VIX96:VJI98 VIJ99:VIU100 VST96:VTE98 VSF99:VSQ100 WCP96:WDA98 WCB99:WCM100 WML96:WMW98 WLX99:WMI100 WWH96:WWS98 WVT99:WWE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7" zoomScaleNormal="100" workbookViewId="0">
      <selection activeCell="F43" sqref="F43: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v>
      </c>
      <c r="F3" s="411"/>
      <c r="G3" s="40"/>
      <c r="H3" s="40"/>
      <c r="I3" s="40"/>
      <c r="J3" s="40"/>
      <c r="K3" s="40"/>
      <c r="L3" s="253"/>
    </row>
    <row r="4" spans="1:12" s="348" customFormat="1" ht="6">
      <c r="A4" s="342"/>
      <c r="B4" s="343"/>
      <c r="C4" s="344"/>
      <c r="D4" s="345"/>
      <c r="E4" s="365"/>
      <c r="F4" s="366"/>
      <c r="G4" s="367"/>
      <c r="I4" s="349"/>
    </row>
    <row r="5" spans="1:12" ht="39" customHeight="1">
      <c r="D5" s="23"/>
      <c r="E5" s="1299" t="s">
        <v>758</v>
      </c>
      <c r="F5" s="1300"/>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77" t="s">
        <v>1412</v>
      </c>
      <c r="G11" s="357"/>
    </row>
    <row r="12" spans="1:12" ht="27">
      <c r="D12" s="23"/>
      <c r="E12" s="78" t="s">
        <v>456</v>
      </c>
      <c r="F12" s="1177" t="s">
        <v>1413</v>
      </c>
      <c r="G12" s="359"/>
    </row>
    <row r="13" spans="1:12" s="348" customFormat="1" ht="6">
      <c r="A13" s="353"/>
      <c r="B13" s="343"/>
      <c r="C13" s="344"/>
      <c r="D13" s="354"/>
      <c r="E13" s="350"/>
      <c r="F13" s="355"/>
      <c r="G13" s="356"/>
      <c r="I13" s="349"/>
    </row>
    <row r="14" spans="1:12" ht="27">
      <c r="D14" s="23"/>
      <c r="E14" s="78" t="s">
        <v>367</v>
      </c>
      <c r="F14" s="1161" t="s">
        <v>41</v>
      </c>
      <c r="G14" s="359"/>
    </row>
    <row r="15" spans="1:12" ht="27" hidden="1">
      <c r="D15" s="23"/>
      <c r="E15" s="78" t="s">
        <v>298</v>
      </c>
      <c r="F15" s="309" t="s">
        <v>762</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2" t="s">
        <v>2759</v>
      </c>
      <c r="G19" s="359"/>
    </row>
    <row r="20" spans="1:9" ht="27">
      <c r="D20" s="23"/>
      <c r="E20" s="1047" t="s">
        <v>679</v>
      </c>
      <c r="F20" s="1161" t="s">
        <v>2760</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1490</v>
      </c>
      <c r="G29" s="358"/>
    </row>
    <row r="30" spans="1:9" ht="27" hidden="1">
      <c r="C30" s="27"/>
      <c r="D30" s="28"/>
      <c r="E30" s="49" t="s">
        <v>202</v>
      </c>
      <c r="F30" s="311"/>
      <c r="G30" s="358"/>
    </row>
    <row r="31" spans="1:9" ht="27">
      <c r="C31" s="27"/>
      <c r="D31" s="28"/>
      <c r="E31" s="29" t="s">
        <v>52</v>
      </c>
      <c r="F31" s="310" t="s">
        <v>1491</v>
      </c>
      <c r="G31" s="358"/>
    </row>
    <row r="32" spans="1:9" ht="27">
      <c r="C32" s="27"/>
      <c r="D32" s="28"/>
      <c r="E32" s="29" t="s">
        <v>53</v>
      </c>
      <c r="F32" s="310" t="s">
        <v>1435</v>
      </c>
      <c r="G32" s="358"/>
      <c r="H32" s="30"/>
    </row>
    <row r="33" spans="1:9" s="348" customFormat="1" ht="6">
      <c r="A33" s="353"/>
      <c r="B33" s="343"/>
      <c r="C33" s="344"/>
      <c r="D33" s="354"/>
      <c r="E33" s="350"/>
      <c r="F33" s="355"/>
      <c r="G33" s="356"/>
      <c r="I33" s="349"/>
    </row>
    <row r="34" spans="1:9" ht="27">
      <c r="A34" s="191"/>
      <c r="D34" s="25"/>
      <c r="E34" s="750" t="s">
        <v>638</v>
      </c>
      <c r="F34" s="1163" t="s">
        <v>641</v>
      </c>
      <c r="G34" s="357"/>
    </row>
    <row r="35" spans="1:9" s="348" customFormat="1" ht="6">
      <c r="A35" s="353"/>
      <c r="B35" s="343"/>
      <c r="C35" s="344"/>
      <c r="D35" s="354"/>
      <c r="E35" s="350"/>
      <c r="F35" s="355"/>
      <c r="G35" s="356"/>
      <c r="I35" s="349"/>
    </row>
    <row r="36" spans="1:9" ht="27">
      <c r="A36" s="191"/>
      <c r="D36" s="25"/>
      <c r="E36" s="78" t="s">
        <v>242</v>
      </c>
      <c r="F36" s="1163"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78" t="s">
        <v>2761</v>
      </c>
      <c r="G40" s="357"/>
    </row>
    <row r="41" spans="1:9" ht="27">
      <c r="A41" s="193"/>
      <c r="B41" s="87"/>
      <c r="D41" s="32"/>
      <c r="E41" s="38" t="s">
        <v>525</v>
      </c>
      <c r="F41" s="1178" t="s">
        <v>2761</v>
      </c>
      <c r="G41" s="357"/>
    </row>
    <row r="42" spans="1:9" ht="19.5">
      <c r="D42" s="23"/>
      <c r="E42" s="24"/>
      <c r="F42" s="414" t="s">
        <v>557</v>
      </c>
      <c r="G42" s="20"/>
    </row>
    <row r="43" spans="1:9" ht="27">
      <c r="A43" s="193"/>
      <c r="D43" s="20"/>
      <c r="E43" s="412" t="s">
        <v>86</v>
      </c>
      <c r="F43" s="1260" t="s">
        <v>2762</v>
      </c>
      <c r="G43" s="357"/>
    </row>
    <row r="44" spans="1:9" ht="27">
      <c r="A44" s="193"/>
      <c r="B44" s="87"/>
      <c r="D44" s="32"/>
      <c r="E44" s="412" t="s">
        <v>87</v>
      </c>
      <c r="F44" s="1260" t="s">
        <v>2763</v>
      </c>
      <c r="G44" s="357"/>
    </row>
    <row r="45" spans="1:9" ht="27">
      <c r="A45" s="193"/>
      <c r="B45" s="87"/>
      <c r="D45" s="32"/>
      <c r="E45" s="412" t="s">
        <v>558</v>
      </c>
      <c r="F45" s="1260" t="s">
        <v>2764</v>
      </c>
      <c r="G45" s="357"/>
    </row>
    <row r="46" spans="1:9" ht="27">
      <c r="D46" s="23"/>
      <c r="E46" s="413" t="s">
        <v>559</v>
      </c>
      <c r="F46" s="1260" t="s">
        <v>2765</v>
      </c>
      <c r="G46" s="359"/>
    </row>
    <row r="47" spans="1:9" ht="3" customHeight="1">
      <c r="A47" s="193"/>
      <c r="D47" s="20"/>
      <c r="F47" s="156"/>
      <c r="G47" s="26"/>
    </row>
    <row r="48" spans="1:9" ht="69" customHeight="1">
      <c r="A48" s="193"/>
      <c r="B48" s="87"/>
      <c r="D48" s="1174" t="s">
        <v>759</v>
      </c>
      <c r="E48" s="1302" t="s">
        <v>757</v>
      </c>
      <c r="F48" s="1302"/>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301"/>
      <c r="F54" s="1301"/>
      <c r="G54" s="1301"/>
      <c r="H54" s="1301"/>
      <c r="I54" s="1301"/>
    </row>
  </sheetData>
  <sheetProtection password="FA9C" sheet="1" objects="1" scenarios="1" formatColumns="0" formatRows="0"/>
  <dataConsolidate/>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95" t="s">
        <v>560</v>
      </c>
      <c r="BA1" s="1495"/>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732</v>
      </c>
      <c r="Z2" s="153"/>
      <c r="AA2" s="714" t="s">
        <v>632</v>
      </c>
      <c r="AB2" s="716" t="s">
        <v>633</v>
      </c>
      <c r="AC2" s="41" t="s">
        <v>309</v>
      </c>
      <c r="AD2" s="201" t="s">
        <v>309</v>
      </c>
      <c r="AF2" s="42" t="s">
        <v>35</v>
      </c>
      <c r="AH2" s="137" t="s">
        <v>340</v>
      </c>
      <c r="AI2" s="137" t="s">
        <v>340</v>
      </c>
      <c r="AK2" s="137" t="s">
        <v>344</v>
      </c>
      <c r="AM2" s="137" t="s">
        <v>354</v>
      </c>
      <c r="AP2" s="1272" t="s">
        <v>582</v>
      </c>
      <c r="AQ2" s="980" t="s">
        <v>584</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732</v>
      </c>
      <c r="Z3" s="153"/>
      <c r="AA3" s="714" t="s">
        <v>633</v>
      </c>
      <c r="AB3" s="716"/>
      <c r="AC3" s="41" t="s">
        <v>310</v>
      </c>
      <c r="AD3" s="201" t="s">
        <v>310</v>
      </c>
      <c r="AF3" s="42" t="s">
        <v>36</v>
      </c>
      <c r="AH3" s="137" t="s">
        <v>363</v>
      </c>
      <c r="AI3" s="137" t="s">
        <v>342</v>
      </c>
      <c r="AK3" s="137" t="s">
        <v>345</v>
      </c>
      <c r="AM3" s="137" t="s">
        <v>355</v>
      </c>
      <c r="AP3" s="1272" t="s">
        <v>675</v>
      </c>
      <c r="AQ3" s="980" t="s">
        <v>585</v>
      </c>
      <c r="AS3" s="41" t="s">
        <v>373</v>
      </c>
      <c r="AU3" s="42" t="s">
        <v>376</v>
      </c>
      <c r="AW3" s="386" t="s">
        <v>529</v>
      </c>
      <c r="AX3" s="387" t="s">
        <v>529</v>
      </c>
      <c r="AZ3" s="1087" t="s">
        <v>699</v>
      </c>
      <c r="BA3" s="1092" t="s">
        <v>698</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272" t="s">
        <v>674</v>
      </c>
      <c r="AQ4" s="980" t="s">
        <v>586</v>
      </c>
      <c r="AS4" s="41" t="s">
        <v>343</v>
      </c>
      <c r="AU4" s="42" t="s">
        <v>377</v>
      </c>
      <c r="AW4" s="386" t="s">
        <v>530</v>
      </c>
      <c r="AX4" s="387" t="s">
        <v>530</v>
      </c>
      <c r="AZ4" s="1087" t="s">
        <v>711</v>
      </c>
      <c r="BA4" s="1092" t="s">
        <v>710</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733</v>
      </c>
      <c r="Z5" s="200">
        <v>1</v>
      </c>
      <c r="AF5" s="42" t="s">
        <v>326</v>
      </c>
      <c r="AH5" s="137" t="s">
        <v>364</v>
      </c>
      <c r="AK5" s="137" t="s">
        <v>347</v>
      </c>
      <c r="AM5" s="137" t="s">
        <v>357</v>
      </c>
      <c r="AP5" s="1272" t="s">
        <v>583</v>
      </c>
      <c r="AQ5" s="980" t="s">
        <v>589</v>
      </c>
      <c r="AU5" s="42" t="s">
        <v>378</v>
      </c>
      <c r="AW5" s="386" t="s">
        <v>531</v>
      </c>
      <c r="AX5" s="387" t="s">
        <v>531</v>
      </c>
      <c r="AZ5" s="1087" t="s">
        <v>727</v>
      </c>
      <c r="BA5" s="1092" t="s">
        <v>726</v>
      </c>
      <c r="BC5" s="754" t="s">
        <v>643</v>
      </c>
    </row>
    <row r="6" spans="1:55" ht="4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740</v>
      </c>
      <c r="Z6" s="200"/>
      <c r="AA6" s="211"/>
      <c r="AH6" s="137" t="s">
        <v>365</v>
      </c>
      <c r="AK6" s="137" t="s">
        <v>348</v>
      </c>
      <c r="AM6" s="137" t="s">
        <v>358</v>
      </c>
      <c r="AP6" s="1272" t="s">
        <v>584</v>
      </c>
      <c r="AQ6" s="980" t="s">
        <v>588</v>
      </c>
      <c r="AU6" s="212" t="s">
        <v>379</v>
      </c>
      <c r="AW6" s="386" t="s">
        <v>532</v>
      </c>
      <c r="AX6" s="387" t="s">
        <v>532</v>
      </c>
      <c r="AZ6" s="1087" t="s">
        <v>728</v>
      </c>
      <c r="BA6" s="1092" t="s">
        <v>734</v>
      </c>
    </row>
    <row r="7" spans="1:55" ht="33.7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733</v>
      </c>
      <c r="Z7" s="200"/>
      <c r="AA7" s="211"/>
      <c r="AH7" s="137" t="s">
        <v>341</v>
      </c>
      <c r="AK7" s="137" t="s">
        <v>349</v>
      </c>
      <c r="AM7" s="137" t="s">
        <v>359</v>
      </c>
      <c r="AP7" s="1272" t="s">
        <v>585</v>
      </c>
      <c r="AQ7" s="980" t="s">
        <v>587</v>
      </c>
      <c r="AU7" s="212" t="s">
        <v>380</v>
      </c>
      <c r="AW7" s="386" t="s">
        <v>533</v>
      </c>
      <c r="AX7" s="387" t="s">
        <v>533</v>
      </c>
      <c r="AZ7" s="1087" t="s">
        <v>729</v>
      </c>
      <c r="BA7" s="1092" t="s">
        <v>739</v>
      </c>
    </row>
    <row r="8" spans="1:55" ht="112.5">
      <c r="A8" s="6" t="s">
        <v>106</v>
      </c>
      <c r="B8" s="41">
        <v>2006</v>
      </c>
      <c r="E8" s="137" t="s">
        <v>191</v>
      </c>
      <c r="F8" s="140"/>
      <c r="G8" s="137" t="s">
        <v>255</v>
      </c>
      <c r="H8" s="137" t="s">
        <v>262</v>
      </c>
      <c r="I8" s="137" t="s">
        <v>182</v>
      </c>
      <c r="J8" s="137" t="s">
        <v>279</v>
      </c>
      <c r="N8" s="628" t="s">
        <v>289</v>
      </c>
      <c r="O8" s="513" t="s">
        <v>612</v>
      </c>
      <c r="V8" s="985" t="s">
        <v>182</v>
      </c>
      <c r="W8" s="428"/>
      <c r="X8" s="714" t="s">
        <v>586</v>
      </c>
      <c r="Y8" s="1077" t="s">
        <v>733</v>
      </c>
      <c r="Z8" s="200"/>
      <c r="AA8" s="211"/>
      <c r="AK8" s="137" t="s">
        <v>350</v>
      </c>
      <c r="AP8" s="1272" t="s">
        <v>586</v>
      </c>
      <c r="AQ8" s="980" t="s">
        <v>582</v>
      </c>
      <c r="AU8" s="212" t="s">
        <v>381</v>
      </c>
      <c r="AW8" s="386" t="s">
        <v>534</v>
      </c>
      <c r="AX8" s="387" t="s">
        <v>534</v>
      </c>
      <c r="AZ8" s="1087" t="s">
        <v>730</v>
      </c>
      <c r="BA8" s="1092" t="s">
        <v>749</v>
      </c>
    </row>
    <row r="9" spans="1:55" ht="56.25">
      <c r="A9" s="6" t="s">
        <v>107</v>
      </c>
      <c r="B9" s="41">
        <v>2007</v>
      </c>
      <c r="E9" s="137" t="s">
        <v>192</v>
      </c>
      <c r="F9" s="140"/>
      <c r="G9" s="137" t="s">
        <v>262</v>
      </c>
      <c r="I9" s="137" t="s">
        <v>183</v>
      </c>
      <c r="O9" s="513" t="s">
        <v>613</v>
      </c>
      <c r="V9" s="985" t="s">
        <v>183</v>
      </c>
      <c r="W9" s="428"/>
      <c r="X9" s="714" t="s">
        <v>587</v>
      </c>
      <c r="Y9" s="1077" t="s">
        <v>732</v>
      </c>
      <c r="Z9" s="200">
        <v>1</v>
      </c>
      <c r="AA9" s="211"/>
      <c r="AK9" s="137" t="s">
        <v>351</v>
      </c>
      <c r="AP9" s="1272" t="s">
        <v>589</v>
      </c>
      <c r="AQ9" s="980" t="s">
        <v>675</v>
      </c>
      <c r="AW9" s="386" t="s">
        <v>535</v>
      </c>
      <c r="AX9" s="387" t="s">
        <v>535</v>
      </c>
      <c r="AZ9" s="1087" t="s">
        <v>731</v>
      </c>
      <c r="BA9" s="1092" t="s">
        <v>746</v>
      </c>
    </row>
    <row r="10" spans="1:55" ht="45">
      <c r="A10" s="6" t="s">
        <v>108</v>
      </c>
      <c r="B10" s="41">
        <v>2008</v>
      </c>
      <c r="E10" s="137" t="s">
        <v>193</v>
      </c>
      <c r="F10" s="140"/>
      <c r="I10" s="137" t="s">
        <v>207</v>
      </c>
      <c r="O10" s="513" t="s">
        <v>614</v>
      </c>
      <c r="V10" s="986" t="s">
        <v>207</v>
      </c>
      <c r="W10" s="983"/>
      <c r="X10" s="981" t="s">
        <v>588</v>
      </c>
      <c r="Y10" s="982" t="s">
        <v>745</v>
      </c>
      <c r="Z10" s="200"/>
      <c r="AP10" s="1272" t="s">
        <v>588</v>
      </c>
      <c r="AQ10" s="980" t="s">
        <v>674</v>
      </c>
      <c r="AW10" s="386" t="s">
        <v>536</v>
      </c>
      <c r="AX10" s="387" t="s">
        <v>536</v>
      </c>
    </row>
    <row r="11" spans="1:55" ht="22.5">
      <c r="A11" s="6" t="s">
        <v>109</v>
      </c>
      <c r="B11" s="41">
        <v>2009</v>
      </c>
      <c r="E11" s="137" t="s">
        <v>194</v>
      </c>
      <c r="F11" s="140"/>
      <c r="I11" s="137" t="s">
        <v>208</v>
      </c>
      <c r="O11" s="496" t="s">
        <v>615</v>
      </c>
      <c r="V11" s="985" t="s">
        <v>208</v>
      </c>
      <c r="W11" s="430"/>
      <c r="X11" s="429" t="s">
        <v>589</v>
      </c>
      <c r="Y11" s="714" t="s">
        <v>744</v>
      </c>
      <c r="Z11" s="200"/>
      <c r="AP11" s="1272"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732</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732</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01.01.2019</v>
      </c>
      <c r="F29" s="266" t="str">
        <f>IF(periodEnd = "","", periodEnd)</f>
        <v>31.12.2021</v>
      </c>
      <c r="H29" s="267" t="s">
        <v>3079</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59"/>
  <sheetViews>
    <sheetView showGridLines="0" workbookViewId="0"/>
  </sheetViews>
  <sheetFormatPr defaultRowHeight="11.25"/>
  <sheetData>
    <row r="1" spans="1:1">
      <c r="A1" s="1170">
        <f>IF('Форма 4.10.2 | Т-ТЭ | &gt;=25МВт'!$O$22="",1,0)</f>
        <v>1</v>
      </c>
    </row>
    <row r="2" spans="1:1">
      <c r="A2" s="1170">
        <f>IF('Форма 4.10.2 | Т-ТЭ | &gt;=25МВт'!$O$23="",1,0)</f>
        <v>1</v>
      </c>
    </row>
    <row r="3" spans="1:1">
      <c r="A3" s="1170">
        <f>IF('Форма 4.10.2 | Т-ТЭ | &gt;=25МВт'!$M$24="",1,0)</f>
        <v>1</v>
      </c>
    </row>
    <row r="4" spans="1:1">
      <c r="A4" s="1170">
        <f>IF('Форма 4.10.2 | Т-ТЭ | &gt;=25МВт'!$R$24="",1,0)</f>
        <v>1</v>
      </c>
    </row>
    <row r="5" spans="1:1">
      <c r="A5" s="1170">
        <f>IF('Форма 4.10.2 | Т-ТЭ | &gt;=25МВт'!$T$24="",1,0)</f>
        <v>1</v>
      </c>
    </row>
    <row r="6" spans="1:1">
      <c r="A6" s="1170">
        <f>IF('Форма 4.10.2 | Т-ТЭ | &gt;=25МВт'!$S$24="",1,0)</f>
        <v>0</v>
      </c>
    </row>
    <row r="7" spans="1:1">
      <c r="A7" s="1170">
        <f>IF('Форма 4.10.2 | Т-ТЭ | &gt;=25МВт'!$U$24="",1,0)</f>
        <v>0</v>
      </c>
    </row>
    <row r="8" spans="1:1">
      <c r="A8" s="1170">
        <f>IF('Форма 4.10.2 | Т-ТЭ | ТСО'!$O$22="",1,0)</f>
        <v>1</v>
      </c>
    </row>
    <row r="9" spans="1:1">
      <c r="A9" s="1170">
        <f>IF('Форма 4.10.2 | Т-ТЭ | ТСО'!$O$23="",1,0)</f>
        <v>1</v>
      </c>
    </row>
    <row r="10" spans="1:1">
      <c r="A10" s="1170">
        <f>IF('Форма 4.10.2 | Т-ТЭ | ТСО'!$M$24="",1,0)</f>
        <v>1</v>
      </c>
    </row>
    <row r="11" spans="1:1">
      <c r="A11" s="1170">
        <f>IF('Форма 4.10.2 | Т-ТЭ | ТСО'!$R$24="",1,0)</f>
        <v>1</v>
      </c>
    </row>
    <row r="12" spans="1:1">
      <c r="A12" s="1170">
        <f>IF('Форма 4.10.2 | Т-ТЭ | ТСО'!$T$24="",1,0)</f>
        <v>1</v>
      </c>
    </row>
    <row r="13" spans="1:1">
      <c r="A13" s="1170">
        <f>IF('Форма 4.10.2 | Т-ТЭ | ТСО'!$S$24="",1,0)</f>
        <v>0</v>
      </c>
    </row>
    <row r="14" spans="1:1">
      <c r="A14" s="1170">
        <f>IF('Форма 4.10.2 | Т-ТЭ | ТСО'!$U$24="",1,0)</f>
        <v>0</v>
      </c>
    </row>
    <row r="15" spans="1:1">
      <c r="A15" s="1170">
        <f>IF('Форма 4.10.2 | Т-ТЭ | потр'!$O$22="",1,0)</f>
        <v>1</v>
      </c>
    </row>
    <row r="16" spans="1:1">
      <c r="A16" s="1170">
        <f>IF('Форма 4.10.2 | Т-ТЭ | потр'!$O$23="",1,0)</f>
        <v>1</v>
      </c>
    </row>
    <row r="17" spans="1:1">
      <c r="A17" s="1170">
        <f>IF('Форма 4.10.2 | Т-ТЭ | потр'!$M$24="",1,0)</f>
        <v>1</v>
      </c>
    </row>
    <row r="18" spans="1:1">
      <c r="A18" s="1170">
        <f>IF('Форма 4.10.2 | Т-ТЭ | потр'!$R$24="",1,0)</f>
        <v>1</v>
      </c>
    </row>
    <row r="19" spans="1:1">
      <c r="A19" s="1170">
        <f>IF('Форма 4.10.2 | Т-ТЭ | потр'!$T$24="",1,0)</f>
        <v>1</v>
      </c>
    </row>
    <row r="20" spans="1:1">
      <c r="A20" s="1170">
        <f>IF('Форма 4.10.2 | Т-ТЭ | потр'!$S$24="",1,0)</f>
        <v>0</v>
      </c>
    </row>
    <row r="21" spans="1:1">
      <c r="A21" s="1170">
        <f>IF('Форма 4.10.2 | Т-ТЭ | потр'!$U$24="",1,0)</f>
        <v>0</v>
      </c>
    </row>
    <row r="22" spans="1:1">
      <c r="A22" s="1170">
        <f>IF('Форма 4.10.2 | Т-ТЭ | предел'!$O$24="",1,0)</f>
        <v>1</v>
      </c>
    </row>
    <row r="23" spans="1:1">
      <c r="A23" s="1170">
        <f>IF('Форма 4.10.2 | Т-ТЭ | предел'!$O$25="",1,0)</f>
        <v>1</v>
      </c>
    </row>
    <row r="24" spans="1:1">
      <c r="A24" s="1170">
        <f>IF('Форма 4.10.2 | Т-ТЭ | предел'!$M$26="",1,0)</f>
        <v>1</v>
      </c>
    </row>
    <row r="25" spans="1:1">
      <c r="A25" s="1170">
        <f>IF('Форма 4.10.2 | Т-ТЭ | предел'!$R$26="",1,0)</f>
        <v>1</v>
      </c>
    </row>
    <row r="26" spans="1:1">
      <c r="A26" s="1170">
        <f>IF('Форма 4.10.2 | Т-ТЭ | предел'!$T$26="",1,0)</f>
        <v>1</v>
      </c>
    </row>
    <row r="27" spans="1:1">
      <c r="A27" s="1170">
        <f>IF('Форма 4.10.2 | Т-ТЭ | предел'!$S$26="",1,0)</f>
        <v>0</v>
      </c>
    </row>
    <row r="28" spans="1:1">
      <c r="A28" s="1170">
        <f>IF('Форма 4.10.2 | Т-ТЭ | предел'!$U$26="",1,0)</f>
        <v>0</v>
      </c>
    </row>
    <row r="29" spans="1:1">
      <c r="A29" s="1170">
        <f>IF('Форма 4.10.2 | Т-ТЭ | индикат'!$O$7="",1,0)</f>
        <v>1</v>
      </c>
    </row>
    <row r="30" spans="1:1">
      <c r="A30" s="1170">
        <f>IF('Форма 4.10.2 | Т-ТЭ | индикат'!$O$24="",1,0)</f>
        <v>1</v>
      </c>
    </row>
    <row r="31" spans="1:1">
      <c r="A31" s="1170">
        <f>IF('Форма 4.10.2 | Т-ТЭ | индикат'!$O$25="",1,0)</f>
        <v>1</v>
      </c>
    </row>
    <row r="32" spans="1:1">
      <c r="A32" s="1170">
        <f>IF('Форма 4.10.2 | Т-ТЭ | индикат'!$M$26="",1,0)</f>
        <v>1</v>
      </c>
    </row>
    <row r="33" spans="1:1">
      <c r="A33" s="1170">
        <f>IF('Форма 4.10.2 | Т-ТЭ | индикат'!$R$26="",1,0)</f>
        <v>1</v>
      </c>
    </row>
    <row r="34" spans="1:1">
      <c r="A34" s="1170">
        <f>IF('Форма 4.10.2 | Т-ТЭ | индикат'!$T$26="",1,0)</f>
        <v>1</v>
      </c>
    </row>
    <row r="35" spans="1:1">
      <c r="A35" s="1170">
        <f>IF('Форма 4.10.2 | Т-ТЭ | индикат'!$S$26="",1,0)</f>
        <v>0</v>
      </c>
    </row>
    <row r="36" spans="1:1">
      <c r="A36" s="1170">
        <f>IF('Форма 4.10.2 | Т-ТЭ | индикат'!$U$26="",1,0)</f>
        <v>0</v>
      </c>
    </row>
    <row r="37" spans="1:1">
      <c r="A37" s="1170">
        <f>IF('Форма 4.10.2 | Резерв мощности'!$O$22="",1,0)</f>
        <v>1</v>
      </c>
    </row>
    <row r="38" spans="1:1">
      <c r="A38" s="1170">
        <f>IF('Форма 4.10.2 | Резерв мощности'!$O$23="",1,0)</f>
        <v>1</v>
      </c>
    </row>
    <row r="39" spans="1:1">
      <c r="A39" s="1170">
        <f>IF('Форма 4.10.2 | Резерв мощности'!$M$24="",1,0)</f>
        <v>1</v>
      </c>
    </row>
    <row r="40" spans="1:1">
      <c r="A40" s="1170">
        <f>IF('Форма 4.10.2 | Резерв мощности'!$O$24="",1,0)</f>
        <v>1</v>
      </c>
    </row>
    <row r="41" spans="1:1">
      <c r="A41" s="1170">
        <f>IF('Форма 4.10.2 | Резерв мощности'!$R$24="",1,0)</f>
        <v>1</v>
      </c>
    </row>
    <row r="42" spans="1:1">
      <c r="A42" s="1170">
        <f>IF('Форма 4.10.2 | Резерв мощности'!$T$24="",1,0)</f>
        <v>1</v>
      </c>
    </row>
    <row r="43" spans="1:1">
      <c r="A43" s="1170">
        <f>IF('Форма 4.10.2 | Резерв мощности'!$S$24="",1,0)</f>
        <v>0</v>
      </c>
    </row>
    <row r="44" spans="1:1">
      <c r="A44" s="1170">
        <f>IF('Форма 4.10.2 | Резерв мощности'!$U$24="",1,0)</f>
        <v>0</v>
      </c>
    </row>
    <row r="45" spans="1:1">
      <c r="A45" s="1170">
        <f>IF('Форма 4.10.3 | Т-ТН'!$O$23="",1,0)</f>
        <v>0</v>
      </c>
    </row>
    <row r="46" spans="1:1">
      <c r="A46" s="1170">
        <f>IF('Форма 4.10.3 | Т-ТН'!$M$24="",1,0)</f>
        <v>0</v>
      </c>
    </row>
    <row r="47" spans="1:1">
      <c r="A47" s="1170">
        <f>IF('Форма 4.10.3 | Т-ТН'!$R$24="",1,0)</f>
        <v>0</v>
      </c>
    </row>
    <row r="48" spans="1:1">
      <c r="A48" s="1170">
        <f>IF('Форма 4.10.3 | Т-ТН'!$T$24="",1,0)</f>
        <v>0</v>
      </c>
    </row>
    <row r="49" spans="1:1">
      <c r="A49" s="1170">
        <f>IF('Форма 4.10.3 | Т-ТН'!$S$24="",1,0)</f>
        <v>0</v>
      </c>
    </row>
    <row r="50" spans="1:1">
      <c r="A50" s="1170">
        <f>IF('Форма 4.10.3 | Т-ТН'!$U$24="",1,0)</f>
        <v>0</v>
      </c>
    </row>
    <row r="51" spans="1:1">
      <c r="A51" s="1170">
        <f>IF('Форма 4.10.3 | Т-передача ТЭ'!$O$23="",1,0)</f>
        <v>1</v>
      </c>
    </row>
    <row r="52" spans="1:1">
      <c r="A52" s="1170">
        <f>IF('Форма 4.10.3 | Т-передача ТЭ'!$M$24="",1,0)</f>
        <v>1</v>
      </c>
    </row>
    <row r="53" spans="1:1">
      <c r="A53" s="1170">
        <f>IF('Форма 4.10.3 | Т-передача ТЭ'!$R$24="",1,0)</f>
        <v>1</v>
      </c>
    </row>
    <row r="54" spans="1:1">
      <c r="A54" s="1170">
        <f>IF('Форма 4.10.3 | Т-передача ТЭ'!$T$24="",1,0)</f>
        <v>1</v>
      </c>
    </row>
    <row r="55" spans="1:1">
      <c r="A55" s="1170">
        <f>IF('Форма 4.10.3 | Т-передача ТЭ'!$S$24="",1,0)</f>
        <v>0</v>
      </c>
    </row>
    <row r="56" spans="1:1">
      <c r="A56" s="1170">
        <f>IF('Форма 4.10.3 | Т-передача ТЭ'!$U$24="",1,0)</f>
        <v>0</v>
      </c>
    </row>
    <row r="57" spans="1:1">
      <c r="A57" s="1170">
        <f>IF('Форма 4.10.3 | Т-передача ТН'!$O$23="",1,0)</f>
        <v>1</v>
      </c>
    </row>
    <row r="58" spans="1:1">
      <c r="A58" s="1170">
        <f>IF('Форма 4.10.3 | Т-передача ТН'!$M$24="",1,0)</f>
        <v>1</v>
      </c>
    </row>
    <row r="59" spans="1:1">
      <c r="A59" s="1170">
        <f>IF('Форма 4.10.3 | Т-передача ТН'!$R$24="",1,0)</f>
        <v>1</v>
      </c>
    </row>
    <row r="60" spans="1:1">
      <c r="A60" s="1170">
        <f>IF('Форма 4.10.3 | Т-передача ТН'!$T$24="",1,0)</f>
        <v>1</v>
      </c>
    </row>
    <row r="61" spans="1:1">
      <c r="A61" s="1170">
        <f>IF('Форма 4.10.3 | Т-передача ТН'!$S$24="",1,0)</f>
        <v>0</v>
      </c>
    </row>
    <row r="62" spans="1:1">
      <c r="A62" s="1170">
        <f>IF('Форма 4.10.3 | Т-передача ТН'!$U$24="",1,0)</f>
        <v>0</v>
      </c>
    </row>
    <row r="63" spans="1:1">
      <c r="A63" s="1170">
        <f>IF('Форма 4.10.4 | Т-гор.вода'!$O$23="",1,0)</f>
        <v>1</v>
      </c>
    </row>
    <row r="64" spans="1:1">
      <c r="A64" s="1170">
        <f>IF('Форма 4.10.4 | Т-гор.вода'!$M$24="",1,0)</f>
        <v>0</v>
      </c>
    </row>
    <row r="65" spans="1:1">
      <c r="A65" s="1170">
        <f>IF('Форма 4.10.4 | Т-гор.вода'!$W$24="",1,0)</f>
        <v>1</v>
      </c>
    </row>
    <row r="66" spans="1:1">
      <c r="A66" s="1170">
        <f>IF('Форма 4.10.4 | Т-гор.вода'!$Y$24="",1,0)</f>
        <v>1</v>
      </c>
    </row>
    <row r="67" spans="1:1">
      <c r="A67" s="1170">
        <f>IF('Форма 4.10.4 | Т-гор.вода'!$M$25="",1,0)</f>
        <v>1</v>
      </c>
    </row>
    <row r="68" spans="1:1">
      <c r="A68" s="1170">
        <f>IF('Форма 4.10.4 | Т-гор.вода'!$X$24="",1,0)</f>
        <v>0</v>
      </c>
    </row>
    <row r="69" spans="1:1">
      <c r="A69" s="1170">
        <f>IF('Форма 4.10.4 | Т-гор.вода'!$Z$24="",1,0)</f>
        <v>0</v>
      </c>
    </row>
    <row r="70" spans="1:1">
      <c r="A70" s="1170">
        <f>IF('Форма 4.10.5 | Т-подкл'!$AB$23="",1,0)</f>
        <v>1</v>
      </c>
    </row>
    <row r="71" spans="1:1">
      <c r="A71" s="1170">
        <f>IF('Форма 4.10.5 | Т-подкл'!$AD$23="",1,0)</f>
        <v>1</v>
      </c>
    </row>
    <row r="72" spans="1:1">
      <c r="A72" s="1170">
        <f>IF('Форма 4.10.5 | Т-подкл'!$N$23="",1,0)</f>
        <v>0</v>
      </c>
    </row>
    <row r="73" spans="1:1">
      <c r="A73" s="1170">
        <f>IF('Форма 4.10.5 | Т-подкл'!$R$23="",1,0)</f>
        <v>0</v>
      </c>
    </row>
    <row r="74" spans="1:1">
      <c r="A74" s="1170">
        <f>IF('Форма 4.10.5 | Т-подкл'!$V$23="",1,0)</f>
        <v>0</v>
      </c>
    </row>
    <row r="75" spans="1:1">
      <c r="A75" s="1170">
        <f>IF('Форма 4.10.5 | Т-подкл'!$AC$23="",1,0)</f>
        <v>0</v>
      </c>
    </row>
    <row r="76" spans="1:1">
      <c r="A76" s="1170">
        <f>IF('Форма 4.10.5 | Т-подкл'!$AE$23="",1,0)</f>
        <v>0</v>
      </c>
    </row>
    <row r="77" spans="1:1">
      <c r="A77" s="1170">
        <f>IF('Форма 4.10.6 | Т-подкл(инд)'!$M$23="",1,0)</f>
        <v>1</v>
      </c>
    </row>
    <row r="78" spans="1:1">
      <c r="A78" s="1170">
        <f>IF('Форма 4.10.6 | Т-подкл(инд)'!$P$23="",1,0)</f>
        <v>1</v>
      </c>
    </row>
    <row r="79" spans="1:1">
      <c r="A79" s="1170">
        <f>IF('Форма 4.10.6 | Т-подкл(инд)'!$S$23="",1,0)</f>
        <v>1</v>
      </c>
    </row>
    <row r="80" spans="1:1">
      <c r="A80" s="1170">
        <f>IF('Форма 4.10.6 | Т-подкл(инд)'!$T$23="",1,0)</f>
        <v>0</v>
      </c>
    </row>
    <row r="81" spans="1:1">
      <c r="A81" s="1170">
        <f>IF('Форма 4.10.6 | Т-подкл(инд)'!$V$23="",1,0)</f>
        <v>0</v>
      </c>
    </row>
    <row r="82" spans="1:1">
      <c r="A82" s="1170">
        <f>IF('Форма 4.9'!$F$10="",1,0)</f>
        <v>1</v>
      </c>
    </row>
    <row r="83" spans="1:1">
      <c r="A83" s="1170">
        <f>IF('Форма 4.9'!$G$10="",1,0)</f>
        <v>1</v>
      </c>
    </row>
    <row r="84" spans="1:1">
      <c r="A84" s="1170">
        <f>IF('Форма 4.9'!$F$11="",1,0)</f>
        <v>1</v>
      </c>
    </row>
    <row r="85" spans="1:1">
      <c r="A85" s="1170">
        <f>IF('Форма 4.9'!$G$11="",1,0)</f>
        <v>1</v>
      </c>
    </row>
    <row r="86" spans="1:1">
      <c r="A86" s="1170">
        <f>IF('Форма 4.9'!$F$12="",1,0)</f>
        <v>1</v>
      </c>
    </row>
    <row r="87" spans="1:1">
      <c r="A87" s="1170">
        <f>IF('Форма 4.9'!$G$12="",1,0)</f>
        <v>1</v>
      </c>
    </row>
    <row r="88" spans="1:1">
      <c r="A88" s="1170">
        <f>IF('Форма 4.9'!$F$13="",1,0)</f>
        <v>1</v>
      </c>
    </row>
    <row r="89" spans="1:1">
      <c r="A89" s="1170">
        <f>IF('Форма 4.9'!$G$13="",1,0)</f>
        <v>1</v>
      </c>
    </row>
    <row r="90" spans="1:1">
      <c r="A90" s="1170">
        <f>IF('Форма 4.10.1'!$J$15="",1,0)</f>
        <v>0</v>
      </c>
    </row>
    <row r="91" spans="1:1">
      <c r="A91" s="1170">
        <f>IF('Форма 4.10.1'!$H$17="",1,0)</f>
        <v>0</v>
      </c>
    </row>
    <row r="92" spans="1:1">
      <c r="A92" s="1170">
        <f>IF('Форма 4.10.1'!$I$17="",1,0)</f>
        <v>0</v>
      </c>
    </row>
    <row r="93" spans="1:1">
      <c r="A93" s="1170">
        <f>IF('Форма 4.10.1'!$J$17="",1,0)</f>
        <v>0</v>
      </c>
    </row>
    <row r="94" spans="1:1">
      <c r="A94" s="1170">
        <f>IF('Форма 4.10.1'!$H$22="",1,0)</f>
        <v>0</v>
      </c>
    </row>
    <row r="95" spans="1:1">
      <c r="A95" s="1170">
        <f>IF('Форма 4.10.1'!$I$22="",1,0)</f>
        <v>0</v>
      </c>
    </row>
    <row r="96" spans="1:1">
      <c r="A96" s="1170">
        <f>IF('Форма 4.10.1'!$J$22="",1,0)</f>
        <v>0</v>
      </c>
    </row>
    <row r="97" spans="1:1">
      <c r="A97" s="1170">
        <f>IF('Форма 4.10.1'!$H$27="",1,0)</f>
        <v>0</v>
      </c>
    </row>
    <row r="98" spans="1:1">
      <c r="A98" s="1170">
        <f>IF('Форма 4.10.1'!$I$27="",1,0)</f>
        <v>0</v>
      </c>
    </row>
    <row r="99" spans="1:1">
      <c r="A99" s="1170">
        <f>IF('Форма 4.10.1'!$J$27="",1,0)</f>
        <v>0</v>
      </c>
    </row>
    <row r="100" spans="1:1">
      <c r="A100" s="1170">
        <f>IF('Форма 4.10.1'!$H$32="",1,0)</f>
        <v>0</v>
      </c>
    </row>
    <row r="101" spans="1:1">
      <c r="A101" s="1170">
        <f>IF('Форма 4.10.1'!$I$32="",1,0)</f>
        <v>0</v>
      </c>
    </row>
    <row r="102" spans="1:1">
      <c r="A102" s="1170">
        <f>IF('Форма 4.10.1'!$J$32="",1,0)</f>
        <v>0</v>
      </c>
    </row>
    <row r="103" spans="1:1">
      <c r="A103" s="1170">
        <f>IF('Форма 4.10.1'!$H$37="",1,0)</f>
        <v>0</v>
      </c>
    </row>
    <row r="104" spans="1:1">
      <c r="A104" s="1170">
        <f>IF('Форма 4.10.1'!$I$37="",1,0)</f>
        <v>0</v>
      </c>
    </row>
    <row r="105" spans="1:1">
      <c r="A105" s="1170">
        <f>IF('Форма 4.10.1'!$J$37="",1,0)</f>
        <v>0</v>
      </c>
    </row>
    <row r="106" spans="1:1">
      <c r="A106" s="1170">
        <f>IF('Форма 1.0.2'!$E$12="",1,0)</f>
        <v>1</v>
      </c>
    </row>
    <row r="107" spans="1:1">
      <c r="A107" s="1170">
        <f>IF('Форма 1.0.2'!$F$12="",1,0)</f>
        <v>1</v>
      </c>
    </row>
    <row r="108" spans="1:1">
      <c r="A108" s="1170">
        <f>IF('Форма 1.0.2'!$G$12="",1,0)</f>
        <v>1</v>
      </c>
    </row>
    <row r="109" spans="1:1">
      <c r="A109" s="1170">
        <f>IF('Форма 1.0.2'!$H$12="",1,0)</f>
        <v>1</v>
      </c>
    </row>
    <row r="110" spans="1:1">
      <c r="A110" s="1170">
        <f>IF('Форма 1.0.2'!$I$12="",1,0)</f>
        <v>1</v>
      </c>
    </row>
    <row r="111" spans="1:1">
      <c r="A111" s="1170">
        <f>IF('Форма 1.0.2'!$J$12="",1,0)</f>
        <v>1</v>
      </c>
    </row>
    <row r="112" spans="1:1">
      <c r="A112" s="1170">
        <f>IF('Сведения об изменении'!$E$12="",1,0)</f>
        <v>1</v>
      </c>
    </row>
    <row r="113" spans="1:1">
      <c r="A113" s="1171">
        <f>IF('Форма 4.10.6 | Т-подкл(инд)'!$U$23="",1,0)</f>
        <v>1</v>
      </c>
    </row>
    <row r="114" spans="1:1">
      <c r="A114" s="1172">
        <f>IF('Форма 4.10.5 | Т-подкл'!$AA$23="",1,0)</f>
        <v>1</v>
      </c>
    </row>
    <row r="115" spans="1:1">
      <c r="A115" s="1172">
        <f>IF('Форма 4.10.5 | Т-подкл'!$Z$23="",1,0)</f>
        <v>1</v>
      </c>
    </row>
    <row r="116" spans="1:1">
      <c r="A116" s="1258">
        <f>IF(Территории!$E$12="",1,0)</f>
        <v>0</v>
      </c>
    </row>
    <row r="117" spans="1:1">
      <c r="A117" s="1258">
        <f>IF('Перечень тарифов'!$E$21="",1,0)</f>
        <v>0</v>
      </c>
    </row>
    <row r="118" spans="1:1">
      <c r="A118" s="1258">
        <f>IF('Перечень тарифов'!$F$21="",1,0)</f>
        <v>0</v>
      </c>
    </row>
    <row r="119" spans="1:1">
      <c r="A119" s="1258">
        <f>IF('Перечень тарифов'!$G$21="",1,0)</f>
        <v>0</v>
      </c>
    </row>
    <row r="120" spans="1:1">
      <c r="A120" s="1258">
        <f>IF('Перечень тарифов'!$K$21="",1,0)</f>
        <v>0</v>
      </c>
    </row>
    <row r="121" spans="1:1">
      <c r="A121" s="1258">
        <f>IF('Перечень тарифов'!$O$21="",1,0)</f>
        <v>0</v>
      </c>
    </row>
    <row r="122" spans="1:1">
      <c r="A122" s="1258">
        <f>IF('Перечень тарифов'!$S$21="",1,0)</f>
        <v>0</v>
      </c>
    </row>
    <row r="123" spans="1:1">
      <c r="A123" s="1258">
        <f>IF('Перечень тарифов'!$R$21="",1,0)</f>
        <v>0</v>
      </c>
    </row>
    <row r="124" spans="1:1">
      <c r="A124" s="1258">
        <f>IF('Форма 4.10.3 | Т-ТН'!$O$24="",1,0)</f>
        <v>0</v>
      </c>
    </row>
    <row r="125" spans="1:1">
      <c r="A125" s="1258">
        <f>IF('Форма 4.10.3 | Т-ТН'!$Y$24="",1,0)</f>
        <v>0</v>
      </c>
    </row>
    <row r="126" spans="1:1">
      <c r="A126" s="1258">
        <f>IF('Форма 4.10.3 | Т-ТН'!$AA$24="",1,0)</f>
        <v>0</v>
      </c>
    </row>
    <row r="127" spans="1:1">
      <c r="A127" s="1258">
        <f>IF('Форма 4.10.3 | Т-ТН'!$V$24="",1,0)</f>
        <v>0</v>
      </c>
    </row>
    <row r="128" spans="1:1">
      <c r="A128" s="1258">
        <f>IF('Форма 4.10.3 | Т-ТН'!$Z$24="",1,0)</f>
        <v>0</v>
      </c>
    </row>
    <row r="129" spans="1:1">
      <c r="A129" s="1258">
        <f>IF('Форма 4.10.3 | Т-ТН'!$AB$24="",1,0)</f>
        <v>0</v>
      </c>
    </row>
    <row r="130" spans="1:1">
      <c r="A130" s="1258">
        <f>IF('Форма 4.10.3 | Т-ТН'!$AF$24="",1,0)</f>
        <v>0</v>
      </c>
    </row>
    <row r="131" spans="1:1">
      <c r="A131" s="1258">
        <f>IF('Форма 4.10.3 | Т-ТН'!$AH$24="",1,0)</f>
        <v>0</v>
      </c>
    </row>
    <row r="132" spans="1:1">
      <c r="A132" s="1258">
        <f>IF('Форма 4.10.3 | Т-ТН'!$AC$24="",1,0)</f>
        <v>0</v>
      </c>
    </row>
    <row r="133" spans="1:1">
      <c r="A133" s="1258">
        <f>IF('Форма 4.10.3 | Т-ТН'!$AG$24="",1,0)</f>
        <v>0</v>
      </c>
    </row>
    <row r="134" spans="1:1">
      <c r="A134" s="1258">
        <f>IF('Форма 4.10.3 | Т-ТН'!$AI$24="",1,0)</f>
        <v>0</v>
      </c>
    </row>
    <row r="135" spans="1:1">
      <c r="A135" s="1258">
        <f>IF('Форма 4.10.1'!$K$20="",1,0)</f>
        <v>0</v>
      </c>
    </row>
    <row r="136" spans="1:1">
      <c r="A136" s="1272">
        <f>IF('Форма 4.10.1'!$H$23="",1,0)</f>
        <v>0</v>
      </c>
    </row>
    <row r="137" spans="1:1">
      <c r="A137" s="1272">
        <f>IF('Форма 4.10.1'!$I$23="",1,0)</f>
        <v>0</v>
      </c>
    </row>
    <row r="138" spans="1:1">
      <c r="A138" s="1272">
        <f>IF('Форма 4.10.1'!$J$23="",1,0)</f>
        <v>0</v>
      </c>
    </row>
    <row r="139" spans="1:1">
      <c r="A139" s="1272">
        <f>IF('Форма 4.10.1'!$H$24="",1,0)</f>
        <v>0</v>
      </c>
    </row>
    <row r="140" spans="1:1">
      <c r="A140" s="1272">
        <f>IF('Форма 4.10.1'!$I$24="",1,0)</f>
        <v>0</v>
      </c>
    </row>
    <row r="141" spans="1:1">
      <c r="A141" s="1272">
        <f>IF('Форма 4.10.1'!$J$24="",1,0)</f>
        <v>0</v>
      </c>
    </row>
    <row r="142" spans="1:1">
      <c r="A142" s="1272">
        <f>IF('Форма 4.10.1'!$H$28="",1,0)</f>
        <v>0</v>
      </c>
    </row>
    <row r="143" spans="1:1">
      <c r="A143" s="1272">
        <f>IF('Форма 4.10.1'!$I$28="",1,0)</f>
        <v>0</v>
      </c>
    </row>
    <row r="144" spans="1:1">
      <c r="A144" s="1272">
        <f>IF('Форма 4.10.1'!$J$28="",1,0)</f>
        <v>0</v>
      </c>
    </row>
    <row r="145" spans="1:1">
      <c r="A145" s="1272">
        <f>IF('Форма 4.10.1'!$H$29="",1,0)</f>
        <v>0</v>
      </c>
    </row>
    <row r="146" spans="1:1">
      <c r="A146" s="1272">
        <f>IF('Форма 4.10.1'!$I$29="",1,0)</f>
        <v>0</v>
      </c>
    </row>
    <row r="147" spans="1:1">
      <c r="A147" s="1272">
        <f>IF('Форма 4.10.1'!$J$29="",1,0)</f>
        <v>0</v>
      </c>
    </row>
    <row r="148" spans="1:1">
      <c r="A148" s="1272">
        <f>IF('Форма 4.10.1'!$H$33="",1,0)</f>
        <v>0</v>
      </c>
    </row>
    <row r="149" spans="1:1">
      <c r="A149" s="1272">
        <f>IF('Форма 4.10.1'!$I$33="",1,0)</f>
        <v>0</v>
      </c>
    </row>
    <row r="150" spans="1:1">
      <c r="A150" s="1272">
        <f>IF('Форма 4.10.1'!$J$33="",1,0)</f>
        <v>0</v>
      </c>
    </row>
    <row r="151" spans="1:1">
      <c r="A151" s="1272">
        <f>IF('Форма 4.10.1'!$H$34="",1,0)</f>
        <v>0</v>
      </c>
    </row>
    <row r="152" spans="1:1">
      <c r="A152" s="1272">
        <f>IF('Форма 4.10.1'!$I$34="",1,0)</f>
        <v>0</v>
      </c>
    </row>
    <row r="153" spans="1:1">
      <c r="A153" s="1272">
        <f>IF('Форма 4.10.1'!$J$34="",1,0)</f>
        <v>0</v>
      </c>
    </row>
    <row r="154" spans="1:1">
      <c r="A154" s="1272">
        <f>IF('Форма 4.10.1'!$H$38="",1,0)</f>
        <v>0</v>
      </c>
    </row>
    <row r="155" spans="1:1">
      <c r="A155" s="1272">
        <f>IF('Форма 4.10.1'!$I$38="",1,0)</f>
        <v>0</v>
      </c>
    </row>
    <row r="156" spans="1:1">
      <c r="A156" s="1272">
        <f>IF('Форма 4.10.1'!$J$38="",1,0)</f>
        <v>0</v>
      </c>
    </row>
    <row r="157" spans="1:1">
      <c r="A157" s="1272">
        <f>IF('Форма 4.10.1'!$H$39="",1,0)</f>
        <v>0</v>
      </c>
    </row>
    <row r="158" spans="1:1">
      <c r="A158" s="1272">
        <f>IF('Форма 4.10.1'!$I$39="",1,0)</f>
        <v>0</v>
      </c>
    </row>
    <row r="159" spans="1:1">
      <c r="A159" s="1272">
        <f>IF('Форма 4.10.1'!$J$39="",1,0)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72"/>
  </cols>
  <sheetData>
    <row r="1" spans="1:3">
      <c r="A1" s="1272" t="s">
        <v>490</v>
      </c>
      <c r="B1" s="1272" t="s">
        <v>491</v>
      </c>
      <c r="C1" s="1272" t="s">
        <v>66</v>
      </c>
    </row>
    <row r="2" spans="1:3">
      <c r="A2" s="1272">
        <v>4189678</v>
      </c>
      <c r="B2" s="1272" t="s">
        <v>1409</v>
      </c>
      <c r="C2" s="1272" t="s">
        <v>1410</v>
      </c>
    </row>
    <row r="3" spans="1:3">
      <c r="A3" s="1272">
        <v>4190415</v>
      </c>
      <c r="B3" s="1272" t="s">
        <v>1411</v>
      </c>
      <c r="C3" s="1272" t="s">
        <v>1410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2767</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314" t="s">
        <v>395</v>
      </c>
      <c r="E4" s="1315"/>
      <c r="F4" s="1315"/>
      <c r="G4" s="1315"/>
      <c r="H4" s="1316"/>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317"/>
      <c r="E6" s="1317"/>
      <c r="F6" s="1318" t="s">
        <v>83</v>
      </c>
      <c r="G6" s="1318"/>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305" t="s">
        <v>15</v>
      </c>
      <c r="E8" s="1305"/>
      <c r="F8" s="1305" t="s">
        <v>396</v>
      </c>
      <c r="G8" s="1305"/>
      <c r="H8" s="1305"/>
      <c r="I8" s="1319" t="s">
        <v>397</v>
      </c>
      <c r="J8" s="1319"/>
      <c r="K8" s="1319"/>
      <c r="L8" s="1319"/>
      <c r="M8" s="204"/>
      <c r="N8" s="204"/>
      <c r="O8" s="204"/>
      <c r="P8" s="204"/>
      <c r="Q8" s="336"/>
      <c r="R8" s="204"/>
      <c r="S8" s="333"/>
      <c r="T8" s="333"/>
      <c r="U8" s="333"/>
      <c r="V8" s="333"/>
    </row>
    <row r="9" spans="1:256" s="120" customFormat="1" ht="20.25" customHeight="1">
      <c r="A9" s="119"/>
      <c r="B9" s="35"/>
      <c r="C9" s="222"/>
      <c r="D9" s="232" t="s">
        <v>91</v>
      </c>
      <c r="E9" s="232" t="s">
        <v>398</v>
      </c>
      <c r="F9" s="1310" t="s">
        <v>91</v>
      </c>
      <c r="G9" s="1311"/>
      <c r="H9" s="233" t="s">
        <v>398</v>
      </c>
      <c r="I9" s="1312" t="s">
        <v>91</v>
      </c>
      <c r="J9" s="1312"/>
      <c r="K9" s="233" t="s">
        <v>398</v>
      </c>
      <c r="L9" s="233" t="s">
        <v>399</v>
      </c>
      <c r="M9" s="204"/>
      <c r="N9" s="204"/>
      <c r="O9" s="204"/>
      <c r="P9" s="204"/>
      <c r="Q9" s="336"/>
      <c r="R9" s="204"/>
      <c r="S9" s="333"/>
      <c r="T9" s="333"/>
      <c r="U9" s="333"/>
      <c r="V9" s="333"/>
    </row>
    <row r="10" spans="1:256" ht="12" customHeight="1">
      <c r="C10" s="241"/>
      <c r="D10" s="331" t="s">
        <v>92</v>
      </c>
      <c r="E10" s="331" t="s">
        <v>48</v>
      </c>
      <c r="F10" s="1313" t="s">
        <v>49</v>
      </c>
      <c r="G10" s="1313"/>
      <c r="H10" s="331" t="s">
        <v>50</v>
      </c>
      <c r="I10" s="1313" t="s">
        <v>67</v>
      </c>
      <c r="J10" s="1313"/>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1210" customFormat="1" ht="0.95" customHeight="1">
      <c r="A12" s="1181"/>
      <c r="B12" s="1194" t="s">
        <v>403</v>
      </c>
      <c r="C12" s="1304"/>
      <c r="D12" s="1305">
        <v>1</v>
      </c>
      <c r="E12" s="1306" t="s">
        <v>2767</v>
      </c>
      <c r="F12" s="1230"/>
      <c r="G12" s="1195">
        <v>0</v>
      </c>
      <c r="H12" s="1231"/>
      <c r="I12" s="1208"/>
      <c r="J12" s="1232" t="s">
        <v>497</v>
      </c>
      <c r="K12" s="1191"/>
      <c r="L12" s="1211"/>
      <c r="M12" s="1200">
        <f>mergeValue(H12)</f>
        <v>0</v>
      </c>
      <c r="N12" s="1198"/>
      <c r="O12" s="1198"/>
      <c r="P12" s="1200" t="str">
        <f>IF(ISERROR(MATCH(Q12,MODesc,0)),"n","y")</f>
        <v>n</v>
      </c>
      <c r="Q12" s="1198" t="s">
        <v>2767</v>
      </c>
      <c r="R12" s="1200" t="str">
        <f>K12&amp;"("&amp;L12&amp;")"</f>
        <v>()</v>
      </c>
      <c r="S12" s="1194"/>
      <c r="T12" s="1194"/>
      <c r="U12" s="1207"/>
      <c r="V12" s="1194"/>
      <c r="W12" s="1194"/>
      <c r="X12" s="1194"/>
      <c r="Y12" s="1209"/>
      <c r="Z12" s="1209"/>
      <c r="AA12" s="1205"/>
      <c r="AB12" s="1205"/>
      <c r="AC12" s="1205"/>
      <c r="AD12" s="1205"/>
      <c r="AE12" s="1205"/>
      <c r="AF12" s="1205"/>
      <c r="AG12" s="1205"/>
      <c r="AH12" s="1205"/>
      <c r="AI12" s="1205"/>
      <c r="AJ12" s="1205"/>
      <c r="AK12" s="1205"/>
      <c r="AL12" s="1205"/>
      <c r="AM12" s="1205"/>
      <c r="AN12" s="1205"/>
      <c r="AO12" s="1205"/>
      <c r="AP12" s="1205"/>
      <c r="AQ12" s="1205"/>
      <c r="AR12" s="1205"/>
      <c r="AS12" s="1205"/>
      <c r="AT12" s="1205"/>
      <c r="AU12" s="1205"/>
      <c r="AV12" s="1205"/>
      <c r="AW12" s="1205"/>
      <c r="AX12" s="1205"/>
      <c r="AY12" s="1205"/>
      <c r="AZ12" s="1205"/>
      <c r="BA12" s="1205"/>
      <c r="BB12" s="1205"/>
      <c r="BC12" s="1205"/>
      <c r="BD12" s="1205"/>
      <c r="BE12" s="1205"/>
      <c r="BF12" s="1205"/>
      <c r="BG12" s="1205"/>
      <c r="BH12" s="1205"/>
      <c r="BI12" s="1205"/>
      <c r="BJ12" s="1205"/>
      <c r="BK12" s="1205"/>
      <c r="BL12" s="1205"/>
      <c r="BM12" s="1205"/>
      <c r="BN12" s="1205"/>
      <c r="BO12" s="1205"/>
      <c r="BP12" s="1205"/>
      <c r="BQ12" s="1205"/>
      <c r="BR12" s="1205"/>
      <c r="BS12" s="1205"/>
      <c r="BT12" s="1205"/>
      <c r="BU12" s="1205"/>
      <c r="BV12" s="1209"/>
      <c r="BW12" s="1209"/>
      <c r="BX12" s="1209"/>
      <c r="BY12" s="1209"/>
      <c r="BZ12" s="1209"/>
      <c r="CA12" s="1209"/>
      <c r="CB12" s="1209"/>
      <c r="CC12" s="1209"/>
      <c r="CD12" s="1209"/>
      <c r="CE12" s="1209"/>
    </row>
    <row r="13" spans="1:256" s="1210" customFormat="1" ht="0.95" customHeight="1">
      <c r="A13" s="1181"/>
      <c r="B13" s="1194" t="s">
        <v>403</v>
      </c>
      <c r="C13" s="1304"/>
      <c r="D13" s="1305"/>
      <c r="E13" s="1307"/>
      <c r="F13" s="1308"/>
      <c r="G13" s="1305">
        <v>1</v>
      </c>
      <c r="H13" s="1303" t="s">
        <v>931</v>
      </c>
      <c r="I13" s="1208"/>
      <c r="J13" s="1232" t="s">
        <v>497</v>
      </c>
      <c r="K13" s="1191"/>
      <c r="L13" s="1211"/>
      <c r="M13" s="1200" t="str">
        <f>mergeValue(H13)</f>
        <v>Город Челябинск</v>
      </c>
      <c r="N13" s="1198"/>
      <c r="O13" s="1198"/>
      <c r="P13" s="1198"/>
      <c r="Q13" s="1198"/>
      <c r="R13" s="1200" t="str">
        <f>K13&amp;"("&amp;L13&amp;")"</f>
        <v>()</v>
      </c>
      <c r="S13" s="1194"/>
      <c r="T13" s="1194"/>
      <c r="U13" s="1207"/>
      <c r="V13" s="1194"/>
      <c r="W13" s="1194"/>
      <c r="X13" s="1194"/>
      <c r="Y13" s="1209"/>
      <c r="Z13" s="1209"/>
      <c r="AA13" s="1205"/>
      <c r="AB13" s="1205"/>
      <c r="AC13" s="1205"/>
      <c r="AD13" s="1205"/>
      <c r="AE13" s="1205"/>
      <c r="AF13" s="1205"/>
      <c r="AG13" s="1205"/>
      <c r="AH13" s="1205"/>
      <c r="AI13" s="1205"/>
      <c r="AJ13" s="1205"/>
      <c r="AK13" s="1205"/>
      <c r="AL13" s="1205"/>
      <c r="AM13" s="1205"/>
      <c r="AN13" s="1205"/>
      <c r="AO13" s="1205"/>
      <c r="AP13" s="1205"/>
      <c r="AQ13" s="1205"/>
      <c r="AR13" s="1205"/>
      <c r="AS13" s="1205"/>
      <c r="AT13" s="1205"/>
      <c r="AU13" s="1205"/>
      <c r="AV13" s="1205"/>
      <c r="AW13" s="1205"/>
      <c r="AX13" s="1205"/>
      <c r="AY13" s="1205"/>
      <c r="AZ13" s="1205"/>
      <c r="BA13" s="1205"/>
      <c r="BB13" s="1205"/>
      <c r="BC13" s="1205"/>
      <c r="BD13" s="1205"/>
      <c r="BE13" s="1205"/>
      <c r="BF13" s="1205"/>
      <c r="BG13" s="1205"/>
      <c r="BH13" s="1205"/>
      <c r="BI13" s="1205"/>
      <c r="BJ13" s="1205"/>
      <c r="BK13" s="1205"/>
      <c r="BL13" s="1205"/>
      <c r="BM13" s="1205"/>
      <c r="BN13" s="1205"/>
      <c r="BO13" s="1205"/>
      <c r="BP13" s="1205"/>
      <c r="BQ13" s="1205"/>
      <c r="BR13" s="1205"/>
      <c r="BS13" s="1205"/>
      <c r="BT13" s="1205"/>
      <c r="BU13" s="1205"/>
      <c r="BV13" s="1209"/>
      <c r="BW13" s="1209"/>
      <c r="BX13" s="1209"/>
      <c r="BY13" s="1209"/>
      <c r="BZ13" s="1209"/>
      <c r="CA13" s="1209"/>
      <c r="CB13" s="1209"/>
      <c r="CC13" s="1209"/>
      <c r="CD13" s="1209"/>
      <c r="CE13" s="1209"/>
    </row>
    <row r="14" spans="1:256" s="1210" customFormat="1" ht="15" customHeight="1">
      <c r="A14" s="1181"/>
      <c r="B14" s="1194" t="s">
        <v>403</v>
      </c>
      <c r="C14" s="1304"/>
      <c r="D14" s="1305"/>
      <c r="E14" s="1307"/>
      <c r="F14" s="1309"/>
      <c r="G14" s="1305"/>
      <c r="H14" s="1303"/>
      <c r="I14" s="1262"/>
      <c r="J14" s="1195">
        <v>1</v>
      </c>
      <c r="K14" s="1233" t="s">
        <v>931</v>
      </c>
      <c r="L14" s="1206" t="s">
        <v>932</v>
      </c>
      <c r="M14" s="1200" t="str">
        <f>mergeValue(H14)</f>
        <v>Город Челябинск</v>
      </c>
      <c r="N14" s="1198"/>
      <c r="O14" s="1198"/>
      <c r="P14" s="1198"/>
      <c r="Q14" s="1198"/>
      <c r="R14" s="1200" t="str">
        <f>K14&amp;" ("&amp;L14&amp;")"</f>
        <v>Город Челябинск (75701000)</v>
      </c>
      <c r="S14" s="1194"/>
      <c r="T14" s="1194"/>
      <c r="U14" s="1207"/>
      <c r="V14" s="1194"/>
      <c r="W14" s="1194"/>
      <c r="X14" s="1194"/>
      <c r="Y14" s="1209"/>
      <c r="Z14" s="1209"/>
      <c r="AA14" s="1205"/>
      <c r="AB14" s="1205"/>
      <c r="AC14" s="1205"/>
      <c r="AD14" s="1205"/>
      <c r="AE14" s="1205"/>
      <c r="AF14" s="1205"/>
      <c r="AG14" s="1205"/>
      <c r="AH14" s="1205"/>
      <c r="AI14" s="1205"/>
      <c r="AJ14" s="1205"/>
      <c r="AK14" s="1205"/>
      <c r="AL14" s="1205"/>
      <c r="AM14" s="1205"/>
      <c r="AN14" s="1205"/>
      <c r="AO14" s="1205"/>
      <c r="AP14" s="1205"/>
      <c r="AQ14" s="1205"/>
      <c r="AR14" s="1205"/>
      <c r="AS14" s="1205"/>
      <c r="AT14" s="1205"/>
      <c r="AU14" s="1205"/>
      <c r="AV14" s="1205"/>
      <c r="AW14" s="1205"/>
      <c r="AX14" s="1205"/>
      <c r="AY14" s="1205"/>
      <c r="AZ14" s="1205"/>
      <c r="BA14" s="1205"/>
      <c r="BB14" s="1205"/>
      <c r="BC14" s="1205"/>
      <c r="BD14" s="1205"/>
      <c r="BE14" s="1205"/>
      <c r="BF14" s="1205"/>
      <c r="BG14" s="1205"/>
      <c r="BH14" s="1205"/>
      <c r="BI14" s="1205"/>
      <c r="BJ14" s="1205"/>
      <c r="BK14" s="1205"/>
      <c r="BL14" s="1205"/>
      <c r="BM14" s="1205"/>
      <c r="BN14" s="1205"/>
      <c r="BO14" s="1205"/>
      <c r="BP14" s="1205"/>
      <c r="BQ14" s="1205"/>
      <c r="BR14" s="1205"/>
      <c r="BS14" s="1205"/>
      <c r="BT14" s="1205"/>
      <c r="BU14" s="1205"/>
      <c r="BV14" s="1209"/>
      <c r="BW14" s="1209"/>
      <c r="BX14" s="1209"/>
      <c r="BY14" s="1209"/>
      <c r="BZ14" s="1209"/>
      <c r="CA14" s="1209"/>
      <c r="CB14" s="1209"/>
      <c r="CC14" s="1209"/>
      <c r="CD14" s="1209"/>
      <c r="CE14" s="1209"/>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ypulHwAnxSAP+4EujCB9HxZzHzvFGTDoTDYyEmWWAmHo2WFV19trjkeVm7UeTZ5XEV7DZCQIOCZL7aRXw6mJVQ==" saltValue="iulQYdX/C9UluVM6BAch7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72"/>
    <col min="2" max="2" width="65.28515625" style="1272" customWidth="1"/>
    <col min="3" max="3" width="41" style="1272" customWidth="1"/>
    <col min="4" max="16384" width="9.140625" style="1272"/>
  </cols>
  <sheetData>
    <row r="1" spans="1:2">
      <c r="A1" s="1272" t="s">
        <v>328</v>
      </c>
      <c r="B1" s="1272" t="s">
        <v>329</v>
      </c>
    </row>
    <row r="2" spans="1:2">
      <c r="A2" s="1272">
        <v>4213775</v>
      </c>
      <c r="B2" s="1272" t="s">
        <v>582</v>
      </c>
    </row>
    <row r="3" spans="1:2">
      <c r="A3" s="1272">
        <v>4213784</v>
      </c>
      <c r="B3" s="1272" t="s">
        <v>675</v>
      </c>
    </row>
    <row r="4" spans="1:2">
      <c r="A4" s="1272">
        <v>4213781</v>
      </c>
      <c r="B4" s="1272" t="s">
        <v>674</v>
      </c>
    </row>
    <row r="5" spans="1:2">
      <c r="A5" s="1272">
        <v>4213776</v>
      </c>
      <c r="B5" s="1272" t="s">
        <v>583</v>
      </c>
    </row>
    <row r="6" spans="1:2">
      <c r="A6" s="1272">
        <v>4213777</v>
      </c>
      <c r="B6" s="1272" t="s">
        <v>584</v>
      </c>
    </row>
    <row r="7" spans="1:2">
      <c r="A7" s="1272">
        <v>4213778</v>
      </c>
      <c r="B7" s="1272" t="s">
        <v>585</v>
      </c>
    </row>
    <row r="8" spans="1:2">
      <c r="A8" s="1272">
        <v>4213780</v>
      </c>
      <c r="B8" s="1272" t="s">
        <v>586</v>
      </c>
    </row>
    <row r="9" spans="1:2">
      <c r="A9" s="1272">
        <v>4213779</v>
      </c>
      <c r="B9" s="1272" t="s">
        <v>589</v>
      </c>
    </row>
    <row r="10" spans="1:2">
      <c r="A10" s="1272">
        <v>4213783</v>
      </c>
      <c r="B10" s="1272" t="s">
        <v>588</v>
      </c>
    </row>
    <row r="11" spans="1:2">
      <c r="A11" s="1272">
        <v>4213782</v>
      </c>
      <c r="B11" s="1272"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72"/>
    <col min="2" max="2" width="65.28515625" style="1272" customWidth="1"/>
    <col min="3" max="3" width="41" style="1272" customWidth="1"/>
    <col min="4" max="16384" width="9.140625" style="1272"/>
  </cols>
  <sheetData>
    <row r="1" spans="1:2">
      <c r="A1" s="1272" t="s">
        <v>328</v>
      </c>
      <c r="B1" s="1272" t="s">
        <v>330</v>
      </c>
    </row>
    <row r="2" spans="1:2">
      <c r="A2" s="1272">
        <v>4190064</v>
      </c>
      <c r="B2" s="1272" t="s">
        <v>1399</v>
      </c>
    </row>
    <row r="3" spans="1:2">
      <c r="A3" s="1272">
        <v>4190065</v>
      </c>
      <c r="B3" s="1272" t="s">
        <v>1400</v>
      </c>
    </row>
    <row r="4" spans="1:2">
      <c r="A4" s="1272">
        <v>4190066</v>
      </c>
      <c r="B4" s="1272" t="s">
        <v>1401</v>
      </c>
    </row>
    <row r="5" spans="1:2">
      <c r="A5" s="1272">
        <v>4190067</v>
      </c>
      <c r="B5" s="1272" t="s">
        <v>1402</v>
      </c>
    </row>
    <row r="6" spans="1:2">
      <c r="A6" s="1272">
        <v>4190068</v>
      </c>
      <c r="B6" s="1272" t="s">
        <v>1403</v>
      </c>
    </row>
    <row r="7" spans="1:2">
      <c r="A7" s="1272">
        <v>4190069</v>
      </c>
      <c r="B7" s="1272" t="s">
        <v>1404</v>
      </c>
    </row>
    <row r="8" spans="1:2">
      <c r="A8" s="1272">
        <v>4190070</v>
      </c>
      <c r="B8" s="1272" t="s">
        <v>1405</v>
      </c>
    </row>
    <row r="9" spans="1:2">
      <c r="A9" s="1272">
        <v>4190071</v>
      </c>
      <c r="B9" s="1272" t="s">
        <v>1406</v>
      </c>
    </row>
    <row r="10" spans="1:2">
      <c r="A10" s="1272">
        <v>4190072</v>
      </c>
      <c r="B10" s="1272" t="s">
        <v>1407</v>
      </c>
    </row>
    <row r="11" spans="1:2">
      <c r="A11" s="1272">
        <v>4190073</v>
      </c>
      <c r="B11" s="1272" t="s">
        <v>1408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755</v>
      </c>
    </row>
    <row r="6" spans="1:2">
      <c r="A6" t="s">
        <v>414</v>
      </c>
      <c r="B6" t="s">
        <v>756</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753</v>
      </c>
      <c r="B32" t="s">
        <v>556</v>
      </c>
    </row>
    <row r="33" spans="1:2">
      <c r="A33" t="s">
        <v>754</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8" sqref="E38:W38"/>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314" t="s">
        <v>627</v>
      </c>
      <c r="E5" s="1315"/>
      <c r="F5" s="1315"/>
      <c r="G5" s="1315"/>
      <c r="H5" s="1315"/>
      <c r="I5" s="1315"/>
      <c r="J5" s="1316"/>
      <c r="K5" s="408"/>
      <c r="L5" s="169"/>
      <c r="M5" s="169"/>
      <c r="N5" s="169"/>
      <c r="O5" s="169"/>
      <c r="P5" s="169"/>
      <c r="Q5" s="169"/>
      <c r="R5" s="169"/>
      <c r="S5" s="537"/>
      <c r="T5" s="537"/>
      <c r="U5" s="537"/>
      <c r="V5" s="537"/>
      <c r="W5" s="169"/>
    </row>
    <row r="6" spans="1:24" s="438" customFormat="1" ht="3" customHeight="1">
      <c r="A6" s="292"/>
      <c r="B6" s="292"/>
      <c r="D6" s="1338"/>
      <c r="E6" s="1339"/>
      <c r="F6" s="1339"/>
      <c r="G6" s="1339"/>
      <c r="H6" s="1339"/>
      <c r="I6" s="1339"/>
      <c r="J6" s="1340"/>
      <c r="S6" s="614"/>
      <c r="T6" s="614"/>
      <c r="U6" s="614"/>
      <c r="V6" s="614"/>
    </row>
    <row r="7" spans="1:24" s="438" customFormat="1" ht="5.25" hidden="1" customHeight="1">
      <c r="A7" s="292"/>
      <c r="B7" s="292"/>
      <c r="E7" s="1341"/>
      <c r="F7" s="1341"/>
      <c r="G7" s="1337"/>
      <c r="H7" s="1337"/>
      <c r="I7" s="1337"/>
      <c r="J7" s="1337"/>
      <c r="S7" s="614"/>
      <c r="T7" s="614"/>
      <c r="U7" s="614"/>
      <c r="V7" s="614"/>
    </row>
    <row r="8" spans="1:24" s="438" customFormat="1" ht="5.25" hidden="1" customHeight="1">
      <c r="A8" s="292"/>
      <c r="B8" s="292"/>
      <c r="E8" s="1341"/>
      <c r="F8" s="1341"/>
      <c r="G8" s="1337"/>
      <c r="H8" s="1337"/>
      <c r="I8" s="1337"/>
      <c r="J8" s="1337"/>
      <c r="S8" s="614"/>
      <c r="T8" s="614"/>
      <c r="U8" s="614"/>
      <c r="V8" s="614"/>
    </row>
    <row r="9" spans="1:24" s="438" customFormat="1" ht="5.25" hidden="1" customHeight="1">
      <c r="A9" s="292"/>
      <c r="B9" s="292"/>
      <c r="E9" s="1341"/>
      <c r="F9" s="1341"/>
      <c r="G9" s="1337"/>
      <c r="H9" s="1337"/>
      <c r="I9" s="1337"/>
      <c r="J9" s="1337"/>
      <c r="S9" s="614"/>
      <c r="T9" s="614"/>
      <c r="U9" s="614"/>
      <c r="V9" s="614"/>
    </row>
    <row r="10" spans="1:24" s="614" customFormat="1" ht="5.25" hidden="1">
      <c r="A10" s="292"/>
      <c r="B10" s="292"/>
      <c r="E10" s="1342"/>
      <c r="F10" s="1342"/>
      <c r="G10" s="788"/>
      <c r="H10" s="434"/>
      <c r="I10" s="746"/>
      <c r="J10" s="746"/>
    </row>
    <row r="11" spans="1:24" s="152" customFormat="1" ht="18.75" hidden="1" customHeight="1">
      <c r="A11" s="292"/>
      <c r="B11" s="292"/>
      <c r="D11" s="145"/>
      <c r="E11" s="1343" t="s">
        <v>634</v>
      </c>
      <c r="F11" s="1343"/>
      <c r="G11" s="1263" t="s">
        <v>84</v>
      </c>
      <c r="H11" s="436"/>
      <c r="I11" s="159"/>
      <c r="J11" s="145"/>
      <c r="K11" s="146"/>
      <c r="L11" s="145"/>
      <c r="M11" s="145"/>
      <c r="N11" s="146"/>
      <c r="O11" s="146"/>
      <c r="P11" s="145"/>
      <c r="Q11" s="145"/>
      <c r="R11" s="146"/>
      <c r="S11" s="523"/>
      <c r="T11" s="522"/>
      <c r="U11" s="522"/>
      <c r="V11" s="523"/>
    </row>
    <row r="12" spans="1:24" s="438" customFormat="1" ht="18.75" hidden="1">
      <c r="A12" s="292"/>
      <c r="B12" s="292"/>
      <c r="E12" s="1343" t="s">
        <v>635</v>
      </c>
      <c r="F12" s="1343"/>
      <c r="G12" s="1263"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336"/>
      <c r="F13" s="1336"/>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335" t="s">
        <v>91</v>
      </c>
      <c r="E17" s="1335" t="s">
        <v>296</v>
      </c>
      <c r="F17" s="1335" t="s">
        <v>79</v>
      </c>
      <c r="G17" s="1335" t="s">
        <v>436</v>
      </c>
      <c r="H17" s="1335" t="s">
        <v>91</v>
      </c>
      <c r="I17" s="1335"/>
      <c r="J17" s="1335" t="s">
        <v>19</v>
      </c>
      <c r="K17" s="1347" t="s">
        <v>462</v>
      </c>
      <c r="L17" s="1347"/>
      <c r="M17" s="1347"/>
      <c r="N17" s="1347"/>
      <c r="O17" s="1347" t="s">
        <v>625</v>
      </c>
      <c r="P17" s="1347"/>
      <c r="Q17" s="1347"/>
      <c r="R17" s="1347"/>
      <c r="S17" s="1347" t="s">
        <v>626</v>
      </c>
      <c r="T17" s="1347"/>
      <c r="U17" s="1347"/>
      <c r="V17" s="1347"/>
      <c r="W17" s="1335" t="s">
        <v>243</v>
      </c>
    </row>
    <row r="18" spans="1:24" ht="30.75" customHeight="1">
      <c r="D18" s="1335"/>
      <c r="E18" s="1335"/>
      <c r="F18" s="1335"/>
      <c r="G18" s="1335"/>
      <c r="H18" s="1335"/>
      <c r="I18" s="1335"/>
      <c r="J18" s="1335"/>
      <c r="K18" s="109" t="s">
        <v>299</v>
      </c>
      <c r="L18" s="1335" t="s">
        <v>91</v>
      </c>
      <c r="M18" s="1335"/>
      <c r="N18" s="109" t="s">
        <v>229</v>
      </c>
      <c r="O18" s="109" t="s">
        <v>299</v>
      </c>
      <c r="P18" s="1335" t="s">
        <v>91</v>
      </c>
      <c r="Q18" s="1335"/>
      <c r="R18" s="109" t="s">
        <v>229</v>
      </c>
      <c r="S18" s="510" t="s">
        <v>299</v>
      </c>
      <c r="T18" s="1335" t="s">
        <v>91</v>
      </c>
      <c r="U18" s="1335"/>
      <c r="V18" s="510" t="s">
        <v>398</v>
      </c>
      <c r="W18" s="1335"/>
    </row>
    <row r="19" spans="1:24" s="382" customFormat="1" ht="12" customHeight="1">
      <c r="A19" s="381"/>
      <c r="B19" s="381"/>
      <c r="D19" s="39" t="s">
        <v>92</v>
      </c>
      <c r="E19" s="39" t="s">
        <v>48</v>
      </c>
      <c r="F19" s="39" t="s">
        <v>49</v>
      </c>
      <c r="G19" s="39" t="s">
        <v>50</v>
      </c>
      <c r="H19" s="1344" t="s">
        <v>67</v>
      </c>
      <c r="I19" s="1344"/>
      <c r="J19" s="39" t="s">
        <v>68</v>
      </c>
      <c r="K19" s="39" t="s">
        <v>182</v>
      </c>
      <c r="L19" s="1344" t="s">
        <v>183</v>
      </c>
      <c r="M19" s="1344"/>
      <c r="N19" s="39" t="s">
        <v>207</v>
      </c>
      <c r="O19" s="39" t="s">
        <v>208</v>
      </c>
      <c r="P19" s="1344" t="s">
        <v>209</v>
      </c>
      <c r="Q19" s="1344"/>
      <c r="R19" s="39" t="s">
        <v>210</v>
      </c>
      <c r="S19" s="495" t="s">
        <v>209</v>
      </c>
      <c r="T19" s="1344" t="s">
        <v>210</v>
      </c>
      <c r="U19" s="1344"/>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3" customFormat="1" ht="17.100000000000001" customHeight="1">
      <c r="A21" s="1199">
        <v>4</v>
      </c>
      <c r="C21" s="1213"/>
      <c r="D21" s="1328">
        <v>1</v>
      </c>
      <c r="E21" s="1329" t="s">
        <v>583</v>
      </c>
      <c r="F21" s="1331" t="s">
        <v>1406</v>
      </c>
      <c r="G21" s="1334" t="s">
        <v>84</v>
      </c>
      <c r="H21" s="1328"/>
      <c r="I21" s="1328">
        <v>1</v>
      </c>
      <c r="J21" s="1348" t="s">
        <v>632</v>
      </c>
      <c r="K21" s="1323" t="s">
        <v>84</v>
      </c>
      <c r="L21" s="1320"/>
      <c r="M21" s="1320" t="s">
        <v>92</v>
      </c>
      <c r="N21" s="1326"/>
      <c r="O21" s="1323" t="s">
        <v>83</v>
      </c>
      <c r="P21" s="1320"/>
      <c r="Q21" s="1320" t="s">
        <v>92</v>
      </c>
      <c r="R21" s="1321" t="s">
        <v>2768</v>
      </c>
      <c r="S21" s="1323" t="s">
        <v>84</v>
      </c>
      <c r="T21" s="1189"/>
      <c r="U21" s="1189" t="s">
        <v>92</v>
      </c>
      <c r="V21" s="1264"/>
      <c r="W21" s="1212"/>
    </row>
    <row r="22" spans="1:24" s="1183" customFormat="1" ht="15" customHeight="1">
      <c r="A22" s="1199"/>
      <c r="C22" s="1192"/>
      <c r="D22" s="1328"/>
      <c r="E22" s="1329"/>
      <c r="F22" s="1332"/>
      <c r="G22" s="1334"/>
      <c r="H22" s="1328"/>
      <c r="I22" s="1328"/>
      <c r="J22" s="1349"/>
      <c r="K22" s="1323"/>
      <c r="L22" s="1320"/>
      <c r="M22" s="1320"/>
      <c r="N22" s="1326"/>
      <c r="O22" s="1323"/>
      <c r="P22" s="1320"/>
      <c r="Q22" s="1320"/>
      <c r="R22" s="1322"/>
      <c r="S22" s="1323"/>
      <c r="T22" s="1257"/>
      <c r="U22" s="1186"/>
      <c r="V22" s="1187"/>
      <c r="W22" s="1188"/>
    </row>
    <row r="23" spans="1:24" s="1183" customFormat="1" ht="17.100000000000001" customHeight="1">
      <c r="A23" s="1199"/>
      <c r="C23" s="1192"/>
      <c r="D23" s="1325"/>
      <c r="E23" s="1330"/>
      <c r="F23" s="1332"/>
      <c r="G23" s="1324"/>
      <c r="H23" s="1325"/>
      <c r="I23" s="1325"/>
      <c r="J23" s="1349"/>
      <c r="K23" s="1324"/>
      <c r="L23" s="1325"/>
      <c r="M23" s="1325"/>
      <c r="N23" s="1327"/>
      <c r="O23" s="1324"/>
      <c r="P23" s="1203"/>
      <c r="Q23" s="1186"/>
      <c r="R23" s="1187"/>
      <c r="S23" s="1256"/>
      <c r="T23" s="1256"/>
      <c r="U23" s="1256"/>
      <c r="V23" s="1256"/>
      <c r="W23" s="1188"/>
    </row>
    <row r="24" spans="1:24" s="1183" customFormat="1" ht="15" customHeight="1">
      <c r="A24" s="1199"/>
      <c r="C24" s="1192"/>
      <c r="D24" s="1325"/>
      <c r="E24" s="1330"/>
      <c r="F24" s="1332"/>
      <c r="G24" s="1324"/>
      <c r="H24" s="1325"/>
      <c r="I24" s="1325"/>
      <c r="J24" s="1350"/>
      <c r="K24" s="1324"/>
      <c r="L24" s="1186"/>
      <c r="M24" s="1187"/>
      <c r="N24" s="1187"/>
      <c r="O24" s="1187"/>
      <c r="P24" s="1187"/>
      <c r="Q24" s="1187"/>
      <c r="R24" s="1187"/>
      <c r="S24" s="1256"/>
      <c r="T24" s="1256"/>
      <c r="U24" s="1256"/>
      <c r="V24" s="1256"/>
      <c r="W24" s="1188"/>
    </row>
    <row r="25" spans="1:24" s="1183" customFormat="1" ht="15" customHeight="1">
      <c r="A25" s="1199"/>
      <c r="C25" s="1192"/>
      <c r="D25" s="1325"/>
      <c r="E25" s="1330"/>
      <c r="F25" s="1333"/>
      <c r="G25" s="1324"/>
      <c r="H25" s="1186"/>
      <c r="I25" s="1187"/>
      <c r="J25" s="1187"/>
      <c r="K25" s="1187"/>
      <c r="L25" s="1187"/>
      <c r="M25" s="1187"/>
      <c r="N25" s="1187"/>
      <c r="O25" s="1187"/>
      <c r="P25" s="1187"/>
      <c r="Q25" s="1187"/>
      <c r="R25" s="1187"/>
      <c r="S25" s="1256"/>
      <c r="T25" s="1256"/>
      <c r="U25" s="1256"/>
      <c r="V25" s="1256"/>
      <c r="W25" s="1188"/>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351" t="s">
        <v>644</v>
      </c>
      <c r="F32" s="1351"/>
      <c r="G32" s="1351"/>
      <c r="H32" s="1351"/>
      <c r="I32" s="1351"/>
      <c r="J32" s="1351"/>
      <c r="K32" s="1351"/>
      <c r="L32" s="1351"/>
      <c r="M32" s="1351"/>
      <c r="N32" s="1351"/>
      <c r="O32" s="1351"/>
      <c r="P32" s="1351"/>
      <c r="Q32" s="1351"/>
      <c r="R32" s="1351"/>
      <c r="S32" s="1351"/>
      <c r="T32" s="1351"/>
      <c r="U32" s="1351"/>
      <c r="V32" s="1351"/>
      <c r="W32" s="1351"/>
    </row>
    <row r="33" spans="5:23" ht="36.950000000000003" customHeight="1">
      <c r="E33" s="1345" t="s">
        <v>646</v>
      </c>
      <c r="F33" s="1346"/>
      <c r="G33" s="1346"/>
      <c r="H33" s="1346"/>
      <c r="I33" s="1346"/>
      <c r="J33" s="1346"/>
      <c r="K33" s="1346"/>
      <c r="L33" s="1346"/>
      <c r="M33" s="1346"/>
      <c r="N33" s="1346"/>
      <c r="O33" s="1346"/>
      <c r="P33" s="1346"/>
      <c r="Q33" s="1346"/>
      <c r="R33" s="1346"/>
      <c r="S33" s="1346"/>
      <c r="T33" s="1346"/>
      <c r="U33" s="1346"/>
      <c r="V33" s="1346"/>
      <c r="W33" s="1346"/>
    </row>
    <row r="34" spans="5:23" ht="17.100000000000001" customHeight="1">
      <c r="E34" s="1345" t="s">
        <v>647</v>
      </c>
      <c r="F34" s="1346"/>
      <c r="G34" s="1346"/>
      <c r="H34" s="1346"/>
      <c r="I34" s="1346"/>
      <c r="J34" s="1346"/>
      <c r="K34" s="1346"/>
      <c r="L34" s="1346"/>
      <c r="M34" s="1346"/>
      <c r="N34" s="1346"/>
      <c r="O34" s="1346"/>
      <c r="P34" s="1346"/>
      <c r="Q34" s="1346"/>
      <c r="R34" s="1346"/>
      <c r="S34" s="1346"/>
      <c r="T34" s="1346"/>
      <c r="U34" s="1346"/>
      <c r="V34" s="1346"/>
      <c r="W34" s="1346"/>
    </row>
    <row r="35" spans="5:23" ht="27" customHeight="1">
      <c r="E35" s="1345" t="s">
        <v>648</v>
      </c>
      <c r="F35" s="1346"/>
      <c r="G35" s="1346"/>
      <c r="H35" s="1346"/>
      <c r="I35" s="1346"/>
      <c r="J35" s="1346"/>
      <c r="K35" s="1346"/>
      <c r="L35" s="1346"/>
      <c r="M35" s="1346"/>
      <c r="N35" s="1346"/>
      <c r="O35" s="1346"/>
      <c r="P35" s="1346"/>
      <c r="Q35" s="1346"/>
      <c r="R35" s="1346"/>
      <c r="S35" s="1346"/>
      <c r="T35" s="1346"/>
      <c r="U35" s="1346"/>
      <c r="V35" s="1346"/>
      <c r="W35" s="1346"/>
    </row>
    <row r="36" spans="5:23" ht="17.100000000000001" customHeight="1">
      <c r="E36" s="1345" t="s">
        <v>649</v>
      </c>
      <c r="F36" s="1346"/>
      <c r="G36" s="1346"/>
      <c r="H36" s="1346"/>
      <c r="I36" s="1346"/>
      <c r="J36" s="1346"/>
      <c r="K36" s="1346"/>
      <c r="L36" s="1346"/>
      <c r="M36" s="1346"/>
      <c r="N36" s="1346"/>
      <c r="O36" s="1346"/>
      <c r="P36" s="1346"/>
      <c r="Q36" s="1346"/>
      <c r="R36" s="1346"/>
      <c r="S36" s="1346"/>
      <c r="T36" s="1346"/>
      <c r="U36" s="1346"/>
      <c r="V36" s="1346"/>
      <c r="W36" s="1346"/>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351" t="s">
        <v>645</v>
      </c>
      <c r="F38" s="1351"/>
      <c r="G38" s="1351"/>
      <c r="H38" s="1351"/>
      <c r="I38" s="1351"/>
      <c r="J38" s="1351"/>
      <c r="K38" s="1351"/>
      <c r="L38" s="1351"/>
      <c r="M38" s="1351"/>
      <c r="N38" s="1351"/>
      <c r="O38" s="1351"/>
      <c r="P38" s="1351"/>
      <c r="Q38" s="1351"/>
      <c r="R38" s="1351"/>
      <c r="S38" s="1351"/>
      <c r="T38" s="1351"/>
      <c r="U38" s="1351"/>
      <c r="V38" s="1351"/>
      <c r="W38" s="1351"/>
    </row>
    <row r="39" spans="5:23" ht="17.100000000000001" customHeight="1">
      <c r="E39" s="1345" t="s">
        <v>650</v>
      </c>
      <c r="F39" s="1346"/>
      <c r="G39" s="1346"/>
      <c r="H39" s="1346"/>
      <c r="I39" s="1346"/>
      <c r="J39" s="1346"/>
      <c r="K39" s="1346"/>
      <c r="L39" s="1346"/>
      <c r="M39" s="1346"/>
      <c r="N39" s="1346"/>
      <c r="O39" s="1346"/>
      <c r="P39" s="1346"/>
      <c r="Q39" s="1346"/>
      <c r="R39" s="1346"/>
      <c r="S39" s="1346"/>
      <c r="T39" s="1346"/>
      <c r="U39" s="1346"/>
      <c r="V39" s="1346"/>
      <c r="W39" s="1346"/>
    </row>
    <row r="40" spans="5:23" ht="17.100000000000001" customHeight="1">
      <c r="E40" s="1345" t="s">
        <v>651</v>
      </c>
      <c r="F40" s="1346"/>
      <c r="G40" s="1346"/>
      <c r="H40" s="1346"/>
      <c r="I40" s="1346"/>
      <c r="J40" s="1346"/>
      <c r="K40" s="1346"/>
      <c r="L40" s="1346"/>
      <c r="M40" s="1346"/>
      <c r="N40" s="1346"/>
      <c r="O40" s="1346"/>
      <c r="P40" s="1346"/>
      <c r="Q40" s="1346"/>
      <c r="R40" s="1346"/>
      <c r="S40" s="1346"/>
      <c r="T40" s="1346"/>
      <c r="U40" s="1346"/>
      <c r="V40" s="1346"/>
      <c r="W40" s="1346"/>
    </row>
  </sheetData>
  <sheetProtection algorithmName="SHA-512" hashValue="OsP2ggHikR03XJLpeqi6YjT0vQ5Au/3foqQUmDRT5LU3Z0TWjaGis3kjP4Nva3Aw54fQcs3S1XYpGjWaIT/vjA==" saltValue="x8LRGx1XC936yx0Zkd6QvA==" spinCount="100000" sheet="1" objects="1" scenarios="1" formatColumns="0" formatRows="0"/>
  <dataConsolidate leftLabels="1"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0"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1398</v>
      </c>
      <c r="B1" s="5" t="s">
        <v>1414</v>
      </c>
      <c r="C1" s="5" t="s">
        <v>1415</v>
      </c>
      <c r="D1" s="5" t="s">
        <v>1416</v>
      </c>
      <c r="E1" s="5" t="s">
        <v>1417</v>
      </c>
      <c r="F1" s="5" t="s">
        <v>1418</v>
      </c>
      <c r="G1" s="5" t="s">
        <v>1419</v>
      </c>
      <c r="H1" s="5" t="s">
        <v>1420</v>
      </c>
      <c r="I1" s="5" t="s">
        <v>1421</v>
      </c>
    </row>
    <row r="2" spans="1:10">
      <c r="A2" s="5">
        <v>1</v>
      </c>
      <c r="B2" s="5" t="s">
        <v>1422</v>
      </c>
      <c r="C2" s="5" t="s">
        <v>168</v>
      </c>
      <c r="D2" s="5" t="s">
        <v>1423</v>
      </c>
      <c r="E2" s="5" t="s">
        <v>1424</v>
      </c>
      <c r="F2" s="5" t="s">
        <v>1425</v>
      </c>
      <c r="G2" s="5" t="s">
        <v>1426</v>
      </c>
      <c r="H2" s="5" t="s">
        <v>1427</v>
      </c>
      <c r="J2" s="5" t="s">
        <v>2758</v>
      </c>
    </row>
    <row r="3" spans="1:10">
      <c r="A3" s="5">
        <v>2</v>
      </c>
      <c r="B3" s="5" t="s">
        <v>1422</v>
      </c>
      <c r="C3" s="5" t="s">
        <v>168</v>
      </c>
      <c r="D3" s="5" t="s">
        <v>1428</v>
      </c>
      <c r="E3" s="5" t="s">
        <v>1429</v>
      </c>
      <c r="F3" s="5" t="s">
        <v>1425</v>
      </c>
      <c r="G3" s="5" t="s">
        <v>1430</v>
      </c>
      <c r="H3" s="5" t="s">
        <v>1431</v>
      </c>
      <c r="J3" s="5" t="s">
        <v>2758</v>
      </c>
    </row>
    <row r="4" spans="1:10">
      <c r="A4" s="5">
        <v>3</v>
      </c>
      <c r="B4" s="5" t="s">
        <v>1422</v>
      </c>
      <c r="C4" s="5" t="s">
        <v>168</v>
      </c>
      <c r="D4" s="5" t="s">
        <v>1432</v>
      </c>
      <c r="E4" s="5" t="s">
        <v>1433</v>
      </c>
      <c r="F4" s="5" t="s">
        <v>1434</v>
      </c>
      <c r="G4" s="5" t="s">
        <v>1435</v>
      </c>
      <c r="J4" s="5" t="s">
        <v>2758</v>
      </c>
    </row>
    <row r="5" spans="1:10">
      <c r="A5" s="5">
        <v>4</v>
      </c>
      <c r="B5" s="5" t="s">
        <v>1422</v>
      </c>
      <c r="C5" s="5" t="s">
        <v>168</v>
      </c>
      <c r="D5" s="5" t="s">
        <v>1436</v>
      </c>
      <c r="E5" s="5" t="s">
        <v>1437</v>
      </c>
      <c r="F5" s="5" t="s">
        <v>1438</v>
      </c>
      <c r="G5" s="5" t="s">
        <v>1439</v>
      </c>
      <c r="H5" s="5" t="s">
        <v>1440</v>
      </c>
      <c r="J5" s="5" t="s">
        <v>2758</v>
      </c>
    </row>
    <row r="6" spans="1:10">
      <c r="A6" s="5">
        <v>5</v>
      </c>
      <c r="B6" s="5" t="s">
        <v>1422</v>
      </c>
      <c r="C6" s="5" t="s">
        <v>168</v>
      </c>
      <c r="D6" s="5" t="s">
        <v>2779</v>
      </c>
      <c r="E6" s="5" t="s">
        <v>2780</v>
      </c>
      <c r="F6" s="5" t="s">
        <v>2781</v>
      </c>
      <c r="G6" s="5" t="s">
        <v>1470</v>
      </c>
      <c r="J6" s="5" t="s">
        <v>2758</v>
      </c>
    </row>
    <row r="7" spans="1:10">
      <c r="A7" s="5">
        <v>6</v>
      </c>
      <c r="B7" s="5" t="s">
        <v>1422</v>
      </c>
      <c r="C7" s="5" t="s">
        <v>168</v>
      </c>
      <c r="D7" s="5" t="s">
        <v>1441</v>
      </c>
      <c r="E7" s="5" t="s">
        <v>1442</v>
      </c>
      <c r="F7" s="5" t="s">
        <v>1443</v>
      </c>
      <c r="G7" s="5" t="s">
        <v>1444</v>
      </c>
      <c r="H7" s="5" t="s">
        <v>1445</v>
      </c>
      <c r="J7" s="5" t="s">
        <v>2758</v>
      </c>
    </row>
    <row r="8" spans="1:10">
      <c r="A8" s="5">
        <v>7</v>
      </c>
      <c r="B8" s="5" t="s">
        <v>1422</v>
      </c>
      <c r="C8" s="5" t="s">
        <v>168</v>
      </c>
      <c r="D8" s="5" t="s">
        <v>1446</v>
      </c>
      <c r="E8" s="5" t="s">
        <v>1447</v>
      </c>
      <c r="F8" s="5" t="s">
        <v>1448</v>
      </c>
      <c r="G8" s="5" t="s">
        <v>1449</v>
      </c>
      <c r="J8" s="5" t="s">
        <v>2758</v>
      </c>
    </row>
    <row r="9" spans="1:10">
      <c r="A9" s="5">
        <v>8</v>
      </c>
      <c r="B9" s="5" t="s">
        <v>1422</v>
      </c>
      <c r="C9" s="5" t="s">
        <v>168</v>
      </c>
      <c r="D9" s="5" t="s">
        <v>1450</v>
      </c>
      <c r="E9" s="5" t="s">
        <v>1451</v>
      </c>
      <c r="F9" s="5" t="s">
        <v>1452</v>
      </c>
      <c r="G9" s="5" t="s">
        <v>1453</v>
      </c>
      <c r="J9" s="5" t="s">
        <v>2758</v>
      </c>
    </row>
    <row r="10" spans="1:10">
      <c r="A10" s="5">
        <v>9</v>
      </c>
      <c r="B10" s="5" t="s">
        <v>1422</v>
      </c>
      <c r="C10" s="5" t="s">
        <v>168</v>
      </c>
      <c r="D10" s="5" t="s">
        <v>1454</v>
      </c>
      <c r="E10" s="5" t="s">
        <v>1455</v>
      </c>
      <c r="F10" s="5" t="s">
        <v>1456</v>
      </c>
      <c r="G10" s="5" t="s">
        <v>1457</v>
      </c>
      <c r="H10" s="5" t="s">
        <v>1458</v>
      </c>
      <c r="J10" s="5" t="s">
        <v>2758</v>
      </c>
    </row>
    <row r="11" spans="1:10">
      <c r="A11" s="5">
        <v>10</v>
      </c>
      <c r="B11" s="5" t="s">
        <v>1422</v>
      </c>
      <c r="C11" s="5" t="s">
        <v>168</v>
      </c>
      <c r="D11" s="5" t="s">
        <v>1459</v>
      </c>
      <c r="E11" s="5" t="s">
        <v>1460</v>
      </c>
      <c r="F11" s="5" t="s">
        <v>1461</v>
      </c>
      <c r="G11" s="5" t="s">
        <v>1430</v>
      </c>
      <c r="H11" s="5" t="s">
        <v>1462</v>
      </c>
      <c r="J11" s="5" t="s">
        <v>2758</v>
      </c>
    </row>
    <row r="12" spans="1:10">
      <c r="A12" s="5">
        <v>11</v>
      </c>
      <c r="B12" s="5" t="s">
        <v>1422</v>
      </c>
      <c r="C12" s="5" t="s">
        <v>168</v>
      </c>
      <c r="D12" s="5" t="s">
        <v>1463</v>
      </c>
      <c r="E12" s="5" t="s">
        <v>1464</v>
      </c>
      <c r="F12" s="5" t="s">
        <v>1465</v>
      </c>
      <c r="G12" s="5" t="s">
        <v>1466</v>
      </c>
      <c r="J12" s="5" t="s">
        <v>2758</v>
      </c>
    </row>
    <row r="13" spans="1:10">
      <c r="A13" s="5">
        <v>12</v>
      </c>
      <c r="B13" s="5" t="s">
        <v>1422</v>
      </c>
      <c r="C13" s="5" t="s">
        <v>168</v>
      </c>
      <c r="D13" s="5" t="s">
        <v>1467</v>
      </c>
      <c r="E13" s="5" t="s">
        <v>1468</v>
      </c>
      <c r="F13" s="5" t="s">
        <v>1469</v>
      </c>
      <c r="G13" s="5" t="s">
        <v>1470</v>
      </c>
      <c r="J13" s="5" t="s">
        <v>2758</v>
      </c>
    </row>
    <row r="14" spans="1:10">
      <c r="A14" s="5">
        <v>13</v>
      </c>
      <c r="B14" s="5" t="s">
        <v>1422</v>
      </c>
      <c r="C14" s="5" t="s">
        <v>168</v>
      </c>
      <c r="D14" s="5" t="s">
        <v>1471</v>
      </c>
      <c r="E14" s="5" t="s">
        <v>1472</v>
      </c>
      <c r="F14" s="5" t="s">
        <v>1473</v>
      </c>
      <c r="G14" s="5" t="s">
        <v>1474</v>
      </c>
      <c r="J14" s="5" t="s">
        <v>2758</v>
      </c>
    </row>
    <row r="15" spans="1:10">
      <c r="A15" s="5">
        <v>14</v>
      </c>
      <c r="B15" s="5" t="s">
        <v>1422</v>
      </c>
      <c r="C15" s="5" t="s">
        <v>168</v>
      </c>
      <c r="D15" s="5" t="s">
        <v>2782</v>
      </c>
      <c r="E15" s="5" t="s">
        <v>2783</v>
      </c>
      <c r="F15" s="5" t="s">
        <v>2784</v>
      </c>
      <c r="G15" s="5" t="s">
        <v>2785</v>
      </c>
      <c r="H15" s="5" t="s">
        <v>2786</v>
      </c>
      <c r="J15" s="5" t="s">
        <v>2758</v>
      </c>
    </row>
    <row r="16" spans="1:10">
      <c r="A16" s="5">
        <v>15</v>
      </c>
      <c r="B16" s="5" t="s">
        <v>1422</v>
      </c>
      <c r="C16" s="5" t="s">
        <v>168</v>
      </c>
      <c r="D16" s="5" t="s">
        <v>1475</v>
      </c>
      <c r="E16" s="5" t="s">
        <v>1476</v>
      </c>
      <c r="F16" s="5" t="s">
        <v>1477</v>
      </c>
      <c r="G16" s="5" t="s">
        <v>1478</v>
      </c>
      <c r="H16" s="5" t="s">
        <v>1479</v>
      </c>
      <c r="J16" s="5" t="s">
        <v>2758</v>
      </c>
    </row>
    <row r="17" spans="1:10">
      <c r="A17" s="5">
        <v>16</v>
      </c>
      <c r="B17" s="5" t="s">
        <v>1422</v>
      </c>
      <c r="C17" s="5" t="s">
        <v>168</v>
      </c>
      <c r="D17" s="5" t="s">
        <v>1480</v>
      </c>
      <c r="E17" s="5" t="s">
        <v>1481</v>
      </c>
      <c r="F17" s="5" t="s">
        <v>1482</v>
      </c>
      <c r="G17" s="5" t="s">
        <v>1483</v>
      </c>
      <c r="H17" s="5" t="s">
        <v>1484</v>
      </c>
      <c r="J17" s="5" t="s">
        <v>2758</v>
      </c>
    </row>
    <row r="18" spans="1:10">
      <c r="A18" s="5">
        <v>17</v>
      </c>
      <c r="B18" s="5" t="s">
        <v>1422</v>
      </c>
      <c r="C18" s="5" t="s">
        <v>168</v>
      </c>
      <c r="D18" s="5" t="s">
        <v>1519</v>
      </c>
      <c r="E18" s="5" t="s">
        <v>2787</v>
      </c>
      <c r="F18" s="5" t="s">
        <v>1520</v>
      </c>
      <c r="G18" s="5" t="s">
        <v>1483</v>
      </c>
      <c r="H18" s="5" t="s">
        <v>1521</v>
      </c>
      <c r="J18" s="5" t="s">
        <v>2758</v>
      </c>
    </row>
    <row r="19" spans="1:10">
      <c r="A19" s="5">
        <v>18</v>
      </c>
      <c r="B19" s="5" t="s">
        <v>1422</v>
      </c>
      <c r="C19" s="5" t="s">
        <v>168</v>
      </c>
      <c r="D19" s="5" t="s">
        <v>1485</v>
      </c>
      <c r="E19" s="5" t="s">
        <v>1486</v>
      </c>
      <c r="F19" s="5" t="s">
        <v>1487</v>
      </c>
      <c r="G19" s="5" t="s">
        <v>1444</v>
      </c>
      <c r="H19" s="5" t="s">
        <v>1488</v>
      </c>
      <c r="J19" s="5" t="s">
        <v>2758</v>
      </c>
    </row>
    <row r="20" spans="1:10">
      <c r="A20" s="5">
        <v>19</v>
      </c>
      <c r="B20" s="5" t="s">
        <v>1422</v>
      </c>
      <c r="C20" s="5" t="s">
        <v>168</v>
      </c>
      <c r="D20" s="5" t="s">
        <v>1489</v>
      </c>
      <c r="E20" s="5" t="s">
        <v>1490</v>
      </c>
      <c r="F20" s="5" t="s">
        <v>1491</v>
      </c>
      <c r="G20" s="5" t="s">
        <v>1435</v>
      </c>
      <c r="H20" s="5" t="s">
        <v>1492</v>
      </c>
      <c r="J20" s="5" t="s">
        <v>2758</v>
      </c>
    </row>
    <row r="21" spans="1:10">
      <c r="A21" s="5">
        <v>20</v>
      </c>
      <c r="B21" s="5" t="s">
        <v>1422</v>
      </c>
      <c r="C21" s="5" t="s">
        <v>168</v>
      </c>
      <c r="D21" s="5" t="s">
        <v>2788</v>
      </c>
      <c r="E21" s="5" t="s">
        <v>2789</v>
      </c>
      <c r="F21" s="5" t="s">
        <v>1495</v>
      </c>
      <c r="G21" s="5" t="s">
        <v>2790</v>
      </c>
      <c r="J21" s="5" t="s">
        <v>2758</v>
      </c>
    </row>
    <row r="22" spans="1:10">
      <c r="A22" s="5">
        <v>21</v>
      </c>
      <c r="B22" s="5" t="s">
        <v>1422</v>
      </c>
      <c r="C22" s="5" t="s">
        <v>168</v>
      </c>
      <c r="D22" s="5" t="s">
        <v>1493</v>
      </c>
      <c r="E22" s="5" t="s">
        <v>1494</v>
      </c>
      <c r="F22" s="5" t="s">
        <v>1495</v>
      </c>
      <c r="G22" s="5" t="s">
        <v>1496</v>
      </c>
      <c r="J22" s="5" t="s">
        <v>2758</v>
      </c>
    </row>
    <row r="23" spans="1:10">
      <c r="A23" s="5">
        <v>22</v>
      </c>
      <c r="B23" s="5" t="s">
        <v>1422</v>
      </c>
      <c r="C23" s="5" t="s">
        <v>168</v>
      </c>
      <c r="D23" s="5" t="s">
        <v>1497</v>
      </c>
      <c r="E23" s="5" t="s">
        <v>1498</v>
      </c>
      <c r="F23" s="5" t="s">
        <v>1499</v>
      </c>
      <c r="G23" s="5" t="s">
        <v>1500</v>
      </c>
      <c r="H23" s="5" t="s">
        <v>1501</v>
      </c>
      <c r="J23" s="5" t="s">
        <v>2758</v>
      </c>
    </row>
    <row r="24" spans="1:10">
      <c r="A24" s="5">
        <v>23</v>
      </c>
      <c r="B24" s="5" t="s">
        <v>1422</v>
      </c>
      <c r="C24" s="5" t="s">
        <v>168</v>
      </c>
      <c r="D24" s="5" t="s">
        <v>1502</v>
      </c>
      <c r="E24" s="5" t="s">
        <v>1503</v>
      </c>
      <c r="F24" s="5" t="s">
        <v>1504</v>
      </c>
      <c r="G24" s="5" t="s">
        <v>1449</v>
      </c>
      <c r="H24" s="5" t="s">
        <v>1505</v>
      </c>
      <c r="J24" s="5" t="s">
        <v>2758</v>
      </c>
    </row>
    <row r="25" spans="1:10">
      <c r="A25" s="5">
        <v>24</v>
      </c>
      <c r="B25" s="5" t="s">
        <v>1422</v>
      </c>
      <c r="C25" s="5" t="s">
        <v>168</v>
      </c>
      <c r="D25" s="5" t="s">
        <v>1506</v>
      </c>
      <c r="E25" s="5" t="s">
        <v>1507</v>
      </c>
      <c r="F25" s="5" t="s">
        <v>1508</v>
      </c>
      <c r="G25" s="5" t="s">
        <v>1509</v>
      </c>
      <c r="J25" s="5" t="s">
        <v>2758</v>
      </c>
    </row>
    <row r="26" spans="1:10">
      <c r="A26" s="5">
        <v>25</v>
      </c>
      <c r="B26" s="5" t="s">
        <v>1422</v>
      </c>
      <c r="C26" s="5" t="s">
        <v>168</v>
      </c>
      <c r="D26" s="5" t="s">
        <v>1510</v>
      </c>
      <c r="E26" s="5" t="s">
        <v>1511</v>
      </c>
      <c r="F26" s="5" t="s">
        <v>1512</v>
      </c>
      <c r="G26" s="5" t="s">
        <v>1513</v>
      </c>
      <c r="H26" s="5" t="s">
        <v>1514</v>
      </c>
      <c r="J26" s="5" t="s">
        <v>2758</v>
      </c>
    </row>
    <row r="27" spans="1:10">
      <c r="A27" s="5">
        <v>26</v>
      </c>
      <c r="B27" s="5" t="s">
        <v>1422</v>
      </c>
      <c r="C27" s="5" t="s">
        <v>168</v>
      </c>
      <c r="D27" s="5" t="s">
        <v>1515</v>
      </c>
      <c r="E27" s="5" t="s">
        <v>1516</v>
      </c>
      <c r="F27" s="5" t="s">
        <v>1517</v>
      </c>
      <c r="G27" s="5" t="s">
        <v>1518</v>
      </c>
      <c r="J27" s="5" t="s">
        <v>2758</v>
      </c>
    </row>
    <row r="28" spans="1:10">
      <c r="A28" s="5">
        <v>27</v>
      </c>
      <c r="B28" s="5" t="s">
        <v>1422</v>
      </c>
      <c r="C28" s="5" t="s">
        <v>168</v>
      </c>
      <c r="D28" s="5" t="s">
        <v>1522</v>
      </c>
      <c r="E28" s="5" t="s">
        <v>1523</v>
      </c>
      <c r="F28" s="5" t="s">
        <v>1524</v>
      </c>
      <c r="G28" s="5" t="s">
        <v>1470</v>
      </c>
      <c r="H28" s="5" t="s">
        <v>1525</v>
      </c>
      <c r="J28" s="5" t="s">
        <v>2758</v>
      </c>
    </row>
    <row r="29" spans="1:10">
      <c r="A29" s="5">
        <v>28</v>
      </c>
      <c r="B29" s="5" t="s">
        <v>1422</v>
      </c>
      <c r="C29" s="5" t="s">
        <v>168</v>
      </c>
      <c r="D29" s="5" t="s">
        <v>1912</v>
      </c>
      <c r="E29" s="5" t="s">
        <v>2791</v>
      </c>
      <c r="F29" s="5" t="s">
        <v>1913</v>
      </c>
      <c r="G29" s="5" t="s">
        <v>1770</v>
      </c>
      <c r="H29" s="5" t="s">
        <v>1914</v>
      </c>
      <c r="I29" s="5" t="s">
        <v>2792</v>
      </c>
      <c r="J29" s="5" t="s">
        <v>2758</v>
      </c>
    </row>
    <row r="30" spans="1:10">
      <c r="A30" s="5">
        <v>29</v>
      </c>
      <c r="B30" s="5" t="s">
        <v>1422</v>
      </c>
      <c r="C30" s="5" t="s">
        <v>168</v>
      </c>
      <c r="D30" s="5" t="s">
        <v>1526</v>
      </c>
      <c r="E30" s="5" t="s">
        <v>1527</v>
      </c>
      <c r="F30" s="5" t="s">
        <v>1528</v>
      </c>
      <c r="G30" s="5" t="s">
        <v>1529</v>
      </c>
      <c r="H30" s="5" t="s">
        <v>1530</v>
      </c>
      <c r="J30" s="5" t="s">
        <v>2758</v>
      </c>
    </row>
    <row r="31" spans="1:10">
      <c r="A31" s="5">
        <v>30</v>
      </c>
      <c r="B31" s="5" t="s">
        <v>1422</v>
      </c>
      <c r="C31" s="5" t="s">
        <v>168</v>
      </c>
      <c r="D31" s="5" t="s">
        <v>1531</v>
      </c>
      <c r="E31" s="5" t="s">
        <v>1532</v>
      </c>
      <c r="F31" s="5" t="s">
        <v>1473</v>
      </c>
      <c r="G31" s="5" t="s">
        <v>1483</v>
      </c>
      <c r="J31" s="5" t="s">
        <v>2758</v>
      </c>
    </row>
    <row r="32" spans="1:10">
      <c r="A32" s="5">
        <v>31</v>
      </c>
      <c r="B32" s="5" t="s">
        <v>1422</v>
      </c>
      <c r="C32" s="5" t="s">
        <v>168</v>
      </c>
      <c r="D32" s="5" t="s">
        <v>1533</v>
      </c>
      <c r="E32" s="5" t="s">
        <v>1534</v>
      </c>
      <c r="F32" s="5" t="s">
        <v>1535</v>
      </c>
      <c r="G32" s="5" t="s">
        <v>1439</v>
      </c>
      <c r="H32" s="5" t="s">
        <v>1536</v>
      </c>
      <c r="J32" s="5" t="s">
        <v>2758</v>
      </c>
    </row>
    <row r="33" spans="1:10">
      <c r="A33" s="5">
        <v>32</v>
      </c>
      <c r="B33" s="5" t="s">
        <v>1422</v>
      </c>
      <c r="C33" s="5" t="s">
        <v>168</v>
      </c>
      <c r="D33" s="5" t="s">
        <v>1537</v>
      </c>
      <c r="E33" s="5" t="s">
        <v>1538</v>
      </c>
      <c r="F33" s="5" t="s">
        <v>1539</v>
      </c>
      <c r="G33" s="5" t="s">
        <v>1540</v>
      </c>
      <c r="H33" s="5" t="s">
        <v>1541</v>
      </c>
      <c r="J33" s="5" t="s">
        <v>2758</v>
      </c>
    </row>
    <row r="34" spans="1:10">
      <c r="A34" s="5">
        <v>33</v>
      </c>
      <c r="B34" s="5" t="s">
        <v>1422</v>
      </c>
      <c r="C34" s="5" t="s">
        <v>168</v>
      </c>
      <c r="D34" s="5" t="s">
        <v>1542</v>
      </c>
      <c r="E34" s="5" t="s">
        <v>1543</v>
      </c>
      <c r="F34" s="5" t="s">
        <v>1544</v>
      </c>
      <c r="G34" s="5" t="s">
        <v>1545</v>
      </c>
      <c r="H34" s="5" t="s">
        <v>1546</v>
      </c>
      <c r="J34" s="5" t="s">
        <v>2758</v>
      </c>
    </row>
    <row r="35" spans="1:10">
      <c r="A35" s="5">
        <v>34</v>
      </c>
      <c r="B35" s="5" t="s">
        <v>1422</v>
      </c>
      <c r="C35" s="5" t="s">
        <v>168</v>
      </c>
      <c r="D35" s="5" t="s">
        <v>1547</v>
      </c>
      <c r="E35" s="5" t="s">
        <v>1548</v>
      </c>
      <c r="F35" s="5" t="s">
        <v>1549</v>
      </c>
      <c r="G35" s="5" t="s">
        <v>1550</v>
      </c>
      <c r="H35" s="5" t="s">
        <v>1551</v>
      </c>
      <c r="J35" s="5" t="s">
        <v>2758</v>
      </c>
    </row>
    <row r="36" spans="1:10">
      <c r="A36" s="5">
        <v>35</v>
      </c>
      <c r="B36" s="5" t="s">
        <v>1422</v>
      </c>
      <c r="C36" s="5" t="s">
        <v>168</v>
      </c>
      <c r="D36" s="5" t="s">
        <v>1552</v>
      </c>
      <c r="E36" s="5" t="s">
        <v>1553</v>
      </c>
      <c r="F36" s="5" t="s">
        <v>1554</v>
      </c>
      <c r="G36" s="5" t="s">
        <v>1540</v>
      </c>
      <c r="J36" s="5" t="s">
        <v>2758</v>
      </c>
    </row>
    <row r="37" spans="1:10">
      <c r="A37" s="5">
        <v>36</v>
      </c>
      <c r="B37" s="5" t="s">
        <v>1422</v>
      </c>
      <c r="C37" s="5" t="s">
        <v>168</v>
      </c>
      <c r="D37" s="5" t="s">
        <v>2793</v>
      </c>
      <c r="E37" s="5" t="s">
        <v>2794</v>
      </c>
      <c r="F37" s="5" t="s">
        <v>2795</v>
      </c>
      <c r="G37" s="5" t="s">
        <v>1770</v>
      </c>
      <c r="H37" s="5" t="s">
        <v>2313</v>
      </c>
      <c r="J37" s="5" t="s">
        <v>2758</v>
      </c>
    </row>
    <row r="38" spans="1:10">
      <c r="A38" s="5">
        <v>37</v>
      </c>
      <c r="B38" s="5" t="s">
        <v>1422</v>
      </c>
      <c r="C38" s="5" t="s">
        <v>168</v>
      </c>
      <c r="D38" s="5" t="s">
        <v>1555</v>
      </c>
      <c r="E38" s="5" t="s">
        <v>1556</v>
      </c>
      <c r="F38" s="5" t="s">
        <v>1557</v>
      </c>
      <c r="G38" s="5" t="s">
        <v>1558</v>
      </c>
      <c r="H38" s="5" t="s">
        <v>1559</v>
      </c>
      <c r="J38" s="5" t="s">
        <v>2758</v>
      </c>
    </row>
    <row r="39" spans="1:10">
      <c r="A39" s="5">
        <v>38</v>
      </c>
      <c r="B39" s="5" t="s">
        <v>1422</v>
      </c>
      <c r="C39" s="5" t="s">
        <v>168</v>
      </c>
      <c r="D39" s="5" t="s">
        <v>1560</v>
      </c>
      <c r="E39" s="5" t="s">
        <v>1561</v>
      </c>
      <c r="F39" s="5" t="s">
        <v>1562</v>
      </c>
      <c r="G39" s="5" t="s">
        <v>1563</v>
      </c>
      <c r="J39" s="5" t="s">
        <v>2758</v>
      </c>
    </row>
    <row r="40" spans="1:10">
      <c r="A40" s="5">
        <v>39</v>
      </c>
      <c r="B40" s="5" t="s">
        <v>1422</v>
      </c>
      <c r="C40" s="5" t="s">
        <v>168</v>
      </c>
      <c r="D40" s="5" t="s">
        <v>1564</v>
      </c>
      <c r="E40" s="5" t="s">
        <v>1565</v>
      </c>
      <c r="F40" s="5" t="s">
        <v>1566</v>
      </c>
      <c r="G40" s="5" t="s">
        <v>1567</v>
      </c>
      <c r="H40" s="5" t="s">
        <v>1568</v>
      </c>
      <c r="J40" s="5" t="s">
        <v>2758</v>
      </c>
    </row>
    <row r="41" spans="1:10">
      <c r="A41" s="5">
        <v>40</v>
      </c>
      <c r="B41" s="5" t="s">
        <v>1422</v>
      </c>
      <c r="C41" s="5" t="s">
        <v>168</v>
      </c>
      <c r="D41" s="5" t="s">
        <v>1569</v>
      </c>
      <c r="E41" s="5" t="s">
        <v>1570</v>
      </c>
      <c r="F41" s="5" t="s">
        <v>1571</v>
      </c>
      <c r="G41" s="5" t="s">
        <v>1572</v>
      </c>
      <c r="H41" s="5" t="s">
        <v>1568</v>
      </c>
      <c r="J41" s="5" t="s">
        <v>2758</v>
      </c>
    </row>
    <row r="42" spans="1:10">
      <c r="A42" s="5">
        <v>41</v>
      </c>
      <c r="B42" s="5" t="s">
        <v>1422</v>
      </c>
      <c r="C42" s="5" t="s">
        <v>168</v>
      </c>
      <c r="D42" s="5" t="s">
        <v>1573</v>
      </c>
      <c r="E42" s="5" t="s">
        <v>1574</v>
      </c>
      <c r="F42" s="5" t="s">
        <v>1575</v>
      </c>
      <c r="G42" s="5" t="s">
        <v>1576</v>
      </c>
      <c r="H42" s="5" t="s">
        <v>1577</v>
      </c>
      <c r="J42" s="5" t="s">
        <v>2758</v>
      </c>
    </row>
    <row r="43" spans="1:10">
      <c r="A43" s="5">
        <v>42</v>
      </c>
      <c r="B43" s="5" t="s">
        <v>1422</v>
      </c>
      <c r="C43" s="5" t="s">
        <v>168</v>
      </c>
      <c r="D43" s="5" t="s">
        <v>1578</v>
      </c>
      <c r="E43" s="5" t="s">
        <v>1579</v>
      </c>
      <c r="F43" s="5" t="s">
        <v>1580</v>
      </c>
      <c r="G43" s="5" t="s">
        <v>1581</v>
      </c>
      <c r="H43" s="5" t="s">
        <v>1582</v>
      </c>
      <c r="J43" s="5" t="s">
        <v>2758</v>
      </c>
    </row>
    <row r="44" spans="1:10">
      <c r="A44" s="5">
        <v>43</v>
      </c>
      <c r="B44" s="5" t="s">
        <v>1422</v>
      </c>
      <c r="C44" s="5" t="s">
        <v>168</v>
      </c>
      <c r="D44" s="5" t="s">
        <v>1584</v>
      </c>
      <c r="E44" s="5" t="s">
        <v>1585</v>
      </c>
      <c r="F44" s="5" t="s">
        <v>1586</v>
      </c>
      <c r="G44" s="5" t="s">
        <v>1587</v>
      </c>
      <c r="H44" s="5" t="s">
        <v>1588</v>
      </c>
      <c r="J44" s="5" t="s">
        <v>2758</v>
      </c>
    </row>
    <row r="45" spans="1:10">
      <c r="A45" s="5">
        <v>44</v>
      </c>
      <c r="B45" s="5" t="s">
        <v>1422</v>
      </c>
      <c r="C45" s="5" t="s">
        <v>168</v>
      </c>
      <c r="D45" s="5" t="s">
        <v>1589</v>
      </c>
      <c r="E45" s="5" t="s">
        <v>1590</v>
      </c>
      <c r="F45" s="5" t="s">
        <v>1591</v>
      </c>
      <c r="G45" s="5" t="s">
        <v>1592</v>
      </c>
      <c r="H45" s="5" t="s">
        <v>1593</v>
      </c>
      <c r="J45" s="5" t="s">
        <v>2758</v>
      </c>
    </row>
    <row r="46" spans="1:10">
      <c r="A46" s="5">
        <v>45</v>
      </c>
      <c r="B46" s="5" t="s">
        <v>1422</v>
      </c>
      <c r="C46" s="5" t="s">
        <v>168</v>
      </c>
      <c r="D46" s="5" t="s">
        <v>1594</v>
      </c>
      <c r="E46" s="5" t="s">
        <v>1595</v>
      </c>
      <c r="F46" s="5" t="s">
        <v>1596</v>
      </c>
      <c r="G46" s="5" t="s">
        <v>1483</v>
      </c>
      <c r="H46" s="5" t="s">
        <v>1597</v>
      </c>
      <c r="J46" s="5" t="s">
        <v>2758</v>
      </c>
    </row>
    <row r="47" spans="1:10">
      <c r="A47" s="5">
        <v>46</v>
      </c>
      <c r="B47" s="5" t="s">
        <v>1422</v>
      </c>
      <c r="C47" s="5" t="s">
        <v>168</v>
      </c>
      <c r="D47" s="5" t="s">
        <v>1598</v>
      </c>
      <c r="E47" s="5" t="s">
        <v>1599</v>
      </c>
      <c r="F47" s="5" t="s">
        <v>1600</v>
      </c>
      <c r="G47" s="5" t="s">
        <v>1601</v>
      </c>
      <c r="H47" s="5" t="s">
        <v>1602</v>
      </c>
      <c r="J47" s="5" t="s">
        <v>2758</v>
      </c>
    </row>
    <row r="48" spans="1:10">
      <c r="A48" s="5">
        <v>47</v>
      </c>
      <c r="B48" s="5" t="s">
        <v>1422</v>
      </c>
      <c r="C48" s="5" t="s">
        <v>168</v>
      </c>
      <c r="D48" s="5" t="s">
        <v>1603</v>
      </c>
      <c r="E48" s="5" t="s">
        <v>1604</v>
      </c>
      <c r="F48" s="5" t="s">
        <v>1605</v>
      </c>
      <c r="G48" s="5" t="s">
        <v>1606</v>
      </c>
      <c r="H48" s="5" t="s">
        <v>1607</v>
      </c>
      <c r="J48" s="5" t="s">
        <v>2758</v>
      </c>
    </row>
    <row r="49" spans="1:10">
      <c r="A49" s="5">
        <v>48</v>
      </c>
      <c r="B49" s="5" t="s">
        <v>1422</v>
      </c>
      <c r="C49" s="5" t="s">
        <v>168</v>
      </c>
      <c r="D49" s="5" t="s">
        <v>1608</v>
      </c>
      <c r="E49" s="5" t="s">
        <v>1609</v>
      </c>
      <c r="F49" s="5" t="s">
        <v>1610</v>
      </c>
      <c r="G49" s="5" t="s">
        <v>1474</v>
      </c>
      <c r="J49" s="5" t="s">
        <v>2758</v>
      </c>
    </row>
    <row r="50" spans="1:10">
      <c r="A50" s="5">
        <v>49</v>
      </c>
      <c r="B50" s="5" t="s">
        <v>1422</v>
      </c>
      <c r="C50" s="5" t="s">
        <v>168</v>
      </c>
      <c r="D50" s="5" t="s">
        <v>1611</v>
      </c>
      <c r="E50" s="5" t="s">
        <v>1612</v>
      </c>
      <c r="F50" s="5" t="s">
        <v>1613</v>
      </c>
      <c r="G50" s="5" t="s">
        <v>1470</v>
      </c>
      <c r="H50" s="5" t="s">
        <v>1614</v>
      </c>
      <c r="J50" s="5" t="s">
        <v>2758</v>
      </c>
    </row>
    <row r="51" spans="1:10">
      <c r="A51" s="5">
        <v>50</v>
      </c>
      <c r="B51" s="5" t="s">
        <v>1422</v>
      </c>
      <c r="C51" s="5" t="s">
        <v>168</v>
      </c>
      <c r="D51" s="5" t="s">
        <v>1615</v>
      </c>
      <c r="E51" s="5" t="s">
        <v>1616</v>
      </c>
      <c r="F51" s="5" t="s">
        <v>1617</v>
      </c>
      <c r="G51" s="5" t="s">
        <v>1618</v>
      </c>
      <c r="H51" s="5" t="s">
        <v>1619</v>
      </c>
      <c r="J51" s="5" t="s">
        <v>2758</v>
      </c>
    </row>
    <row r="52" spans="1:10">
      <c r="A52" s="5">
        <v>51</v>
      </c>
      <c r="B52" s="5" t="s">
        <v>1422</v>
      </c>
      <c r="C52" s="5" t="s">
        <v>168</v>
      </c>
      <c r="D52" s="5" t="s">
        <v>1620</v>
      </c>
      <c r="E52" s="5" t="s">
        <v>1621</v>
      </c>
      <c r="F52" s="5" t="s">
        <v>1622</v>
      </c>
      <c r="G52" s="5" t="s">
        <v>1623</v>
      </c>
      <c r="H52" s="5" t="s">
        <v>1624</v>
      </c>
      <c r="J52" s="5" t="s">
        <v>2758</v>
      </c>
    </row>
    <row r="53" spans="1:10">
      <c r="A53" s="5">
        <v>52</v>
      </c>
      <c r="B53" s="5" t="s">
        <v>1422</v>
      </c>
      <c r="C53" s="5" t="s">
        <v>168</v>
      </c>
      <c r="D53" s="5" t="s">
        <v>1625</v>
      </c>
      <c r="E53" s="5" t="s">
        <v>1626</v>
      </c>
      <c r="F53" s="5" t="s">
        <v>1627</v>
      </c>
      <c r="G53" s="5" t="s">
        <v>1628</v>
      </c>
      <c r="H53" s="5" t="s">
        <v>1629</v>
      </c>
      <c r="J53" s="5" t="s">
        <v>2758</v>
      </c>
    </row>
    <row r="54" spans="1:10">
      <c r="A54" s="5">
        <v>53</v>
      </c>
      <c r="B54" s="5" t="s">
        <v>1422</v>
      </c>
      <c r="C54" s="5" t="s">
        <v>168</v>
      </c>
      <c r="D54" s="5" t="s">
        <v>2796</v>
      </c>
      <c r="E54" s="5" t="s">
        <v>2797</v>
      </c>
      <c r="F54" s="5" t="s">
        <v>2798</v>
      </c>
      <c r="G54" s="5" t="s">
        <v>1633</v>
      </c>
      <c r="J54" s="5" t="s">
        <v>2758</v>
      </c>
    </row>
    <row r="55" spans="1:10">
      <c r="A55" s="5">
        <v>54</v>
      </c>
      <c r="B55" s="5" t="s">
        <v>1422</v>
      </c>
      <c r="C55" s="5" t="s">
        <v>168</v>
      </c>
      <c r="D55" s="5" t="s">
        <v>1630</v>
      </c>
      <c r="E55" s="5" t="s">
        <v>1631</v>
      </c>
      <c r="F55" s="5" t="s">
        <v>1632</v>
      </c>
      <c r="G55" s="5" t="s">
        <v>1633</v>
      </c>
      <c r="J55" s="5" t="s">
        <v>2758</v>
      </c>
    </row>
    <row r="56" spans="1:10">
      <c r="A56" s="5">
        <v>55</v>
      </c>
      <c r="B56" s="5" t="s">
        <v>1422</v>
      </c>
      <c r="C56" s="5" t="s">
        <v>168</v>
      </c>
      <c r="D56" s="5" t="s">
        <v>2799</v>
      </c>
      <c r="E56" s="5" t="s">
        <v>2800</v>
      </c>
      <c r="F56" s="5" t="s">
        <v>2801</v>
      </c>
      <c r="G56" s="5" t="s">
        <v>1770</v>
      </c>
      <c r="J56" s="5" t="s">
        <v>2758</v>
      </c>
    </row>
    <row r="57" spans="1:10">
      <c r="A57" s="5">
        <v>56</v>
      </c>
      <c r="B57" s="5" t="s">
        <v>1422</v>
      </c>
      <c r="C57" s="5" t="s">
        <v>168</v>
      </c>
      <c r="E57" s="5" t="s">
        <v>2802</v>
      </c>
      <c r="F57" s="5" t="s">
        <v>2803</v>
      </c>
      <c r="G57" s="5" t="s">
        <v>1435</v>
      </c>
      <c r="J57" s="5" t="s">
        <v>2758</v>
      </c>
    </row>
    <row r="58" spans="1:10">
      <c r="A58" s="5">
        <v>57</v>
      </c>
      <c r="B58" s="5" t="s">
        <v>1422</v>
      </c>
      <c r="C58" s="5" t="s">
        <v>168</v>
      </c>
      <c r="D58" s="5" t="s">
        <v>1634</v>
      </c>
      <c r="E58" s="5" t="s">
        <v>1635</v>
      </c>
      <c r="F58" s="5" t="s">
        <v>1636</v>
      </c>
      <c r="G58" s="5" t="s">
        <v>1637</v>
      </c>
      <c r="H58" s="5" t="s">
        <v>1638</v>
      </c>
      <c r="J58" s="5" t="s">
        <v>2758</v>
      </c>
    </row>
    <row r="59" spans="1:10">
      <c r="A59" s="5">
        <v>58</v>
      </c>
      <c r="B59" s="5" t="s">
        <v>1422</v>
      </c>
      <c r="C59" s="5" t="s">
        <v>168</v>
      </c>
      <c r="D59" s="5" t="s">
        <v>1639</v>
      </c>
      <c r="E59" s="5" t="s">
        <v>1640</v>
      </c>
      <c r="F59" s="5" t="s">
        <v>1641</v>
      </c>
      <c r="G59" s="5" t="s">
        <v>1647</v>
      </c>
      <c r="H59" s="5" t="s">
        <v>1643</v>
      </c>
      <c r="J59" s="5" t="s">
        <v>2758</v>
      </c>
    </row>
    <row r="60" spans="1:10">
      <c r="A60" s="5">
        <v>59</v>
      </c>
      <c r="B60" s="5" t="s">
        <v>1422</v>
      </c>
      <c r="C60" s="5" t="s">
        <v>168</v>
      </c>
      <c r="D60" s="5" t="s">
        <v>1644</v>
      </c>
      <c r="E60" s="5" t="s">
        <v>1645</v>
      </c>
      <c r="F60" s="5" t="s">
        <v>1646</v>
      </c>
      <c r="G60" s="5" t="s">
        <v>1647</v>
      </c>
      <c r="H60" s="5" t="s">
        <v>1648</v>
      </c>
      <c r="J60" s="5" t="s">
        <v>2758</v>
      </c>
    </row>
    <row r="61" spans="1:10">
      <c r="A61" s="5">
        <v>60</v>
      </c>
      <c r="B61" s="5" t="s">
        <v>1422</v>
      </c>
      <c r="C61" s="5" t="s">
        <v>168</v>
      </c>
      <c r="D61" s="5" t="s">
        <v>2804</v>
      </c>
      <c r="E61" s="5" t="s">
        <v>2805</v>
      </c>
      <c r="F61" s="5" t="s">
        <v>2806</v>
      </c>
      <c r="G61" s="5" t="s">
        <v>1710</v>
      </c>
      <c r="J61" s="5" t="s">
        <v>2758</v>
      </c>
    </row>
    <row r="62" spans="1:10">
      <c r="A62" s="5">
        <v>61</v>
      </c>
      <c r="B62" s="5" t="s">
        <v>1422</v>
      </c>
      <c r="C62" s="5" t="s">
        <v>168</v>
      </c>
      <c r="D62" s="5" t="s">
        <v>1649</v>
      </c>
      <c r="E62" s="5" t="s">
        <v>1650</v>
      </c>
      <c r="F62" s="5" t="s">
        <v>1651</v>
      </c>
      <c r="G62" s="5" t="s">
        <v>1710</v>
      </c>
      <c r="H62" s="5" t="s">
        <v>1653</v>
      </c>
      <c r="J62" s="5" t="s">
        <v>2758</v>
      </c>
    </row>
    <row r="63" spans="1:10">
      <c r="A63" s="5">
        <v>62</v>
      </c>
      <c r="B63" s="5" t="s">
        <v>1422</v>
      </c>
      <c r="C63" s="5" t="s">
        <v>168</v>
      </c>
      <c r="D63" s="5" t="s">
        <v>1654</v>
      </c>
      <c r="E63" s="5" t="s">
        <v>1655</v>
      </c>
      <c r="F63" s="5" t="s">
        <v>1656</v>
      </c>
      <c r="G63" s="5" t="s">
        <v>1652</v>
      </c>
      <c r="H63" s="5" t="s">
        <v>1648</v>
      </c>
      <c r="I63" s="5" t="s">
        <v>2807</v>
      </c>
      <c r="J63" s="5" t="s">
        <v>2758</v>
      </c>
    </row>
    <row r="64" spans="1:10">
      <c r="A64" s="5">
        <v>63</v>
      </c>
      <c r="B64" s="5" t="s">
        <v>1422</v>
      </c>
      <c r="C64" s="5" t="s">
        <v>168</v>
      </c>
      <c r="D64" s="5" t="s">
        <v>1657</v>
      </c>
      <c r="E64" s="5" t="s">
        <v>1658</v>
      </c>
      <c r="F64" s="5" t="s">
        <v>1659</v>
      </c>
      <c r="G64" s="5" t="s">
        <v>1660</v>
      </c>
      <c r="H64" s="5" t="s">
        <v>1661</v>
      </c>
      <c r="J64" s="5" t="s">
        <v>2758</v>
      </c>
    </row>
    <row r="65" spans="1:10">
      <c r="A65" s="5">
        <v>64</v>
      </c>
      <c r="B65" s="5" t="s">
        <v>1422</v>
      </c>
      <c r="C65" s="5" t="s">
        <v>168</v>
      </c>
      <c r="D65" s="5" t="s">
        <v>1662</v>
      </c>
      <c r="E65" s="5" t="s">
        <v>1663</v>
      </c>
      <c r="F65" s="5" t="s">
        <v>1664</v>
      </c>
      <c r="G65" s="5" t="s">
        <v>1665</v>
      </c>
      <c r="H65" s="5" t="s">
        <v>1666</v>
      </c>
      <c r="J65" s="5" t="s">
        <v>2758</v>
      </c>
    </row>
    <row r="66" spans="1:10">
      <c r="A66" s="5">
        <v>65</v>
      </c>
      <c r="B66" s="5" t="s">
        <v>1422</v>
      </c>
      <c r="C66" s="5" t="s">
        <v>168</v>
      </c>
      <c r="D66" s="5" t="s">
        <v>1667</v>
      </c>
      <c r="E66" s="5" t="s">
        <v>1668</v>
      </c>
      <c r="F66" s="5" t="s">
        <v>1669</v>
      </c>
      <c r="G66" s="5" t="s">
        <v>1665</v>
      </c>
      <c r="H66" s="5" t="s">
        <v>1670</v>
      </c>
      <c r="J66" s="5" t="s">
        <v>2758</v>
      </c>
    </row>
    <row r="67" spans="1:10">
      <c r="A67" s="5">
        <v>66</v>
      </c>
      <c r="B67" s="5" t="s">
        <v>1422</v>
      </c>
      <c r="C67" s="5" t="s">
        <v>168</v>
      </c>
      <c r="D67" s="5" t="s">
        <v>1671</v>
      </c>
      <c r="E67" s="5" t="s">
        <v>1672</v>
      </c>
      <c r="F67" s="5" t="s">
        <v>1673</v>
      </c>
      <c r="G67" s="5" t="s">
        <v>1665</v>
      </c>
      <c r="H67" s="5" t="s">
        <v>1674</v>
      </c>
      <c r="J67" s="5" t="s">
        <v>2758</v>
      </c>
    </row>
    <row r="68" spans="1:10">
      <c r="A68" s="5">
        <v>67</v>
      </c>
      <c r="B68" s="5" t="s">
        <v>1422</v>
      </c>
      <c r="C68" s="5" t="s">
        <v>168</v>
      </c>
      <c r="D68" s="5" t="s">
        <v>1675</v>
      </c>
      <c r="E68" s="5" t="s">
        <v>1676</v>
      </c>
      <c r="F68" s="5" t="s">
        <v>1677</v>
      </c>
      <c r="G68" s="5" t="s">
        <v>1665</v>
      </c>
      <c r="H68" s="5" t="s">
        <v>1678</v>
      </c>
      <c r="J68" s="5" t="s">
        <v>2758</v>
      </c>
    </row>
    <row r="69" spans="1:10">
      <c r="A69" s="5">
        <v>68</v>
      </c>
      <c r="B69" s="5" t="s">
        <v>1422</v>
      </c>
      <c r="C69" s="5" t="s">
        <v>168</v>
      </c>
      <c r="D69" s="5" t="s">
        <v>1679</v>
      </c>
      <c r="E69" s="5" t="s">
        <v>1680</v>
      </c>
      <c r="F69" s="5" t="s">
        <v>1681</v>
      </c>
      <c r="G69" s="5" t="s">
        <v>1665</v>
      </c>
      <c r="H69" s="5" t="s">
        <v>1648</v>
      </c>
      <c r="J69" s="5" t="s">
        <v>2758</v>
      </c>
    </row>
    <row r="70" spans="1:10">
      <c r="A70" s="5">
        <v>69</v>
      </c>
      <c r="B70" s="5" t="s">
        <v>1422</v>
      </c>
      <c r="C70" s="5" t="s">
        <v>168</v>
      </c>
      <c r="D70" s="5" t="s">
        <v>1682</v>
      </c>
      <c r="E70" s="5" t="s">
        <v>1683</v>
      </c>
      <c r="F70" s="5" t="s">
        <v>1684</v>
      </c>
      <c r="G70" s="5" t="s">
        <v>1665</v>
      </c>
      <c r="J70" s="5" t="s">
        <v>2758</v>
      </c>
    </row>
    <row r="71" spans="1:10">
      <c r="A71" s="5">
        <v>70</v>
      </c>
      <c r="B71" s="5" t="s">
        <v>1422</v>
      </c>
      <c r="C71" s="5" t="s">
        <v>168</v>
      </c>
      <c r="D71" s="5" t="s">
        <v>1685</v>
      </c>
      <c r="E71" s="5" t="s">
        <v>1686</v>
      </c>
      <c r="F71" s="5" t="s">
        <v>1687</v>
      </c>
      <c r="G71" s="5" t="s">
        <v>1665</v>
      </c>
      <c r="H71" s="5" t="s">
        <v>1688</v>
      </c>
      <c r="J71" s="5" t="s">
        <v>2758</v>
      </c>
    </row>
    <row r="72" spans="1:10">
      <c r="A72" s="5">
        <v>71</v>
      </c>
      <c r="B72" s="5" t="s">
        <v>1422</v>
      </c>
      <c r="C72" s="5" t="s">
        <v>168</v>
      </c>
      <c r="D72" s="5" t="s">
        <v>1689</v>
      </c>
      <c r="E72" s="5" t="s">
        <v>1690</v>
      </c>
      <c r="F72" s="5" t="s">
        <v>1691</v>
      </c>
      <c r="G72" s="5" t="s">
        <v>1692</v>
      </c>
      <c r="H72" s="5" t="s">
        <v>1693</v>
      </c>
      <c r="J72" s="5" t="s">
        <v>2758</v>
      </c>
    </row>
    <row r="73" spans="1:10">
      <c r="A73" s="5">
        <v>72</v>
      </c>
      <c r="B73" s="5" t="s">
        <v>1422</v>
      </c>
      <c r="C73" s="5" t="s">
        <v>168</v>
      </c>
      <c r="D73" s="5" t="s">
        <v>1694</v>
      </c>
      <c r="E73" s="5" t="s">
        <v>1695</v>
      </c>
      <c r="F73" s="5" t="s">
        <v>1696</v>
      </c>
      <c r="G73" s="5" t="s">
        <v>1697</v>
      </c>
      <c r="J73" s="5" t="s">
        <v>2758</v>
      </c>
    </row>
    <row r="74" spans="1:10">
      <c r="A74" s="5">
        <v>73</v>
      </c>
      <c r="B74" s="5" t="s">
        <v>1422</v>
      </c>
      <c r="C74" s="5" t="s">
        <v>168</v>
      </c>
      <c r="D74" s="5" t="s">
        <v>1698</v>
      </c>
      <c r="E74" s="5" t="s">
        <v>1699</v>
      </c>
      <c r="F74" s="5" t="s">
        <v>1700</v>
      </c>
      <c r="G74" s="5" t="s">
        <v>1701</v>
      </c>
      <c r="H74" s="5" t="s">
        <v>1702</v>
      </c>
      <c r="J74" s="5" t="s">
        <v>2758</v>
      </c>
    </row>
    <row r="75" spans="1:10">
      <c r="A75" s="5">
        <v>74</v>
      </c>
      <c r="B75" s="5" t="s">
        <v>1422</v>
      </c>
      <c r="C75" s="5" t="s">
        <v>168</v>
      </c>
      <c r="D75" s="5" t="s">
        <v>2808</v>
      </c>
      <c r="E75" s="5" t="s">
        <v>2809</v>
      </c>
      <c r="F75" s="5" t="s">
        <v>2810</v>
      </c>
      <c r="G75" s="5" t="s">
        <v>1770</v>
      </c>
      <c r="H75" s="5" t="s">
        <v>2811</v>
      </c>
      <c r="J75" s="5" t="s">
        <v>2758</v>
      </c>
    </row>
    <row r="76" spans="1:10">
      <c r="A76" s="5">
        <v>75</v>
      </c>
      <c r="B76" s="5" t="s">
        <v>1422</v>
      </c>
      <c r="C76" s="5" t="s">
        <v>168</v>
      </c>
      <c r="D76" s="5" t="s">
        <v>1703</v>
      </c>
      <c r="E76" s="5" t="s">
        <v>1704</v>
      </c>
      <c r="F76" s="5" t="s">
        <v>1705</v>
      </c>
      <c r="G76" s="5" t="s">
        <v>1701</v>
      </c>
      <c r="H76" s="5" t="s">
        <v>1706</v>
      </c>
      <c r="J76" s="5" t="s">
        <v>2758</v>
      </c>
    </row>
    <row r="77" spans="1:10">
      <c r="A77" s="5">
        <v>76</v>
      </c>
      <c r="B77" s="5" t="s">
        <v>1422</v>
      </c>
      <c r="C77" s="5" t="s">
        <v>168</v>
      </c>
      <c r="D77" s="5" t="s">
        <v>1707</v>
      </c>
      <c r="E77" s="5" t="s">
        <v>1708</v>
      </c>
      <c r="F77" s="5" t="s">
        <v>1709</v>
      </c>
      <c r="G77" s="5" t="s">
        <v>1710</v>
      </c>
      <c r="H77" s="5" t="s">
        <v>1711</v>
      </c>
      <c r="I77" s="5" t="s">
        <v>2812</v>
      </c>
      <c r="J77" s="5" t="s">
        <v>2758</v>
      </c>
    </row>
    <row r="78" spans="1:10">
      <c r="A78" s="5">
        <v>77</v>
      </c>
      <c r="B78" s="5" t="s">
        <v>1422</v>
      </c>
      <c r="C78" s="5" t="s">
        <v>168</v>
      </c>
      <c r="D78" s="5" t="s">
        <v>1712</v>
      </c>
      <c r="E78" s="5" t="s">
        <v>1713</v>
      </c>
      <c r="F78" s="5" t="s">
        <v>1714</v>
      </c>
      <c r="G78" s="5" t="s">
        <v>1435</v>
      </c>
      <c r="I78" s="5" t="s">
        <v>2807</v>
      </c>
      <c r="J78" s="5" t="s">
        <v>2758</v>
      </c>
    </row>
    <row r="79" spans="1:10">
      <c r="A79" s="5">
        <v>78</v>
      </c>
      <c r="B79" s="5" t="s">
        <v>1422</v>
      </c>
      <c r="C79" s="5" t="s">
        <v>168</v>
      </c>
      <c r="D79" s="5" t="s">
        <v>2813</v>
      </c>
      <c r="E79" s="5" t="s">
        <v>2814</v>
      </c>
      <c r="F79" s="5" t="s">
        <v>2815</v>
      </c>
      <c r="G79" s="5" t="s">
        <v>1770</v>
      </c>
      <c r="H79" s="5" t="s">
        <v>2816</v>
      </c>
      <c r="J79" s="5" t="s">
        <v>2758</v>
      </c>
    </row>
    <row r="80" spans="1:10">
      <c r="A80" s="5">
        <v>79</v>
      </c>
      <c r="B80" s="5" t="s">
        <v>1422</v>
      </c>
      <c r="C80" s="5" t="s">
        <v>168</v>
      </c>
      <c r="D80" s="5" t="s">
        <v>2817</v>
      </c>
      <c r="E80" s="5" t="s">
        <v>2818</v>
      </c>
      <c r="F80" s="5" t="s">
        <v>2819</v>
      </c>
      <c r="G80" s="5" t="s">
        <v>1540</v>
      </c>
      <c r="H80" s="5" t="s">
        <v>2820</v>
      </c>
      <c r="J80" s="5" t="s">
        <v>2758</v>
      </c>
    </row>
    <row r="81" spans="1:10">
      <c r="A81" s="5">
        <v>80</v>
      </c>
      <c r="B81" s="5" t="s">
        <v>1422</v>
      </c>
      <c r="C81" s="5" t="s">
        <v>168</v>
      </c>
      <c r="D81" s="5" t="s">
        <v>1715</v>
      </c>
      <c r="E81" s="5" t="s">
        <v>1716</v>
      </c>
      <c r="F81" s="5" t="s">
        <v>1717</v>
      </c>
      <c r="G81" s="5" t="s">
        <v>1587</v>
      </c>
      <c r="H81" s="5" t="s">
        <v>1648</v>
      </c>
      <c r="I81" s="5" t="s">
        <v>2821</v>
      </c>
      <c r="J81" s="5" t="s">
        <v>2758</v>
      </c>
    </row>
    <row r="82" spans="1:10">
      <c r="A82" s="5">
        <v>81</v>
      </c>
      <c r="B82" s="5" t="s">
        <v>1422</v>
      </c>
      <c r="C82" s="5" t="s">
        <v>168</v>
      </c>
      <c r="D82" s="5" t="s">
        <v>1718</v>
      </c>
      <c r="E82" s="5" t="s">
        <v>1719</v>
      </c>
      <c r="F82" s="5" t="s">
        <v>1720</v>
      </c>
      <c r="G82" s="5" t="s">
        <v>1652</v>
      </c>
      <c r="H82" s="5" t="s">
        <v>1648</v>
      </c>
      <c r="I82" s="5" t="s">
        <v>2822</v>
      </c>
      <c r="J82" s="5" t="s">
        <v>2758</v>
      </c>
    </row>
    <row r="83" spans="1:10">
      <c r="A83" s="5">
        <v>82</v>
      </c>
      <c r="B83" s="5" t="s">
        <v>1422</v>
      </c>
      <c r="C83" s="5" t="s">
        <v>168</v>
      </c>
      <c r="D83" s="5" t="s">
        <v>2823</v>
      </c>
      <c r="E83" s="5" t="s">
        <v>2824</v>
      </c>
      <c r="F83" s="5" t="s">
        <v>2825</v>
      </c>
      <c r="G83" s="5" t="s">
        <v>1509</v>
      </c>
      <c r="H83" s="5" t="s">
        <v>2826</v>
      </c>
      <c r="J83" s="5" t="s">
        <v>2758</v>
      </c>
    </row>
    <row r="84" spans="1:10">
      <c r="A84" s="5">
        <v>83</v>
      </c>
      <c r="B84" s="5" t="s">
        <v>1422</v>
      </c>
      <c r="C84" s="5" t="s">
        <v>168</v>
      </c>
      <c r="D84" s="5" t="s">
        <v>1724</v>
      </c>
      <c r="E84" s="5" t="s">
        <v>1725</v>
      </c>
      <c r="F84" s="5" t="s">
        <v>1726</v>
      </c>
      <c r="G84" s="5" t="s">
        <v>1647</v>
      </c>
      <c r="J84" s="5" t="s">
        <v>2758</v>
      </c>
    </row>
    <row r="85" spans="1:10">
      <c r="A85" s="5">
        <v>84</v>
      </c>
      <c r="B85" s="5" t="s">
        <v>1422</v>
      </c>
      <c r="C85" s="5" t="s">
        <v>168</v>
      </c>
      <c r="D85" s="5" t="s">
        <v>1727</v>
      </c>
      <c r="E85" s="5" t="s">
        <v>1728</v>
      </c>
      <c r="F85" s="5" t="s">
        <v>1729</v>
      </c>
      <c r="G85" s="5" t="s">
        <v>1439</v>
      </c>
      <c r="H85" s="5" t="s">
        <v>1730</v>
      </c>
      <c r="J85" s="5" t="s">
        <v>2758</v>
      </c>
    </row>
    <row r="86" spans="1:10">
      <c r="A86" s="5">
        <v>85</v>
      </c>
      <c r="B86" s="5" t="s">
        <v>1422</v>
      </c>
      <c r="C86" s="5" t="s">
        <v>168</v>
      </c>
      <c r="D86" s="5" t="s">
        <v>1731</v>
      </c>
      <c r="E86" s="5" t="s">
        <v>1732</v>
      </c>
      <c r="F86" s="5" t="s">
        <v>1733</v>
      </c>
      <c r="G86" s="5" t="s">
        <v>1734</v>
      </c>
      <c r="H86" s="5" t="s">
        <v>1735</v>
      </c>
      <c r="I86" s="5" t="s">
        <v>2827</v>
      </c>
      <c r="J86" s="5" t="s">
        <v>2758</v>
      </c>
    </row>
    <row r="87" spans="1:10">
      <c r="A87" s="5">
        <v>86</v>
      </c>
      <c r="B87" s="5" t="s">
        <v>1422</v>
      </c>
      <c r="C87" s="5" t="s">
        <v>168</v>
      </c>
      <c r="D87" s="5" t="s">
        <v>1736</v>
      </c>
      <c r="E87" s="5" t="s">
        <v>1737</v>
      </c>
      <c r="F87" s="5" t="s">
        <v>1738</v>
      </c>
      <c r="G87" s="5" t="s">
        <v>1739</v>
      </c>
      <c r="H87" s="5" t="s">
        <v>1740</v>
      </c>
      <c r="J87" s="5" t="s">
        <v>2758</v>
      </c>
    </row>
    <row r="88" spans="1:10">
      <c r="A88" s="5">
        <v>87</v>
      </c>
      <c r="B88" s="5" t="s">
        <v>1422</v>
      </c>
      <c r="C88" s="5" t="s">
        <v>168</v>
      </c>
      <c r="D88" s="5" t="s">
        <v>1741</v>
      </c>
      <c r="E88" s="5" t="s">
        <v>1742</v>
      </c>
      <c r="F88" s="5" t="s">
        <v>1743</v>
      </c>
      <c r="G88" s="5" t="s">
        <v>1583</v>
      </c>
      <c r="H88" s="5" t="s">
        <v>1744</v>
      </c>
      <c r="J88" s="5" t="s">
        <v>2758</v>
      </c>
    </row>
    <row r="89" spans="1:10">
      <c r="A89" s="5">
        <v>88</v>
      </c>
      <c r="B89" s="5" t="s">
        <v>1422</v>
      </c>
      <c r="C89" s="5" t="s">
        <v>168</v>
      </c>
      <c r="D89" s="5" t="s">
        <v>1745</v>
      </c>
      <c r="E89" s="5" t="s">
        <v>1746</v>
      </c>
      <c r="F89" s="5" t="s">
        <v>1747</v>
      </c>
      <c r="G89" s="5" t="s">
        <v>1540</v>
      </c>
      <c r="H89" s="5" t="s">
        <v>1748</v>
      </c>
      <c r="J89" s="5" t="s">
        <v>2758</v>
      </c>
    </row>
    <row r="90" spans="1:10">
      <c r="A90" s="5">
        <v>89</v>
      </c>
      <c r="B90" s="5" t="s">
        <v>1422</v>
      </c>
      <c r="C90" s="5" t="s">
        <v>168</v>
      </c>
      <c r="D90" s="5" t="s">
        <v>2828</v>
      </c>
      <c r="E90" s="5" t="s">
        <v>2829</v>
      </c>
      <c r="F90" s="5" t="s">
        <v>2825</v>
      </c>
      <c r="G90" s="5" t="s">
        <v>1618</v>
      </c>
      <c r="J90" s="5" t="s">
        <v>2758</v>
      </c>
    </row>
    <row r="91" spans="1:10">
      <c r="A91" s="5">
        <v>90</v>
      </c>
      <c r="B91" s="5" t="s">
        <v>1422</v>
      </c>
      <c r="C91" s="5" t="s">
        <v>168</v>
      </c>
      <c r="D91" s="5" t="s">
        <v>1749</v>
      </c>
      <c r="E91" s="5" t="s">
        <v>1750</v>
      </c>
      <c r="F91" s="5" t="s">
        <v>1751</v>
      </c>
      <c r="G91" s="5" t="s">
        <v>1457</v>
      </c>
      <c r="J91" s="5" t="s">
        <v>2758</v>
      </c>
    </row>
    <row r="92" spans="1:10">
      <c r="A92" s="5">
        <v>91</v>
      </c>
      <c r="B92" s="5" t="s">
        <v>1422</v>
      </c>
      <c r="C92" s="5" t="s">
        <v>168</v>
      </c>
      <c r="D92" s="5" t="s">
        <v>1752</v>
      </c>
      <c r="E92" s="5" t="s">
        <v>1753</v>
      </c>
      <c r="F92" s="5" t="s">
        <v>1754</v>
      </c>
      <c r="G92" s="5" t="s">
        <v>1540</v>
      </c>
      <c r="H92" s="5" t="s">
        <v>1755</v>
      </c>
      <c r="J92" s="5" t="s">
        <v>2758</v>
      </c>
    </row>
    <row r="93" spans="1:10">
      <c r="A93" s="5">
        <v>92</v>
      </c>
      <c r="B93" s="5" t="s">
        <v>1422</v>
      </c>
      <c r="C93" s="5" t="s">
        <v>168</v>
      </c>
      <c r="D93" s="5" t="s">
        <v>1756</v>
      </c>
      <c r="E93" s="5" t="s">
        <v>1757</v>
      </c>
      <c r="F93" s="5" t="s">
        <v>1758</v>
      </c>
      <c r="G93" s="5" t="s">
        <v>1439</v>
      </c>
      <c r="J93" s="5" t="s">
        <v>2758</v>
      </c>
    </row>
    <row r="94" spans="1:10">
      <c r="A94" s="5">
        <v>93</v>
      </c>
      <c r="B94" s="5" t="s">
        <v>1422</v>
      </c>
      <c r="C94" s="5" t="s">
        <v>168</v>
      </c>
      <c r="D94" s="5" t="s">
        <v>1759</v>
      </c>
      <c r="E94" s="5" t="s">
        <v>1760</v>
      </c>
      <c r="F94" s="5" t="s">
        <v>1761</v>
      </c>
      <c r="G94" s="5" t="s">
        <v>1430</v>
      </c>
      <c r="H94" s="5" t="s">
        <v>1762</v>
      </c>
      <c r="J94" s="5" t="s">
        <v>2758</v>
      </c>
    </row>
    <row r="95" spans="1:10">
      <c r="A95" s="5">
        <v>94</v>
      </c>
      <c r="B95" s="5" t="s">
        <v>1422</v>
      </c>
      <c r="C95" s="5" t="s">
        <v>168</v>
      </c>
      <c r="D95" s="5" t="s">
        <v>1763</v>
      </c>
      <c r="E95" s="5" t="s">
        <v>1764</v>
      </c>
      <c r="F95" s="5" t="s">
        <v>1765</v>
      </c>
      <c r="G95" s="5" t="s">
        <v>1665</v>
      </c>
      <c r="H95" s="5" t="s">
        <v>1766</v>
      </c>
      <c r="J95" s="5" t="s">
        <v>2758</v>
      </c>
    </row>
    <row r="96" spans="1:10">
      <c r="A96" s="5">
        <v>95</v>
      </c>
      <c r="B96" s="5" t="s">
        <v>1422</v>
      </c>
      <c r="C96" s="5" t="s">
        <v>168</v>
      </c>
      <c r="D96" s="5" t="s">
        <v>1767</v>
      </c>
      <c r="E96" s="5" t="s">
        <v>1768</v>
      </c>
      <c r="F96" s="5" t="s">
        <v>1769</v>
      </c>
      <c r="G96" s="5" t="s">
        <v>1770</v>
      </c>
      <c r="H96" s="5" t="s">
        <v>1755</v>
      </c>
      <c r="I96" s="5" t="s">
        <v>2830</v>
      </c>
      <c r="J96" s="5" t="s">
        <v>2758</v>
      </c>
    </row>
    <row r="97" spans="1:10">
      <c r="A97" s="5">
        <v>96</v>
      </c>
      <c r="B97" s="5" t="s">
        <v>1422</v>
      </c>
      <c r="C97" s="5" t="s">
        <v>168</v>
      </c>
      <c r="D97" s="5" t="s">
        <v>1771</v>
      </c>
      <c r="E97" s="5" t="s">
        <v>1772</v>
      </c>
      <c r="F97" s="5" t="s">
        <v>1773</v>
      </c>
      <c r="G97" s="5" t="s">
        <v>1529</v>
      </c>
      <c r="H97" s="5" t="s">
        <v>1774</v>
      </c>
      <c r="J97" s="5" t="s">
        <v>2758</v>
      </c>
    </row>
    <row r="98" spans="1:10">
      <c r="A98" s="5">
        <v>97</v>
      </c>
      <c r="B98" s="5" t="s">
        <v>1422</v>
      </c>
      <c r="C98" s="5" t="s">
        <v>168</v>
      </c>
      <c r="D98" s="5" t="s">
        <v>1775</v>
      </c>
      <c r="E98" s="5" t="s">
        <v>1776</v>
      </c>
      <c r="F98" s="5" t="s">
        <v>1777</v>
      </c>
      <c r="G98" s="5" t="s">
        <v>1439</v>
      </c>
      <c r="H98" s="5" t="s">
        <v>1778</v>
      </c>
      <c r="J98" s="5" t="s">
        <v>2758</v>
      </c>
    </row>
    <row r="99" spans="1:10">
      <c r="A99" s="5">
        <v>98</v>
      </c>
      <c r="B99" s="5" t="s">
        <v>1422</v>
      </c>
      <c r="C99" s="5" t="s">
        <v>168</v>
      </c>
      <c r="D99" s="5" t="s">
        <v>1721</v>
      </c>
      <c r="E99" s="5" t="s">
        <v>2831</v>
      </c>
      <c r="F99" s="5" t="s">
        <v>1722</v>
      </c>
      <c r="G99" s="5" t="s">
        <v>1710</v>
      </c>
      <c r="H99" s="5" t="s">
        <v>1723</v>
      </c>
      <c r="J99" s="5" t="s">
        <v>2758</v>
      </c>
    </row>
    <row r="100" spans="1:10">
      <c r="A100" s="5">
        <v>99</v>
      </c>
      <c r="B100" s="5" t="s">
        <v>1422</v>
      </c>
      <c r="C100" s="5" t="s">
        <v>168</v>
      </c>
      <c r="D100" s="5" t="s">
        <v>1779</v>
      </c>
      <c r="E100" s="5" t="s">
        <v>1780</v>
      </c>
      <c r="F100" s="5" t="s">
        <v>1781</v>
      </c>
      <c r="G100" s="5" t="s">
        <v>1435</v>
      </c>
      <c r="H100" s="5" t="s">
        <v>1782</v>
      </c>
      <c r="J100" s="5" t="s">
        <v>2758</v>
      </c>
    </row>
    <row r="101" spans="1:10">
      <c r="A101" s="5">
        <v>100</v>
      </c>
      <c r="B101" s="5" t="s">
        <v>1422</v>
      </c>
      <c r="C101" s="5" t="s">
        <v>168</v>
      </c>
      <c r="D101" s="5" t="s">
        <v>1783</v>
      </c>
      <c r="E101" s="5" t="s">
        <v>1784</v>
      </c>
      <c r="F101" s="5" t="s">
        <v>1785</v>
      </c>
      <c r="G101" s="5" t="s">
        <v>1444</v>
      </c>
      <c r="H101" s="5" t="s">
        <v>1786</v>
      </c>
      <c r="J101" s="5" t="s">
        <v>2758</v>
      </c>
    </row>
    <row r="102" spans="1:10">
      <c r="A102" s="5">
        <v>101</v>
      </c>
      <c r="B102" s="5" t="s">
        <v>1422</v>
      </c>
      <c r="C102" s="5" t="s">
        <v>168</v>
      </c>
      <c r="D102" s="5" t="s">
        <v>1787</v>
      </c>
      <c r="E102" s="5" t="s">
        <v>1788</v>
      </c>
      <c r="F102" s="5" t="s">
        <v>1789</v>
      </c>
      <c r="G102" s="5" t="s">
        <v>1439</v>
      </c>
      <c r="H102" s="5" t="s">
        <v>1790</v>
      </c>
      <c r="J102" s="5" t="s">
        <v>2758</v>
      </c>
    </row>
    <row r="103" spans="1:10">
      <c r="A103" s="5">
        <v>102</v>
      </c>
      <c r="B103" s="5" t="s">
        <v>1422</v>
      </c>
      <c r="C103" s="5" t="s">
        <v>168</v>
      </c>
      <c r="D103" s="5" t="s">
        <v>1791</v>
      </c>
      <c r="E103" s="5" t="s">
        <v>1792</v>
      </c>
      <c r="F103" s="5" t="s">
        <v>1793</v>
      </c>
      <c r="G103" s="5" t="s">
        <v>1647</v>
      </c>
      <c r="J103" s="5" t="s">
        <v>2758</v>
      </c>
    </row>
    <row r="104" spans="1:10">
      <c r="A104" s="5">
        <v>103</v>
      </c>
      <c r="B104" s="5" t="s">
        <v>1422</v>
      </c>
      <c r="C104" s="5" t="s">
        <v>168</v>
      </c>
      <c r="D104" s="5" t="s">
        <v>2832</v>
      </c>
      <c r="E104" s="5" t="s">
        <v>2833</v>
      </c>
      <c r="F104" s="5" t="s">
        <v>2834</v>
      </c>
      <c r="G104" s="5" t="s">
        <v>1439</v>
      </c>
      <c r="H104" s="5" t="s">
        <v>2835</v>
      </c>
      <c r="J104" s="5" t="s">
        <v>2758</v>
      </c>
    </row>
    <row r="105" spans="1:10">
      <c r="A105" s="5">
        <v>104</v>
      </c>
      <c r="B105" s="5" t="s">
        <v>1422</v>
      </c>
      <c r="C105" s="5" t="s">
        <v>168</v>
      </c>
      <c r="D105" s="5" t="s">
        <v>2836</v>
      </c>
      <c r="E105" s="5" t="s">
        <v>2837</v>
      </c>
      <c r="F105" s="5" t="s">
        <v>2838</v>
      </c>
      <c r="G105" s="5" t="s">
        <v>1529</v>
      </c>
      <c r="H105" s="5" t="s">
        <v>2839</v>
      </c>
      <c r="J105" s="5" t="s">
        <v>2758</v>
      </c>
    </row>
    <row r="106" spans="1:10">
      <c r="A106" s="5">
        <v>105</v>
      </c>
      <c r="B106" s="5" t="s">
        <v>1422</v>
      </c>
      <c r="C106" s="5" t="s">
        <v>168</v>
      </c>
      <c r="D106" s="5" t="s">
        <v>1794</v>
      </c>
      <c r="E106" s="5" t="s">
        <v>1795</v>
      </c>
      <c r="F106" s="5" t="s">
        <v>1796</v>
      </c>
      <c r="G106" s="5" t="s">
        <v>1797</v>
      </c>
      <c r="H106" s="5" t="s">
        <v>1798</v>
      </c>
      <c r="J106" s="5" t="s">
        <v>2758</v>
      </c>
    </row>
    <row r="107" spans="1:10">
      <c r="A107" s="5">
        <v>106</v>
      </c>
      <c r="B107" s="5" t="s">
        <v>1422</v>
      </c>
      <c r="C107" s="5" t="s">
        <v>168</v>
      </c>
      <c r="D107" s="5" t="s">
        <v>1799</v>
      </c>
      <c r="E107" s="5" t="s">
        <v>1800</v>
      </c>
      <c r="F107" s="5" t="s">
        <v>1801</v>
      </c>
      <c r="G107" s="5" t="s">
        <v>1802</v>
      </c>
      <c r="H107" s="5" t="s">
        <v>1803</v>
      </c>
      <c r="J107" s="5" t="s">
        <v>2758</v>
      </c>
    </row>
    <row r="108" spans="1:10">
      <c r="A108" s="5">
        <v>107</v>
      </c>
      <c r="B108" s="5" t="s">
        <v>1422</v>
      </c>
      <c r="C108" s="5" t="s">
        <v>168</v>
      </c>
      <c r="D108" s="5" t="s">
        <v>1804</v>
      </c>
      <c r="E108" s="5" t="s">
        <v>1805</v>
      </c>
      <c r="F108" s="5" t="s">
        <v>1806</v>
      </c>
      <c r="G108" s="5" t="s">
        <v>1470</v>
      </c>
      <c r="J108" s="5" t="s">
        <v>2758</v>
      </c>
    </row>
    <row r="109" spans="1:10">
      <c r="A109" s="5">
        <v>108</v>
      </c>
      <c r="B109" s="5" t="s">
        <v>1422</v>
      </c>
      <c r="C109" s="5" t="s">
        <v>168</v>
      </c>
      <c r="D109" s="5" t="s">
        <v>1807</v>
      </c>
      <c r="E109" s="5" t="s">
        <v>1808</v>
      </c>
      <c r="F109" s="5" t="s">
        <v>1809</v>
      </c>
      <c r="G109" s="5" t="s">
        <v>1529</v>
      </c>
      <c r="J109" s="5" t="s">
        <v>2758</v>
      </c>
    </row>
    <row r="110" spans="1:10">
      <c r="A110" s="5">
        <v>109</v>
      </c>
      <c r="B110" s="5" t="s">
        <v>1422</v>
      </c>
      <c r="C110" s="5" t="s">
        <v>168</v>
      </c>
      <c r="D110" s="5" t="s">
        <v>2840</v>
      </c>
      <c r="E110" s="5" t="s">
        <v>2841</v>
      </c>
      <c r="F110" s="5" t="s">
        <v>2842</v>
      </c>
      <c r="G110" s="5" t="s">
        <v>1439</v>
      </c>
      <c r="H110" s="5" t="s">
        <v>2843</v>
      </c>
      <c r="J110" s="5" t="s">
        <v>2758</v>
      </c>
    </row>
    <row r="111" spans="1:10">
      <c r="A111" s="5">
        <v>110</v>
      </c>
      <c r="B111" s="5" t="s">
        <v>1422</v>
      </c>
      <c r="C111" s="5" t="s">
        <v>168</v>
      </c>
      <c r="D111" s="5" t="s">
        <v>1810</v>
      </c>
      <c r="E111" s="5" t="s">
        <v>1811</v>
      </c>
      <c r="F111" s="5" t="s">
        <v>1812</v>
      </c>
      <c r="G111" s="5" t="s">
        <v>1770</v>
      </c>
      <c r="H111" s="5" t="s">
        <v>1813</v>
      </c>
      <c r="J111" s="5" t="s">
        <v>2758</v>
      </c>
    </row>
    <row r="112" spans="1:10">
      <c r="A112" s="5">
        <v>111</v>
      </c>
      <c r="B112" s="5" t="s">
        <v>1422</v>
      </c>
      <c r="C112" s="5" t="s">
        <v>168</v>
      </c>
      <c r="D112" s="5" t="s">
        <v>1814</v>
      </c>
      <c r="E112" s="5" t="s">
        <v>1815</v>
      </c>
      <c r="F112" s="5" t="s">
        <v>1816</v>
      </c>
      <c r="G112" s="5" t="s">
        <v>1665</v>
      </c>
      <c r="H112" s="5" t="s">
        <v>1755</v>
      </c>
      <c r="I112" s="5" t="s">
        <v>2844</v>
      </c>
      <c r="J112" s="5" t="s">
        <v>2758</v>
      </c>
    </row>
    <row r="113" spans="1:10">
      <c r="A113" s="5">
        <v>112</v>
      </c>
      <c r="B113" s="5" t="s">
        <v>1422</v>
      </c>
      <c r="C113" s="5" t="s">
        <v>168</v>
      </c>
      <c r="D113" s="5" t="s">
        <v>2845</v>
      </c>
      <c r="E113" s="5" t="s">
        <v>2846</v>
      </c>
      <c r="F113" s="5" t="s">
        <v>2847</v>
      </c>
      <c r="G113" s="5" t="s">
        <v>1529</v>
      </c>
      <c r="J113" s="5" t="s">
        <v>2758</v>
      </c>
    </row>
    <row r="114" spans="1:10">
      <c r="A114" s="5">
        <v>113</v>
      </c>
      <c r="B114" s="5" t="s">
        <v>1422</v>
      </c>
      <c r="C114" s="5" t="s">
        <v>168</v>
      </c>
      <c r="D114" s="5" t="s">
        <v>2848</v>
      </c>
      <c r="E114" s="5" t="s">
        <v>2849</v>
      </c>
      <c r="F114" s="5" t="s">
        <v>2850</v>
      </c>
      <c r="G114" s="5" t="s">
        <v>1470</v>
      </c>
      <c r="H114" s="5" t="s">
        <v>2851</v>
      </c>
      <c r="J114" s="5" t="s">
        <v>2758</v>
      </c>
    </row>
    <row r="115" spans="1:10">
      <c r="A115" s="5">
        <v>114</v>
      </c>
      <c r="B115" s="5" t="s">
        <v>1422</v>
      </c>
      <c r="C115" s="5" t="s">
        <v>168</v>
      </c>
      <c r="D115" s="5" t="s">
        <v>1817</v>
      </c>
      <c r="E115" s="5" t="s">
        <v>1818</v>
      </c>
      <c r="F115" s="5" t="s">
        <v>1819</v>
      </c>
      <c r="G115" s="5" t="s">
        <v>1449</v>
      </c>
      <c r="H115" s="5" t="s">
        <v>1820</v>
      </c>
      <c r="J115" s="5" t="s">
        <v>2758</v>
      </c>
    </row>
    <row r="116" spans="1:10">
      <c r="A116" s="5">
        <v>115</v>
      </c>
      <c r="B116" s="5" t="s">
        <v>1422</v>
      </c>
      <c r="C116" s="5" t="s">
        <v>168</v>
      </c>
      <c r="D116" s="5" t="s">
        <v>1821</v>
      </c>
      <c r="E116" s="5" t="s">
        <v>1822</v>
      </c>
      <c r="F116" s="5" t="s">
        <v>1823</v>
      </c>
      <c r="G116" s="5" t="s">
        <v>1540</v>
      </c>
      <c r="H116" s="5" t="s">
        <v>1824</v>
      </c>
      <c r="J116" s="5" t="s">
        <v>2758</v>
      </c>
    </row>
    <row r="117" spans="1:10">
      <c r="A117" s="5">
        <v>116</v>
      </c>
      <c r="B117" s="5" t="s">
        <v>1422</v>
      </c>
      <c r="C117" s="5" t="s">
        <v>168</v>
      </c>
      <c r="D117" s="5" t="s">
        <v>1825</v>
      </c>
      <c r="E117" s="5" t="s">
        <v>1826</v>
      </c>
      <c r="F117" s="5" t="s">
        <v>1827</v>
      </c>
      <c r="G117" s="5" t="s">
        <v>1444</v>
      </c>
      <c r="H117" s="5" t="s">
        <v>1828</v>
      </c>
      <c r="J117" s="5" t="s">
        <v>2758</v>
      </c>
    </row>
    <row r="118" spans="1:10">
      <c r="A118" s="5">
        <v>117</v>
      </c>
      <c r="B118" s="5" t="s">
        <v>1422</v>
      </c>
      <c r="C118" s="5" t="s">
        <v>168</v>
      </c>
      <c r="D118" s="5" t="s">
        <v>2852</v>
      </c>
      <c r="E118" s="5" t="s">
        <v>2853</v>
      </c>
      <c r="F118" s="5" t="s">
        <v>2854</v>
      </c>
      <c r="G118" s="5" t="s">
        <v>1529</v>
      </c>
      <c r="H118" s="5" t="s">
        <v>2855</v>
      </c>
      <c r="J118" s="5" t="s">
        <v>2758</v>
      </c>
    </row>
    <row r="119" spans="1:10">
      <c r="A119" s="5">
        <v>118</v>
      </c>
      <c r="B119" s="5" t="s">
        <v>1422</v>
      </c>
      <c r="C119" s="5" t="s">
        <v>168</v>
      </c>
      <c r="D119" s="5" t="s">
        <v>1829</v>
      </c>
      <c r="E119" s="5" t="s">
        <v>1830</v>
      </c>
      <c r="F119" s="5" t="s">
        <v>1831</v>
      </c>
      <c r="G119" s="5" t="s">
        <v>1439</v>
      </c>
      <c r="H119" s="5" t="s">
        <v>1832</v>
      </c>
      <c r="J119" s="5" t="s">
        <v>2758</v>
      </c>
    </row>
    <row r="120" spans="1:10">
      <c r="A120" s="5">
        <v>119</v>
      </c>
      <c r="B120" s="5" t="s">
        <v>1422</v>
      </c>
      <c r="C120" s="5" t="s">
        <v>168</v>
      </c>
      <c r="D120" s="5" t="s">
        <v>1833</v>
      </c>
      <c r="E120" s="5" t="s">
        <v>1834</v>
      </c>
      <c r="F120" s="5" t="s">
        <v>1835</v>
      </c>
      <c r="G120" s="5" t="s">
        <v>1701</v>
      </c>
      <c r="H120" s="5" t="s">
        <v>1836</v>
      </c>
      <c r="J120" s="5" t="s">
        <v>2758</v>
      </c>
    </row>
    <row r="121" spans="1:10">
      <c r="A121" s="5">
        <v>120</v>
      </c>
      <c r="B121" s="5" t="s">
        <v>1422</v>
      </c>
      <c r="C121" s="5" t="s">
        <v>168</v>
      </c>
      <c r="D121" s="5" t="s">
        <v>1837</v>
      </c>
      <c r="E121" s="5" t="s">
        <v>1838</v>
      </c>
      <c r="F121" s="5" t="s">
        <v>1839</v>
      </c>
      <c r="G121" s="5" t="s">
        <v>1439</v>
      </c>
      <c r="H121" s="5" t="s">
        <v>1840</v>
      </c>
      <c r="J121" s="5" t="s">
        <v>2758</v>
      </c>
    </row>
    <row r="122" spans="1:10">
      <c r="A122" s="5">
        <v>121</v>
      </c>
      <c r="B122" s="5" t="s">
        <v>1422</v>
      </c>
      <c r="C122" s="5" t="s">
        <v>168</v>
      </c>
      <c r="D122" s="5" t="s">
        <v>1841</v>
      </c>
      <c r="E122" s="5" t="s">
        <v>1842</v>
      </c>
      <c r="F122" s="5" t="s">
        <v>1843</v>
      </c>
      <c r="G122" s="5" t="s">
        <v>1439</v>
      </c>
      <c r="H122" s="5" t="s">
        <v>1844</v>
      </c>
      <c r="J122" s="5" t="s">
        <v>2758</v>
      </c>
    </row>
    <row r="123" spans="1:10">
      <c r="A123" s="5">
        <v>122</v>
      </c>
      <c r="B123" s="5" t="s">
        <v>1422</v>
      </c>
      <c r="C123" s="5" t="s">
        <v>168</v>
      </c>
      <c r="D123" s="5" t="s">
        <v>1845</v>
      </c>
      <c r="E123" s="5" t="s">
        <v>1846</v>
      </c>
      <c r="F123" s="5" t="s">
        <v>1847</v>
      </c>
      <c r="G123" s="5" t="s">
        <v>1470</v>
      </c>
      <c r="H123" s="5" t="s">
        <v>1848</v>
      </c>
      <c r="J123" s="5" t="s">
        <v>2758</v>
      </c>
    </row>
    <row r="124" spans="1:10">
      <c r="A124" s="5">
        <v>123</v>
      </c>
      <c r="B124" s="5" t="s">
        <v>1422</v>
      </c>
      <c r="C124" s="5" t="s">
        <v>168</v>
      </c>
      <c r="D124" s="5" t="s">
        <v>1849</v>
      </c>
      <c r="E124" s="5" t="s">
        <v>1850</v>
      </c>
      <c r="F124" s="5" t="s">
        <v>1851</v>
      </c>
      <c r="G124" s="5" t="s">
        <v>1581</v>
      </c>
      <c r="H124" s="5" t="s">
        <v>1852</v>
      </c>
      <c r="J124" s="5" t="s">
        <v>2758</v>
      </c>
    </row>
    <row r="125" spans="1:10">
      <c r="A125" s="5">
        <v>124</v>
      </c>
      <c r="B125" s="5" t="s">
        <v>1422</v>
      </c>
      <c r="C125" s="5" t="s">
        <v>168</v>
      </c>
      <c r="D125" s="5" t="s">
        <v>2856</v>
      </c>
      <c r="E125" s="5" t="s">
        <v>2857</v>
      </c>
      <c r="F125" s="5" t="s">
        <v>2858</v>
      </c>
      <c r="G125" s="5" t="s">
        <v>1540</v>
      </c>
      <c r="J125" s="5" t="s">
        <v>2758</v>
      </c>
    </row>
    <row r="126" spans="1:10">
      <c r="A126" s="5">
        <v>125</v>
      </c>
      <c r="B126" s="5" t="s">
        <v>1422</v>
      </c>
      <c r="C126" s="5" t="s">
        <v>168</v>
      </c>
      <c r="D126" s="5" t="s">
        <v>1853</v>
      </c>
      <c r="E126" s="5" t="s">
        <v>1854</v>
      </c>
      <c r="F126" s="5" t="s">
        <v>1855</v>
      </c>
      <c r="G126" s="5" t="s">
        <v>1647</v>
      </c>
      <c r="J126" s="5" t="s">
        <v>2758</v>
      </c>
    </row>
    <row r="127" spans="1:10">
      <c r="A127" s="5">
        <v>126</v>
      </c>
      <c r="B127" s="5" t="s">
        <v>1422</v>
      </c>
      <c r="C127" s="5" t="s">
        <v>168</v>
      </c>
      <c r="D127" s="5" t="s">
        <v>1856</v>
      </c>
      <c r="E127" s="5" t="s">
        <v>1857</v>
      </c>
      <c r="F127" s="5" t="s">
        <v>1858</v>
      </c>
      <c r="G127" s="5" t="s">
        <v>1540</v>
      </c>
      <c r="H127" s="5" t="s">
        <v>1859</v>
      </c>
      <c r="I127" s="5" t="s">
        <v>2859</v>
      </c>
      <c r="J127" s="5" t="s">
        <v>2758</v>
      </c>
    </row>
    <row r="128" spans="1:10">
      <c r="A128" s="5">
        <v>127</v>
      </c>
      <c r="B128" s="5" t="s">
        <v>1422</v>
      </c>
      <c r="C128" s="5" t="s">
        <v>168</v>
      </c>
      <c r="D128" s="5" t="s">
        <v>1860</v>
      </c>
      <c r="E128" s="5" t="s">
        <v>1861</v>
      </c>
      <c r="F128" s="5" t="s">
        <v>1862</v>
      </c>
      <c r="G128" s="5" t="s">
        <v>1478</v>
      </c>
      <c r="H128" s="5" t="s">
        <v>1863</v>
      </c>
      <c r="J128" s="5" t="s">
        <v>2758</v>
      </c>
    </row>
    <row r="129" spans="1:10">
      <c r="A129" s="5">
        <v>128</v>
      </c>
      <c r="B129" s="5" t="s">
        <v>1422</v>
      </c>
      <c r="C129" s="5" t="s">
        <v>168</v>
      </c>
      <c r="D129" s="5" t="s">
        <v>1864</v>
      </c>
      <c r="E129" s="5" t="s">
        <v>1865</v>
      </c>
      <c r="F129" s="5" t="s">
        <v>1866</v>
      </c>
      <c r="G129" s="5" t="s">
        <v>1867</v>
      </c>
      <c r="J129" s="5" t="s">
        <v>2758</v>
      </c>
    </row>
    <row r="130" spans="1:10">
      <c r="A130" s="5">
        <v>129</v>
      </c>
      <c r="B130" s="5" t="s">
        <v>1422</v>
      </c>
      <c r="C130" s="5" t="s">
        <v>168</v>
      </c>
      <c r="D130" s="5" t="s">
        <v>1868</v>
      </c>
      <c r="E130" s="5" t="s">
        <v>1869</v>
      </c>
      <c r="F130" s="5" t="s">
        <v>1870</v>
      </c>
      <c r="G130" s="5" t="s">
        <v>1430</v>
      </c>
      <c r="H130" s="5" t="s">
        <v>1871</v>
      </c>
      <c r="J130" s="5" t="s">
        <v>2758</v>
      </c>
    </row>
    <row r="131" spans="1:10">
      <c r="A131" s="5">
        <v>130</v>
      </c>
      <c r="B131" s="5" t="s">
        <v>1422</v>
      </c>
      <c r="C131" s="5" t="s">
        <v>168</v>
      </c>
      <c r="D131" s="5" t="s">
        <v>1872</v>
      </c>
      <c r="E131" s="5" t="s">
        <v>1873</v>
      </c>
      <c r="F131" s="5" t="s">
        <v>1874</v>
      </c>
      <c r="G131" s="5" t="s">
        <v>1660</v>
      </c>
      <c r="H131" s="5" t="s">
        <v>1875</v>
      </c>
      <c r="J131" s="5" t="s">
        <v>2758</v>
      </c>
    </row>
    <row r="132" spans="1:10">
      <c r="A132" s="5">
        <v>131</v>
      </c>
      <c r="B132" s="5" t="s">
        <v>1422</v>
      </c>
      <c r="C132" s="5" t="s">
        <v>168</v>
      </c>
      <c r="D132" s="5" t="s">
        <v>1876</v>
      </c>
      <c r="E132" s="5" t="s">
        <v>1877</v>
      </c>
      <c r="F132" s="5" t="s">
        <v>1878</v>
      </c>
      <c r="G132" s="5" t="s">
        <v>1697</v>
      </c>
      <c r="H132" s="5" t="s">
        <v>1879</v>
      </c>
      <c r="J132" s="5" t="s">
        <v>2758</v>
      </c>
    </row>
    <row r="133" spans="1:10">
      <c r="A133" s="5">
        <v>132</v>
      </c>
      <c r="B133" s="5" t="s">
        <v>1422</v>
      </c>
      <c r="C133" s="5" t="s">
        <v>168</v>
      </c>
      <c r="D133" s="5" t="s">
        <v>1880</v>
      </c>
      <c r="E133" s="5" t="s">
        <v>1881</v>
      </c>
      <c r="F133" s="5" t="s">
        <v>1882</v>
      </c>
      <c r="G133" s="5" t="s">
        <v>1883</v>
      </c>
      <c r="J133" s="5" t="s">
        <v>2758</v>
      </c>
    </row>
    <row r="134" spans="1:10">
      <c r="A134" s="5">
        <v>133</v>
      </c>
      <c r="B134" s="5" t="s">
        <v>1422</v>
      </c>
      <c r="C134" s="5" t="s">
        <v>168</v>
      </c>
      <c r="D134" s="5" t="s">
        <v>1884</v>
      </c>
      <c r="E134" s="5" t="s">
        <v>1885</v>
      </c>
      <c r="F134" s="5" t="s">
        <v>1886</v>
      </c>
      <c r="G134" s="5" t="s">
        <v>1623</v>
      </c>
      <c r="H134" s="5" t="s">
        <v>1755</v>
      </c>
      <c r="J134" s="5" t="s">
        <v>2758</v>
      </c>
    </row>
    <row r="135" spans="1:10">
      <c r="A135" s="5">
        <v>134</v>
      </c>
      <c r="B135" s="5" t="s">
        <v>1422</v>
      </c>
      <c r="C135" s="5" t="s">
        <v>168</v>
      </c>
      <c r="D135" s="5" t="s">
        <v>1887</v>
      </c>
      <c r="E135" s="5" t="s">
        <v>1888</v>
      </c>
      <c r="F135" s="5" t="s">
        <v>1889</v>
      </c>
      <c r="G135" s="5" t="s">
        <v>1581</v>
      </c>
      <c r="H135" s="5" t="s">
        <v>1890</v>
      </c>
      <c r="J135" s="5" t="s">
        <v>2758</v>
      </c>
    </row>
    <row r="136" spans="1:10">
      <c r="A136" s="5">
        <v>135</v>
      </c>
      <c r="B136" s="5" t="s">
        <v>1422</v>
      </c>
      <c r="C136" s="5" t="s">
        <v>168</v>
      </c>
      <c r="D136" s="5" t="s">
        <v>1891</v>
      </c>
      <c r="E136" s="5" t="s">
        <v>1892</v>
      </c>
      <c r="F136" s="5" t="s">
        <v>1893</v>
      </c>
      <c r="G136" s="5" t="s">
        <v>1449</v>
      </c>
      <c r="H136" s="5" t="s">
        <v>1894</v>
      </c>
      <c r="J136" s="5" t="s">
        <v>2758</v>
      </c>
    </row>
    <row r="137" spans="1:10">
      <c r="A137" s="5">
        <v>136</v>
      </c>
      <c r="B137" s="5" t="s">
        <v>1422</v>
      </c>
      <c r="C137" s="5" t="s">
        <v>168</v>
      </c>
      <c r="D137" s="5" t="s">
        <v>1895</v>
      </c>
      <c r="E137" s="5" t="s">
        <v>1896</v>
      </c>
      <c r="F137" s="5" t="s">
        <v>1897</v>
      </c>
      <c r="G137" s="5" t="s">
        <v>1518</v>
      </c>
      <c r="H137" s="5" t="s">
        <v>1898</v>
      </c>
      <c r="J137" s="5" t="s">
        <v>2758</v>
      </c>
    </row>
    <row r="138" spans="1:10">
      <c r="A138" s="5">
        <v>137</v>
      </c>
      <c r="B138" s="5" t="s">
        <v>1422</v>
      </c>
      <c r="C138" s="5" t="s">
        <v>168</v>
      </c>
      <c r="D138" s="5" t="s">
        <v>1899</v>
      </c>
      <c r="E138" s="5" t="s">
        <v>1900</v>
      </c>
      <c r="F138" s="5" t="s">
        <v>1901</v>
      </c>
      <c r="G138" s="5" t="s">
        <v>1478</v>
      </c>
      <c r="H138" s="5" t="s">
        <v>1902</v>
      </c>
      <c r="J138" s="5" t="s">
        <v>2758</v>
      </c>
    </row>
    <row r="139" spans="1:10">
      <c r="A139" s="5">
        <v>138</v>
      </c>
      <c r="B139" s="5" t="s">
        <v>1422</v>
      </c>
      <c r="C139" s="5" t="s">
        <v>168</v>
      </c>
      <c r="D139" s="5" t="s">
        <v>1904</v>
      </c>
      <c r="E139" s="5" t="s">
        <v>1905</v>
      </c>
      <c r="F139" s="5" t="s">
        <v>1906</v>
      </c>
      <c r="G139" s="5" t="s">
        <v>1430</v>
      </c>
      <c r="H139" s="5" t="s">
        <v>1907</v>
      </c>
      <c r="J139" s="5" t="s">
        <v>2758</v>
      </c>
    </row>
    <row r="140" spans="1:10">
      <c r="A140" s="5">
        <v>139</v>
      </c>
      <c r="B140" s="5" t="s">
        <v>1422</v>
      </c>
      <c r="C140" s="5" t="s">
        <v>168</v>
      </c>
      <c r="D140" s="5" t="s">
        <v>1908</v>
      </c>
      <c r="E140" s="5" t="s">
        <v>1909</v>
      </c>
      <c r="F140" s="5" t="s">
        <v>1910</v>
      </c>
      <c r="G140" s="5" t="s">
        <v>1483</v>
      </c>
      <c r="H140" s="5" t="s">
        <v>1911</v>
      </c>
      <c r="J140" s="5" t="s">
        <v>2758</v>
      </c>
    </row>
    <row r="141" spans="1:10">
      <c r="A141" s="5">
        <v>140</v>
      </c>
      <c r="B141" s="5" t="s">
        <v>1422</v>
      </c>
      <c r="C141" s="5" t="s">
        <v>168</v>
      </c>
      <c r="D141" s="5" t="s">
        <v>1915</v>
      </c>
      <c r="E141" s="5" t="s">
        <v>1916</v>
      </c>
      <c r="F141" s="5" t="s">
        <v>1917</v>
      </c>
      <c r="G141" s="5" t="s">
        <v>1540</v>
      </c>
      <c r="H141" s="5" t="s">
        <v>1918</v>
      </c>
      <c r="J141" s="5" t="s">
        <v>2758</v>
      </c>
    </row>
    <row r="142" spans="1:10">
      <c r="A142" s="5">
        <v>141</v>
      </c>
      <c r="B142" s="5" t="s">
        <v>1422</v>
      </c>
      <c r="C142" s="5" t="s">
        <v>168</v>
      </c>
      <c r="D142" s="5" t="s">
        <v>1919</v>
      </c>
      <c r="E142" s="5" t="s">
        <v>1920</v>
      </c>
      <c r="F142" s="5" t="s">
        <v>1921</v>
      </c>
      <c r="G142" s="5" t="s">
        <v>1449</v>
      </c>
      <c r="H142" s="5" t="s">
        <v>1922</v>
      </c>
      <c r="J142" s="5" t="s">
        <v>2758</v>
      </c>
    </row>
    <row r="143" spans="1:10">
      <c r="A143" s="5">
        <v>142</v>
      </c>
      <c r="B143" s="5" t="s">
        <v>1422</v>
      </c>
      <c r="C143" s="5" t="s">
        <v>168</v>
      </c>
      <c r="D143" s="5" t="s">
        <v>1923</v>
      </c>
      <c r="E143" s="5" t="s">
        <v>1924</v>
      </c>
      <c r="F143" s="5" t="s">
        <v>1925</v>
      </c>
      <c r="G143" s="5" t="s">
        <v>1439</v>
      </c>
      <c r="H143" s="5" t="s">
        <v>1926</v>
      </c>
      <c r="J143" s="5" t="s">
        <v>2758</v>
      </c>
    </row>
    <row r="144" spans="1:10">
      <c r="A144" s="5">
        <v>143</v>
      </c>
      <c r="B144" s="5" t="s">
        <v>1422</v>
      </c>
      <c r="C144" s="5" t="s">
        <v>168</v>
      </c>
      <c r="D144" s="5" t="s">
        <v>2860</v>
      </c>
      <c r="E144" s="5" t="s">
        <v>2861</v>
      </c>
      <c r="F144" s="5" t="s">
        <v>2862</v>
      </c>
      <c r="G144" s="5" t="s">
        <v>1435</v>
      </c>
      <c r="H144" s="5" t="s">
        <v>2863</v>
      </c>
      <c r="J144" s="5" t="s">
        <v>2758</v>
      </c>
    </row>
    <row r="145" spans="1:10">
      <c r="A145" s="5">
        <v>144</v>
      </c>
      <c r="B145" s="5" t="s">
        <v>1422</v>
      </c>
      <c r="C145" s="5" t="s">
        <v>168</v>
      </c>
      <c r="D145" s="5" t="s">
        <v>2864</v>
      </c>
      <c r="E145" s="5" t="s">
        <v>2865</v>
      </c>
      <c r="F145" s="5" t="s">
        <v>2866</v>
      </c>
      <c r="G145" s="5" t="s">
        <v>1513</v>
      </c>
      <c r="J145" s="5" t="s">
        <v>2758</v>
      </c>
    </row>
    <row r="146" spans="1:10">
      <c r="A146" s="5">
        <v>145</v>
      </c>
      <c r="B146" s="5" t="s">
        <v>1422</v>
      </c>
      <c r="C146" s="5" t="s">
        <v>168</v>
      </c>
      <c r="D146" s="5" t="s">
        <v>1927</v>
      </c>
      <c r="E146" s="5" t="s">
        <v>1928</v>
      </c>
      <c r="F146" s="5" t="s">
        <v>1929</v>
      </c>
      <c r="G146" s="5" t="s">
        <v>1930</v>
      </c>
      <c r="H146" s="5" t="s">
        <v>1931</v>
      </c>
      <c r="J146" s="5" t="s">
        <v>2758</v>
      </c>
    </row>
    <row r="147" spans="1:10">
      <c r="A147" s="5">
        <v>146</v>
      </c>
      <c r="B147" s="5" t="s">
        <v>1422</v>
      </c>
      <c r="C147" s="5" t="s">
        <v>168</v>
      </c>
      <c r="D147" s="5" t="s">
        <v>2867</v>
      </c>
      <c r="E147" s="5" t="s">
        <v>2868</v>
      </c>
      <c r="F147" s="5" t="s">
        <v>2869</v>
      </c>
      <c r="G147" s="5" t="s">
        <v>1529</v>
      </c>
      <c r="J147" s="5" t="s">
        <v>2758</v>
      </c>
    </row>
    <row r="148" spans="1:10">
      <c r="A148" s="5">
        <v>147</v>
      </c>
      <c r="B148" s="5" t="s">
        <v>1422</v>
      </c>
      <c r="C148" s="5" t="s">
        <v>168</v>
      </c>
      <c r="D148" s="5" t="s">
        <v>2870</v>
      </c>
      <c r="E148" s="5" t="s">
        <v>2871</v>
      </c>
      <c r="F148" s="5" t="s">
        <v>2872</v>
      </c>
      <c r="G148" s="5" t="s">
        <v>1540</v>
      </c>
      <c r="H148" s="5" t="s">
        <v>2873</v>
      </c>
      <c r="J148" s="5" t="s">
        <v>2758</v>
      </c>
    </row>
    <row r="149" spans="1:10">
      <c r="A149" s="5">
        <v>148</v>
      </c>
      <c r="B149" s="5" t="s">
        <v>1422</v>
      </c>
      <c r="C149" s="5" t="s">
        <v>168</v>
      </c>
      <c r="D149" s="5" t="s">
        <v>1932</v>
      </c>
      <c r="E149" s="5" t="s">
        <v>1933</v>
      </c>
      <c r="F149" s="5" t="s">
        <v>1934</v>
      </c>
      <c r="G149" s="5" t="s">
        <v>1449</v>
      </c>
      <c r="I149" s="5" t="s">
        <v>2874</v>
      </c>
      <c r="J149" s="5" t="s">
        <v>2758</v>
      </c>
    </row>
    <row r="150" spans="1:10">
      <c r="A150" s="5">
        <v>149</v>
      </c>
      <c r="B150" s="5" t="s">
        <v>1422</v>
      </c>
      <c r="C150" s="5" t="s">
        <v>168</v>
      </c>
      <c r="D150" s="5" t="s">
        <v>1935</v>
      </c>
      <c r="E150" s="5" t="s">
        <v>1936</v>
      </c>
      <c r="F150" s="5" t="s">
        <v>1937</v>
      </c>
      <c r="G150" s="5" t="s">
        <v>1513</v>
      </c>
      <c r="J150" s="5" t="s">
        <v>2758</v>
      </c>
    </row>
    <row r="151" spans="1:10">
      <c r="A151" s="5">
        <v>150</v>
      </c>
      <c r="B151" s="5" t="s">
        <v>1422</v>
      </c>
      <c r="C151" s="5" t="s">
        <v>168</v>
      </c>
      <c r="D151" s="5" t="s">
        <v>2875</v>
      </c>
      <c r="E151" s="5" t="s">
        <v>2876</v>
      </c>
      <c r="F151" s="5" t="s">
        <v>2877</v>
      </c>
      <c r="G151" s="5" t="s">
        <v>1618</v>
      </c>
      <c r="J151" s="5" t="s">
        <v>2758</v>
      </c>
    </row>
    <row r="152" spans="1:10">
      <c r="A152" s="5">
        <v>151</v>
      </c>
      <c r="B152" s="5" t="s">
        <v>1422</v>
      </c>
      <c r="C152" s="5" t="s">
        <v>168</v>
      </c>
      <c r="D152" s="5" t="s">
        <v>1938</v>
      </c>
      <c r="E152" s="5" t="s">
        <v>1939</v>
      </c>
      <c r="F152" s="5" t="s">
        <v>1940</v>
      </c>
      <c r="G152" s="5" t="s">
        <v>1701</v>
      </c>
      <c r="J152" s="5" t="s">
        <v>2758</v>
      </c>
    </row>
    <row r="153" spans="1:10">
      <c r="A153" s="5">
        <v>152</v>
      </c>
      <c r="B153" s="5" t="s">
        <v>1422</v>
      </c>
      <c r="C153" s="5" t="s">
        <v>168</v>
      </c>
      <c r="D153" s="5" t="s">
        <v>1941</v>
      </c>
      <c r="E153" s="5" t="s">
        <v>1942</v>
      </c>
      <c r="F153" s="5" t="s">
        <v>1943</v>
      </c>
      <c r="G153" s="5" t="s">
        <v>1697</v>
      </c>
      <c r="H153" s="5" t="s">
        <v>1648</v>
      </c>
      <c r="J153" s="5" t="s">
        <v>2758</v>
      </c>
    </row>
    <row r="154" spans="1:10">
      <c r="A154" s="5">
        <v>153</v>
      </c>
      <c r="B154" s="5" t="s">
        <v>1422</v>
      </c>
      <c r="C154" s="5" t="s">
        <v>168</v>
      </c>
      <c r="D154" s="5" t="s">
        <v>2878</v>
      </c>
      <c r="E154" s="5" t="s">
        <v>2879</v>
      </c>
      <c r="F154" s="5" t="s">
        <v>2880</v>
      </c>
      <c r="G154" s="5" t="s">
        <v>1540</v>
      </c>
      <c r="H154" s="5" t="s">
        <v>2881</v>
      </c>
      <c r="J154" s="5" t="s">
        <v>2758</v>
      </c>
    </row>
    <row r="155" spans="1:10">
      <c r="A155" s="5">
        <v>154</v>
      </c>
      <c r="B155" s="5" t="s">
        <v>1422</v>
      </c>
      <c r="C155" s="5" t="s">
        <v>168</v>
      </c>
      <c r="D155" s="5" t="s">
        <v>1944</v>
      </c>
      <c r="E155" s="5" t="s">
        <v>1945</v>
      </c>
      <c r="F155" s="5" t="s">
        <v>1946</v>
      </c>
      <c r="G155" s="5" t="s">
        <v>1581</v>
      </c>
      <c r="J155" s="5" t="s">
        <v>2758</v>
      </c>
    </row>
    <row r="156" spans="1:10">
      <c r="A156" s="5">
        <v>155</v>
      </c>
      <c r="B156" s="5" t="s">
        <v>1422</v>
      </c>
      <c r="C156" s="5" t="s">
        <v>168</v>
      </c>
      <c r="D156" s="5" t="s">
        <v>1947</v>
      </c>
      <c r="E156" s="5" t="s">
        <v>1948</v>
      </c>
      <c r="F156" s="5" t="s">
        <v>1949</v>
      </c>
      <c r="G156" s="5" t="s">
        <v>1449</v>
      </c>
      <c r="H156" s="5" t="s">
        <v>1950</v>
      </c>
      <c r="J156" s="5" t="s">
        <v>2758</v>
      </c>
    </row>
    <row r="157" spans="1:10">
      <c r="A157" s="5">
        <v>156</v>
      </c>
      <c r="B157" s="5" t="s">
        <v>1422</v>
      </c>
      <c r="C157" s="5" t="s">
        <v>168</v>
      </c>
      <c r="D157" s="5" t="s">
        <v>1951</v>
      </c>
      <c r="E157" s="5" t="s">
        <v>1952</v>
      </c>
      <c r="F157" s="5" t="s">
        <v>1953</v>
      </c>
      <c r="G157" s="5" t="s">
        <v>1439</v>
      </c>
      <c r="H157" s="5" t="s">
        <v>1954</v>
      </c>
      <c r="J157" s="5" t="s">
        <v>2758</v>
      </c>
    </row>
    <row r="158" spans="1:10">
      <c r="A158" s="5">
        <v>157</v>
      </c>
      <c r="B158" s="5" t="s">
        <v>1422</v>
      </c>
      <c r="C158" s="5" t="s">
        <v>168</v>
      </c>
      <c r="D158" s="5" t="s">
        <v>2016</v>
      </c>
      <c r="E158" s="5" t="s">
        <v>2882</v>
      </c>
      <c r="F158" s="5" t="s">
        <v>2017</v>
      </c>
      <c r="G158" s="5" t="s">
        <v>1770</v>
      </c>
      <c r="H158" s="5" t="s">
        <v>1648</v>
      </c>
      <c r="J158" s="5" t="s">
        <v>2758</v>
      </c>
    </row>
    <row r="159" spans="1:10">
      <c r="A159" s="5">
        <v>158</v>
      </c>
      <c r="B159" s="5" t="s">
        <v>1422</v>
      </c>
      <c r="C159" s="5" t="s">
        <v>168</v>
      </c>
      <c r="D159" s="5" t="s">
        <v>1955</v>
      </c>
      <c r="E159" s="5" t="s">
        <v>1956</v>
      </c>
      <c r="F159" s="5" t="s">
        <v>1957</v>
      </c>
      <c r="G159" s="5" t="s">
        <v>1449</v>
      </c>
      <c r="H159" s="5" t="s">
        <v>1958</v>
      </c>
      <c r="J159" s="5" t="s">
        <v>2758</v>
      </c>
    </row>
    <row r="160" spans="1:10">
      <c r="A160" s="5">
        <v>159</v>
      </c>
      <c r="B160" s="5" t="s">
        <v>1422</v>
      </c>
      <c r="C160" s="5" t="s">
        <v>168</v>
      </c>
      <c r="D160" s="5" t="s">
        <v>2883</v>
      </c>
      <c r="E160" s="5" t="s">
        <v>2884</v>
      </c>
      <c r="F160" s="5" t="s">
        <v>2885</v>
      </c>
      <c r="G160" s="5" t="s">
        <v>1540</v>
      </c>
      <c r="H160" s="5" t="s">
        <v>2886</v>
      </c>
      <c r="J160" s="5" t="s">
        <v>2758</v>
      </c>
    </row>
    <row r="161" spans="1:10">
      <c r="A161" s="5">
        <v>160</v>
      </c>
      <c r="B161" s="5" t="s">
        <v>1422</v>
      </c>
      <c r="C161" s="5" t="s">
        <v>168</v>
      </c>
      <c r="D161" s="5" t="s">
        <v>1959</v>
      </c>
      <c r="E161" s="5" t="s">
        <v>1960</v>
      </c>
      <c r="F161" s="5" t="s">
        <v>1961</v>
      </c>
      <c r="G161" s="5" t="s">
        <v>1710</v>
      </c>
      <c r="H161" s="5" t="s">
        <v>1962</v>
      </c>
      <c r="J161" s="5" t="s">
        <v>2758</v>
      </c>
    </row>
    <row r="162" spans="1:10">
      <c r="A162" s="5">
        <v>161</v>
      </c>
      <c r="B162" s="5" t="s">
        <v>1422</v>
      </c>
      <c r="C162" s="5" t="s">
        <v>168</v>
      </c>
      <c r="D162" s="5" t="s">
        <v>1963</v>
      </c>
      <c r="E162" s="5" t="s">
        <v>1964</v>
      </c>
      <c r="F162" s="5" t="s">
        <v>1965</v>
      </c>
      <c r="G162" s="5" t="s">
        <v>1652</v>
      </c>
      <c r="H162" s="5" t="s">
        <v>1755</v>
      </c>
      <c r="J162" s="5" t="s">
        <v>2758</v>
      </c>
    </row>
    <row r="163" spans="1:10">
      <c r="A163" s="5">
        <v>162</v>
      </c>
      <c r="B163" s="5" t="s">
        <v>1422</v>
      </c>
      <c r="C163" s="5" t="s">
        <v>168</v>
      </c>
      <c r="D163" s="5" t="s">
        <v>2887</v>
      </c>
      <c r="E163" s="5" t="s">
        <v>2888</v>
      </c>
      <c r="F163" s="5" t="s">
        <v>2889</v>
      </c>
      <c r="G163" s="5" t="s">
        <v>1518</v>
      </c>
      <c r="J163" s="5" t="s">
        <v>2758</v>
      </c>
    </row>
    <row r="164" spans="1:10">
      <c r="A164" s="5">
        <v>163</v>
      </c>
      <c r="B164" s="5" t="s">
        <v>1422</v>
      </c>
      <c r="C164" s="5" t="s">
        <v>168</v>
      </c>
      <c r="D164" s="5" t="s">
        <v>2890</v>
      </c>
      <c r="E164" s="5" t="s">
        <v>2891</v>
      </c>
      <c r="F164" s="5" t="s">
        <v>2892</v>
      </c>
      <c r="G164" s="5" t="s">
        <v>1518</v>
      </c>
      <c r="H164" s="5" t="s">
        <v>2893</v>
      </c>
      <c r="J164" s="5" t="s">
        <v>2758</v>
      </c>
    </row>
    <row r="165" spans="1:10">
      <c r="A165" s="5">
        <v>164</v>
      </c>
      <c r="B165" s="5" t="s">
        <v>1422</v>
      </c>
      <c r="C165" s="5" t="s">
        <v>168</v>
      </c>
      <c r="D165" s="5" t="s">
        <v>1966</v>
      </c>
      <c r="E165" s="5" t="s">
        <v>1967</v>
      </c>
      <c r="F165" s="5" t="s">
        <v>1968</v>
      </c>
      <c r="G165" s="5" t="s">
        <v>1430</v>
      </c>
      <c r="H165" s="5" t="s">
        <v>1969</v>
      </c>
      <c r="J165" s="5" t="s">
        <v>2758</v>
      </c>
    </row>
    <row r="166" spans="1:10">
      <c r="A166" s="5">
        <v>165</v>
      </c>
      <c r="B166" s="5" t="s">
        <v>1422</v>
      </c>
      <c r="C166" s="5" t="s">
        <v>168</v>
      </c>
      <c r="D166" s="5" t="s">
        <v>2894</v>
      </c>
      <c r="E166" s="5" t="s">
        <v>2895</v>
      </c>
      <c r="F166" s="5" t="s">
        <v>2896</v>
      </c>
      <c r="G166" s="5" t="s">
        <v>1513</v>
      </c>
      <c r="H166" s="5" t="s">
        <v>2897</v>
      </c>
      <c r="J166" s="5" t="s">
        <v>2758</v>
      </c>
    </row>
    <row r="167" spans="1:10">
      <c r="A167" s="5">
        <v>166</v>
      </c>
      <c r="B167" s="5" t="s">
        <v>1422</v>
      </c>
      <c r="C167" s="5" t="s">
        <v>168</v>
      </c>
      <c r="D167" s="5" t="s">
        <v>1970</v>
      </c>
      <c r="E167" s="5" t="s">
        <v>1971</v>
      </c>
      <c r="F167" s="5" t="s">
        <v>1972</v>
      </c>
      <c r="G167" s="5" t="s">
        <v>1518</v>
      </c>
      <c r="H167" s="5" t="s">
        <v>1973</v>
      </c>
      <c r="J167" s="5" t="s">
        <v>2758</v>
      </c>
    </row>
    <row r="168" spans="1:10">
      <c r="A168" s="5">
        <v>167</v>
      </c>
      <c r="B168" s="5" t="s">
        <v>1422</v>
      </c>
      <c r="C168" s="5" t="s">
        <v>168</v>
      </c>
      <c r="D168" s="5" t="s">
        <v>1974</v>
      </c>
      <c r="E168" s="5" t="s">
        <v>1975</v>
      </c>
      <c r="F168" s="5" t="s">
        <v>1976</v>
      </c>
      <c r="G168" s="5" t="s">
        <v>1435</v>
      </c>
      <c r="H168" s="5" t="s">
        <v>1977</v>
      </c>
      <c r="J168" s="5" t="s">
        <v>2758</v>
      </c>
    </row>
    <row r="169" spans="1:10">
      <c r="A169" s="5">
        <v>168</v>
      </c>
      <c r="B169" s="5" t="s">
        <v>1422</v>
      </c>
      <c r="C169" s="5" t="s">
        <v>168</v>
      </c>
      <c r="D169" s="5" t="s">
        <v>1978</v>
      </c>
      <c r="E169" s="5" t="s">
        <v>1979</v>
      </c>
      <c r="F169" s="5" t="s">
        <v>1980</v>
      </c>
      <c r="G169" s="5" t="s">
        <v>1637</v>
      </c>
      <c r="J169" s="5" t="s">
        <v>2758</v>
      </c>
    </row>
    <row r="170" spans="1:10">
      <c r="A170" s="5">
        <v>169</v>
      </c>
      <c r="B170" s="5" t="s">
        <v>1422</v>
      </c>
      <c r="C170" s="5" t="s">
        <v>168</v>
      </c>
      <c r="D170" s="5" t="s">
        <v>2898</v>
      </c>
      <c r="E170" s="5" t="s">
        <v>2899</v>
      </c>
      <c r="F170" s="5" t="s">
        <v>2900</v>
      </c>
      <c r="G170" s="5" t="s">
        <v>1710</v>
      </c>
      <c r="H170" s="5" t="s">
        <v>2901</v>
      </c>
      <c r="J170" s="5" t="s">
        <v>2758</v>
      </c>
    </row>
    <row r="171" spans="1:10">
      <c r="A171" s="5">
        <v>170</v>
      </c>
      <c r="B171" s="5" t="s">
        <v>1422</v>
      </c>
      <c r="C171" s="5" t="s">
        <v>168</v>
      </c>
      <c r="D171" s="5" t="s">
        <v>1981</v>
      </c>
      <c r="E171" s="5" t="s">
        <v>1982</v>
      </c>
      <c r="F171" s="5" t="s">
        <v>1983</v>
      </c>
      <c r="G171" s="5" t="s">
        <v>1692</v>
      </c>
      <c r="H171" s="5" t="s">
        <v>1984</v>
      </c>
      <c r="J171" s="5" t="s">
        <v>2758</v>
      </c>
    </row>
    <row r="172" spans="1:10">
      <c r="A172" s="5">
        <v>171</v>
      </c>
      <c r="B172" s="5" t="s">
        <v>1422</v>
      </c>
      <c r="C172" s="5" t="s">
        <v>168</v>
      </c>
      <c r="D172" s="5" t="s">
        <v>1985</v>
      </c>
      <c r="E172" s="5" t="s">
        <v>1986</v>
      </c>
      <c r="F172" s="5" t="s">
        <v>1987</v>
      </c>
      <c r="G172" s="5" t="s">
        <v>1439</v>
      </c>
      <c r="H172" s="5" t="s">
        <v>1988</v>
      </c>
      <c r="I172" s="5" t="s">
        <v>2902</v>
      </c>
      <c r="J172" s="5" t="s">
        <v>2758</v>
      </c>
    </row>
    <row r="173" spans="1:10">
      <c r="A173" s="5">
        <v>172</v>
      </c>
      <c r="B173" s="5" t="s">
        <v>1422</v>
      </c>
      <c r="C173" s="5" t="s">
        <v>168</v>
      </c>
      <c r="D173" s="5" t="s">
        <v>1989</v>
      </c>
      <c r="E173" s="5" t="s">
        <v>1990</v>
      </c>
      <c r="F173" s="5" t="s">
        <v>1991</v>
      </c>
      <c r="G173" s="5" t="s">
        <v>1439</v>
      </c>
      <c r="H173" s="5" t="s">
        <v>1992</v>
      </c>
      <c r="I173" s="5" t="s">
        <v>2903</v>
      </c>
      <c r="J173" s="5" t="s">
        <v>2758</v>
      </c>
    </row>
    <row r="174" spans="1:10">
      <c r="A174" s="5">
        <v>173</v>
      </c>
      <c r="B174" s="5" t="s">
        <v>1422</v>
      </c>
      <c r="C174" s="5" t="s">
        <v>168</v>
      </c>
      <c r="D174" s="5" t="s">
        <v>1993</v>
      </c>
      <c r="E174" s="5" t="s">
        <v>1994</v>
      </c>
      <c r="F174" s="5" t="s">
        <v>1995</v>
      </c>
      <c r="G174" s="5" t="s">
        <v>1692</v>
      </c>
      <c r="H174" s="5" t="s">
        <v>1973</v>
      </c>
      <c r="J174" s="5" t="s">
        <v>2758</v>
      </c>
    </row>
    <row r="175" spans="1:10">
      <c r="A175" s="5">
        <v>174</v>
      </c>
      <c r="B175" s="5" t="s">
        <v>1422</v>
      </c>
      <c r="C175" s="5" t="s">
        <v>168</v>
      </c>
      <c r="D175" s="5" t="s">
        <v>1996</v>
      </c>
      <c r="E175" s="5" t="s">
        <v>1997</v>
      </c>
      <c r="F175" s="5" t="s">
        <v>1998</v>
      </c>
      <c r="G175" s="5" t="s">
        <v>1692</v>
      </c>
      <c r="H175" s="5" t="s">
        <v>1999</v>
      </c>
      <c r="J175" s="5" t="s">
        <v>2758</v>
      </c>
    </row>
    <row r="176" spans="1:10">
      <c r="A176" s="5">
        <v>175</v>
      </c>
      <c r="B176" s="5" t="s">
        <v>1422</v>
      </c>
      <c r="C176" s="5" t="s">
        <v>168</v>
      </c>
      <c r="D176" s="5" t="s">
        <v>2000</v>
      </c>
      <c r="E176" s="5" t="s">
        <v>2001</v>
      </c>
      <c r="F176" s="5" t="s">
        <v>2002</v>
      </c>
      <c r="G176" s="5" t="s">
        <v>1652</v>
      </c>
      <c r="H176" s="5" t="s">
        <v>2003</v>
      </c>
      <c r="J176" s="5" t="s">
        <v>2758</v>
      </c>
    </row>
    <row r="177" spans="1:10">
      <c r="A177" s="5">
        <v>176</v>
      </c>
      <c r="B177" s="5" t="s">
        <v>1422</v>
      </c>
      <c r="C177" s="5" t="s">
        <v>168</v>
      </c>
      <c r="D177" s="5" t="s">
        <v>2004</v>
      </c>
      <c r="E177" s="5" t="s">
        <v>2005</v>
      </c>
      <c r="F177" s="5" t="s">
        <v>2006</v>
      </c>
      <c r="G177" s="5" t="s">
        <v>1587</v>
      </c>
      <c r="H177" s="5" t="s">
        <v>2007</v>
      </c>
      <c r="J177" s="5" t="s">
        <v>2758</v>
      </c>
    </row>
    <row r="178" spans="1:10">
      <c r="A178" s="5">
        <v>177</v>
      </c>
      <c r="B178" s="5" t="s">
        <v>1422</v>
      </c>
      <c r="C178" s="5" t="s">
        <v>168</v>
      </c>
      <c r="D178" s="5" t="s">
        <v>2008</v>
      </c>
      <c r="E178" s="5" t="s">
        <v>2009</v>
      </c>
      <c r="F178" s="5" t="s">
        <v>2010</v>
      </c>
      <c r="G178" s="5" t="s">
        <v>1529</v>
      </c>
      <c r="H178" s="5" t="s">
        <v>2011</v>
      </c>
      <c r="J178" s="5" t="s">
        <v>2758</v>
      </c>
    </row>
    <row r="179" spans="1:10">
      <c r="A179" s="5">
        <v>178</v>
      </c>
      <c r="B179" s="5" t="s">
        <v>1422</v>
      </c>
      <c r="C179" s="5" t="s">
        <v>168</v>
      </c>
      <c r="D179" s="5" t="s">
        <v>2012</v>
      </c>
      <c r="E179" s="5" t="s">
        <v>2013</v>
      </c>
      <c r="F179" s="5" t="s">
        <v>2014</v>
      </c>
      <c r="G179" s="5" t="s">
        <v>1770</v>
      </c>
      <c r="H179" s="5" t="s">
        <v>2015</v>
      </c>
      <c r="J179" s="5" t="s">
        <v>2758</v>
      </c>
    </row>
    <row r="180" spans="1:10">
      <c r="A180" s="5">
        <v>179</v>
      </c>
      <c r="B180" s="5" t="s">
        <v>1422</v>
      </c>
      <c r="C180" s="5" t="s">
        <v>168</v>
      </c>
      <c r="D180" s="5" t="s">
        <v>2018</v>
      </c>
      <c r="E180" s="5" t="s">
        <v>2019</v>
      </c>
      <c r="F180" s="5" t="s">
        <v>2020</v>
      </c>
      <c r="G180" s="5" t="s">
        <v>1587</v>
      </c>
      <c r="H180" s="5" t="s">
        <v>2021</v>
      </c>
      <c r="J180" s="5" t="s">
        <v>2758</v>
      </c>
    </row>
    <row r="181" spans="1:10">
      <c r="A181" s="5">
        <v>180</v>
      </c>
      <c r="B181" s="5" t="s">
        <v>1422</v>
      </c>
      <c r="C181" s="5" t="s">
        <v>168</v>
      </c>
      <c r="D181" s="5" t="s">
        <v>2022</v>
      </c>
      <c r="E181" s="5" t="s">
        <v>2023</v>
      </c>
      <c r="F181" s="5" t="s">
        <v>2024</v>
      </c>
      <c r="G181" s="5" t="s">
        <v>1583</v>
      </c>
      <c r="H181" s="5" t="s">
        <v>2025</v>
      </c>
      <c r="J181" s="5" t="s">
        <v>2758</v>
      </c>
    </row>
    <row r="182" spans="1:10">
      <c r="A182" s="5">
        <v>181</v>
      </c>
      <c r="B182" s="5" t="s">
        <v>1422</v>
      </c>
      <c r="C182" s="5" t="s">
        <v>168</v>
      </c>
      <c r="D182" s="5" t="s">
        <v>2904</v>
      </c>
      <c r="E182" s="5" t="s">
        <v>2905</v>
      </c>
      <c r="F182" s="5" t="s">
        <v>2906</v>
      </c>
      <c r="G182" s="5" t="s">
        <v>1618</v>
      </c>
      <c r="H182" s="5" t="s">
        <v>2907</v>
      </c>
      <c r="J182" s="5" t="s">
        <v>2758</v>
      </c>
    </row>
    <row r="183" spans="1:10">
      <c r="A183" s="5">
        <v>182</v>
      </c>
      <c r="B183" s="5" t="s">
        <v>1422</v>
      </c>
      <c r="C183" s="5" t="s">
        <v>168</v>
      </c>
      <c r="D183" s="5" t="s">
        <v>2026</v>
      </c>
      <c r="E183" s="5" t="s">
        <v>2027</v>
      </c>
      <c r="F183" s="5" t="s">
        <v>2028</v>
      </c>
      <c r="G183" s="5" t="s">
        <v>1457</v>
      </c>
      <c r="H183" s="5" t="s">
        <v>2029</v>
      </c>
      <c r="J183" s="5" t="s">
        <v>2758</v>
      </c>
    </row>
    <row r="184" spans="1:10">
      <c r="A184" s="5">
        <v>183</v>
      </c>
      <c r="B184" s="5" t="s">
        <v>1422</v>
      </c>
      <c r="C184" s="5" t="s">
        <v>168</v>
      </c>
      <c r="D184" s="5" t="s">
        <v>2030</v>
      </c>
      <c r="E184" s="5" t="s">
        <v>2031</v>
      </c>
      <c r="F184" s="5" t="s">
        <v>2032</v>
      </c>
      <c r="G184" s="5" t="s">
        <v>1770</v>
      </c>
      <c r="H184" s="5" t="s">
        <v>1755</v>
      </c>
      <c r="J184" s="5" t="s">
        <v>2758</v>
      </c>
    </row>
    <row r="185" spans="1:10">
      <c r="A185" s="5">
        <v>184</v>
      </c>
      <c r="B185" s="5" t="s">
        <v>1422</v>
      </c>
      <c r="C185" s="5" t="s">
        <v>168</v>
      </c>
      <c r="D185" s="5" t="s">
        <v>2033</v>
      </c>
      <c r="E185" s="5" t="s">
        <v>2034</v>
      </c>
      <c r="F185" s="5" t="s">
        <v>2035</v>
      </c>
      <c r="G185" s="5" t="s">
        <v>1457</v>
      </c>
      <c r="H185" s="5" t="s">
        <v>1525</v>
      </c>
      <c r="J185" s="5" t="s">
        <v>2758</v>
      </c>
    </row>
    <row r="186" spans="1:10">
      <c r="A186" s="5">
        <v>185</v>
      </c>
      <c r="B186" s="5" t="s">
        <v>1422</v>
      </c>
      <c r="C186" s="5" t="s">
        <v>168</v>
      </c>
      <c r="D186" s="5" t="s">
        <v>2036</v>
      </c>
      <c r="E186" s="5" t="s">
        <v>2037</v>
      </c>
      <c r="F186" s="5" t="s">
        <v>2038</v>
      </c>
      <c r="G186" s="5" t="s">
        <v>1470</v>
      </c>
      <c r="H186" s="5" t="s">
        <v>2039</v>
      </c>
      <c r="J186" s="5" t="s">
        <v>2758</v>
      </c>
    </row>
    <row r="187" spans="1:10">
      <c r="A187" s="5">
        <v>186</v>
      </c>
      <c r="B187" s="5" t="s">
        <v>1422</v>
      </c>
      <c r="C187" s="5" t="s">
        <v>168</v>
      </c>
      <c r="D187" s="5" t="s">
        <v>2040</v>
      </c>
      <c r="E187" s="5" t="s">
        <v>2041</v>
      </c>
      <c r="F187" s="5" t="s">
        <v>2042</v>
      </c>
      <c r="G187" s="5" t="s">
        <v>1470</v>
      </c>
      <c r="H187" s="5" t="s">
        <v>2043</v>
      </c>
      <c r="J187" s="5" t="s">
        <v>2758</v>
      </c>
    </row>
    <row r="188" spans="1:10">
      <c r="A188" s="5">
        <v>187</v>
      </c>
      <c r="B188" s="5" t="s">
        <v>1422</v>
      </c>
      <c r="C188" s="5" t="s">
        <v>168</v>
      </c>
      <c r="D188" s="5" t="s">
        <v>2044</v>
      </c>
      <c r="E188" s="5" t="s">
        <v>2045</v>
      </c>
      <c r="F188" s="5" t="s">
        <v>2046</v>
      </c>
      <c r="G188" s="5" t="s">
        <v>2047</v>
      </c>
      <c r="J188" s="5" t="s">
        <v>2758</v>
      </c>
    </row>
    <row r="189" spans="1:10">
      <c r="A189" s="5">
        <v>188</v>
      </c>
      <c r="B189" s="5" t="s">
        <v>1422</v>
      </c>
      <c r="C189" s="5" t="s">
        <v>168</v>
      </c>
      <c r="D189" s="5" t="s">
        <v>2048</v>
      </c>
      <c r="E189" s="5" t="s">
        <v>2049</v>
      </c>
      <c r="F189" s="5" t="s">
        <v>2050</v>
      </c>
      <c r="G189" s="5" t="s">
        <v>1435</v>
      </c>
      <c r="H189" s="5" t="s">
        <v>2051</v>
      </c>
      <c r="J189" s="5" t="s">
        <v>2758</v>
      </c>
    </row>
    <row r="190" spans="1:10">
      <c r="A190" s="5">
        <v>189</v>
      </c>
      <c r="B190" s="5" t="s">
        <v>1422</v>
      </c>
      <c r="C190" s="5" t="s">
        <v>168</v>
      </c>
      <c r="D190" s="5" t="s">
        <v>2908</v>
      </c>
      <c r="E190" s="5" t="s">
        <v>2909</v>
      </c>
      <c r="F190" s="5" t="s">
        <v>2910</v>
      </c>
      <c r="G190" s="5" t="s">
        <v>1439</v>
      </c>
      <c r="H190" s="5" t="s">
        <v>2911</v>
      </c>
      <c r="J190" s="5" t="s">
        <v>2758</v>
      </c>
    </row>
    <row r="191" spans="1:10">
      <c r="A191" s="5">
        <v>190</v>
      </c>
      <c r="B191" s="5" t="s">
        <v>1422</v>
      </c>
      <c r="C191" s="5" t="s">
        <v>168</v>
      </c>
      <c r="D191" s="5" t="s">
        <v>2052</v>
      </c>
      <c r="E191" s="5" t="s">
        <v>2053</v>
      </c>
      <c r="F191" s="5" t="s">
        <v>2054</v>
      </c>
      <c r="G191" s="5" t="s">
        <v>1430</v>
      </c>
      <c r="H191" s="5" t="s">
        <v>2055</v>
      </c>
      <c r="J191" s="5" t="s">
        <v>2758</v>
      </c>
    </row>
    <row r="192" spans="1:10">
      <c r="A192" s="5">
        <v>191</v>
      </c>
      <c r="B192" s="5" t="s">
        <v>1422</v>
      </c>
      <c r="C192" s="5" t="s">
        <v>168</v>
      </c>
      <c r="D192" s="5" t="s">
        <v>2056</v>
      </c>
      <c r="E192" s="5" t="s">
        <v>2057</v>
      </c>
      <c r="F192" s="5" t="s">
        <v>2058</v>
      </c>
      <c r="G192" s="5" t="s">
        <v>1439</v>
      </c>
      <c r="H192" s="5" t="s">
        <v>2059</v>
      </c>
      <c r="I192" s="5" t="s">
        <v>2912</v>
      </c>
      <c r="J192" s="5" t="s">
        <v>2758</v>
      </c>
    </row>
    <row r="193" spans="1:10">
      <c r="A193" s="5">
        <v>192</v>
      </c>
      <c r="B193" s="5" t="s">
        <v>1422</v>
      </c>
      <c r="C193" s="5" t="s">
        <v>168</v>
      </c>
      <c r="D193" s="5" t="s">
        <v>2060</v>
      </c>
      <c r="E193" s="5" t="s">
        <v>2061</v>
      </c>
      <c r="F193" s="5" t="s">
        <v>2062</v>
      </c>
      <c r="G193" s="5" t="s">
        <v>1770</v>
      </c>
      <c r="J193" s="5" t="s">
        <v>2758</v>
      </c>
    </row>
    <row r="194" spans="1:10">
      <c r="A194" s="5">
        <v>193</v>
      </c>
      <c r="B194" s="5" t="s">
        <v>1422</v>
      </c>
      <c r="C194" s="5" t="s">
        <v>168</v>
      </c>
      <c r="D194" s="5" t="s">
        <v>2913</v>
      </c>
      <c r="E194" s="5" t="s">
        <v>2914</v>
      </c>
      <c r="F194" s="5" t="s">
        <v>2915</v>
      </c>
      <c r="G194" s="5" t="s">
        <v>1618</v>
      </c>
      <c r="H194" s="5" t="s">
        <v>2916</v>
      </c>
      <c r="J194" s="5" t="s">
        <v>2758</v>
      </c>
    </row>
    <row r="195" spans="1:10">
      <c r="A195" s="5">
        <v>194</v>
      </c>
      <c r="B195" s="5" t="s">
        <v>1422</v>
      </c>
      <c r="C195" s="5" t="s">
        <v>168</v>
      </c>
      <c r="D195" s="5" t="s">
        <v>2063</v>
      </c>
      <c r="E195" s="5" t="s">
        <v>2064</v>
      </c>
      <c r="F195" s="5" t="s">
        <v>2065</v>
      </c>
      <c r="G195" s="5" t="s">
        <v>1496</v>
      </c>
      <c r="J195" s="5" t="s">
        <v>2758</v>
      </c>
    </row>
    <row r="196" spans="1:10">
      <c r="A196" s="5">
        <v>195</v>
      </c>
      <c r="B196" s="5" t="s">
        <v>1422</v>
      </c>
      <c r="C196" s="5" t="s">
        <v>168</v>
      </c>
      <c r="D196" s="5" t="s">
        <v>2066</v>
      </c>
      <c r="E196" s="5" t="s">
        <v>2067</v>
      </c>
      <c r="F196" s="5" t="s">
        <v>2068</v>
      </c>
      <c r="G196" s="5" t="s">
        <v>1513</v>
      </c>
      <c r="H196" s="5" t="s">
        <v>2069</v>
      </c>
      <c r="I196" s="5" t="s">
        <v>2917</v>
      </c>
      <c r="J196" s="5" t="s">
        <v>2758</v>
      </c>
    </row>
    <row r="197" spans="1:10">
      <c r="A197" s="5">
        <v>196</v>
      </c>
      <c r="B197" s="5" t="s">
        <v>1422</v>
      </c>
      <c r="C197" s="5" t="s">
        <v>168</v>
      </c>
      <c r="D197" s="5" t="s">
        <v>2070</v>
      </c>
      <c r="E197" s="5" t="s">
        <v>2071</v>
      </c>
      <c r="F197" s="5" t="s">
        <v>2072</v>
      </c>
      <c r="G197" s="5" t="s">
        <v>1518</v>
      </c>
      <c r="J197" s="5" t="s">
        <v>2758</v>
      </c>
    </row>
    <row r="198" spans="1:10">
      <c r="A198" s="5">
        <v>197</v>
      </c>
      <c r="B198" s="5" t="s">
        <v>1422</v>
      </c>
      <c r="C198" s="5" t="s">
        <v>168</v>
      </c>
      <c r="D198" s="5" t="s">
        <v>2073</v>
      </c>
      <c r="E198" s="5" t="s">
        <v>2074</v>
      </c>
      <c r="F198" s="5" t="s">
        <v>2075</v>
      </c>
      <c r="G198" s="5" t="s">
        <v>1470</v>
      </c>
      <c r="J198" s="5" t="s">
        <v>2758</v>
      </c>
    </row>
    <row r="199" spans="1:10">
      <c r="A199" s="5">
        <v>198</v>
      </c>
      <c r="B199" s="5" t="s">
        <v>1422</v>
      </c>
      <c r="C199" s="5" t="s">
        <v>168</v>
      </c>
      <c r="D199" s="5" t="s">
        <v>2076</v>
      </c>
      <c r="E199" s="5" t="s">
        <v>2077</v>
      </c>
      <c r="F199" s="5" t="s">
        <v>2078</v>
      </c>
      <c r="G199" s="5" t="s">
        <v>1540</v>
      </c>
      <c r="H199" s="5" t="s">
        <v>2079</v>
      </c>
      <c r="J199" s="5" t="s">
        <v>2758</v>
      </c>
    </row>
    <row r="200" spans="1:10">
      <c r="A200" s="5">
        <v>199</v>
      </c>
      <c r="B200" s="5" t="s">
        <v>1422</v>
      </c>
      <c r="C200" s="5" t="s">
        <v>168</v>
      </c>
      <c r="D200" s="5" t="s">
        <v>2080</v>
      </c>
      <c r="E200" s="5" t="s">
        <v>2081</v>
      </c>
      <c r="F200" s="5" t="s">
        <v>2082</v>
      </c>
      <c r="G200" s="5" t="s">
        <v>1647</v>
      </c>
      <c r="J200" s="5" t="s">
        <v>2758</v>
      </c>
    </row>
    <row r="201" spans="1:10">
      <c r="A201" s="5">
        <v>200</v>
      </c>
      <c r="B201" s="5" t="s">
        <v>1422</v>
      </c>
      <c r="C201" s="5" t="s">
        <v>168</v>
      </c>
      <c r="D201" s="5" t="s">
        <v>2083</v>
      </c>
      <c r="E201" s="5" t="s">
        <v>2084</v>
      </c>
      <c r="F201" s="5" t="s">
        <v>2085</v>
      </c>
      <c r="G201" s="5" t="s">
        <v>1435</v>
      </c>
      <c r="H201" s="5" t="s">
        <v>2086</v>
      </c>
      <c r="J201" s="5" t="s">
        <v>2758</v>
      </c>
    </row>
    <row r="202" spans="1:10">
      <c r="A202" s="5">
        <v>201</v>
      </c>
      <c r="B202" s="5" t="s">
        <v>1422</v>
      </c>
      <c r="C202" s="5" t="s">
        <v>168</v>
      </c>
      <c r="D202" s="5" t="s">
        <v>2087</v>
      </c>
      <c r="E202" s="5" t="s">
        <v>2088</v>
      </c>
      <c r="F202" s="5" t="s">
        <v>2089</v>
      </c>
      <c r="G202" s="5" t="s">
        <v>1587</v>
      </c>
      <c r="H202" s="5" t="s">
        <v>2090</v>
      </c>
      <c r="J202" s="5" t="s">
        <v>2758</v>
      </c>
    </row>
    <row r="203" spans="1:10">
      <c r="A203" s="5">
        <v>202</v>
      </c>
      <c r="B203" s="5" t="s">
        <v>1422</v>
      </c>
      <c r="C203" s="5" t="s">
        <v>168</v>
      </c>
      <c r="D203" s="5" t="s">
        <v>2091</v>
      </c>
      <c r="E203" s="5" t="s">
        <v>2092</v>
      </c>
      <c r="F203" s="5" t="s">
        <v>2093</v>
      </c>
      <c r="G203" s="5" t="s">
        <v>1529</v>
      </c>
      <c r="H203" s="5" t="s">
        <v>2094</v>
      </c>
      <c r="J203" s="5" t="s">
        <v>2758</v>
      </c>
    </row>
    <row r="204" spans="1:10">
      <c r="A204" s="5">
        <v>203</v>
      </c>
      <c r="B204" s="5" t="s">
        <v>1422</v>
      </c>
      <c r="C204" s="5" t="s">
        <v>168</v>
      </c>
      <c r="D204" s="5" t="s">
        <v>2095</v>
      </c>
      <c r="E204" s="5" t="s">
        <v>2092</v>
      </c>
      <c r="F204" s="5" t="s">
        <v>2096</v>
      </c>
      <c r="G204" s="5" t="s">
        <v>1802</v>
      </c>
      <c r="J204" s="5" t="s">
        <v>2758</v>
      </c>
    </row>
    <row r="205" spans="1:10">
      <c r="A205" s="5">
        <v>204</v>
      </c>
      <c r="B205" s="5" t="s">
        <v>1422</v>
      </c>
      <c r="C205" s="5" t="s">
        <v>168</v>
      </c>
      <c r="D205" s="5" t="s">
        <v>2097</v>
      </c>
      <c r="E205" s="5" t="s">
        <v>2098</v>
      </c>
      <c r="F205" s="5" t="s">
        <v>2099</v>
      </c>
      <c r="G205" s="5" t="s">
        <v>1802</v>
      </c>
      <c r="H205" s="5" t="s">
        <v>2100</v>
      </c>
      <c r="J205" s="5" t="s">
        <v>2758</v>
      </c>
    </row>
    <row r="206" spans="1:10">
      <c r="A206" s="5">
        <v>205</v>
      </c>
      <c r="B206" s="5" t="s">
        <v>1422</v>
      </c>
      <c r="C206" s="5" t="s">
        <v>168</v>
      </c>
      <c r="D206" s="5" t="s">
        <v>2101</v>
      </c>
      <c r="E206" s="5" t="s">
        <v>2102</v>
      </c>
      <c r="F206" s="5" t="s">
        <v>2103</v>
      </c>
      <c r="G206" s="5" t="s">
        <v>2104</v>
      </c>
      <c r="H206" s="5" t="s">
        <v>2105</v>
      </c>
      <c r="J206" s="5" t="s">
        <v>2758</v>
      </c>
    </row>
    <row r="207" spans="1:10">
      <c r="A207" s="5">
        <v>206</v>
      </c>
      <c r="B207" s="5" t="s">
        <v>1422</v>
      </c>
      <c r="C207" s="5" t="s">
        <v>168</v>
      </c>
      <c r="D207" s="5" t="s">
        <v>2106</v>
      </c>
      <c r="E207" s="5" t="s">
        <v>2107</v>
      </c>
      <c r="F207" s="5" t="s">
        <v>2108</v>
      </c>
      <c r="G207" s="5" t="s">
        <v>1802</v>
      </c>
      <c r="H207" s="5" t="s">
        <v>2109</v>
      </c>
      <c r="J207" s="5" t="s">
        <v>2758</v>
      </c>
    </row>
    <row r="208" spans="1:10">
      <c r="A208" s="5">
        <v>207</v>
      </c>
      <c r="B208" s="5" t="s">
        <v>1422</v>
      </c>
      <c r="C208" s="5" t="s">
        <v>168</v>
      </c>
      <c r="D208" s="5" t="s">
        <v>2110</v>
      </c>
      <c r="E208" s="5" t="s">
        <v>2111</v>
      </c>
      <c r="F208" s="5" t="s">
        <v>2112</v>
      </c>
      <c r="G208" s="5" t="s">
        <v>1647</v>
      </c>
      <c r="H208" s="5" t="s">
        <v>2113</v>
      </c>
      <c r="I208" s="5" t="s">
        <v>2918</v>
      </c>
      <c r="J208" s="5" t="s">
        <v>2758</v>
      </c>
    </row>
    <row r="209" spans="1:10">
      <c r="A209" s="5">
        <v>208</v>
      </c>
      <c r="B209" s="5" t="s">
        <v>1422</v>
      </c>
      <c r="C209" s="5" t="s">
        <v>168</v>
      </c>
      <c r="D209" s="5" t="s">
        <v>2114</v>
      </c>
      <c r="E209" s="5" t="s">
        <v>2115</v>
      </c>
      <c r="F209" s="5" t="s">
        <v>2116</v>
      </c>
      <c r="G209" s="5" t="s">
        <v>1647</v>
      </c>
      <c r="J209" s="5" t="s">
        <v>2758</v>
      </c>
    </row>
    <row r="210" spans="1:10">
      <c r="A210" s="5">
        <v>209</v>
      </c>
      <c r="B210" s="5" t="s">
        <v>1422</v>
      </c>
      <c r="C210" s="5" t="s">
        <v>168</v>
      </c>
      <c r="D210" s="5" t="s">
        <v>2117</v>
      </c>
      <c r="E210" s="5" t="s">
        <v>2118</v>
      </c>
      <c r="F210" s="5" t="s">
        <v>2119</v>
      </c>
      <c r="G210" s="5" t="s">
        <v>1903</v>
      </c>
      <c r="H210" s="5" t="s">
        <v>2120</v>
      </c>
      <c r="J210" s="5" t="s">
        <v>2758</v>
      </c>
    </row>
    <row r="211" spans="1:10">
      <c r="A211" s="5">
        <v>210</v>
      </c>
      <c r="B211" s="5" t="s">
        <v>1422</v>
      </c>
      <c r="C211" s="5" t="s">
        <v>168</v>
      </c>
      <c r="D211" s="5" t="s">
        <v>2121</v>
      </c>
      <c r="E211" s="5" t="s">
        <v>2122</v>
      </c>
      <c r="F211" s="5" t="s">
        <v>2123</v>
      </c>
      <c r="G211" s="5" t="s">
        <v>1529</v>
      </c>
      <c r="H211" s="5" t="s">
        <v>2124</v>
      </c>
      <c r="J211" s="5" t="s">
        <v>2758</v>
      </c>
    </row>
    <row r="212" spans="1:10">
      <c r="A212" s="5">
        <v>211</v>
      </c>
      <c r="B212" s="5" t="s">
        <v>1422</v>
      </c>
      <c r="C212" s="5" t="s">
        <v>168</v>
      </c>
      <c r="D212" s="5" t="s">
        <v>2125</v>
      </c>
      <c r="E212" s="5" t="s">
        <v>2126</v>
      </c>
      <c r="F212" s="5" t="s">
        <v>2127</v>
      </c>
      <c r="G212" s="5" t="s">
        <v>1435</v>
      </c>
      <c r="J212" s="5" t="s">
        <v>2758</v>
      </c>
    </row>
    <row r="213" spans="1:10">
      <c r="A213" s="5">
        <v>212</v>
      </c>
      <c r="B213" s="5" t="s">
        <v>1422</v>
      </c>
      <c r="C213" s="5" t="s">
        <v>168</v>
      </c>
      <c r="D213" s="5" t="s">
        <v>2128</v>
      </c>
      <c r="E213" s="5" t="s">
        <v>2129</v>
      </c>
      <c r="F213" s="5" t="s">
        <v>2130</v>
      </c>
      <c r="G213" s="5" t="s">
        <v>1583</v>
      </c>
      <c r="H213" s="5" t="s">
        <v>2131</v>
      </c>
      <c r="J213" s="5" t="s">
        <v>2758</v>
      </c>
    </row>
    <row r="214" spans="1:10">
      <c r="A214" s="5">
        <v>213</v>
      </c>
      <c r="B214" s="5" t="s">
        <v>1422</v>
      </c>
      <c r="C214" s="5" t="s">
        <v>168</v>
      </c>
      <c r="D214" s="5" t="s">
        <v>2132</v>
      </c>
      <c r="E214" s="5" t="s">
        <v>2133</v>
      </c>
      <c r="F214" s="5" t="s">
        <v>2134</v>
      </c>
      <c r="G214" s="5" t="s">
        <v>2135</v>
      </c>
      <c r="H214" s="5" t="s">
        <v>2136</v>
      </c>
      <c r="J214" s="5" t="s">
        <v>2758</v>
      </c>
    </row>
    <row r="215" spans="1:10">
      <c r="A215" s="5">
        <v>214</v>
      </c>
      <c r="B215" s="5" t="s">
        <v>1422</v>
      </c>
      <c r="C215" s="5" t="s">
        <v>168</v>
      </c>
      <c r="D215" s="5" t="s">
        <v>2919</v>
      </c>
      <c r="E215" s="5" t="s">
        <v>2920</v>
      </c>
      <c r="F215" s="5" t="s">
        <v>2921</v>
      </c>
      <c r="G215" s="5" t="s">
        <v>1466</v>
      </c>
      <c r="H215" s="5" t="s">
        <v>2922</v>
      </c>
      <c r="J215" s="5" t="s">
        <v>2758</v>
      </c>
    </row>
    <row r="216" spans="1:10">
      <c r="A216" s="5">
        <v>215</v>
      </c>
      <c r="B216" s="5" t="s">
        <v>1422</v>
      </c>
      <c r="C216" s="5" t="s">
        <v>168</v>
      </c>
      <c r="D216" s="5" t="s">
        <v>2137</v>
      </c>
      <c r="E216" s="5" t="s">
        <v>2138</v>
      </c>
      <c r="F216" s="5" t="s">
        <v>2139</v>
      </c>
      <c r="G216" s="5" t="s">
        <v>1660</v>
      </c>
      <c r="H216" s="5" t="s">
        <v>2140</v>
      </c>
      <c r="J216" s="5" t="s">
        <v>2758</v>
      </c>
    </row>
    <row r="217" spans="1:10">
      <c r="A217" s="5">
        <v>216</v>
      </c>
      <c r="B217" s="5" t="s">
        <v>1422</v>
      </c>
      <c r="C217" s="5" t="s">
        <v>168</v>
      </c>
      <c r="D217" s="5" t="s">
        <v>2923</v>
      </c>
      <c r="E217" s="5" t="s">
        <v>2924</v>
      </c>
      <c r="F217" s="5" t="s">
        <v>2925</v>
      </c>
      <c r="G217" s="5" t="s">
        <v>2926</v>
      </c>
      <c r="J217" s="5" t="s">
        <v>2758</v>
      </c>
    </row>
    <row r="218" spans="1:10">
      <c r="A218" s="5">
        <v>217</v>
      </c>
      <c r="B218" s="5" t="s">
        <v>1422</v>
      </c>
      <c r="C218" s="5" t="s">
        <v>168</v>
      </c>
      <c r="D218" s="5" t="s">
        <v>2141</v>
      </c>
      <c r="E218" s="5" t="s">
        <v>2142</v>
      </c>
      <c r="F218" s="5" t="s">
        <v>2143</v>
      </c>
      <c r="G218" s="5" t="s">
        <v>1435</v>
      </c>
      <c r="J218" s="5" t="s">
        <v>2758</v>
      </c>
    </row>
    <row r="219" spans="1:10">
      <c r="A219" s="5">
        <v>218</v>
      </c>
      <c r="B219" s="5" t="s">
        <v>1422</v>
      </c>
      <c r="C219" s="5" t="s">
        <v>168</v>
      </c>
      <c r="D219" s="5" t="s">
        <v>2144</v>
      </c>
      <c r="E219" s="5" t="s">
        <v>2145</v>
      </c>
      <c r="F219" s="5" t="s">
        <v>2146</v>
      </c>
      <c r="G219" s="5" t="s">
        <v>1797</v>
      </c>
      <c r="H219" s="5" t="s">
        <v>2147</v>
      </c>
      <c r="J219" s="5" t="s">
        <v>2758</v>
      </c>
    </row>
    <row r="220" spans="1:10">
      <c r="A220" s="5">
        <v>219</v>
      </c>
      <c r="B220" s="5" t="s">
        <v>1422</v>
      </c>
      <c r="C220" s="5" t="s">
        <v>168</v>
      </c>
      <c r="D220" s="5" t="s">
        <v>2148</v>
      </c>
      <c r="E220" s="5" t="s">
        <v>2149</v>
      </c>
      <c r="F220" s="5" t="s">
        <v>2150</v>
      </c>
      <c r="G220" s="5" t="s">
        <v>1439</v>
      </c>
      <c r="J220" s="5" t="s">
        <v>2758</v>
      </c>
    </row>
    <row r="221" spans="1:10">
      <c r="A221" s="5">
        <v>220</v>
      </c>
      <c r="B221" s="5" t="s">
        <v>1422</v>
      </c>
      <c r="C221" s="5" t="s">
        <v>168</v>
      </c>
      <c r="D221" s="5" t="s">
        <v>2151</v>
      </c>
      <c r="E221" s="5" t="s">
        <v>2152</v>
      </c>
      <c r="F221" s="5" t="s">
        <v>2153</v>
      </c>
      <c r="G221" s="5" t="s">
        <v>1540</v>
      </c>
      <c r="H221" s="5" t="s">
        <v>2079</v>
      </c>
      <c r="J221" s="5" t="s">
        <v>2758</v>
      </c>
    </row>
    <row r="222" spans="1:10">
      <c r="A222" s="5">
        <v>221</v>
      </c>
      <c r="B222" s="5" t="s">
        <v>1422</v>
      </c>
      <c r="C222" s="5" t="s">
        <v>168</v>
      </c>
      <c r="D222" s="5" t="s">
        <v>2927</v>
      </c>
      <c r="E222" s="5" t="s">
        <v>2928</v>
      </c>
      <c r="F222" s="5" t="s">
        <v>2929</v>
      </c>
      <c r="G222" s="5" t="s">
        <v>2930</v>
      </c>
      <c r="J222" s="5" t="s">
        <v>2758</v>
      </c>
    </row>
    <row r="223" spans="1:10">
      <c r="A223" s="5">
        <v>222</v>
      </c>
      <c r="B223" s="5" t="s">
        <v>1422</v>
      </c>
      <c r="C223" s="5" t="s">
        <v>168</v>
      </c>
      <c r="D223" s="5" t="s">
        <v>2154</v>
      </c>
      <c r="E223" s="5" t="s">
        <v>2155</v>
      </c>
      <c r="F223" s="5" t="s">
        <v>2156</v>
      </c>
      <c r="G223" s="5" t="s">
        <v>1457</v>
      </c>
      <c r="J223" s="5" t="s">
        <v>2758</v>
      </c>
    </row>
    <row r="224" spans="1:10">
      <c r="A224" s="5">
        <v>223</v>
      </c>
      <c r="B224" s="5" t="s">
        <v>1422</v>
      </c>
      <c r="C224" s="5" t="s">
        <v>168</v>
      </c>
      <c r="D224" s="5" t="s">
        <v>2157</v>
      </c>
      <c r="E224" s="5" t="s">
        <v>2158</v>
      </c>
      <c r="F224" s="5" t="s">
        <v>2159</v>
      </c>
      <c r="G224" s="5" t="s">
        <v>1466</v>
      </c>
      <c r="H224" s="5" t="s">
        <v>2160</v>
      </c>
      <c r="J224" s="5" t="s">
        <v>2758</v>
      </c>
    </row>
    <row r="225" spans="1:10">
      <c r="A225" s="5">
        <v>224</v>
      </c>
      <c r="B225" s="5" t="s">
        <v>1422</v>
      </c>
      <c r="C225" s="5" t="s">
        <v>168</v>
      </c>
      <c r="D225" s="5" t="s">
        <v>2161</v>
      </c>
      <c r="E225" s="5" t="s">
        <v>2162</v>
      </c>
      <c r="F225" s="5" t="s">
        <v>2163</v>
      </c>
      <c r="G225" s="5" t="s">
        <v>1439</v>
      </c>
      <c r="H225" s="5" t="s">
        <v>2164</v>
      </c>
      <c r="J225" s="5" t="s">
        <v>2758</v>
      </c>
    </row>
    <row r="226" spans="1:10">
      <c r="A226" s="5">
        <v>225</v>
      </c>
      <c r="B226" s="5" t="s">
        <v>1422</v>
      </c>
      <c r="C226" s="5" t="s">
        <v>168</v>
      </c>
      <c r="D226" s="5" t="s">
        <v>2165</v>
      </c>
      <c r="E226" s="5" t="s">
        <v>2166</v>
      </c>
      <c r="F226" s="5" t="s">
        <v>2167</v>
      </c>
      <c r="G226" s="5" t="s">
        <v>1449</v>
      </c>
      <c r="H226" s="5" t="s">
        <v>2168</v>
      </c>
      <c r="I226" s="5" t="s">
        <v>2931</v>
      </c>
      <c r="J226" s="5" t="s">
        <v>2758</v>
      </c>
    </row>
    <row r="227" spans="1:10">
      <c r="A227" s="5">
        <v>226</v>
      </c>
      <c r="B227" s="5" t="s">
        <v>1422</v>
      </c>
      <c r="C227" s="5" t="s">
        <v>168</v>
      </c>
      <c r="D227" s="5" t="s">
        <v>2169</v>
      </c>
      <c r="E227" s="5" t="s">
        <v>2170</v>
      </c>
      <c r="F227" s="5" t="s">
        <v>2171</v>
      </c>
      <c r="G227" s="5" t="s">
        <v>1581</v>
      </c>
      <c r="H227" s="5" t="s">
        <v>2172</v>
      </c>
      <c r="J227" s="5" t="s">
        <v>2758</v>
      </c>
    </row>
    <row r="228" spans="1:10">
      <c r="A228" s="5">
        <v>227</v>
      </c>
      <c r="B228" s="5" t="s">
        <v>1422</v>
      </c>
      <c r="C228" s="5" t="s">
        <v>168</v>
      </c>
      <c r="D228" s="5" t="s">
        <v>2173</v>
      </c>
      <c r="E228" s="5" t="s">
        <v>2174</v>
      </c>
      <c r="F228" s="5" t="s">
        <v>2175</v>
      </c>
      <c r="G228" s="5" t="s">
        <v>1444</v>
      </c>
      <c r="H228" s="5" t="s">
        <v>2176</v>
      </c>
      <c r="J228" s="5" t="s">
        <v>2758</v>
      </c>
    </row>
    <row r="229" spans="1:10">
      <c r="A229" s="5">
        <v>228</v>
      </c>
      <c r="B229" s="5" t="s">
        <v>1422</v>
      </c>
      <c r="C229" s="5" t="s">
        <v>168</v>
      </c>
      <c r="D229" s="5" t="s">
        <v>2177</v>
      </c>
      <c r="E229" s="5" t="s">
        <v>2178</v>
      </c>
      <c r="F229" s="5" t="s">
        <v>2179</v>
      </c>
      <c r="G229" s="5" t="s">
        <v>1435</v>
      </c>
      <c r="H229" s="5" t="s">
        <v>2180</v>
      </c>
      <c r="J229" s="5" t="s">
        <v>2758</v>
      </c>
    </row>
    <row r="230" spans="1:10">
      <c r="A230" s="5">
        <v>229</v>
      </c>
      <c r="B230" s="5" t="s">
        <v>1422</v>
      </c>
      <c r="C230" s="5" t="s">
        <v>168</v>
      </c>
      <c r="D230" s="5" t="s">
        <v>2181</v>
      </c>
      <c r="E230" s="5" t="s">
        <v>2182</v>
      </c>
      <c r="F230" s="5" t="s">
        <v>2183</v>
      </c>
      <c r="G230" s="5" t="s">
        <v>1513</v>
      </c>
      <c r="J230" s="5" t="s">
        <v>2758</v>
      </c>
    </row>
    <row r="231" spans="1:10">
      <c r="A231" s="5">
        <v>230</v>
      </c>
      <c r="B231" s="5" t="s">
        <v>1422</v>
      </c>
      <c r="C231" s="5" t="s">
        <v>168</v>
      </c>
      <c r="D231" s="5" t="s">
        <v>2932</v>
      </c>
      <c r="E231" s="5" t="s">
        <v>2933</v>
      </c>
      <c r="F231" s="5" t="s">
        <v>2934</v>
      </c>
      <c r="G231" s="5" t="s">
        <v>1618</v>
      </c>
      <c r="J231" s="5" t="s">
        <v>2758</v>
      </c>
    </row>
    <row r="232" spans="1:10">
      <c r="A232" s="5">
        <v>231</v>
      </c>
      <c r="B232" s="5" t="s">
        <v>1422</v>
      </c>
      <c r="C232" s="5" t="s">
        <v>168</v>
      </c>
      <c r="D232" s="5" t="s">
        <v>2184</v>
      </c>
      <c r="E232" s="5" t="s">
        <v>2185</v>
      </c>
      <c r="F232" s="5" t="s">
        <v>2186</v>
      </c>
      <c r="G232" s="5" t="s">
        <v>1513</v>
      </c>
      <c r="J232" s="5" t="s">
        <v>2758</v>
      </c>
    </row>
    <row r="233" spans="1:10">
      <c r="A233" s="5">
        <v>232</v>
      </c>
      <c r="B233" s="5" t="s">
        <v>1422</v>
      </c>
      <c r="C233" s="5" t="s">
        <v>168</v>
      </c>
      <c r="D233" s="5" t="s">
        <v>2187</v>
      </c>
      <c r="E233" s="5" t="s">
        <v>2188</v>
      </c>
      <c r="F233" s="5" t="s">
        <v>2189</v>
      </c>
      <c r="G233" s="5" t="s">
        <v>1470</v>
      </c>
      <c r="H233" s="5" t="s">
        <v>2190</v>
      </c>
      <c r="J233" s="5" t="s">
        <v>2758</v>
      </c>
    </row>
    <row r="234" spans="1:10">
      <c r="A234" s="5">
        <v>233</v>
      </c>
      <c r="B234" s="5" t="s">
        <v>1422</v>
      </c>
      <c r="C234" s="5" t="s">
        <v>168</v>
      </c>
      <c r="D234" s="5" t="s">
        <v>2191</v>
      </c>
      <c r="E234" s="5" t="s">
        <v>2192</v>
      </c>
      <c r="F234" s="5" t="s">
        <v>2193</v>
      </c>
      <c r="G234" s="5" t="s">
        <v>1513</v>
      </c>
      <c r="H234" s="5" t="s">
        <v>2194</v>
      </c>
      <c r="J234" s="5" t="s">
        <v>2758</v>
      </c>
    </row>
    <row r="235" spans="1:10">
      <c r="A235" s="5">
        <v>234</v>
      </c>
      <c r="B235" s="5" t="s">
        <v>1422</v>
      </c>
      <c r="C235" s="5" t="s">
        <v>168</v>
      </c>
      <c r="D235" s="5" t="s">
        <v>2195</v>
      </c>
      <c r="E235" s="5" t="s">
        <v>2196</v>
      </c>
      <c r="F235" s="5" t="s">
        <v>2197</v>
      </c>
      <c r="G235" s="5" t="s">
        <v>1540</v>
      </c>
      <c r="H235" s="5" t="s">
        <v>2079</v>
      </c>
      <c r="J235" s="5" t="s">
        <v>2758</v>
      </c>
    </row>
    <row r="236" spans="1:10">
      <c r="A236" s="5">
        <v>235</v>
      </c>
      <c r="B236" s="5" t="s">
        <v>1422</v>
      </c>
      <c r="C236" s="5" t="s">
        <v>168</v>
      </c>
      <c r="D236" s="5" t="s">
        <v>2935</v>
      </c>
      <c r="E236" s="5" t="s">
        <v>2936</v>
      </c>
      <c r="F236" s="5" t="s">
        <v>2937</v>
      </c>
      <c r="G236" s="5" t="s">
        <v>1435</v>
      </c>
      <c r="H236" s="5" t="s">
        <v>2938</v>
      </c>
      <c r="J236" s="5" t="s">
        <v>2758</v>
      </c>
    </row>
    <row r="237" spans="1:10">
      <c r="A237" s="5">
        <v>236</v>
      </c>
      <c r="B237" s="5" t="s">
        <v>1422</v>
      </c>
      <c r="C237" s="5" t="s">
        <v>168</v>
      </c>
      <c r="D237" s="5" t="s">
        <v>2198</v>
      </c>
      <c r="E237" s="5" t="s">
        <v>2199</v>
      </c>
      <c r="F237" s="5" t="s">
        <v>2200</v>
      </c>
      <c r="G237" s="5" t="s">
        <v>1435</v>
      </c>
      <c r="H237" s="5" t="s">
        <v>2201</v>
      </c>
      <c r="J237" s="5" t="s">
        <v>2758</v>
      </c>
    </row>
    <row r="238" spans="1:10">
      <c r="A238" s="5">
        <v>237</v>
      </c>
      <c r="B238" s="5" t="s">
        <v>1422</v>
      </c>
      <c r="C238" s="5" t="s">
        <v>168</v>
      </c>
      <c r="D238" s="5" t="s">
        <v>2202</v>
      </c>
      <c r="E238" s="5" t="s">
        <v>2203</v>
      </c>
      <c r="F238" s="5" t="s">
        <v>2204</v>
      </c>
      <c r="G238" s="5" t="s">
        <v>1540</v>
      </c>
      <c r="H238" s="5" t="s">
        <v>2079</v>
      </c>
      <c r="J238" s="5" t="s">
        <v>2758</v>
      </c>
    </row>
    <row r="239" spans="1:10">
      <c r="A239" s="5">
        <v>238</v>
      </c>
      <c r="B239" s="5" t="s">
        <v>1422</v>
      </c>
      <c r="C239" s="5" t="s">
        <v>168</v>
      </c>
      <c r="D239" s="5" t="s">
        <v>2939</v>
      </c>
      <c r="E239" s="5" t="s">
        <v>2940</v>
      </c>
      <c r="F239" s="5" t="s">
        <v>2941</v>
      </c>
      <c r="G239" s="5" t="s">
        <v>1449</v>
      </c>
      <c r="H239" s="5" t="s">
        <v>2942</v>
      </c>
      <c r="J239" s="5" t="s">
        <v>2758</v>
      </c>
    </row>
    <row r="240" spans="1:10">
      <c r="A240" s="5">
        <v>239</v>
      </c>
      <c r="B240" s="5" t="s">
        <v>1422</v>
      </c>
      <c r="C240" s="5" t="s">
        <v>168</v>
      </c>
      <c r="D240" s="5" t="s">
        <v>2205</v>
      </c>
      <c r="E240" s="5" t="s">
        <v>2206</v>
      </c>
      <c r="F240" s="5" t="s">
        <v>2207</v>
      </c>
      <c r="G240" s="5" t="s">
        <v>2135</v>
      </c>
      <c r="J240" s="5" t="s">
        <v>2758</v>
      </c>
    </row>
    <row r="241" spans="1:10">
      <c r="A241" s="5">
        <v>240</v>
      </c>
      <c r="B241" s="5" t="s">
        <v>1422</v>
      </c>
      <c r="C241" s="5" t="s">
        <v>168</v>
      </c>
      <c r="D241" s="5" t="s">
        <v>2208</v>
      </c>
      <c r="E241" s="5" t="s">
        <v>2209</v>
      </c>
      <c r="F241" s="5" t="s">
        <v>2210</v>
      </c>
      <c r="G241" s="5" t="s">
        <v>1540</v>
      </c>
      <c r="H241" s="5" t="s">
        <v>2079</v>
      </c>
      <c r="J241" s="5" t="s">
        <v>2758</v>
      </c>
    </row>
    <row r="242" spans="1:10">
      <c r="A242" s="5">
        <v>241</v>
      </c>
      <c r="B242" s="5" t="s">
        <v>1422</v>
      </c>
      <c r="C242" s="5" t="s">
        <v>168</v>
      </c>
      <c r="D242" s="5" t="s">
        <v>2211</v>
      </c>
      <c r="E242" s="5" t="s">
        <v>2212</v>
      </c>
      <c r="F242" s="5" t="s">
        <v>2213</v>
      </c>
      <c r="G242" s="5" t="s">
        <v>2214</v>
      </c>
      <c r="H242" s="5" t="s">
        <v>2215</v>
      </c>
      <c r="J242" s="5" t="s">
        <v>2758</v>
      </c>
    </row>
    <row r="243" spans="1:10">
      <c r="A243" s="5">
        <v>242</v>
      </c>
      <c r="B243" s="5" t="s">
        <v>1422</v>
      </c>
      <c r="C243" s="5" t="s">
        <v>168</v>
      </c>
      <c r="D243" s="5" t="s">
        <v>2216</v>
      </c>
      <c r="E243" s="5" t="s">
        <v>2217</v>
      </c>
      <c r="F243" s="5" t="s">
        <v>2218</v>
      </c>
      <c r="G243" s="5" t="s">
        <v>1439</v>
      </c>
      <c r="H243" s="5" t="s">
        <v>2219</v>
      </c>
      <c r="J243" s="5" t="s">
        <v>2758</v>
      </c>
    </row>
    <row r="244" spans="1:10">
      <c r="A244" s="5">
        <v>243</v>
      </c>
      <c r="B244" s="5" t="s">
        <v>1422</v>
      </c>
      <c r="C244" s="5" t="s">
        <v>168</v>
      </c>
      <c r="D244" s="5" t="s">
        <v>2220</v>
      </c>
      <c r="E244" s="5" t="s">
        <v>2221</v>
      </c>
      <c r="F244" s="5" t="s">
        <v>2222</v>
      </c>
      <c r="G244" s="5" t="s">
        <v>1770</v>
      </c>
      <c r="H244" s="5" t="s">
        <v>2223</v>
      </c>
      <c r="I244" s="5" t="s">
        <v>2874</v>
      </c>
      <c r="J244" s="5" t="s">
        <v>2758</v>
      </c>
    </row>
    <row r="245" spans="1:10">
      <c r="A245" s="5">
        <v>244</v>
      </c>
      <c r="B245" s="5" t="s">
        <v>1422</v>
      </c>
      <c r="C245" s="5" t="s">
        <v>168</v>
      </c>
      <c r="D245" s="5" t="s">
        <v>2224</v>
      </c>
      <c r="E245" s="5" t="s">
        <v>2225</v>
      </c>
      <c r="F245" s="5" t="s">
        <v>2226</v>
      </c>
      <c r="G245" s="5" t="s">
        <v>1540</v>
      </c>
      <c r="J245" s="5" t="s">
        <v>2758</v>
      </c>
    </row>
    <row r="246" spans="1:10">
      <c r="A246" s="5">
        <v>245</v>
      </c>
      <c r="B246" s="5" t="s">
        <v>1422</v>
      </c>
      <c r="C246" s="5" t="s">
        <v>168</v>
      </c>
      <c r="D246" s="5" t="s">
        <v>2227</v>
      </c>
      <c r="E246" s="5" t="s">
        <v>2228</v>
      </c>
      <c r="F246" s="5" t="s">
        <v>2229</v>
      </c>
      <c r="G246" s="5" t="s">
        <v>1587</v>
      </c>
      <c r="H246" s="5" t="s">
        <v>2230</v>
      </c>
      <c r="J246" s="5" t="s">
        <v>2758</v>
      </c>
    </row>
    <row r="247" spans="1:10">
      <c r="A247" s="5">
        <v>246</v>
      </c>
      <c r="B247" s="5" t="s">
        <v>1422</v>
      </c>
      <c r="C247" s="5" t="s">
        <v>168</v>
      </c>
      <c r="D247" s="5" t="s">
        <v>2231</v>
      </c>
      <c r="E247" s="5" t="s">
        <v>2232</v>
      </c>
      <c r="F247" s="5" t="s">
        <v>2233</v>
      </c>
      <c r="G247" s="5" t="s">
        <v>1430</v>
      </c>
      <c r="H247" s="5" t="s">
        <v>2234</v>
      </c>
      <c r="I247" s="5" t="s">
        <v>2807</v>
      </c>
      <c r="J247" s="5" t="s">
        <v>2758</v>
      </c>
    </row>
    <row r="248" spans="1:10">
      <c r="A248" s="5">
        <v>247</v>
      </c>
      <c r="B248" s="5" t="s">
        <v>1422</v>
      </c>
      <c r="C248" s="5" t="s">
        <v>168</v>
      </c>
      <c r="D248" s="5" t="s">
        <v>2235</v>
      </c>
      <c r="E248" s="5" t="s">
        <v>2236</v>
      </c>
      <c r="F248" s="5" t="s">
        <v>2237</v>
      </c>
      <c r="G248" s="5" t="s">
        <v>1581</v>
      </c>
      <c r="H248" s="5" t="s">
        <v>2238</v>
      </c>
      <c r="J248" s="5" t="s">
        <v>2758</v>
      </c>
    </row>
    <row r="249" spans="1:10">
      <c r="A249" s="5">
        <v>248</v>
      </c>
      <c r="B249" s="5" t="s">
        <v>1422</v>
      </c>
      <c r="C249" s="5" t="s">
        <v>168</v>
      </c>
      <c r="D249" s="5" t="s">
        <v>2239</v>
      </c>
      <c r="E249" s="5" t="s">
        <v>2240</v>
      </c>
      <c r="F249" s="5" t="s">
        <v>2241</v>
      </c>
      <c r="G249" s="5" t="s">
        <v>1540</v>
      </c>
      <c r="H249" s="5" t="s">
        <v>2079</v>
      </c>
      <c r="J249" s="5" t="s">
        <v>2758</v>
      </c>
    </row>
    <row r="250" spans="1:10">
      <c r="A250" s="5">
        <v>249</v>
      </c>
      <c r="B250" s="5" t="s">
        <v>1422</v>
      </c>
      <c r="C250" s="5" t="s">
        <v>168</v>
      </c>
      <c r="D250" s="5" t="s">
        <v>2242</v>
      </c>
      <c r="E250" s="5" t="s">
        <v>2243</v>
      </c>
      <c r="F250" s="5" t="s">
        <v>2244</v>
      </c>
      <c r="G250" s="5" t="s">
        <v>1430</v>
      </c>
      <c r="H250" s="5" t="s">
        <v>2245</v>
      </c>
      <c r="J250" s="5" t="s">
        <v>2758</v>
      </c>
    </row>
    <row r="251" spans="1:10">
      <c r="A251" s="5">
        <v>250</v>
      </c>
      <c r="B251" s="5" t="s">
        <v>1422</v>
      </c>
      <c r="C251" s="5" t="s">
        <v>168</v>
      </c>
      <c r="D251" s="5" t="s">
        <v>2246</v>
      </c>
      <c r="E251" s="5" t="s">
        <v>2247</v>
      </c>
      <c r="F251" s="5" t="s">
        <v>2248</v>
      </c>
      <c r="G251" s="5" t="s">
        <v>1439</v>
      </c>
      <c r="H251" s="5" t="s">
        <v>2249</v>
      </c>
      <c r="I251" s="5" t="s">
        <v>2943</v>
      </c>
      <c r="J251" s="5" t="s">
        <v>2758</v>
      </c>
    </row>
    <row r="252" spans="1:10">
      <c r="A252" s="5">
        <v>251</v>
      </c>
      <c r="B252" s="5" t="s">
        <v>1422</v>
      </c>
      <c r="C252" s="5" t="s">
        <v>168</v>
      </c>
      <c r="D252" s="5" t="s">
        <v>2250</v>
      </c>
      <c r="E252" s="5" t="s">
        <v>2251</v>
      </c>
      <c r="F252" s="5" t="s">
        <v>2252</v>
      </c>
      <c r="G252" s="5" t="s">
        <v>1618</v>
      </c>
      <c r="H252" s="5" t="s">
        <v>2253</v>
      </c>
      <c r="J252" s="5" t="s">
        <v>2758</v>
      </c>
    </row>
    <row r="253" spans="1:10">
      <c r="A253" s="5">
        <v>252</v>
      </c>
      <c r="B253" s="5" t="s">
        <v>1422</v>
      </c>
      <c r="C253" s="5" t="s">
        <v>168</v>
      </c>
      <c r="D253" s="5" t="s">
        <v>2254</v>
      </c>
      <c r="E253" s="5" t="s">
        <v>2255</v>
      </c>
      <c r="F253" s="5" t="s">
        <v>2256</v>
      </c>
      <c r="G253" s="5" t="s">
        <v>1529</v>
      </c>
      <c r="J253" s="5" t="s">
        <v>2758</v>
      </c>
    </row>
    <row r="254" spans="1:10">
      <c r="A254" s="5">
        <v>253</v>
      </c>
      <c r="B254" s="5" t="s">
        <v>1422</v>
      </c>
      <c r="C254" s="5" t="s">
        <v>168</v>
      </c>
      <c r="D254" s="5" t="s">
        <v>2944</v>
      </c>
      <c r="E254" s="5" t="s">
        <v>2945</v>
      </c>
      <c r="F254" s="5" t="s">
        <v>2946</v>
      </c>
      <c r="G254" s="5" t="s">
        <v>1470</v>
      </c>
      <c r="H254" s="5" t="s">
        <v>2947</v>
      </c>
      <c r="J254" s="5" t="s">
        <v>2758</v>
      </c>
    </row>
    <row r="255" spans="1:10">
      <c r="A255" s="5">
        <v>254</v>
      </c>
      <c r="B255" s="5" t="s">
        <v>1422</v>
      </c>
      <c r="C255" s="5" t="s">
        <v>168</v>
      </c>
      <c r="D255" s="5" t="s">
        <v>2948</v>
      </c>
      <c r="E255" s="5" t="s">
        <v>2949</v>
      </c>
      <c r="F255" s="5" t="s">
        <v>2950</v>
      </c>
      <c r="G255" s="5" t="s">
        <v>1710</v>
      </c>
      <c r="J255" s="5" t="s">
        <v>2758</v>
      </c>
    </row>
    <row r="256" spans="1:10">
      <c r="A256" s="5">
        <v>255</v>
      </c>
      <c r="B256" s="5" t="s">
        <v>1422</v>
      </c>
      <c r="C256" s="5" t="s">
        <v>168</v>
      </c>
      <c r="D256" s="5" t="s">
        <v>2257</v>
      </c>
      <c r="E256" s="5" t="s">
        <v>2258</v>
      </c>
      <c r="F256" s="5" t="s">
        <v>2259</v>
      </c>
      <c r="G256" s="5" t="s">
        <v>1583</v>
      </c>
      <c r="H256" s="5" t="s">
        <v>2260</v>
      </c>
      <c r="J256" s="5" t="s">
        <v>2758</v>
      </c>
    </row>
    <row r="257" spans="1:10">
      <c r="A257" s="5">
        <v>256</v>
      </c>
      <c r="B257" s="5" t="s">
        <v>1422</v>
      </c>
      <c r="C257" s="5" t="s">
        <v>168</v>
      </c>
      <c r="D257" s="5" t="s">
        <v>2951</v>
      </c>
      <c r="E257" s="5" t="s">
        <v>2952</v>
      </c>
      <c r="F257" s="5" t="s">
        <v>2953</v>
      </c>
      <c r="G257" s="5" t="s">
        <v>1444</v>
      </c>
      <c r="J257" s="5" t="s">
        <v>2758</v>
      </c>
    </row>
    <row r="258" spans="1:10">
      <c r="A258" s="5">
        <v>257</v>
      </c>
      <c r="B258" s="5" t="s">
        <v>1422</v>
      </c>
      <c r="C258" s="5" t="s">
        <v>168</v>
      </c>
      <c r="D258" s="5" t="s">
        <v>2261</v>
      </c>
      <c r="E258" s="5" t="s">
        <v>2262</v>
      </c>
      <c r="F258" s="5" t="s">
        <v>2263</v>
      </c>
      <c r="G258" s="5" t="s">
        <v>1647</v>
      </c>
      <c r="H258" s="5" t="s">
        <v>2264</v>
      </c>
      <c r="J258" s="5" t="s">
        <v>2758</v>
      </c>
    </row>
    <row r="259" spans="1:10">
      <c r="A259" s="5">
        <v>258</v>
      </c>
      <c r="B259" s="5" t="s">
        <v>1422</v>
      </c>
      <c r="C259" s="5" t="s">
        <v>168</v>
      </c>
      <c r="D259" s="5" t="s">
        <v>2265</v>
      </c>
      <c r="E259" s="5" t="s">
        <v>2266</v>
      </c>
      <c r="F259" s="5" t="s">
        <v>2267</v>
      </c>
      <c r="G259" s="5" t="s">
        <v>1439</v>
      </c>
      <c r="J259" s="5" t="s">
        <v>2758</v>
      </c>
    </row>
    <row r="260" spans="1:10">
      <c r="A260" s="5">
        <v>259</v>
      </c>
      <c r="B260" s="5" t="s">
        <v>1422</v>
      </c>
      <c r="C260" s="5" t="s">
        <v>168</v>
      </c>
      <c r="D260" s="5" t="s">
        <v>2268</v>
      </c>
      <c r="E260" s="5" t="s">
        <v>2269</v>
      </c>
      <c r="F260" s="5" t="s">
        <v>2270</v>
      </c>
      <c r="G260" s="5" t="s">
        <v>1470</v>
      </c>
      <c r="J260" s="5" t="s">
        <v>2758</v>
      </c>
    </row>
    <row r="261" spans="1:10">
      <c r="A261" s="5">
        <v>260</v>
      </c>
      <c r="B261" s="5" t="s">
        <v>1422</v>
      </c>
      <c r="C261" s="5" t="s">
        <v>168</v>
      </c>
      <c r="D261" s="5" t="s">
        <v>2271</v>
      </c>
      <c r="E261" s="5" t="s">
        <v>2272</v>
      </c>
      <c r="F261" s="5" t="s">
        <v>2273</v>
      </c>
      <c r="G261" s="5" t="s">
        <v>1529</v>
      </c>
      <c r="J261" s="5" t="s">
        <v>2758</v>
      </c>
    </row>
    <row r="262" spans="1:10">
      <c r="A262" s="5">
        <v>261</v>
      </c>
      <c r="B262" s="5" t="s">
        <v>1422</v>
      </c>
      <c r="C262" s="5" t="s">
        <v>168</v>
      </c>
      <c r="D262" s="5" t="s">
        <v>2274</v>
      </c>
      <c r="E262" s="5" t="s">
        <v>2275</v>
      </c>
      <c r="F262" s="5" t="s">
        <v>2276</v>
      </c>
      <c r="G262" s="5" t="s">
        <v>1652</v>
      </c>
      <c r="H262" s="5" t="s">
        <v>2025</v>
      </c>
      <c r="J262" s="5" t="s">
        <v>2758</v>
      </c>
    </row>
    <row r="263" spans="1:10">
      <c r="A263" s="5">
        <v>262</v>
      </c>
      <c r="B263" s="5" t="s">
        <v>1422</v>
      </c>
      <c r="C263" s="5" t="s">
        <v>168</v>
      </c>
      <c r="D263" s="5" t="s">
        <v>2277</v>
      </c>
      <c r="E263" s="5" t="s">
        <v>2278</v>
      </c>
      <c r="F263" s="5" t="s">
        <v>2279</v>
      </c>
      <c r="G263" s="5" t="s">
        <v>1430</v>
      </c>
      <c r="H263" s="5" t="s">
        <v>2280</v>
      </c>
      <c r="J263" s="5" t="s">
        <v>2758</v>
      </c>
    </row>
    <row r="264" spans="1:10">
      <c r="A264" s="5">
        <v>263</v>
      </c>
      <c r="B264" s="5" t="s">
        <v>1422</v>
      </c>
      <c r="C264" s="5" t="s">
        <v>168</v>
      </c>
      <c r="D264" s="5" t="s">
        <v>2281</v>
      </c>
      <c r="E264" s="5" t="s">
        <v>2282</v>
      </c>
      <c r="F264" s="5" t="s">
        <v>2283</v>
      </c>
      <c r="G264" s="5" t="s">
        <v>1581</v>
      </c>
      <c r="H264" s="5" t="s">
        <v>2284</v>
      </c>
      <c r="J264" s="5" t="s">
        <v>2758</v>
      </c>
    </row>
    <row r="265" spans="1:10">
      <c r="A265" s="5">
        <v>264</v>
      </c>
      <c r="B265" s="5" t="s">
        <v>1422</v>
      </c>
      <c r="C265" s="5" t="s">
        <v>168</v>
      </c>
      <c r="D265" s="5" t="s">
        <v>2285</v>
      </c>
      <c r="E265" s="5" t="s">
        <v>2286</v>
      </c>
      <c r="F265" s="5" t="s">
        <v>2287</v>
      </c>
      <c r="G265" s="5" t="s">
        <v>1697</v>
      </c>
      <c r="J265" s="5" t="s">
        <v>2758</v>
      </c>
    </row>
    <row r="266" spans="1:10">
      <c r="A266" s="5">
        <v>265</v>
      </c>
      <c r="B266" s="5" t="s">
        <v>1422</v>
      </c>
      <c r="C266" s="5" t="s">
        <v>168</v>
      </c>
      <c r="D266" s="5" t="s">
        <v>2288</v>
      </c>
      <c r="E266" s="5" t="s">
        <v>2289</v>
      </c>
      <c r="F266" s="5" t="s">
        <v>2290</v>
      </c>
      <c r="G266" s="5" t="s">
        <v>1697</v>
      </c>
      <c r="H266" s="5" t="s">
        <v>2291</v>
      </c>
      <c r="I266" s="5" t="s">
        <v>2954</v>
      </c>
      <c r="J266" s="5" t="s">
        <v>2758</v>
      </c>
    </row>
    <row r="267" spans="1:10">
      <c r="A267" s="5">
        <v>266</v>
      </c>
      <c r="B267" s="5" t="s">
        <v>1422</v>
      </c>
      <c r="C267" s="5" t="s">
        <v>168</v>
      </c>
      <c r="D267" s="5" t="s">
        <v>2292</v>
      </c>
      <c r="E267" s="5" t="s">
        <v>2293</v>
      </c>
      <c r="F267" s="5" t="s">
        <v>2294</v>
      </c>
      <c r="G267" s="5" t="s">
        <v>1439</v>
      </c>
      <c r="H267" s="5" t="s">
        <v>2295</v>
      </c>
      <c r="J267" s="5" t="s">
        <v>2758</v>
      </c>
    </row>
    <row r="268" spans="1:10">
      <c r="A268" s="5">
        <v>267</v>
      </c>
      <c r="B268" s="5" t="s">
        <v>1422</v>
      </c>
      <c r="C268" s="5" t="s">
        <v>168</v>
      </c>
      <c r="D268" s="5" t="s">
        <v>2955</v>
      </c>
      <c r="E268" s="5" t="s">
        <v>2956</v>
      </c>
      <c r="F268" s="5" t="s">
        <v>2957</v>
      </c>
      <c r="G268" s="5" t="s">
        <v>1449</v>
      </c>
      <c r="J268" s="5" t="s">
        <v>2758</v>
      </c>
    </row>
    <row r="269" spans="1:10">
      <c r="A269" s="5">
        <v>268</v>
      </c>
      <c r="B269" s="5" t="s">
        <v>1422</v>
      </c>
      <c r="C269" s="5" t="s">
        <v>168</v>
      </c>
      <c r="D269" s="5" t="s">
        <v>2296</v>
      </c>
      <c r="E269" s="5" t="s">
        <v>2297</v>
      </c>
      <c r="F269" s="5" t="s">
        <v>2298</v>
      </c>
      <c r="G269" s="5" t="s">
        <v>1470</v>
      </c>
      <c r="H269" s="5" t="s">
        <v>2299</v>
      </c>
      <c r="J269" s="5" t="s">
        <v>2758</v>
      </c>
    </row>
    <row r="270" spans="1:10">
      <c r="A270" s="5">
        <v>269</v>
      </c>
      <c r="B270" s="5" t="s">
        <v>1422</v>
      </c>
      <c r="C270" s="5" t="s">
        <v>168</v>
      </c>
      <c r="D270" s="5" t="s">
        <v>2300</v>
      </c>
      <c r="E270" s="5" t="s">
        <v>2297</v>
      </c>
      <c r="F270" s="5" t="s">
        <v>2301</v>
      </c>
      <c r="G270" s="5" t="s">
        <v>1435</v>
      </c>
      <c r="H270" s="5" t="s">
        <v>2302</v>
      </c>
      <c r="J270" s="5" t="s">
        <v>2758</v>
      </c>
    </row>
    <row r="271" spans="1:10">
      <c r="A271" s="5">
        <v>270</v>
      </c>
      <c r="B271" s="5" t="s">
        <v>1422</v>
      </c>
      <c r="C271" s="5" t="s">
        <v>168</v>
      </c>
      <c r="D271" s="5" t="s">
        <v>2958</v>
      </c>
      <c r="E271" s="5" t="s">
        <v>2959</v>
      </c>
      <c r="F271" s="5" t="s">
        <v>2960</v>
      </c>
      <c r="G271" s="5" t="s">
        <v>1470</v>
      </c>
      <c r="J271" s="5" t="s">
        <v>2758</v>
      </c>
    </row>
    <row r="272" spans="1:10">
      <c r="A272" s="5">
        <v>271</v>
      </c>
      <c r="B272" s="5" t="s">
        <v>1422</v>
      </c>
      <c r="C272" s="5" t="s">
        <v>168</v>
      </c>
      <c r="D272" s="5" t="s">
        <v>2961</v>
      </c>
      <c r="E272" s="5" t="s">
        <v>2962</v>
      </c>
      <c r="F272" s="5" t="s">
        <v>2963</v>
      </c>
      <c r="G272" s="5" t="s">
        <v>1470</v>
      </c>
      <c r="J272" s="5" t="s">
        <v>2758</v>
      </c>
    </row>
    <row r="273" spans="1:10">
      <c r="A273" s="5">
        <v>272</v>
      </c>
      <c r="B273" s="5" t="s">
        <v>1422</v>
      </c>
      <c r="C273" s="5" t="s">
        <v>168</v>
      </c>
      <c r="D273" s="5" t="s">
        <v>2303</v>
      </c>
      <c r="E273" s="5" t="s">
        <v>2304</v>
      </c>
      <c r="F273" s="5" t="s">
        <v>2305</v>
      </c>
      <c r="G273" s="5" t="s">
        <v>1439</v>
      </c>
      <c r="J273" s="5" t="s">
        <v>2758</v>
      </c>
    </row>
    <row r="274" spans="1:10">
      <c r="A274" s="5">
        <v>273</v>
      </c>
      <c r="B274" s="5" t="s">
        <v>1422</v>
      </c>
      <c r="C274" s="5" t="s">
        <v>168</v>
      </c>
      <c r="D274" s="5" t="s">
        <v>2964</v>
      </c>
      <c r="E274" s="5" t="s">
        <v>2965</v>
      </c>
      <c r="F274" s="5" t="s">
        <v>2966</v>
      </c>
      <c r="G274" s="5" t="s">
        <v>1457</v>
      </c>
      <c r="H274" s="5" t="s">
        <v>2967</v>
      </c>
      <c r="J274" s="5" t="s">
        <v>2758</v>
      </c>
    </row>
    <row r="275" spans="1:10">
      <c r="A275" s="5">
        <v>274</v>
      </c>
      <c r="B275" s="5" t="s">
        <v>1422</v>
      </c>
      <c r="C275" s="5" t="s">
        <v>168</v>
      </c>
      <c r="D275" s="5" t="s">
        <v>2306</v>
      </c>
      <c r="E275" s="5" t="s">
        <v>2307</v>
      </c>
      <c r="F275" s="5" t="s">
        <v>2308</v>
      </c>
      <c r="G275" s="5" t="s">
        <v>1583</v>
      </c>
      <c r="H275" s="5" t="s">
        <v>2309</v>
      </c>
      <c r="J275" s="5" t="s">
        <v>2758</v>
      </c>
    </row>
    <row r="276" spans="1:10">
      <c r="A276" s="5">
        <v>275</v>
      </c>
      <c r="B276" s="5" t="s">
        <v>1422</v>
      </c>
      <c r="C276" s="5" t="s">
        <v>168</v>
      </c>
      <c r="D276" s="5" t="s">
        <v>2310</v>
      </c>
      <c r="E276" s="5" t="s">
        <v>2311</v>
      </c>
      <c r="F276" s="5" t="s">
        <v>2312</v>
      </c>
      <c r="G276" s="5" t="s">
        <v>1540</v>
      </c>
      <c r="H276" s="5" t="s">
        <v>2313</v>
      </c>
      <c r="J276" s="5" t="s">
        <v>2758</v>
      </c>
    </row>
    <row r="277" spans="1:10">
      <c r="A277" s="5">
        <v>276</v>
      </c>
      <c r="B277" s="5" t="s">
        <v>1422</v>
      </c>
      <c r="C277" s="5" t="s">
        <v>168</v>
      </c>
      <c r="D277" s="5" t="s">
        <v>2314</v>
      </c>
      <c r="E277" s="5" t="s">
        <v>2311</v>
      </c>
      <c r="F277" s="5" t="s">
        <v>2315</v>
      </c>
      <c r="G277" s="5" t="s">
        <v>1439</v>
      </c>
      <c r="H277" s="5" t="s">
        <v>2316</v>
      </c>
      <c r="J277" s="5" t="s">
        <v>2758</v>
      </c>
    </row>
    <row r="278" spans="1:10">
      <c r="A278" s="5">
        <v>277</v>
      </c>
      <c r="B278" s="5" t="s">
        <v>1422</v>
      </c>
      <c r="C278" s="5" t="s">
        <v>168</v>
      </c>
      <c r="D278" s="5" t="s">
        <v>2317</v>
      </c>
      <c r="E278" s="5" t="s">
        <v>2318</v>
      </c>
      <c r="F278" s="5" t="s">
        <v>2319</v>
      </c>
      <c r="G278" s="5" t="s">
        <v>1470</v>
      </c>
      <c r="H278" s="5" t="s">
        <v>2320</v>
      </c>
      <c r="J278" s="5" t="s">
        <v>2758</v>
      </c>
    </row>
    <row r="279" spans="1:10">
      <c r="A279" s="5">
        <v>278</v>
      </c>
      <c r="B279" s="5" t="s">
        <v>1422</v>
      </c>
      <c r="C279" s="5" t="s">
        <v>168</v>
      </c>
      <c r="D279" s="5" t="s">
        <v>2321</v>
      </c>
      <c r="E279" s="5" t="s">
        <v>2322</v>
      </c>
      <c r="F279" s="5" t="s">
        <v>2323</v>
      </c>
      <c r="G279" s="5" t="s">
        <v>1430</v>
      </c>
      <c r="H279" s="5" t="s">
        <v>2324</v>
      </c>
      <c r="I279" s="5" t="s">
        <v>2968</v>
      </c>
      <c r="J279" s="5" t="s">
        <v>2758</v>
      </c>
    </row>
    <row r="280" spans="1:10">
      <c r="A280" s="5">
        <v>279</v>
      </c>
      <c r="B280" s="5" t="s">
        <v>1422</v>
      </c>
      <c r="C280" s="5" t="s">
        <v>168</v>
      </c>
      <c r="D280" s="5" t="s">
        <v>2325</v>
      </c>
      <c r="E280" s="5" t="s">
        <v>2326</v>
      </c>
      <c r="F280" s="5" t="s">
        <v>2327</v>
      </c>
      <c r="G280" s="5" t="s">
        <v>1470</v>
      </c>
      <c r="H280" s="5" t="s">
        <v>2328</v>
      </c>
      <c r="J280" s="5" t="s">
        <v>2758</v>
      </c>
    </row>
    <row r="281" spans="1:10">
      <c r="A281" s="5">
        <v>280</v>
      </c>
      <c r="B281" s="5" t="s">
        <v>1422</v>
      </c>
      <c r="C281" s="5" t="s">
        <v>168</v>
      </c>
      <c r="D281" s="5" t="s">
        <v>2329</v>
      </c>
      <c r="E281" s="5" t="s">
        <v>2330</v>
      </c>
      <c r="F281" s="5" t="s">
        <v>2331</v>
      </c>
      <c r="G281" s="5" t="s">
        <v>1470</v>
      </c>
      <c r="H281" s="5" t="s">
        <v>2264</v>
      </c>
      <c r="J281" s="5" t="s">
        <v>2758</v>
      </c>
    </row>
    <row r="282" spans="1:10">
      <c r="A282" s="5">
        <v>281</v>
      </c>
      <c r="B282" s="5" t="s">
        <v>1422</v>
      </c>
      <c r="C282" s="5" t="s">
        <v>168</v>
      </c>
      <c r="D282" s="5" t="s">
        <v>2332</v>
      </c>
      <c r="E282" s="5" t="s">
        <v>2333</v>
      </c>
      <c r="F282" s="5" t="s">
        <v>2334</v>
      </c>
      <c r="G282" s="5" t="s">
        <v>1802</v>
      </c>
      <c r="H282" s="5" t="s">
        <v>2335</v>
      </c>
      <c r="J282" s="5" t="s">
        <v>2758</v>
      </c>
    </row>
    <row r="283" spans="1:10">
      <c r="A283" s="5">
        <v>282</v>
      </c>
      <c r="B283" s="5" t="s">
        <v>1422</v>
      </c>
      <c r="C283" s="5" t="s">
        <v>168</v>
      </c>
      <c r="D283" s="5" t="s">
        <v>2336</v>
      </c>
      <c r="E283" s="5" t="s">
        <v>2337</v>
      </c>
      <c r="F283" s="5" t="s">
        <v>2338</v>
      </c>
      <c r="G283" s="5" t="s">
        <v>1435</v>
      </c>
      <c r="H283" s="5" t="s">
        <v>2339</v>
      </c>
      <c r="J283" s="5" t="s">
        <v>2758</v>
      </c>
    </row>
    <row r="284" spans="1:10">
      <c r="A284" s="5">
        <v>283</v>
      </c>
      <c r="B284" s="5" t="s">
        <v>1422</v>
      </c>
      <c r="C284" s="5" t="s">
        <v>168</v>
      </c>
      <c r="D284" s="5" t="s">
        <v>2340</v>
      </c>
      <c r="E284" s="5" t="s">
        <v>2341</v>
      </c>
      <c r="F284" s="5" t="s">
        <v>2342</v>
      </c>
      <c r="G284" s="5" t="s">
        <v>1529</v>
      </c>
      <c r="H284" s="5" t="s">
        <v>2343</v>
      </c>
      <c r="J284" s="5" t="s">
        <v>2758</v>
      </c>
    </row>
    <row r="285" spans="1:10">
      <c r="A285" s="5">
        <v>284</v>
      </c>
      <c r="B285" s="5" t="s">
        <v>1422</v>
      </c>
      <c r="C285" s="5" t="s">
        <v>168</v>
      </c>
      <c r="D285" s="5" t="s">
        <v>2344</v>
      </c>
      <c r="E285" s="5" t="s">
        <v>2345</v>
      </c>
      <c r="F285" s="5" t="s">
        <v>2346</v>
      </c>
      <c r="G285" s="5" t="s">
        <v>1457</v>
      </c>
      <c r="H285" s="5" t="s">
        <v>2347</v>
      </c>
      <c r="J285" s="5" t="s">
        <v>2758</v>
      </c>
    </row>
    <row r="286" spans="1:10">
      <c r="A286" s="5">
        <v>285</v>
      </c>
      <c r="B286" s="5" t="s">
        <v>1422</v>
      </c>
      <c r="C286" s="5" t="s">
        <v>168</v>
      </c>
      <c r="D286" s="5" t="s">
        <v>2348</v>
      </c>
      <c r="E286" s="5" t="s">
        <v>2349</v>
      </c>
      <c r="F286" s="5" t="s">
        <v>2350</v>
      </c>
      <c r="G286" s="5" t="s">
        <v>1529</v>
      </c>
      <c r="H286" s="5" t="s">
        <v>2351</v>
      </c>
      <c r="J286" s="5" t="s">
        <v>2758</v>
      </c>
    </row>
    <row r="287" spans="1:10">
      <c r="A287" s="5">
        <v>286</v>
      </c>
      <c r="B287" s="5" t="s">
        <v>1422</v>
      </c>
      <c r="C287" s="5" t="s">
        <v>168</v>
      </c>
      <c r="D287" s="5" t="s">
        <v>2969</v>
      </c>
      <c r="E287" s="5" t="s">
        <v>2970</v>
      </c>
      <c r="F287" s="5" t="s">
        <v>2971</v>
      </c>
      <c r="G287" s="5" t="s">
        <v>1513</v>
      </c>
      <c r="H287" s="5" t="s">
        <v>2972</v>
      </c>
      <c r="J287" s="5" t="s">
        <v>2758</v>
      </c>
    </row>
    <row r="288" spans="1:10">
      <c r="A288" s="5">
        <v>287</v>
      </c>
      <c r="B288" s="5" t="s">
        <v>1422</v>
      </c>
      <c r="C288" s="5" t="s">
        <v>168</v>
      </c>
      <c r="D288" s="5" t="s">
        <v>2352</v>
      </c>
      <c r="E288" s="5" t="s">
        <v>2353</v>
      </c>
      <c r="F288" s="5" t="s">
        <v>2354</v>
      </c>
      <c r="G288" s="5" t="s">
        <v>1802</v>
      </c>
      <c r="H288" s="5" t="s">
        <v>2355</v>
      </c>
      <c r="I288" s="5" t="s">
        <v>2973</v>
      </c>
      <c r="J288" s="5" t="s">
        <v>2758</v>
      </c>
    </row>
    <row r="289" spans="1:10">
      <c r="A289" s="5">
        <v>288</v>
      </c>
      <c r="B289" s="5" t="s">
        <v>1422</v>
      </c>
      <c r="C289" s="5" t="s">
        <v>168</v>
      </c>
      <c r="D289" s="5" t="s">
        <v>2356</v>
      </c>
      <c r="E289" s="5" t="s">
        <v>2357</v>
      </c>
      <c r="F289" s="5" t="s">
        <v>2358</v>
      </c>
      <c r="G289" s="5" t="s">
        <v>1457</v>
      </c>
      <c r="H289" s="5" t="s">
        <v>1648</v>
      </c>
      <c r="J289" s="5" t="s">
        <v>2758</v>
      </c>
    </row>
    <row r="290" spans="1:10">
      <c r="A290" s="5">
        <v>289</v>
      </c>
      <c r="B290" s="5" t="s">
        <v>1422</v>
      </c>
      <c r="C290" s="5" t="s">
        <v>168</v>
      </c>
      <c r="D290" s="5" t="s">
        <v>2359</v>
      </c>
      <c r="E290" s="5" t="s">
        <v>2360</v>
      </c>
      <c r="F290" s="5" t="s">
        <v>2361</v>
      </c>
      <c r="G290" s="5" t="s">
        <v>1770</v>
      </c>
      <c r="H290" s="5" t="s">
        <v>2362</v>
      </c>
      <c r="J290" s="5" t="s">
        <v>2758</v>
      </c>
    </row>
    <row r="291" spans="1:10">
      <c r="A291" s="5">
        <v>290</v>
      </c>
      <c r="B291" s="5" t="s">
        <v>1422</v>
      </c>
      <c r="C291" s="5" t="s">
        <v>168</v>
      </c>
      <c r="D291" s="5" t="s">
        <v>2363</v>
      </c>
      <c r="E291" s="5" t="s">
        <v>2364</v>
      </c>
      <c r="F291" s="5" t="s">
        <v>2365</v>
      </c>
      <c r="G291" s="5" t="s">
        <v>1770</v>
      </c>
      <c r="H291" s="5" t="s">
        <v>2366</v>
      </c>
      <c r="J291" s="5" t="s">
        <v>2758</v>
      </c>
    </row>
    <row r="292" spans="1:10">
      <c r="A292" s="5">
        <v>291</v>
      </c>
      <c r="B292" s="5" t="s">
        <v>1422</v>
      </c>
      <c r="C292" s="5" t="s">
        <v>168</v>
      </c>
      <c r="D292" s="5" t="s">
        <v>2974</v>
      </c>
      <c r="E292" s="5" t="s">
        <v>2368</v>
      </c>
      <c r="F292" s="5" t="s">
        <v>2975</v>
      </c>
      <c r="G292" s="5" t="s">
        <v>1470</v>
      </c>
      <c r="H292" s="5" t="s">
        <v>2976</v>
      </c>
      <c r="J292" s="5" t="s">
        <v>2758</v>
      </c>
    </row>
    <row r="293" spans="1:10">
      <c r="A293" s="5">
        <v>292</v>
      </c>
      <c r="B293" s="5" t="s">
        <v>1422</v>
      </c>
      <c r="C293" s="5" t="s">
        <v>168</v>
      </c>
      <c r="D293" s="5" t="s">
        <v>2367</v>
      </c>
      <c r="E293" s="5" t="s">
        <v>2368</v>
      </c>
      <c r="F293" s="5" t="s">
        <v>2369</v>
      </c>
      <c r="G293" s="5" t="s">
        <v>1513</v>
      </c>
      <c r="H293" s="5" t="s">
        <v>2370</v>
      </c>
      <c r="J293" s="5" t="s">
        <v>2758</v>
      </c>
    </row>
    <row r="294" spans="1:10">
      <c r="A294" s="5">
        <v>293</v>
      </c>
      <c r="B294" s="5" t="s">
        <v>1422</v>
      </c>
      <c r="C294" s="5" t="s">
        <v>168</v>
      </c>
      <c r="D294" s="5" t="s">
        <v>2375</v>
      </c>
      <c r="E294" s="5" t="s">
        <v>2372</v>
      </c>
      <c r="F294" s="5" t="s">
        <v>2376</v>
      </c>
      <c r="G294" s="5" t="s">
        <v>1513</v>
      </c>
      <c r="H294" s="5" t="s">
        <v>2377</v>
      </c>
      <c r="I294" s="5" t="s">
        <v>2977</v>
      </c>
      <c r="J294" s="5" t="s">
        <v>2758</v>
      </c>
    </row>
    <row r="295" spans="1:10">
      <c r="A295" s="5">
        <v>294</v>
      </c>
      <c r="B295" s="5" t="s">
        <v>1422</v>
      </c>
      <c r="C295" s="5" t="s">
        <v>168</v>
      </c>
      <c r="D295" s="5" t="s">
        <v>2978</v>
      </c>
      <c r="E295" s="5" t="s">
        <v>2372</v>
      </c>
      <c r="F295" s="5" t="s">
        <v>2979</v>
      </c>
      <c r="G295" s="5" t="s">
        <v>1457</v>
      </c>
      <c r="J295" s="5" t="s">
        <v>2758</v>
      </c>
    </row>
    <row r="296" spans="1:10">
      <c r="A296" s="5">
        <v>295</v>
      </c>
      <c r="B296" s="5" t="s">
        <v>1422</v>
      </c>
      <c r="C296" s="5" t="s">
        <v>168</v>
      </c>
      <c r="D296" s="5" t="s">
        <v>2371</v>
      </c>
      <c r="E296" s="5" t="s">
        <v>2372</v>
      </c>
      <c r="F296" s="5" t="s">
        <v>2373</v>
      </c>
      <c r="G296" s="5" t="s">
        <v>1540</v>
      </c>
      <c r="H296" s="5" t="s">
        <v>2374</v>
      </c>
      <c r="J296" s="5" t="s">
        <v>2758</v>
      </c>
    </row>
    <row r="297" spans="1:10">
      <c r="A297" s="5">
        <v>296</v>
      </c>
      <c r="B297" s="5" t="s">
        <v>1422</v>
      </c>
      <c r="C297" s="5" t="s">
        <v>168</v>
      </c>
      <c r="D297" s="5" t="s">
        <v>2378</v>
      </c>
      <c r="E297" s="5" t="s">
        <v>2379</v>
      </c>
      <c r="F297" s="5" t="s">
        <v>2380</v>
      </c>
      <c r="G297" s="5" t="s">
        <v>1513</v>
      </c>
      <c r="H297" s="5" t="s">
        <v>2381</v>
      </c>
      <c r="I297" s="5" t="s">
        <v>2980</v>
      </c>
      <c r="J297" s="5" t="s">
        <v>2758</v>
      </c>
    </row>
    <row r="298" spans="1:10">
      <c r="A298" s="5">
        <v>297</v>
      </c>
      <c r="B298" s="5" t="s">
        <v>1422</v>
      </c>
      <c r="C298" s="5" t="s">
        <v>168</v>
      </c>
      <c r="D298" s="5" t="s">
        <v>2382</v>
      </c>
      <c r="E298" s="5" t="s">
        <v>2383</v>
      </c>
      <c r="F298" s="5" t="s">
        <v>2384</v>
      </c>
      <c r="G298" s="5" t="s">
        <v>1701</v>
      </c>
      <c r="H298" s="5" t="s">
        <v>2385</v>
      </c>
      <c r="J298" s="5" t="s">
        <v>2758</v>
      </c>
    </row>
    <row r="299" spans="1:10">
      <c r="A299" s="5">
        <v>298</v>
      </c>
      <c r="B299" s="5" t="s">
        <v>1422</v>
      </c>
      <c r="C299" s="5" t="s">
        <v>168</v>
      </c>
      <c r="D299" s="5" t="s">
        <v>2386</v>
      </c>
      <c r="E299" s="5" t="s">
        <v>2387</v>
      </c>
      <c r="F299" s="5" t="s">
        <v>2388</v>
      </c>
      <c r="G299" s="5" t="s">
        <v>1770</v>
      </c>
      <c r="H299" s="5" t="s">
        <v>2389</v>
      </c>
      <c r="J299" s="5" t="s">
        <v>2758</v>
      </c>
    </row>
    <row r="300" spans="1:10">
      <c r="A300" s="5">
        <v>299</v>
      </c>
      <c r="B300" s="5" t="s">
        <v>1422</v>
      </c>
      <c r="C300" s="5" t="s">
        <v>168</v>
      </c>
      <c r="D300" s="5" t="s">
        <v>2390</v>
      </c>
      <c r="E300" s="5" t="s">
        <v>2391</v>
      </c>
      <c r="F300" s="5" t="s">
        <v>2392</v>
      </c>
      <c r="G300" s="5" t="s">
        <v>1518</v>
      </c>
      <c r="J300" s="5" t="s">
        <v>2758</v>
      </c>
    </row>
    <row r="301" spans="1:10">
      <c r="A301" s="5">
        <v>300</v>
      </c>
      <c r="B301" s="5" t="s">
        <v>1422</v>
      </c>
      <c r="C301" s="5" t="s">
        <v>168</v>
      </c>
      <c r="D301" s="5" t="s">
        <v>2981</v>
      </c>
      <c r="E301" s="5" t="s">
        <v>2982</v>
      </c>
      <c r="F301" s="5" t="s">
        <v>2983</v>
      </c>
      <c r="G301" s="5" t="s">
        <v>1470</v>
      </c>
      <c r="J301" s="5" t="s">
        <v>2758</v>
      </c>
    </row>
    <row r="302" spans="1:10">
      <c r="A302" s="5">
        <v>301</v>
      </c>
      <c r="B302" s="5" t="s">
        <v>1422</v>
      </c>
      <c r="C302" s="5" t="s">
        <v>168</v>
      </c>
      <c r="D302" s="5" t="s">
        <v>2393</v>
      </c>
      <c r="E302" s="5" t="s">
        <v>2394</v>
      </c>
      <c r="F302" s="5" t="s">
        <v>2395</v>
      </c>
      <c r="G302" s="5" t="s">
        <v>1540</v>
      </c>
      <c r="H302" s="5" t="s">
        <v>2396</v>
      </c>
      <c r="J302" s="5" t="s">
        <v>2758</v>
      </c>
    </row>
    <row r="303" spans="1:10">
      <c r="A303" s="5">
        <v>302</v>
      </c>
      <c r="B303" s="5" t="s">
        <v>1422</v>
      </c>
      <c r="C303" s="5" t="s">
        <v>168</v>
      </c>
      <c r="D303" s="5" t="s">
        <v>2397</v>
      </c>
      <c r="E303" s="5" t="s">
        <v>2398</v>
      </c>
      <c r="F303" s="5" t="s">
        <v>2399</v>
      </c>
      <c r="G303" s="5" t="s">
        <v>1513</v>
      </c>
      <c r="J303" s="5" t="s">
        <v>2758</v>
      </c>
    </row>
    <row r="304" spans="1:10">
      <c r="A304" s="5">
        <v>303</v>
      </c>
      <c r="B304" s="5" t="s">
        <v>1422</v>
      </c>
      <c r="C304" s="5" t="s">
        <v>168</v>
      </c>
      <c r="D304" s="5" t="s">
        <v>2400</v>
      </c>
      <c r="E304" s="5" t="s">
        <v>2401</v>
      </c>
      <c r="F304" s="5" t="s">
        <v>2402</v>
      </c>
      <c r="G304" s="5" t="s">
        <v>1470</v>
      </c>
      <c r="H304" s="5" t="s">
        <v>2403</v>
      </c>
      <c r="J304" s="5" t="s">
        <v>2758</v>
      </c>
    </row>
    <row r="305" spans="1:10">
      <c r="A305" s="5">
        <v>304</v>
      </c>
      <c r="B305" s="5" t="s">
        <v>1422</v>
      </c>
      <c r="C305" s="5" t="s">
        <v>168</v>
      </c>
      <c r="D305" s="5" t="s">
        <v>2404</v>
      </c>
      <c r="E305" s="5" t="s">
        <v>2405</v>
      </c>
      <c r="F305" s="5" t="s">
        <v>2406</v>
      </c>
      <c r="G305" s="5" t="s">
        <v>1457</v>
      </c>
      <c r="H305" s="5" t="s">
        <v>2309</v>
      </c>
      <c r="J305" s="5" t="s">
        <v>2758</v>
      </c>
    </row>
    <row r="306" spans="1:10">
      <c r="A306" s="5">
        <v>305</v>
      </c>
      <c r="B306" s="5" t="s">
        <v>1422</v>
      </c>
      <c r="C306" s="5" t="s">
        <v>168</v>
      </c>
      <c r="D306" s="5" t="s">
        <v>2407</v>
      </c>
      <c r="E306" s="5" t="s">
        <v>2408</v>
      </c>
      <c r="F306" s="5" t="s">
        <v>2409</v>
      </c>
      <c r="G306" s="5" t="s">
        <v>1797</v>
      </c>
      <c r="H306" s="5" t="s">
        <v>2410</v>
      </c>
      <c r="J306" s="5" t="s">
        <v>2758</v>
      </c>
    </row>
    <row r="307" spans="1:10">
      <c r="A307" s="5">
        <v>306</v>
      </c>
      <c r="B307" s="5" t="s">
        <v>1422</v>
      </c>
      <c r="C307" s="5" t="s">
        <v>168</v>
      </c>
      <c r="D307" s="5" t="s">
        <v>2411</v>
      </c>
      <c r="E307" s="5" t="s">
        <v>2408</v>
      </c>
      <c r="F307" s="5" t="s">
        <v>2412</v>
      </c>
      <c r="G307" s="5" t="s">
        <v>1529</v>
      </c>
      <c r="H307" s="5" t="s">
        <v>2413</v>
      </c>
      <c r="J307" s="5" t="s">
        <v>2758</v>
      </c>
    </row>
    <row r="308" spans="1:10">
      <c r="A308" s="5">
        <v>307</v>
      </c>
      <c r="B308" s="5" t="s">
        <v>1422</v>
      </c>
      <c r="C308" s="5" t="s">
        <v>168</v>
      </c>
      <c r="D308" s="5" t="s">
        <v>2414</v>
      </c>
      <c r="E308" s="5" t="s">
        <v>2415</v>
      </c>
      <c r="F308" s="5" t="s">
        <v>2416</v>
      </c>
      <c r="G308" s="5" t="s">
        <v>1513</v>
      </c>
      <c r="H308" s="5" t="s">
        <v>2417</v>
      </c>
      <c r="J308" s="5" t="s">
        <v>2758</v>
      </c>
    </row>
    <row r="309" spans="1:10">
      <c r="A309" s="5">
        <v>308</v>
      </c>
      <c r="B309" s="5" t="s">
        <v>1422</v>
      </c>
      <c r="C309" s="5" t="s">
        <v>168</v>
      </c>
      <c r="D309" s="5" t="s">
        <v>2418</v>
      </c>
      <c r="E309" s="5" t="s">
        <v>2419</v>
      </c>
      <c r="F309" s="5" t="s">
        <v>2420</v>
      </c>
      <c r="G309" s="5" t="s">
        <v>1435</v>
      </c>
      <c r="H309" s="5" t="s">
        <v>2421</v>
      </c>
      <c r="J309" s="5" t="s">
        <v>2758</v>
      </c>
    </row>
    <row r="310" spans="1:10">
      <c r="A310" s="5">
        <v>309</v>
      </c>
      <c r="B310" s="5" t="s">
        <v>1422</v>
      </c>
      <c r="C310" s="5" t="s">
        <v>168</v>
      </c>
      <c r="D310" s="5" t="s">
        <v>2422</v>
      </c>
      <c r="E310" s="5" t="s">
        <v>2423</v>
      </c>
      <c r="F310" s="5" t="s">
        <v>2424</v>
      </c>
      <c r="G310" s="5" t="s">
        <v>1529</v>
      </c>
      <c r="J310" s="5" t="s">
        <v>2758</v>
      </c>
    </row>
    <row r="311" spans="1:10">
      <c r="A311" s="5">
        <v>310</v>
      </c>
      <c r="B311" s="5" t="s">
        <v>1422</v>
      </c>
      <c r="C311" s="5" t="s">
        <v>168</v>
      </c>
      <c r="D311" s="5" t="s">
        <v>2425</v>
      </c>
      <c r="E311" s="5" t="s">
        <v>2426</v>
      </c>
      <c r="F311" s="5" t="s">
        <v>2427</v>
      </c>
      <c r="G311" s="5" t="s">
        <v>1449</v>
      </c>
      <c r="J311" s="5" t="s">
        <v>2758</v>
      </c>
    </row>
    <row r="312" spans="1:10">
      <c r="A312" s="5">
        <v>311</v>
      </c>
      <c r="B312" s="5" t="s">
        <v>1422</v>
      </c>
      <c r="C312" s="5" t="s">
        <v>168</v>
      </c>
      <c r="D312" s="5" t="s">
        <v>2428</v>
      </c>
      <c r="E312" s="5" t="s">
        <v>2429</v>
      </c>
      <c r="F312" s="5" t="s">
        <v>2430</v>
      </c>
      <c r="G312" s="5" t="s">
        <v>1513</v>
      </c>
      <c r="H312" s="5" t="s">
        <v>2431</v>
      </c>
      <c r="J312" s="5" t="s">
        <v>2758</v>
      </c>
    </row>
    <row r="313" spans="1:10">
      <c r="A313" s="5">
        <v>312</v>
      </c>
      <c r="B313" s="5" t="s">
        <v>1422</v>
      </c>
      <c r="C313" s="5" t="s">
        <v>168</v>
      </c>
      <c r="D313" s="5" t="s">
        <v>2432</v>
      </c>
      <c r="E313" s="5" t="s">
        <v>2433</v>
      </c>
      <c r="F313" s="5" t="s">
        <v>2434</v>
      </c>
      <c r="G313" s="5" t="s">
        <v>1435</v>
      </c>
      <c r="H313" s="5" t="s">
        <v>2435</v>
      </c>
      <c r="J313" s="5" t="s">
        <v>2758</v>
      </c>
    </row>
    <row r="314" spans="1:10">
      <c r="A314" s="5">
        <v>313</v>
      </c>
      <c r="B314" s="5" t="s">
        <v>1422</v>
      </c>
      <c r="C314" s="5" t="s">
        <v>168</v>
      </c>
      <c r="D314" s="5" t="s">
        <v>2436</v>
      </c>
      <c r="E314" s="5" t="s">
        <v>2437</v>
      </c>
      <c r="F314" s="5" t="s">
        <v>2438</v>
      </c>
      <c r="G314" s="5" t="s">
        <v>1710</v>
      </c>
      <c r="H314" s="5" t="s">
        <v>2439</v>
      </c>
      <c r="J314" s="5" t="s">
        <v>2758</v>
      </c>
    </row>
    <row r="315" spans="1:10">
      <c r="A315" s="5">
        <v>314</v>
      </c>
      <c r="B315" s="5" t="s">
        <v>1422</v>
      </c>
      <c r="C315" s="5" t="s">
        <v>168</v>
      </c>
      <c r="D315" s="5" t="s">
        <v>2440</v>
      </c>
      <c r="E315" s="5" t="s">
        <v>2441</v>
      </c>
      <c r="F315" s="5" t="s">
        <v>2442</v>
      </c>
      <c r="G315" s="5" t="s">
        <v>1430</v>
      </c>
      <c r="H315" s="5" t="s">
        <v>2443</v>
      </c>
      <c r="J315" s="5" t="s">
        <v>2758</v>
      </c>
    </row>
    <row r="316" spans="1:10">
      <c r="A316" s="5">
        <v>315</v>
      </c>
      <c r="B316" s="5" t="s">
        <v>1422</v>
      </c>
      <c r="C316" s="5" t="s">
        <v>168</v>
      </c>
      <c r="D316" s="5" t="s">
        <v>2984</v>
      </c>
      <c r="E316" s="5" t="s">
        <v>2985</v>
      </c>
      <c r="F316" s="5" t="s">
        <v>2986</v>
      </c>
      <c r="G316" s="5" t="s">
        <v>1470</v>
      </c>
      <c r="J316" s="5" t="s">
        <v>2758</v>
      </c>
    </row>
    <row r="317" spans="1:10">
      <c r="A317" s="5">
        <v>316</v>
      </c>
      <c r="B317" s="5" t="s">
        <v>1422</v>
      </c>
      <c r="C317" s="5" t="s">
        <v>168</v>
      </c>
      <c r="D317" s="5" t="s">
        <v>2444</v>
      </c>
      <c r="E317" s="5" t="s">
        <v>2445</v>
      </c>
      <c r="F317" s="5" t="s">
        <v>2446</v>
      </c>
      <c r="G317" s="5" t="s">
        <v>2135</v>
      </c>
      <c r="H317" s="5" t="s">
        <v>1907</v>
      </c>
      <c r="J317" s="5" t="s">
        <v>2758</v>
      </c>
    </row>
    <row r="318" spans="1:10">
      <c r="A318" s="5">
        <v>317</v>
      </c>
      <c r="B318" s="5" t="s">
        <v>1422</v>
      </c>
      <c r="C318" s="5" t="s">
        <v>168</v>
      </c>
      <c r="D318" s="5" t="s">
        <v>2987</v>
      </c>
      <c r="E318" s="5" t="s">
        <v>2988</v>
      </c>
      <c r="F318" s="5" t="s">
        <v>2989</v>
      </c>
      <c r="G318" s="5" t="s">
        <v>1770</v>
      </c>
      <c r="H318" s="5" t="s">
        <v>2990</v>
      </c>
      <c r="J318" s="5" t="s">
        <v>2758</v>
      </c>
    </row>
    <row r="319" spans="1:10">
      <c r="A319" s="5">
        <v>318</v>
      </c>
      <c r="B319" s="5" t="s">
        <v>1422</v>
      </c>
      <c r="C319" s="5" t="s">
        <v>168</v>
      </c>
      <c r="D319" s="5" t="s">
        <v>2447</v>
      </c>
      <c r="E319" s="5" t="s">
        <v>2448</v>
      </c>
      <c r="F319" s="5" t="s">
        <v>2449</v>
      </c>
      <c r="G319" s="5" t="s">
        <v>1435</v>
      </c>
      <c r="J319" s="5" t="s">
        <v>2758</v>
      </c>
    </row>
    <row r="320" spans="1:10">
      <c r="A320" s="5">
        <v>319</v>
      </c>
      <c r="B320" s="5" t="s">
        <v>1422</v>
      </c>
      <c r="C320" s="5" t="s">
        <v>168</v>
      </c>
      <c r="D320" s="5" t="s">
        <v>2450</v>
      </c>
      <c r="E320" s="5" t="s">
        <v>2451</v>
      </c>
      <c r="F320" s="5" t="s">
        <v>2452</v>
      </c>
      <c r="G320" s="5" t="s">
        <v>1457</v>
      </c>
      <c r="H320" s="5" t="s">
        <v>2453</v>
      </c>
      <c r="I320" s="5" t="s">
        <v>2990</v>
      </c>
      <c r="J320" s="5" t="s">
        <v>2758</v>
      </c>
    </row>
    <row r="321" spans="1:10">
      <c r="A321" s="5">
        <v>320</v>
      </c>
      <c r="B321" s="5" t="s">
        <v>1422</v>
      </c>
      <c r="C321" s="5" t="s">
        <v>168</v>
      </c>
      <c r="D321" s="5" t="s">
        <v>2454</v>
      </c>
      <c r="E321" s="5" t="s">
        <v>2455</v>
      </c>
      <c r="F321" s="5" t="s">
        <v>2456</v>
      </c>
      <c r="G321" s="5" t="s">
        <v>1509</v>
      </c>
      <c r="H321" s="5" t="s">
        <v>2457</v>
      </c>
      <c r="J321" s="5" t="s">
        <v>2758</v>
      </c>
    </row>
    <row r="322" spans="1:10">
      <c r="A322" s="5">
        <v>321</v>
      </c>
      <c r="B322" s="5" t="s">
        <v>1422</v>
      </c>
      <c r="C322" s="5" t="s">
        <v>168</v>
      </c>
      <c r="D322" s="5" t="s">
        <v>2458</v>
      </c>
      <c r="E322" s="5" t="s">
        <v>2459</v>
      </c>
      <c r="F322" s="5" t="s">
        <v>2460</v>
      </c>
      <c r="G322" s="5" t="s">
        <v>1470</v>
      </c>
      <c r="H322" s="5" t="s">
        <v>2461</v>
      </c>
      <c r="J322" s="5" t="s">
        <v>2758</v>
      </c>
    </row>
    <row r="323" spans="1:10">
      <c r="A323" s="5">
        <v>322</v>
      </c>
      <c r="B323" s="5" t="s">
        <v>1422</v>
      </c>
      <c r="C323" s="5" t="s">
        <v>168</v>
      </c>
      <c r="D323" s="5" t="s">
        <v>2462</v>
      </c>
      <c r="E323" s="5" t="s">
        <v>2463</v>
      </c>
      <c r="F323" s="5" t="s">
        <v>2464</v>
      </c>
      <c r="G323" s="5" t="s">
        <v>1710</v>
      </c>
      <c r="H323" s="5" t="s">
        <v>2465</v>
      </c>
      <c r="J323" s="5" t="s">
        <v>2758</v>
      </c>
    </row>
    <row r="324" spans="1:10">
      <c r="A324" s="5">
        <v>323</v>
      </c>
      <c r="B324" s="5" t="s">
        <v>1422</v>
      </c>
      <c r="C324" s="5" t="s">
        <v>168</v>
      </c>
      <c r="D324" s="5" t="s">
        <v>2466</v>
      </c>
      <c r="E324" s="5" t="s">
        <v>2467</v>
      </c>
      <c r="F324" s="5" t="s">
        <v>2468</v>
      </c>
      <c r="G324" s="5" t="s">
        <v>1518</v>
      </c>
      <c r="H324" s="5" t="s">
        <v>2469</v>
      </c>
      <c r="J324" s="5" t="s">
        <v>2758</v>
      </c>
    </row>
    <row r="325" spans="1:10">
      <c r="A325" s="5">
        <v>324</v>
      </c>
      <c r="B325" s="5" t="s">
        <v>1422</v>
      </c>
      <c r="C325" s="5" t="s">
        <v>168</v>
      </c>
      <c r="D325" s="5" t="s">
        <v>2470</v>
      </c>
      <c r="E325" s="5" t="s">
        <v>2471</v>
      </c>
      <c r="F325" s="5" t="s">
        <v>2472</v>
      </c>
      <c r="G325" s="5" t="s">
        <v>1802</v>
      </c>
      <c r="H325" s="5" t="s">
        <v>2473</v>
      </c>
      <c r="J325" s="5" t="s">
        <v>2758</v>
      </c>
    </row>
    <row r="326" spans="1:10">
      <c r="A326" s="5">
        <v>325</v>
      </c>
      <c r="B326" s="5" t="s">
        <v>1422</v>
      </c>
      <c r="C326" s="5" t="s">
        <v>168</v>
      </c>
      <c r="D326" s="5" t="s">
        <v>2474</v>
      </c>
      <c r="E326" s="5" t="s">
        <v>2475</v>
      </c>
      <c r="F326" s="5" t="s">
        <v>2476</v>
      </c>
      <c r="G326" s="5" t="s">
        <v>1470</v>
      </c>
      <c r="H326" s="5" t="s">
        <v>2477</v>
      </c>
      <c r="J326" s="5" t="s">
        <v>2758</v>
      </c>
    </row>
    <row r="327" spans="1:10">
      <c r="A327" s="5">
        <v>326</v>
      </c>
      <c r="B327" s="5" t="s">
        <v>1422</v>
      </c>
      <c r="C327" s="5" t="s">
        <v>168</v>
      </c>
      <c r="D327" s="5" t="s">
        <v>2478</v>
      </c>
      <c r="E327" s="5" t="s">
        <v>2479</v>
      </c>
      <c r="F327" s="5" t="s">
        <v>2480</v>
      </c>
      <c r="G327" s="5" t="s">
        <v>1513</v>
      </c>
      <c r="H327" s="5" t="s">
        <v>2481</v>
      </c>
      <c r="J327" s="5" t="s">
        <v>2758</v>
      </c>
    </row>
    <row r="328" spans="1:10">
      <c r="A328" s="5">
        <v>327</v>
      </c>
      <c r="B328" s="5" t="s">
        <v>1422</v>
      </c>
      <c r="C328" s="5" t="s">
        <v>168</v>
      </c>
      <c r="D328" s="5" t="s">
        <v>2482</v>
      </c>
      <c r="E328" s="5" t="s">
        <v>2483</v>
      </c>
      <c r="F328" s="5" t="s">
        <v>2484</v>
      </c>
      <c r="G328" s="5" t="s">
        <v>1513</v>
      </c>
      <c r="H328" s="5" t="s">
        <v>2485</v>
      </c>
      <c r="J328" s="5" t="s">
        <v>2758</v>
      </c>
    </row>
    <row r="329" spans="1:10">
      <c r="A329" s="5">
        <v>328</v>
      </c>
      <c r="B329" s="5" t="s">
        <v>1422</v>
      </c>
      <c r="C329" s="5" t="s">
        <v>168</v>
      </c>
      <c r="D329" s="5" t="s">
        <v>2486</v>
      </c>
      <c r="E329" s="5" t="s">
        <v>2487</v>
      </c>
      <c r="F329" s="5" t="s">
        <v>2488</v>
      </c>
      <c r="G329" s="5" t="s">
        <v>1435</v>
      </c>
      <c r="I329" s="5" t="s">
        <v>2991</v>
      </c>
      <c r="J329" s="5" t="s">
        <v>2758</v>
      </c>
    </row>
    <row r="330" spans="1:10">
      <c r="A330" s="5">
        <v>329</v>
      </c>
      <c r="B330" s="5" t="s">
        <v>1422</v>
      </c>
      <c r="C330" s="5" t="s">
        <v>168</v>
      </c>
      <c r="D330" s="5" t="s">
        <v>2489</v>
      </c>
      <c r="E330" s="5" t="s">
        <v>2490</v>
      </c>
      <c r="F330" s="5" t="s">
        <v>2491</v>
      </c>
      <c r="G330" s="5" t="s">
        <v>1435</v>
      </c>
      <c r="H330" s="5" t="s">
        <v>2015</v>
      </c>
      <c r="J330" s="5" t="s">
        <v>2758</v>
      </c>
    </row>
    <row r="331" spans="1:10">
      <c r="A331" s="5">
        <v>330</v>
      </c>
      <c r="B331" s="5" t="s">
        <v>1422</v>
      </c>
      <c r="C331" s="5" t="s">
        <v>168</v>
      </c>
      <c r="D331" s="5" t="s">
        <v>2492</v>
      </c>
      <c r="E331" s="5" t="s">
        <v>2493</v>
      </c>
      <c r="F331" s="5" t="s">
        <v>2494</v>
      </c>
      <c r="G331" s="5" t="s">
        <v>1802</v>
      </c>
      <c r="H331" s="5" t="s">
        <v>2495</v>
      </c>
      <c r="J331" s="5" t="s">
        <v>2758</v>
      </c>
    </row>
    <row r="332" spans="1:10">
      <c r="A332" s="5">
        <v>331</v>
      </c>
      <c r="B332" s="5" t="s">
        <v>1422</v>
      </c>
      <c r="C332" s="5" t="s">
        <v>168</v>
      </c>
      <c r="D332" s="5" t="s">
        <v>2496</v>
      </c>
      <c r="E332" s="5" t="s">
        <v>2497</v>
      </c>
      <c r="F332" s="5" t="s">
        <v>2498</v>
      </c>
      <c r="G332" s="5" t="s">
        <v>2135</v>
      </c>
      <c r="H332" s="5" t="s">
        <v>2374</v>
      </c>
      <c r="J332" s="5" t="s">
        <v>2758</v>
      </c>
    </row>
    <row r="333" spans="1:10">
      <c r="A333" s="5">
        <v>332</v>
      </c>
      <c r="B333" s="5" t="s">
        <v>1422</v>
      </c>
      <c r="C333" s="5" t="s">
        <v>168</v>
      </c>
      <c r="D333" s="5" t="s">
        <v>2499</v>
      </c>
      <c r="E333" s="5" t="s">
        <v>2500</v>
      </c>
      <c r="F333" s="5" t="s">
        <v>2501</v>
      </c>
      <c r="G333" s="5" t="s">
        <v>1439</v>
      </c>
      <c r="J333" s="5" t="s">
        <v>2758</v>
      </c>
    </row>
    <row r="334" spans="1:10">
      <c r="A334" s="5">
        <v>333</v>
      </c>
      <c r="B334" s="5" t="s">
        <v>1422</v>
      </c>
      <c r="C334" s="5" t="s">
        <v>168</v>
      </c>
      <c r="D334" s="5" t="s">
        <v>2502</v>
      </c>
      <c r="E334" s="5" t="s">
        <v>2503</v>
      </c>
      <c r="F334" s="5" t="s">
        <v>2504</v>
      </c>
      <c r="G334" s="5" t="s">
        <v>1470</v>
      </c>
      <c r="J334" s="5" t="s">
        <v>2758</v>
      </c>
    </row>
    <row r="335" spans="1:10">
      <c r="A335" s="5">
        <v>334</v>
      </c>
      <c r="B335" s="5" t="s">
        <v>1422</v>
      </c>
      <c r="C335" s="5" t="s">
        <v>168</v>
      </c>
      <c r="D335" s="5" t="s">
        <v>2992</v>
      </c>
      <c r="E335" s="5" t="s">
        <v>2993</v>
      </c>
      <c r="F335" s="5" t="s">
        <v>2994</v>
      </c>
      <c r="G335" s="5" t="s">
        <v>1483</v>
      </c>
      <c r="H335" s="5" t="s">
        <v>2995</v>
      </c>
      <c r="J335" s="5" t="s">
        <v>2758</v>
      </c>
    </row>
    <row r="336" spans="1:10">
      <c r="A336" s="5">
        <v>335</v>
      </c>
      <c r="B336" s="5" t="s">
        <v>1422</v>
      </c>
      <c r="C336" s="5" t="s">
        <v>168</v>
      </c>
      <c r="D336" s="5" t="s">
        <v>2505</v>
      </c>
      <c r="E336" s="5" t="s">
        <v>2506</v>
      </c>
      <c r="F336" s="5" t="s">
        <v>2507</v>
      </c>
      <c r="G336" s="5" t="s">
        <v>1470</v>
      </c>
      <c r="H336" s="5" t="s">
        <v>2508</v>
      </c>
      <c r="J336" s="5" t="s">
        <v>2758</v>
      </c>
    </row>
    <row r="337" spans="1:10">
      <c r="A337" s="5">
        <v>336</v>
      </c>
      <c r="B337" s="5" t="s">
        <v>1422</v>
      </c>
      <c r="C337" s="5" t="s">
        <v>168</v>
      </c>
      <c r="D337" s="5" t="s">
        <v>2509</v>
      </c>
      <c r="E337" s="5" t="s">
        <v>2510</v>
      </c>
      <c r="F337" s="5" t="s">
        <v>2511</v>
      </c>
      <c r="G337" s="5" t="s">
        <v>1540</v>
      </c>
      <c r="H337" s="5" t="s">
        <v>2079</v>
      </c>
      <c r="J337" s="5" t="s">
        <v>2758</v>
      </c>
    </row>
    <row r="338" spans="1:10">
      <c r="A338" s="5">
        <v>337</v>
      </c>
      <c r="B338" s="5" t="s">
        <v>1422</v>
      </c>
      <c r="C338" s="5" t="s">
        <v>168</v>
      </c>
      <c r="D338" s="5" t="s">
        <v>2512</v>
      </c>
      <c r="E338" s="5" t="s">
        <v>2513</v>
      </c>
      <c r="F338" s="5" t="s">
        <v>2514</v>
      </c>
      <c r="G338" s="5" t="s">
        <v>1540</v>
      </c>
      <c r="J338" s="5" t="s">
        <v>2758</v>
      </c>
    </row>
    <row r="339" spans="1:10">
      <c r="A339" s="5">
        <v>338</v>
      </c>
      <c r="B339" s="5" t="s">
        <v>1422</v>
      </c>
      <c r="C339" s="5" t="s">
        <v>168</v>
      </c>
      <c r="D339" s="5" t="s">
        <v>2515</v>
      </c>
      <c r="E339" s="5" t="s">
        <v>2516</v>
      </c>
      <c r="F339" s="5" t="s">
        <v>2517</v>
      </c>
      <c r="G339" s="5" t="s">
        <v>1770</v>
      </c>
      <c r="J339" s="5" t="s">
        <v>2758</v>
      </c>
    </row>
    <row r="340" spans="1:10">
      <c r="A340" s="5">
        <v>339</v>
      </c>
      <c r="B340" s="5" t="s">
        <v>1422</v>
      </c>
      <c r="C340" s="5" t="s">
        <v>168</v>
      </c>
      <c r="D340" s="5" t="s">
        <v>2518</v>
      </c>
      <c r="E340" s="5" t="s">
        <v>2519</v>
      </c>
      <c r="F340" s="5" t="s">
        <v>2520</v>
      </c>
      <c r="G340" s="5" t="s">
        <v>1483</v>
      </c>
      <c r="H340" s="5" t="s">
        <v>2521</v>
      </c>
      <c r="J340" s="5" t="s">
        <v>2758</v>
      </c>
    </row>
    <row r="341" spans="1:10">
      <c r="A341" s="5">
        <v>340</v>
      </c>
      <c r="B341" s="5" t="s">
        <v>1422</v>
      </c>
      <c r="C341" s="5" t="s">
        <v>168</v>
      </c>
      <c r="D341" s="5" t="s">
        <v>2522</v>
      </c>
      <c r="E341" s="5" t="s">
        <v>2523</v>
      </c>
      <c r="F341" s="5" t="s">
        <v>2524</v>
      </c>
      <c r="G341" s="5" t="s">
        <v>2525</v>
      </c>
      <c r="H341" s="5" t="s">
        <v>2526</v>
      </c>
      <c r="J341" s="5" t="s">
        <v>2758</v>
      </c>
    </row>
    <row r="342" spans="1:10">
      <c r="A342" s="5">
        <v>341</v>
      </c>
      <c r="B342" s="5" t="s">
        <v>1422</v>
      </c>
      <c r="C342" s="5" t="s">
        <v>168</v>
      </c>
      <c r="D342" s="5" t="s">
        <v>2996</v>
      </c>
      <c r="E342" s="5" t="s">
        <v>2997</v>
      </c>
      <c r="F342" s="5" t="s">
        <v>2998</v>
      </c>
      <c r="G342" s="5" t="s">
        <v>1518</v>
      </c>
      <c r="J342" s="5" t="s">
        <v>2758</v>
      </c>
    </row>
    <row r="343" spans="1:10">
      <c r="A343" s="5">
        <v>342</v>
      </c>
      <c r="B343" s="5" t="s">
        <v>1422</v>
      </c>
      <c r="C343" s="5" t="s">
        <v>168</v>
      </c>
      <c r="D343" s="5" t="s">
        <v>2527</v>
      </c>
      <c r="E343" s="5" t="s">
        <v>2528</v>
      </c>
      <c r="F343" s="5" t="s">
        <v>2529</v>
      </c>
      <c r="G343" s="5" t="s">
        <v>1439</v>
      </c>
      <c r="J343" s="5" t="s">
        <v>2758</v>
      </c>
    </row>
    <row r="344" spans="1:10">
      <c r="A344" s="5">
        <v>343</v>
      </c>
      <c r="B344" s="5" t="s">
        <v>1422</v>
      </c>
      <c r="C344" s="5" t="s">
        <v>168</v>
      </c>
      <c r="D344" s="5" t="s">
        <v>2530</v>
      </c>
      <c r="E344" s="5" t="s">
        <v>2531</v>
      </c>
      <c r="F344" s="5" t="s">
        <v>2532</v>
      </c>
      <c r="G344" s="5" t="s">
        <v>1449</v>
      </c>
      <c r="J344" s="5" t="s">
        <v>2758</v>
      </c>
    </row>
    <row r="345" spans="1:10">
      <c r="A345" s="5">
        <v>344</v>
      </c>
      <c r="B345" s="5" t="s">
        <v>1422</v>
      </c>
      <c r="C345" s="5" t="s">
        <v>168</v>
      </c>
      <c r="D345" s="5" t="s">
        <v>2533</v>
      </c>
      <c r="E345" s="5" t="s">
        <v>2534</v>
      </c>
      <c r="F345" s="5" t="s">
        <v>2535</v>
      </c>
      <c r="G345" s="5" t="s">
        <v>1540</v>
      </c>
      <c r="J345" s="5" t="s">
        <v>2758</v>
      </c>
    </row>
    <row r="346" spans="1:10">
      <c r="A346" s="5">
        <v>345</v>
      </c>
      <c r="B346" s="5" t="s">
        <v>1422</v>
      </c>
      <c r="C346" s="5" t="s">
        <v>168</v>
      </c>
      <c r="D346" s="5" t="s">
        <v>2999</v>
      </c>
      <c r="E346" s="5" t="s">
        <v>3000</v>
      </c>
      <c r="F346" s="5" t="s">
        <v>3001</v>
      </c>
      <c r="G346" s="5" t="s">
        <v>1435</v>
      </c>
      <c r="J346" s="5" t="s">
        <v>2758</v>
      </c>
    </row>
    <row r="347" spans="1:10">
      <c r="A347" s="5">
        <v>346</v>
      </c>
      <c r="B347" s="5" t="s">
        <v>1422</v>
      </c>
      <c r="C347" s="5" t="s">
        <v>168</v>
      </c>
      <c r="D347" s="5" t="s">
        <v>2536</v>
      </c>
      <c r="E347" s="5" t="s">
        <v>2537</v>
      </c>
      <c r="F347" s="5" t="s">
        <v>2538</v>
      </c>
      <c r="G347" s="5" t="s">
        <v>1439</v>
      </c>
      <c r="H347" s="5" t="s">
        <v>2539</v>
      </c>
      <c r="J347" s="5" t="s">
        <v>2758</v>
      </c>
    </row>
    <row r="348" spans="1:10">
      <c r="A348" s="5">
        <v>347</v>
      </c>
      <c r="B348" s="5" t="s">
        <v>1422</v>
      </c>
      <c r="C348" s="5" t="s">
        <v>168</v>
      </c>
      <c r="D348" s="5" t="s">
        <v>3002</v>
      </c>
      <c r="E348" s="5" t="s">
        <v>3003</v>
      </c>
      <c r="F348" s="5" t="s">
        <v>3004</v>
      </c>
      <c r="G348" s="5" t="s">
        <v>1435</v>
      </c>
      <c r="J348" s="5" t="s">
        <v>2758</v>
      </c>
    </row>
    <row r="349" spans="1:10">
      <c r="A349" s="5">
        <v>348</v>
      </c>
      <c r="B349" s="5" t="s">
        <v>1422</v>
      </c>
      <c r="C349" s="5" t="s">
        <v>168</v>
      </c>
      <c r="D349" s="5" t="s">
        <v>2540</v>
      </c>
      <c r="E349" s="5" t="s">
        <v>2541</v>
      </c>
      <c r="F349" s="5" t="s">
        <v>2542</v>
      </c>
      <c r="G349" s="5" t="s">
        <v>1483</v>
      </c>
      <c r="H349" s="5" t="s">
        <v>2543</v>
      </c>
      <c r="J349" s="5" t="s">
        <v>2758</v>
      </c>
    </row>
    <row r="350" spans="1:10">
      <c r="A350" s="5">
        <v>349</v>
      </c>
      <c r="B350" s="5" t="s">
        <v>1422</v>
      </c>
      <c r="C350" s="5" t="s">
        <v>168</v>
      </c>
      <c r="D350" s="5" t="s">
        <v>2544</v>
      </c>
      <c r="E350" s="5" t="s">
        <v>2545</v>
      </c>
      <c r="F350" s="5" t="s">
        <v>2546</v>
      </c>
      <c r="G350" s="5" t="s">
        <v>1518</v>
      </c>
      <c r="H350" s="5" t="s">
        <v>2547</v>
      </c>
      <c r="J350" s="5" t="s">
        <v>2758</v>
      </c>
    </row>
    <row r="351" spans="1:10">
      <c r="A351" s="5">
        <v>350</v>
      </c>
      <c r="B351" s="5" t="s">
        <v>1422</v>
      </c>
      <c r="C351" s="5" t="s">
        <v>168</v>
      </c>
      <c r="D351" s="5" t="s">
        <v>2548</v>
      </c>
      <c r="E351" s="5" t="s">
        <v>2549</v>
      </c>
      <c r="F351" s="5" t="s">
        <v>2550</v>
      </c>
      <c r="G351" s="5" t="s">
        <v>1529</v>
      </c>
      <c r="J351" s="5" t="s">
        <v>2758</v>
      </c>
    </row>
    <row r="352" spans="1:10">
      <c r="A352" s="5">
        <v>351</v>
      </c>
      <c r="B352" s="5" t="s">
        <v>1422</v>
      </c>
      <c r="C352" s="5" t="s">
        <v>168</v>
      </c>
      <c r="D352" s="5" t="s">
        <v>2551</v>
      </c>
      <c r="E352" s="5" t="s">
        <v>2552</v>
      </c>
      <c r="F352" s="5" t="s">
        <v>2553</v>
      </c>
      <c r="G352" s="5" t="s">
        <v>1439</v>
      </c>
      <c r="J352" s="5" t="s">
        <v>2758</v>
      </c>
    </row>
    <row r="353" spans="1:10">
      <c r="A353" s="5">
        <v>352</v>
      </c>
      <c r="B353" s="5" t="s">
        <v>1422</v>
      </c>
      <c r="C353" s="5" t="s">
        <v>168</v>
      </c>
      <c r="D353" s="5" t="s">
        <v>2554</v>
      </c>
      <c r="E353" s="5" t="s">
        <v>2555</v>
      </c>
      <c r="F353" s="5" t="s">
        <v>2556</v>
      </c>
      <c r="G353" s="5" t="s">
        <v>1470</v>
      </c>
      <c r="H353" s="5" t="s">
        <v>2264</v>
      </c>
      <c r="J353" s="5" t="s">
        <v>2758</v>
      </c>
    </row>
    <row r="354" spans="1:10">
      <c r="A354" s="5">
        <v>353</v>
      </c>
      <c r="B354" s="5" t="s">
        <v>1422</v>
      </c>
      <c r="C354" s="5" t="s">
        <v>168</v>
      </c>
      <c r="D354" s="5" t="s">
        <v>2557</v>
      </c>
      <c r="E354" s="5" t="s">
        <v>2558</v>
      </c>
      <c r="F354" s="5" t="s">
        <v>2559</v>
      </c>
      <c r="G354" s="5" t="s">
        <v>1449</v>
      </c>
      <c r="H354" s="5" t="s">
        <v>2560</v>
      </c>
      <c r="J354" s="5" t="s">
        <v>2758</v>
      </c>
    </row>
    <row r="355" spans="1:10">
      <c r="A355" s="5">
        <v>354</v>
      </c>
      <c r="B355" s="5" t="s">
        <v>1422</v>
      </c>
      <c r="C355" s="5" t="s">
        <v>168</v>
      </c>
      <c r="D355" s="5" t="s">
        <v>3005</v>
      </c>
      <c r="E355" s="5" t="s">
        <v>3006</v>
      </c>
      <c r="F355" s="5" t="s">
        <v>3007</v>
      </c>
      <c r="G355" s="5" t="s">
        <v>1770</v>
      </c>
      <c r="J355" s="5" t="s">
        <v>2758</v>
      </c>
    </row>
    <row r="356" spans="1:10">
      <c r="A356" s="5">
        <v>355</v>
      </c>
      <c r="B356" s="5" t="s">
        <v>1422</v>
      </c>
      <c r="C356" s="5" t="s">
        <v>168</v>
      </c>
      <c r="D356" s="5" t="s">
        <v>2561</v>
      </c>
      <c r="E356" s="5" t="s">
        <v>2562</v>
      </c>
      <c r="F356" s="5" t="s">
        <v>2563</v>
      </c>
      <c r="G356" s="5" t="s">
        <v>1518</v>
      </c>
      <c r="H356" s="5" t="s">
        <v>1969</v>
      </c>
      <c r="J356" s="5" t="s">
        <v>2758</v>
      </c>
    </row>
    <row r="357" spans="1:10">
      <c r="A357" s="5">
        <v>356</v>
      </c>
      <c r="B357" s="5" t="s">
        <v>1422</v>
      </c>
      <c r="C357" s="5" t="s">
        <v>168</v>
      </c>
      <c r="D357" s="5" t="s">
        <v>3008</v>
      </c>
      <c r="E357" s="5" t="s">
        <v>3009</v>
      </c>
      <c r="F357" s="5" t="s">
        <v>3010</v>
      </c>
      <c r="G357" s="5" t="s">
        <v>1449</v>
      </c>
      <c r="H357" s="5" t="s">
        <v>1969</v>
      </c>
      <c r="J357" s="5" t="s">
        <v>2758</v>
      </c>
    </row>
    <row r="358" spans="1:10">
      <c r="A358" s="5">
        <v>357</v>
      </c>
      <c r="B358" s="5" t="s">
        <v>1422</v>
      </c>
      <c r="C358" s="5" t="s">
        <v>168</v>
      </c>
      <c r="D358" s="5" t="s">
        <v>2564</v>
      </c>
      <c r="E358" s="5" t="s">
        <v>2565</v>
      </c>
      <c r="F358" s="5" t="s">
        <v>2566</v>
      </c>
      <c r="G358" s="5" t="s">
        <v>1470</v>
      </c>
      <c r="H358" s="5" t="s">
        <v>1648</v>
      </c>
      <c r="J358" s="5" t="s">
        <v>2758</v>
      </c>
    </row>
    <row r="359" spans="1:10">
      <c r="A359" s="5">
        <v>358</v>
      </c>
      <c r="B359" s="5" t="s">
        <v>1422</v>
      </c>
      <c r="C359" s="5" t="s">
        <v>168</v>
      </c>
      <c r="D359" s="5" t="s">
        <v>2567</v>
      </c>
      <c r="E359" s="5" t="s">
        <v>2568</v>
      </c>
      <c r="F359" s="5" t="s">
        <v>2569</v>
      </c>
      <c r="G359" s="5" t="s">
        <v>2570</v>
      </c>
      <c r="J359" s="5" t="s">
        <v>2758</v>
      </c>
    </row>
    <row r="360" spans="1:10">
      <c r="A360" s="5">
        <v>359</v>
      </c>
      <c r="B360" s="5" t="s">
        <v>1422</v>
      </c>
      <c r="C360" s="5" t="s">
        <v>168</v>
      </c>
      <c r="D360" s="5" t="s">
        <v>2571</v>
      </c>
      <c r="E360" s="5" t="s">
        <v>2572</v>
      </c>
      <c r="F360" s="5" t="s">
        <v>2573</v>
      </c>
      <c r="G360" s="5" t="s">
        <v>1513</v>
      </c>
      <c r="J360" s="5" t="s">
        <v>2758</v>
      </c>
    </row>
    <row r="361" spans="1:10">
      <c r="A361" s="5">
        <v>360</v>
      </c>
      <c r="B361" s="5" t="s">
        <v>1422</v>
      </c>
      <c r="C361" s="5" t="s">
        <v>168</v>
      </c>
      <c r="D361" s="5" t="s">
        <v>3011</v>
      </c>
      <c r="E361" s="5" t="s">
        <v>3012</v>
      </c>
      <c r="F361" s="5" t="s">
        <v>3013</v>
      </c>
      <c r="G361" s="5" t="s">
        <v>1518</v>
      </c>
      <c r="H361" s="5" t="s">
        <v>3014</v>
      </c>
      <c r="J361" s="5" t="s">
        <v>2758</v>
      </c>
    </row>
    <row r="362" spans="1:10">
      <c r="A362" s="5">
        <v>361</v>
      </c>
      <c r="B362" s="5" t="s">
        <v>1422</v>
      </c>
      <c r="C362" s="5" t="s">
        <v>168</v>
      </c>
      <c r="D362" s="5" t="s">
        <v>2574</v>
      </c>
      <c r="E362" s="5" t="s">
        <v>2575</v>
      </c>
      <c r="F362" s="5" t="s">
        <v>2576</v>
      </c>
      <c r="G362" s="5" t="s">
        <v>1618</v>
      </c>
      <c r="H362" s="5" t="s">
        <v>2577</v>
      </c>
      <c r="J362" s="5" t="s">
        <v>2758</v>
      </c>
    </row>
    <row r="363" spans="1:10">
      <c r="A363" s="5">
        <v>362</v>
      </c>
      <c r="B363" s="5" t="s">
        <v>1422</v>
      </c>
      <c r="C363" s="5" t="s">
        <v>168</v>
      </c>
      <c r="D363" s="5" t="s">
        <v>2578</v>
      </c>
      <c r="E363" s="5" t="s">
        <v>2579</v>
      </c>
      <c r="F363" s="5" t="s">
        <v>2580</v>
      </c>
      <c r="G363" s="5" t="s">
        <v>1618</v>
      </c>
      <c r="J363" s="5" t="s">
        <v>2758</v>
      </c>
    </row>
    <row r="364" spans="1:10">
      <c r="A364" s="5">
        <v>363</v>
      </c>
      <c r="B364" s="5" t="s">
        <v>1422</v>
      </c>
      <c r="C364" s="5" t="s">
        <v>168</v>
      </c>
      <c r="D364" s="5" t="s">
        <v>3015</v>
      </c>
      <c r="E364" s="5" t="s">
        <v>3016</v>
      </c>
      <c r="F364" s="5" t="s">
        <v>3017</v>
      </c>
      <c r="G364" s="5" t="s">
        <v>1529</v>
      </c>
      <c r="J364" s="5" t="s">
        <v>2758</v>
      </c>
    </row>
    <row r="365" spans="1:10">
      <c r="A365" s="5">
        <v>364</v>
      </c>
      <c r="B365" s="5" t="s">
        <v>1422</v>
      </c>
      <c r="C365" s="5" t="s">
        <v>168</v>
      </c>
      <c r="D365" s="5" t="s">
        <v>2581</v>
      </c>
      <c r="E365" s="5" t="s">
        <v>2582</v>
      </c>
      <c r="F365" s="5" t="s">
        <v>2583</v>
      </c>
      <c r="G365" s="5" t="s">
        <v>1435</v>
      </c>
      <c r="H365" s="5" t="s">
        <v>2584</v>
      </c>
      <c r="I365" s="5" t="s">
        <v>2991</v>
      </c>
      <c r="J365" s="5" t="s">
        <v>2758</v>
      </c>
    </row>
    <row r="366" spans="1:10">
      <c r="A366" s="5">
        <v>365</v>
      </c>
      <c r="B366" s="5" t="s">
        <v>1422</v>
      </c>
      <c r="C366" s="5" t="s">
        <v>168</v>
      </c>
      <c r="D366" s="5" t="s">
        <v>3018</v>
      </c>
      <c r="E366" s="5" t="s">
        <v>3019</v>
      </c>
      <c r="F366" s="5" t="s">
        <v>3020</v>
      </c>
      <c r="G366" s="5" t="s">
        <v>3021</v>
      </c>
      <c r="J366" s="5" t="s">
        <v>2758</v>
      </c>
    </row>
    <row r="367" spans="1:10">
      <c r="A367" s="5">
        <v>366</v>
      </c>
      <c r="B367" s="5" t="s">
        <v>1422</v>
      </c>
      <c r="C367" s="5" t="s">
        <v>168</v>
      </c>
      <c r="D367" s="5" t="s">
        <v>2585</v>
      </c>
      <c r="E367" s="5" t="s">
        <v>2586</v>
      </c>
      <c r="F367" s="5" t="s">
        <v>2587</v>
      </c>
      <c r="G367" s="5" t="s">
        <v>1770</v>
      </c>
      <c r="J367" s="5" t="s">
        <v>2758</v>
      </c>
    </row>
    <row r="368" spans="1:10">
      <c r="A368" s="5">
        <v>367</v>
      </c>
      <c r="B368" s="5" t="s">
        <v>1422</v>
      </c>
      <c r="C368" s="5" t="s">
        <v>168</v>
      </c>
      <c r="D368" s="5" t="s">
        <v>2588</v>
      </c>
      <c r="E368" s="5" t="s">
        <v>2589</v>
      </c>
      <c r="F368" s="5" t="s">
        <v>2590</v>
      </c>
      <c r="G368" s="5" t="s">
        <v>1660</v>
      </c>
      <c r="H368" s="5" t="s">
        <v>2591</v>
      </c>
      <c r="J368" s="5" t="s">
        <v>2758</v>
      </c>
    </row>
    <row r="369" spans="1:10">
      <c r="A369" s="5">
        <v>368</v>
      </c>
      <c r="B369" s="5" t="s">
        <v>1422</v>
      </c>
      <c r="C369" s="5" t="s">
        <v>168</v>
      </c>
      <c r="D369" s="5" t="s">
        <v>3022</v>
      </c>
      <c r="E369" s="5" t="s">
        <v>3023</v>
      </c>
      <c r="F369" s="5" t="s">
        <v>3024</v>
      </c>
      <c r="G369" s="5" t="s">
        <v>1449</v>
      </c>
      <c r="H369" s="5" t="s">
        <v>3025</v>
      </c>
      <c r="J369" s="5" t="s">
        <v>2758</v>
      </c>
    </row>
    <row r="370" spans="1:10">
      <c r="A370" s="5">
        <v>369</v>
      </c>
      <c r="B370" s="5" t="s">
        <v>1422</v>
      </c>
      <c r="C370" s="5" t="s">
        <v>168</v>
      </c>
      <c r="D370" s="5" t="s">
        <v>2592</v>
      </c>
      <c r="E370" s="5" t="s">
        <v>2593</v>
      </c>
      <c r="F370" s="5" t="s">
        <v>2594</v>
      </c>
      <c r="G370" s="5" t="s">
        <v>1770</v>
      </c>
      <c r="J370" s="5" t="s">
        <v>2758</v>
      </c>
    </row>
    <row r="371" spans="1:10">
      <c r="A371" s="5">
        <v>370</v>
      </c>
      <c r="B371" s="5" t="s">
        <v>1422</v>
      </c>
      <c r="C371" s="5" t="s">
        <v>168</v>
      </c>
      <c r="D371" s="5" t="s">
        <v>3026</v>
      </c>
      <c r="E371" s="5" t="s">
        <v>3027</v>
      </c>
      <c r="F371" s="5" t="s">
        <v>3028</v>
      </c>
      <c r="G371" s="5" t="s">
        <v>1513</v>
      </c>
      <c r="H371" s="5" t="s">
        <v>3029</v>
      </c>
      <c r="J371" s="5" t="s">
        <v>2758</v>
      </c>
    </row>
    <row r="372" spans="1:10">
      <c r="A372" s="5">
        <v>371</v>
      </c>
      <c r="B372" s="5" t="s">
        <v>1422</v>
      </c>
      <c r="C372" s="5" t="s">
        <v>168</v>
      </c>
      <c r="D372" s="5" t="s">
        <v>3030</v>
      </c>
      <c r="E372" s="5" t="s">
        <v>3031</v>
      </c>
      <c r="F372" s="5" t="s">
        <v>3032</v>
      </c>
      <c r="G372" s="5" t="s">
        <v>1770</v>
      </c>
      <c r="J372" s="5" t="s">
        <v>2758</v>
      </c>
    </row>
    <row r="373" spans="1:10">
      <c r="A373" s="5">
        <v>372</v>
      </c>
      <c r="B373" s="5" t="s">
        <v>1422</v>
      </c>
      <c r="C373" s="5" t="s">
        <v>168</v>
      </c>
      <c r="D373" s="5" t="s">
        <v>3033</v>
      </c>
      <c r="E373" s="5" t="s">
        <v>3034</v>
      </c>
      <c r="F373" s="5" t="s">
        <v>3035</v>
      </c>
      <c r="G373" s="5" t="s">
        <v>1518</v>
      </c>
      <c r="H373" s="5" t="s">
        <v>3036</v>
      </c>
      <c r="J373" s="5" t="s">
        <v>2758</v>
      </c>
    </row>
    <row r="374" spans="1:10">
      <c r="A374" s="5">
        <v>373</v>
      </c>
      <c r="B374" s="5" t="s">
        <v>1422</v>
      </c>
      <c r="C374" s="5" t="s">
        <v>168</v>
      </c>
      <c r="D374" s="5" t="s">
        <v>2595</v>
      </c>
      <c r="E374" s="5" t="s">
        <v>2596</v>
      </c>
      <c r="F374" s="5" t="s">
        <v>2597</v>
      </c>
      <c r="G374" s="5" t="s">
        <v>1770</v>
      </c>
      <c r="H374" s="5" t="s">
        <v>2598</v>
      </c>
      <c r="J374" s="5" t="s">
        <v>2758</v>
      </c>
    </row>
    <row r="375" spans="1:10">
      <c r="A375" s="5">
        <v>374</v>
      </c>
      <c r="B375" s="5" t="s">
        <v>1422</v>
      </c>
      <c r="C375" s="5" t="s">
        <v>168</v>
      </c>
      <c r="D375" s="5" t="s">
        <v>3037</v>
      </c>
      <c r="E375" s="5" t="s">
        <v>3038</v>
      </c>
      <c r="F375" s="5" t="s">
        <v>3039</v>
      </c>
      <c r="G375" s="5" t="s">
        <v>1439</v>
      </c>
      <c r="J375" s="5" t="s">
        <v>2758</v>
      </c>
    </row>
    <row r="376" spans="1:10">
      <c r="A376" s="5">
        <v>375</v>
      </c>
      <c r="B376" s="5" t="s">
        <v>1422</v>
      </c>
      <c r="C376" s="5" t="s">
        <v>168</v>
      </c>
      <c r="D376" s="5" t="s">
        <v>2599</v>
      </c>
      <c r="E376" s="5" t="s">
        <v>2600</v>
      </c>
      <c r="F376" s="5" t="s">
        <v>2601</v>
      </c>
      <c r="G376" s="5" t="s">
        <v>1583</v>
      </c>
      <c r="H376" s="5" t="s">
        <v>1744</v>
      </c>
      <c r="J376" s="5" t="s">
        <v>2758</v>
      </c>
    </row>
    <row r="377" spans="1:10">
      <c r="A377" s="5">
        <v>376</v>
      </c>
      <c r="B377" s="5" t="s">
        <v>1422</v>
      </c>
      <c r="C377" s="5" t="s">
        <v>168</v>
      </c>
      <c r="D377" s="5" t="s">
        <v>2602</v>
      </c>
      <c r="E377" s="5" t="s">
        <v>2603</v>
      </c>
      <c r="F377" s="5" t="s">
        <v>2604</v>
      </c>
      <c r="G377" s="5" t="s">
        <v>1770</v>
      </c>
      <c r="H377" s="5" t="s">
        <v>2605</v>
      </c>
      <c r="J377" s="5" t="s">
        <v>2758</v>
      </c>
    </row>
    <row r="378" spans="1:10">
      <c r="A378" s="5">
        <v>377</v>
      </c>
      <c r="B378" s="5" t="s">
        <v>1422</v>
      </c>
      <c r="C378" s="5" t="s">
        <v>168</v>
      </c>
      <c r="D378" s="5" t="s">
        <v>3040</v>
      </c>
      <c r="E378" s="5" t="s">
        <v>3041</v>
      </c>
      <c r="F378" s="5" t="s">
        <v>3042</v>
      </c>
      <c r="G378" s="5" t="s">
        <v>1435</v>
      </c>
      <c r="H378" s="5" t="s">
        <v>3043</v>
      </c>
      <c r="J378" s="5" t="s">
        <v>2758</v>
      </c>
    </row>
    <row r="379" spans="1:10">
      <c r="A379" s="5">
        <v>378</v>
      </c>
      <c r="B379" s="5" t="s">
        <v>1422</v>
      </c>
      <c r="C379" s="5" t="s">
        <v>168</v>
      </c>
      <c r="D379" s="5" t="s">
        <v>3044</v>
      </c>
      <c r="E379" s="5" t="s">
        <v>3045</v>
      </c>
      <c r="F379" s="5" t="s">
        <v>3046</v>
      </c>
      <c r="G379" s="5" t="s">
        <v>1470</v>
      </c>
      <c r="H379" s="5" t="s">
        <v>3047</v>
      </c>
      <c r="J379" s="5" t="s">
        <v>2758</v>
      </c>
    </row>
    <row r="380" spans="1:10">
      <c r="A380" s="5">
        <v>379</v>
      </c>
      <c r="B380" s="5" t="s">
        <v>1422</v>
      </c>
      <c r="C380" s="5" t="s">
        <v>168</v>
      </c>
      <c r="D380" s="5" t="s">
        <v>2606</v>
      </c>
      <c r="E380" s="5" t="s">
        <v>2607</v>
      </c>
      <c r="F380" s="5" t="s">
        <v>2608</v>
      </c>
      <c r="G380" s="5" t="s">
        <v>1435</v>
      </c>
      <c r="J380" s="5" t="s">
        <v>2758</v>
      </c>
    </row>
    <row r="381" spans="1:10">
      <c r="A381" s="5">
        <v>380</v>
      </c>
      <c r="B381" s="5" t="s">
        <v>1422</v>
      </c>
      <c r="C381" s="5" t="s">
        <v>168</v>
      </c>
      <c r="D381" s="5" t="s">
        <v>3048</v>
      </c>
      <c r="E381" s="5" t="s">
        <v>3049</v>
      </c>
      <c r="F381" s="5" t="s">
        <v>3050</v>
      </c>
      <c r="G381" s="5" t="s">
        <v>1618</v>
      </c>
      <c r="J381" s="5" t="s">
        <v>2758</v>
      </c>
    </row>
    <row r="382" spans="1:10">
      <c r="A382" s="5">
        <v>381</v>
      </c>
      <c r="B382" s="5" t="s">
        <v>1422</v>
      </c>
      <c r="C382" s="5" t="s">
        <v>168</v>
      </c>
      <c r="D382" s="5" t="s">
        <v>2609</v>
      </c>
      <c r="E382" s="5" t="s">
        <v>2610</v>
      </c>
      <c r="F382" s="5" t="s">
        <v>2611</v>
      </c>
      <c r="G382" s="5" t="s">
        <v>1618</v>
      </c>
      <c r="H382" s="5" t="s">
        <v>2612</v>
      </c>
      <c r="I382" s="5" t="s">
        <v>3051</v>
      </c>
      <c r="J382" s="5" t="s">
        <v>2758</v>
      </c>
    </row>
    <row r="383" spans="1:10">
      <c r="A383" s="5">
        <v>382</v>
      </c>
      <c r="B383" s="5" t="s">
        <v>1422</v>
      </c>
      <c r="C383" s="5" t="s">
        <v>168</v>
      </c>
      <c r="D383" s="5" t="s">
        <v>2613</v>
      </c>
      <c r="E383" s="5" t="s">
        <v>2614</v>
      </c>
      <c r="F383" s="5" t="s">
        <v>2615</v>
      </c>
      <c r="G383" s="5" t="s">
        <v>1470</v>
      </c>
      <c r="J383" s="5" t="s">
        <v>2758</v>
      </c>
    </row>
    <row r="384" spans="1:10">
      <c r="A384" s="5">
        <v>383</v>
      </c>
      <c r="B384" s="5" t="s">
        <v>1422</v>
      </c>
      <c r="C384" s="5" t="s">
        <v>168</v>
      </c>
      <c r="D384" s="5" t="s">
        <v>3052</v>
      </c>
      <c r="E384" s="5" t="s">
        <v>3053</v>
      </c>
      <c r="F384" s="5" t="s">
        <v>3054</v>
      </c>
      <c r="G384" s="5" t="s">
        <v>1513</v>
      </c>
      <c r="H384" s="5" t="s">
        <v>3055</v>
      </c>
      <c r="J384" s="5" t="s">
        <v>2758</v>
      </c>
    </row>
    <row r="385" spans="1:10">
      <c r="A385" s="5">
        <v>384</v>
      </c>
      <c r="B385" s="5" t="s">
        <v>1422</v>
      </c>
      <c r="C385" s="5" t="s">
        <v>168</v>
      </c>
      <c r="D385" s="5" t="s">
        <v>2616</v>
      </c>
      <c r="E385" s="5" t="s">
        <v>2617</v>
      </c>
      <c r="F385" s="5" t="s">
        <v>2618</v>
      </c>
      <c r="G385" s="5" t="s">
        <v>1449</v>
      </c>
      <c r="J385" s="5" t="s">
        <v>2758</v>
      </c>
    </row>
    <row r="386" spans="1:10">
      <c r="A386" s="5">
        <v>385</v>
      </c>
      <c r="B386" s="5" t="s">
        <v>1422</v>
      </c>
      <c r="C386" s="5" t="s">
        <v>168</v>
      </c>
      <c r="D386" s="5" t="s">
        <v>2619</v>
      </c>
      <c r="E386" s="5" t="s">
        <v>2620</v>
      </c>
      <c r="F386" s="5" t="s">
        <v>2621</v>
      </c>
      <c r="G386" s="5" t="s">
        <v>1697</v>
      </c>
      <c r="H386" s="5" t="s">
        <v>2622</v>
      </c>
      <c r="J386" s="5" t="s">
        <v>2758</v>
      </c>
    </row>
    <row r="387" spans="1:10">
      <c r="A387" s="5">
        <v>386</v>
      </c>
      <c r="B387" s="5" t="s">
        <v>1422</v>
      </c>
      <c r="C387" s="5" t="s">
        <v>168</v>
      </c>
      <c r="D387" s="5" t="s">
        <v>3056</v>
      </c>
      <c r="E387" s="5" t="s">
        <v>3057</v>
      </c>
      <c r="F387" s="5" t="s">
        <v>3058</v>
      </c>
      <c r="G387" s="5" t="s">
        <v>1439</v>
      </c>
      <c r="J387" s="5" t="s">
        <v>2758</v>
      </c>
    </row>
    <row r="388" spans="1:10">
      <c r="A388" s="5">
        <v>387</v>
      </c>
      <c r="B388" s="5" t="s">
        <v>1422</v>
      </c>
      <c r="C388" s="5" t="s">
        <v>168</v>
      </c>
      <c r="D388" s="5" t="s">
        <v>2623</v>
      </c>
      <c r="E388" s="5" t="s">
        <v>2624</v>
      </c>
      <c r="F388" s="5" t="s">
        <v>2625</v>
      </c>
      <c r="G388" s="5" t="s">
        <v>1529</v>
      </c>
      <c r="J388" s="5" t="s">
        <v>2758</v>
      </c>
    </row>
    <row r="389" spans="1:10">
      <c r="A389" s="5">
        <v>388</v>
      </c>
      <c r="B389" s="5" t="s">
        <v>1422</v>
      </c>
      <c r="C389" s="5" t="s">
        <v>168</v>
      </c>
      <c r="D389" s="5" t="s">
        <v>2626</v>
      </c>
      <c r="E389" s="5" t="s">
        <v>2627</v>
      </c>
      <c r="F389" s="5" t="s">
        <v>2628</v>
      </c>
      <c r="G389" s="5" t="s">
        <v>2629</v>
      </c>
      <c r="J389" s="5" t="s">
        <v>2758</v>
      </c>
    </row>
    <row r="390" spans="1:10">
      <c r="A390" s="5">
        <v>389</v>
      </c>
      <c r="B390" s="5" t="s">
        <v>1422</v>
      </c>
      <c r="C390" s="5" t="s">
        <v>168</v>
      </c>
      <c r="D390" s="5" t="s">
        <v>2630</v>
      </c>
      <c r="E390" s="5" t="s">
        <v>2631</v>
      </c>
      <c r="F390" s="5" t="s">
        <v>2632</v>
      </c>
      <c r="G390" s="5" t="s">
        <v>1529</v>
      </c>
      <c r="H390" s="5" t="s">
        <v>2633</v>
      </c>
      <c r="J390" s="5" t="s">
        <v>2758</v>
      </c>
    </row>
    <row r="391" spans="1:10">
      <c r="A391" s="5">
        <v>390</v>
      </c>
      <c r="B391" s="5" t="s">
        <v>1422</v>
      </c>
      <c r="C391" s="5" t="s">
        <v>168</v>
      </c>
      <c r="D391" s="5" t="s">
        <v>2634</v>
      </c>
      <c r="E391" s="5" t="s">
        <v>2635</v>
      </c>
      <c r="F391" s="5" t="s">
        <v>2636</v>
      </c>
      <c r="G391" s="5" t="s">
        <v>1697</v>
      </c>
      <c r="H391" s="5" t="s">
        <v>2637</v>
      </c>
      <c r="J391" s="5" t="s">
        <v>2758</v>
      </c>
    </row>
    <row r="392" spans="1:10">
      <c r="A392" s="5">
        <v>391</v>
      </c>
      <c r="B392" s="5" t="s">
        <v>1422</v>
      </c>
      <c r="C392" s="5" t="s">
        <v>168</v>
      </c>
      <c r="D392" s="5" t="s">
        <v>2638</v>
      </c>
      <c r="E392" s="5" t="s">
        <v>2639</v>
      </c>
      <c r="F392" s="5" t="s">
        <v>2640</v>
      </c>
      <c r="G392" s="5" t="s">
        <v>1518</v>
      </c>
      <c r="J392" s="5" t="s">
        <v>2758</v>
      </c>
    </row>
    <row r="393" spans="1:10">
      <c r="A393" s="5">
        <v>392</v>
      </c>
      <c r="B393" s="5" t="s">
        <v>1422</v>
      </c>
      <c r="C393" s="5" t="s">
        <v>168</v>
      </c>
      <c r="D393" s="5" t="s">
        <v>3059</v>
      </c>
      <c r="E393" s="5" t="s">
        <v>3060</v>
      </c>
      <c r="F393" s="5" t="s">
        <v>3061</v>
      </c>
      <c r="G393" s="5" t="s">
        <v>1449</v>
      </c>
      <c r="J393" s="5" t="s">
        <v>2758</v>
      </c>
    </row>
    <row r="394" spans="1:10">
      <c r="A394" s="5">
        <v>393</v>
      </c>
      <c r="B394" s="5" t="s">
        <v>1422</v>
      </c>
      <c r="C394" s="5" t="s">
        <v>168</v>
      </c>
      <c r="D394" s="5" t="s">
        <v>2641</v>
      </c>
      <c r="E394" s="5" t="s">
        <v>2642</v>
      </c>
      <c r="F394" s="5" t="s">
        <v>2643</v>
      </c>
      <c r="G394" s="5" t="s">
        <v>1449</v>
      </c>
      <c r="H394" s="5" t="s">
        <v>2644</v>
      </c>
      <c r="J394" s="5" t="s">
        <v>2758</v>
      </c>
    </row>
    <row r="395" spans="1:10">
      <c r="A395" s="5">
        <v>394</v>
      </c>
      <c r="B395" s="5" t="s">
        <v>1422</v>
      </c>
      <c r="C395" s="5" t="s">
        <v>168</v>
      </c>
      <c r="D395" s="5" t="s">
        <v>2645</v>
      </c>
      <c r="E395" s="5" t="s">
        <v>2646</v>
      </c>
      <c r="F395" s="5" t="s">
        <v>2647</v>
      </c>
      <c r="G395" s="5" t="s">
        <v>1483</v>
      </c>
      <c r="H395" s="5" t="s">
        <v>2648</v>
      </c>
      <c r="J395" s="5" t="s">
        <v>2758</v>
      </c>
    </row>
    <row r="396" spans="1:10">
      <c r="A396" s="5">
        <v>395</v>
      </c>
      <c r="B396" s="5" t="s">
        <v>1422</v>
      </c>
      <c r="C396" s="5" t="s">
        <v>168</v>
      </c>
      <c r="D396" s="5" t="s">
        <v>2649</v>
      </c>
      <c r="E396" s="5" t="s">
        <v>2650</v>
      </c>
      <c r="F396" s="5" t="s">
        <v>2651</v>
      </c>
      <c r="G396" s="5" t="s">
        <v>1500</v>
      </c>
      <c r="H396" s="5" t="s">
        <v>2652</v>
      </c>
      <c r="J396" s="5" t="s">
        <v>2758</v>
      </c>
    </row>
    <row r="397" spans="1:10">
      <c r="A397" s="5">
        <v>396</v>
      </c>
      <c r="B397" s="5" t="s">
        <v>1422</v>
      </c>
      <c r="C397" s="5" t="s">
        <v>168</v>
      </c>
      <c r="D397" s="5" t="s">
        <v>2653</v>
      </c>
      <c r="E397" s="5" t="s">
        <v>2654</v>
      </c>
      <c r="F397" s="5" t="s">
        <v>2655</v>
      </c>
      <c r="G397" s="5" t="s">
        <v>3062</v>
      </c>
      <c r="H397" s="5" t="s">
        <v>2656</v>
      </c>
      <c r="J397" s="5" t="s">
        <v>2758</v>
      </c>
    </row>
    <row r="398" spans="1:10">
      <c r="A398" s="5">
        <v>397</v>
      </c>
      <c r="B398" s="5" t="s">
        <v>1422</v>
      </c>
      <c r="C398" s="5" t="s">
        <v>168</v>
      </c>
      <c r="D398" s="5" t="s">
        <v>2661</v>
      </c>
      <c r="E398" s="5" t="s">
        <v>3063</v>
      </c>
      <c r="F398" s="5" t="s">
        <v>2658</v>
      </c>
      <c r="G398" s="5" t="s">
        <v>2662</v>
      </c>
      <c r="J398" s="5" t="s">
        <v>2758</v>
      </c>
    </row>
    <row r="399" spans="1:10">
      <c r="A399" s="5">
        <v>398</v>
      </c>
      <c r="B399" s="5" t="s">
        <v>1422</v>
      </c>
      <c r="C399" s="5" t="s">
        <v>168</v>
      </c>
      <c r="D399" s="5" t="s">
        <v>2657</v>
      </c>
      <c r="E399" s="5" t="s">
        <v>3063</v>
      </c>
      <c r="F399" s="5" t="s">
        <v>2658</v>
      </c>
      <c r="G399" s="5" t="s">
        <v>2659</v>
      </c>
      <c r="H399" s="5" t="s">
        <v>2660</v>
      </c>
      <c r="J399" s="5" t="s">
        <v>2758</v>
      </c>
    </row>
    <row r="400" spans="1:10">
      <c r="A400" s="5">
        <v>399</v>
      </c>
      <c r="B400" s="5" t="s">
        <v>1422</v>
      </c>
      <c r="C400" s="5" t="s">
        <v>168</v>
      </c>
      <c r="D400" s="5" t="s">
        <v>2663</v>
      </c>
      <c r="E400" s="5" t="s">
        <v>2664</v>
      </c>
      <c r="F400" s="5" t="s">
        <v>2665</v>
      </c>
      <c r="G400" s="5" t="s">
        <v>1518</v>
      </c>
      <c r="H400" s="5" t="s">
        <v>2666</v>
      </c>
      <c r="J400" s="5" t="s">
        <v>2758</v>
      </c>
    </row>
    <row r="401" spans="1:10">
      <c r="A401" s="5">
        <v>400</v>
      </c>
      <c r="B401" s="5" t="s">
        <v>1422</v>
      </c>
      <c r="C401" s="5" t="s">
        <v>168</v>
      </c>
      <c r="D401" s="5" t="s">
        <v>3064</v>
      </c>
      <c r="E401" s="5" t="s">
        <v>3065</v>
      </c>
      <c r="F401" s="5" t="s">
        <v>3066</v>
      </c>
      <c r="G401" s="5" t="s">
        <v>1770</v>
      </c>
      <c r="H401" s="5" t="s">
        <v>1648</v>
      </c>
      <c r="J401" s="5" t="s">
        <v>2758</v>
      </c>
    </row>
    <row r="402" spans="1:10">
      <c r="A402" s="5">
        <v>401</v>
      </c>
      <c r="B402" s="5" t="s">
        <v>1422</v>
      </c>
      <c r="C402" s="5" t="s">
        <v>168</v>
      </c>
      <c r="D402" s="5" t="s">
        <v>2667</v>
      </c>
      <c r="E402" s="5" t="s">
        <v>2668</v>
      </c>
      <c r="F402" s="5" t="s">
        <v>2669</v>
      </c>
      <c r="G402" s="5" t="s">
        <v>2670</v>
      </c>
      <c r="J402" s="5" t="s">
        <v>2758</v>
      </c>
    </row>
    <row r="403" spans="1:10">
      <c r="A403" s="5">
        <v>402</v>
      </c>
      <c r="B403" s="5" t="s">
        <v>1422</v>
      </c>
      <c r="C403" s="5" t="s">
        <v>168</v>
      </c>
      <c r="D403" s="5" t="s">
        <v>2671</v>
      </c>
      <c r="E403" s="5" t="s">
        <v>2672</v>
      </c>
      <c r="F403" s="5" t="s">
        <v>1425</v>
      </c>
      <c r="G403" s="5" t="s">
        <v>2673</v>
      </c>
      <c r="H403" s="5" t="s">
        <v>1431</v>
      </c>
      <c r="J403" s="5" t="s">
        <v>2758</v>
      </c>
    </row>
    <row r="404" spans="1:10">
      <c r="A404" s="5">
        <v>403</v>
      </c>
      <c r="B404" s="5" t="s">
        <v>1422</v>
      </c>
      <c r="C404" s="5" t="s">
        <v>168</v>
      </c>
      <c r="D404" s="5" t="s">
        <v>2674</v>
      </c>
      <c r="E404" s="5" t="s">
        <v>2675</v>
      </c>
      <c r="F404" s="5" t="s">
        <v>2676</v>
      </c>
      <c r="G404" s="5" t="s">
        <v>1540</v>
      </c>
      <c r="H404" s="5" t="s">
        <v>2677</v>
      </c>
      <c r="J404" s="5" t="s">
        <v>2758</v>
      </c>
    </row>
    <row r="405" spans="1:10">
      <c r="A405" s="5">
        <v>404</v>
      </c>
      <c r="B405" s="5" t="s">
        <v>1422</v>
      </c>
      <c r="C405" s="5" t="s">
        <v>168</v>
      </c>
      <c r="D405" s="5" t="s">
        <v>2678</v>
      </c>
      <c r="E405" s="5" t="s">
        <v>2679</v>
      </c>
      <c r="F405" s="5" t="s">
        <v>2680</v>
      </c>
      <c r="G405" s="5" t="s">
        <v>2681</v>
      </c>
      <c r="H405" s="5" t="s">
        <v>1755</v>
      </c>
      <c r="J405" s="5" t="s">
        <v>2758</v>
      </c>
    </row>
    <row r="406" spans="1:10">
      <c r="A406" s="5">
        <v>405</v>
      </c>
      <c r="B406" s="5" t="s">
        <v>1422</v>
      </c>
      <c r="C406" s="5" t="s">
        <v>168</v>
      </c>
      <c r="D406" s="5" t="s">
        <v>2682</v>
      </c>
      <c r="E406" s="5" t="s">
        <v>2683</v>
      </c>
      <c r="F406" s="5" t="s">
        <v>2684</v>
      </c>
      <c r="G406" s="5" t="s">
        <v>1576</v>
      </c>
      <c r="J406" s="5" t="s">
        <v>2758</v>
      </c>
    </row>
    <row r="407" spans="1:10">
      <c r="A407" s="5">
        <v>406</v>
      </c>
      <c r="B407" s="5" t="s">
        <v>1422</v>
      </c>
      <c r="C407" s="5" t="s">
        <v>168</v>
      </c>
      <c r="D407" s="5" t="s">
        <v>2685</v>
      </c>
      <c r="E407" s="5" t="s">
        <v>2686</v>
      </c>
      <c r="F407" s="5" t="s">
        <v>2687</v>
      </c>
      <c r="G407" s="5" t="s">
        <v>1797</v>
      </c>
      <c r="H407" s="5" t="s">
        <v>2688</v>
      </c>
      <c r="J407" s="5" t="s">
        <v>2758</v>
      </c>
    </row>
    <row r="408" spans="1:10">
      <c r="A408" s="5">
        <v>407</v>
      </c>
      <c r="B408" s="5" t="s">
        <v>1422</v>
      </c>
      <c r="C408" s="5" t="s">
        <v>168</v>
      </c>
      <c r="D408" s="5" t="s">
        <v>2692</v>
      </c>
      <c r="E408" s="5" t="s">
        <v>2693</v>
      </c>
      <c r="F408" s="5" t="s">
        <v>2694</v>
      </c>
      <c r="G408" s="5" t="s">
        <v>1435</v>
      </c>
      <c r="H408" s="5" t="s">
        <v>2695</v>
      </c>
      <c r="J408" s="5" t="s">
        <v>2758</v>
      </c>
    </row>
    <row r="409" spans="1:10">
      <c r="A409" s="5">
        <v>408</v>
      </c>
      <c r="B409" s="5" t="s">
        <v>1422</v>
      </c>
      <c r="C409" s="5" t="s">
        <v>168</v>
      </c>
      <c r="D409" s="5" t="s">
        <v>2696</v>
      </c>
      <c r="E409" s="5" t="s">
        <v>2697</v>
      </c>
      <c r="F409" s="5" t="s">
        <v>2698</v>
      </c>
      <c r="G409" s="5" t="s">
        <v>2699</v>
      </c>
      <c r="H409" s="5" t="s">
        <v>2700</v>
      </c>
      <c r="J409" s="5" t="s">
        <v>2758</v>
      </c>
    </row>
    <row r="410" spans="1:10">
      <c r="A410" s="5">
        <v>409</v>
      </c>
      <c r="B410" s="5" t="s">
        <v>1422</v>
      </c>
      <c r="C410" s="5" t="s">
        <v>168</v>
      </c>
      <c r="D410" s="5" t="s">
        <v>2701</v>
      </c>
      <c r="E410" s="5" t="s">
        <v>2702</v>
      </c>
      <c r="F410" s="5" t="s">
        <v>2703</v>
      </c>
      <c r="G410" s="5" t="s">
        <v>1692</v>
      </c>
      <c r="H410" s="5" t="s">
        <v>2704</v>
      </c>
      <c r="J410" s="5" t="s">
        <v>2758</v>
      </c>
    </row>
    <row r="411" spans="1:10">
      <c r="A411" s="5">
        <v>410</v>
      </c>
      <c r="B411" s="5" t="s">
        <v>1422</v>
      </c>
      <c r="C411" s="5" t="s">
        <v>168</v>
      </c>
      <c r="D411" s="5" t="s">
        <v>2705</v>
      </c>
      <c r="E411" s="5" t="s">
        <v>2706</v>
      </c>
      <c r="F411" s="5" t="s">
        <v>2707</v>
      </c>
      <c r="G411" s="5" t="s">
        <v>1529</v>
      </c>
      <c r="H411" s="5" t="s">
        <v>2708</v>
      </c>
      <c r="J411" s="5" t="s">
        <v>2758</v>
      </c>
    </row>
    <row r="412" spans="1:10">
      <c r="A412" s="5">
        <v>411</v>
      </c>
      <c r="B412" s="5" t="s">
        <v>1422</v>
      </c>
      <c r="C412" s="5" t="s">
        <v>168</v>
      </c>
      <c r="D412" s="5" t="s">
        <v>2709</v>
      </c>
      <c r="E412" s="5" t="s">
        <v>2710</v>
      </c>
      <c r="F412" s="5" t="s">
        <v>2711</v>
      </c>
      <c r="G412" s="5" t="s">
        <v>1642</v>
      </c>
      <c r="H412" s="5" t="s">
        <v>2712</v>
      </c>
      <c r="J412" s="5" t="s">
        <v>2758</v>
      </c>
    </row>
    <row r="413" spans="1:10">
      <c r="A413" s="5">
        <v>412</v>
      </c>
      <c r="B413" s="5" t="s">
        <v>1422</v>
      </c>
      <c r="C413" s="5" t="s">
        <v>168</v>
      </c>
      <c r="D413" s="5" t="s">
        <v>2713</v>
      </c>
      <c r="E413" s="5" t="s">
        <v>2714</v>
      </c>
      <c r="F413" s="5" t="s">
        <v>2715</v>
      </c>
      <c r="G413" s="5" t="s">
        <v>1734</v>
      </c>
      <c r="H413" s="5" t="s">
        <v>2716</v>
      </c>
      <c r="J413" s="5" t="s">
        <v>2758</v>
      </c>
    </row>
    <row r="414" spans="1:10">
      <c r="A414" s="5">
        <v>413</v>
      </c>
      <c r="B414" s="5" t="s">
        <v>1422</v>
      </c>
      <c r="C414" s="5" t="s">
        <v>168</v>
      </c>
      <c r="D414" s="5" t="s">
        <v>2717</v>
      </c>
      <c r="E414" s="5" t="s">
        <v>2718</v>
      </c>
      <c r="F414" s="5" t="s">
        <v>2719</v>
      </c>
      <c r="G414" s="5" t="s">
        <v>1439</v>
      </c>
      <c r="H414" s="5" t="s">
        <v>2720</v>
      </c>
      <c r="J414" s="5" t="s">
        <v>2758</v>
      </c>
    </row>
    <row r="415" spans="1:10">
      <c r="A415" s="5">
        <v>414</v>
      </c>
      <c r="B415" s="5" t="s">
        <v>1422</v>
      </c>
      <c r="C415" s="5" t="s">
        <v>168</v>
      </c>
      <c r="D415" s="5" t="s">
        <v>2721</v>
      </c>
      <c r="E415" s="5" t="s">
        <v>2722</v>
      </c>
      <c r="F415" s="5" t="s">
        <v>2723</v>
      </c>
      <c r="G415" s="5" t="s">
        <v>2047</v>
      </c>
      <c r="H415" s="5" t="s">
        <v>2439</v>
      </c>
      <c r="J415" s="5" t="s">
        <v>2758</v>
      </c>
    </row>
    <row r="416" spans="1:10">
      <c r="A416" s="5">
        <v>415</v>
      </c>
      <c r="B416" s="5" t="s">
        <v>1422</v>
      </c>
      <c r="C416" s="5" t="s">
        <v>168</v>
      </c>
      <c r="D416" s="5" t="s">
        <v>2724</v>
      </c>
      <c r="E416" s="5" t="s">
        <v>2725</v>
      </c>
      <c r="F416" s="5" t="s">
        <v>2726</v>
      </c>
      <c r="G416" s="5" t="s">
        <v>1660</v>
      </c>
      <c r="H416" s="5" t="s">
        <v>2727</v>
      </c>
      <c r="J416" s="5" t="s">
        <v>2758</v>
      </c>
    </row>
    <row r="417" spans="1:10">
      <c r="A417" s="5">
        <v>416</v>
      </c>
      <c r="B417" s="5" t="s">
        <v>1422</v>
      </c>
      <c r="C417" s="5" t="s">
        <v>168</v>
      </c>
      <c r="D417" s="5" t="s">
        <v>2728</v>
      </c>
      <c r="E417" s="5" t="s">
        <v>2729</v>
      </c>
      <c r="F417" s="5" t="s">
        <v>2730</v>
      </c>
      <c r="G417" s="5" t="s">
        <v>1647</v>
      </c>
      <c r="H417" s="5" t="s">
        <v>2731</v>
      </c>
      <c r="J417" s="5" t="s">
        <v>2758</v>
      </c>
    </row>
    <row r="418" spans="1:10">
      <c r="A418" s="5">
        <v>417</v>
      </c>
      <c r="B418" s="5" t="s">
        <v>1422</v>
      </c>
      <c r="C418" s="5" t="s">
        <v>168</v>
      </c>
      <c r="D418" s="5" t="s">
        <v>2732</v>
      </c>
      <c r="E418" s="5" t="s">
        <v>2733</v>
      </c>
      <c r="F418" s="5" t="s">
        <v>2734</v>
      </c>
      <c r="G418" s="5" t="s">
        <v>1435</v>
      </c>
      <c r="H418" s="5" t="s">
        <v>2735</v>
      </c>
      <c r="J418" s="5" t="s">
        <v>2758</v>
      </c>
    </row>
    <row r="419" spans="1:10">
      <c r="A419" s="5">
        <v>418</v>
      </c>
      <c r="B419" s="5" t="s">
        <v>1422</v>
      </c>
      <c r="C419" s="5" t="s">
        <v>168</v>
      </c>
      <c r="D419" s="5" t="s">
        <v>2736</v>
      </c>
      <c r="E419" s="5" t="s">
        <v>2737</v>
      </c>
      <c r="F419" s="5" t="s">
        <v>2738</v>
      </c>
      <c r="G419" s="5" t="s">
        <v>1435</v>
      </c>
      <c r="H419" s="5" t="s">
        <v>1588</v>
      </c>
      <c r="J419" s="5" t="s">
        <v>2758</v>
      </c>
    </row>
    <row r="420" spans="1:10">
      <c r="A420" s="5">
        <v>419</v>
      </c>
      <c r="B420" s="5" t="s">
        <v>1422</v>
      </c>
      <c r="C420" s="5" t="s">
        <v>168</v>
      </c>
      <c r="D420" s="5" t="s">
        <v>2689</v>
      </c>
      <c r="E420" s="5" t="s">
        <v>3067</v>
      </c>
      <c r="F420" s="5" t="s">
        <v>2690</v>
      </c>
      <c r="G420" s="5" t="s">
        <v>1592</v>
      </c>
      <c r="H420" s="5" t="s">
        <v>2691</v>
      </c>
      <c r="J420" s="5" t="s">
        <v>2758</v>
      </c>
    </row>
    <row r="421" spans="1:10">
      <c r="A421" s="5">
        <v>420</v>
      </c>
      <c r="B421" s="5" t="s">
        <v>1422</v>
      </c>
      <c r="C421" s="5" t="s">
        <v>168</v>
      </c>
      <c r="D421" s="5" t="s">
        <v>3068</v>
      </c>
      <c r="E421" s="5" t="s">
        <v>3069</v>
      </c>
      <c r="F421" s="5" t="s">
        <v>2784</v>
      </c>
      <c r="G421" s="5" t="s">
        <v>3070</v>
      </c>
      <c r="J421" s="5" t="s">
        <v>2758</v>
      </c>
    </row>
    <row r="422" spans="1:10">
      <c r="A422" s="5">
        <v>421</v>
      </c>
      <c r="B422" s="5" t="s">
        <v>1422</v>
      </c>
      <c r="C422" s="5" t="s">
        <v>168</v>
      </c>
      <c r="D422" s="5" t="s">
        <v>2739</v>
      </c>
      <c r="E422" s="5" t="s">
        <v>2740</v>
      </c>
      <c r="F422" s="5" t="s">
        <v>2741</v>
      </c>
      <c r="G422" s="5" t="s">
        <v>2742</v>
      </c>
      <c r="J422" s="5" t="s">
        <v>2758</v>
      </c>
    </row>
    <row r="423" spans="1:10">
      <c r="A423" s="5">
        <v>422</v>
      </c>
      <c r="B423" s="5" t="s">
        <v>1422</v>
      </c>
      <c r="C423" s="5" t="s">
        <v>168</v>
      </c>
      <c r="D423" s="5" t="s">
        <v>3071</v>
      </c>
      <c r="E423" s="5" t="s">
        <v>3072</v>
      </c>
      <c r="F423" s="5" t="s">
        <v>3073</v>
      </c>
      <c r="G423" s="5" t="s">
        <v>1545</v>
      </c>
      <c r="J423" s="5" t="s">
        <v>2758</v>
      </c>
    </row>
    <row r="424" spans="1:10">
      <c r="A424" s="5">
        <v>423</v>
      </c>
      <c r="B424" s="5" t="s">
        <v>1422</v>
      </c>
      <c r="C424" s="5" t="s">
        <v>168</v>
      </c>
      <c r="D424" s="5" t="s">
        <v>2743</v>
      </c>
      <c r="E424" s="5" t="s">
        <v>2744</v>
      </c>
      <c r="F424" s="5" t="s">
        <v>2745</v>
      </c>
      <c r="G424" s="5" t="s">
        <v>1470</v>
      </c>
      <c r="H424" s="5" t="s">
        <v>2746</v>
      </c>
      <c r="J424" s="5" t="s">
        <v>2758</v>
      </c>
    </row>
    <row r="425" spans="1:10">
      <c r="A425" s="5">
        <v>424</v>
      </c>
      <c r="B425" s="5" t="s">
        <v>1422</v>
      </c>
      <c r="C425" s="5" t="s">
        <v>168</v>
      </c>
      <c r="D425" s="5" t="s">
        <v>2747</v>
      </c>
      <c r="E425" s="5" t="s">
        <v>2748</v>
      </c>
      <c r="F425" s="5" t="s">
        <v>2669</v>
      </c>
      <c r="G425" s="5" t="s">
        <v>2749</v>
      </c>
      <c r="J425" s="5" t="s">
        <v>2758</v>
      </c>
    </row>
    <row r="426" spans="1:10">
      <c r="A426" s="5">
        <v>425</v>
      </c>
      <c r="B426" s="5" t="s">
        <v>1422</v>
      </c>
      <c r="C426" s="5" t="s">
        <v>168</v>
      </c>
      <c r="D426" s="5" t="s">
        <v>2750</v>
      </c>
      <c r="E426" s="5" t="s">
        <v>2751</v>
      </c>
      <c r="F426" s="5" t="s">
        <v>1425</v>
      </c>
      <c r="G426" s="5" t="s">
        <v>2752</v>
      </c>
      <c r="H426" s="5" t="s">
        <v>1431</v>
      </c>
      <c r="J426" s="5" t="s">
        <v>2758</v>
      </c>
    </row>
    <row r="427" spans="1:10">
      <c r="A427" s="5">
        <v>426</v>
      </c>
      <c r="B427" s="5" t="s">
        <v>1422</v>
      </c>
      <c r="C427" s="5" t="s">
        <v>168</v>
      </c>
      <c r="D427" s="5" t="s">
        <v>2753</v>
      </c>
      <c r="E427" s="5" t="s">
        <v>2754</v>
      </c>
      <c r="F427" s="5" t="s">
        <v>2755</v>
      </c>
      <c r="G427" s="5" t="s">
        <v>2756</v>
      </c>
      <c r="H427" s="5" t="s">
        <v>2757</v>
      </c>
      <c r="J427" s="5" t="s">
        <v>2758</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266"/>
  </cols>
  <sheetData>
    <row r="1" spans="1:4">
      <c r="A1" s="1266" t="s">
        <v>1398</v>
      </c>
      <c r="B1" t="s">
        <v>492</v>
      </c>
      <c r="C1" t="s">
        <v>493</v>
      </c>
      <c r="D1" t="s">
        <v>1397</v>
      </c>
    </row>
    <row r="2" spans="1:4">
      <c r="A2" s="1266">
        <v>1</v>
      </c>
      <c r="B2" t="s">
        <v>763</v>
      </c>
      <c r="C2" t="s">
        <v>763</v>
      </c>
      <c r="D2" t="s">
        <v>764</v>
      </c>
    </row>
    <row r="3" spans="1:4">
      <c r="A3" s="1266">
        <v>2</v>
      </c>
      <c r="B3" t="s">
        <v>763</v>
      </c>
      <c r="C3" t="s">
        <v>765</v>
      </c>
      <c r="D3" t="s">
        <v>766</v>
      </c>
    </row>
    <row r="4" spans="1:4">
      <c r="A4" s="1266">
        <v>3</v>
      </c>
      <c r="B4" t="s">
        <v>763</v>
      </c>
      <c r="C4" t="s">
        <v>767</v>
      </c>
      <c r="D4" t="s">
        <v>768</v>
      </c>
    </row>
    <row r="5" spans="1:4">
      <c r="A5" s="1266">
        <v>4</v>
      </c>
      <c r="B5" t="s">
        <v>763</v>
      </c>
      <c r="C5" t="s">
        <v>769</v>
      </c>
      <c r="D5" t="s">
        <v>770</v>
      </c>
    </row>
    <row r="6" spans="1:4">
      <c r="A6" s="1266">
        <v>5</v>
      </c>
      <c r="B6" t="s">
        <v>763</v>
      </c>
      <c r="C6" t="s">
        <v>771</v>
      </c>
      <c r="D6" t="s">
        <v>772</v>
      </c>
    </row>
    <row r="7" spans="1:4">
      <c r="A7" s="1266">
        <v>6</v>
      </c>
      <c r="B7" t="s">
        <v>763</v>
      </c>
      <c r="C7" t="s">
        <v>773</v>
      </c>
      <c r="D7" t="s">
        <v>774</v>
      </c>
    </row>
    <row r="8" spans="1:4">
      <c r="A8" s="1266">
        <v>7</v>
      </c>
      <c r="B8" t="s">
        <v>763</v>
      </c>
      <c r="C8" t="s">
        <v>775</v>
      </c>
      <c r="D8" t="s">
        <v>776</v>
      </c>
    </row>
    <row r="9" spans="1:4">
      <c r="A9" s="1266">
        <v>8</v>
      </c>
      <c r="B9" t="s">
        <v>763</v>
      </c>
      <c r="C9" t="s">
        <v>777</v>
      </c>
      <c r="D9" t="s">
        <v>778</v>
      </c>
    </row>
    <row r="10" spans="1:4">
      <c r="A10" s="1266">
        <v>9</v>
      </c>
      <c r="B10" t="s">
        <v>763</v>
      </c>
      <c r="C10" t="s">
        <v>779</v>
      </c>
      <c r="D10" t="s">
        <v>780</v>
      </c>
    </row>
    <row r="11" spans="1:4">
      <c r="A11" s="1266">
        <v>10</v>
      </c>
      <c r="B11" t="s">
        <v>763</v>
      </c>
      <c r="C11" t="s">
        <v>781</v>
      </c>
      <c r="D11" t="s">
        <v>782</v>
      </c>
    </row>
    <row r="12" spans="1:4">
      <c r="A12" s="1266">
        <v>11</v>
      </c>
      <c r="B12" t="s">
        <v>763</v>
      </c>
      <c r="C12" t="s">
        <v>783</v>
      </c>
      <c r="D12" t="s">
        <v>784</v>
      </c>
    </row>
    <row r="13" spans="1:4">
      <c r="A13" s="1266">
        <v>12</v>
      </c>
      <c r="B13" t="s">
        <v>785</v>
      </c>
      <c r="C13" t="s">
        <v>787</v>
      </c>
      <c r="D13" t="s">
        <v>788</v>
      </c>
    </row>
    <row r="14" spans="1:4">
      <c r="A14" s="1266">
        <v>13</v>
      </c>
      <c r="B14" t="s">
        <v>785</v>
      </c>
      <c r="C14" t="s">
        <v>785</v>
      </c>
      <c r="D14" t="s">
        <v>786</v>
      </c>
    </row>
    <row r="15" spans="1:4">
      <c r="A15" s="1266">
        <v>14</v>
      </c>
      <c r="B15" t="s">
        <v>785</v>
      </c>
      <c r="C15" t="s">
        <v>789</v>
      </c>
      <c r="D15" t="s">
        <v>790</v>
      </c>
    </row>
    <row r="16" spans="1:4">
      <c r="A16" s="1266">
        <v>15</v>
      </c>
      <c r="B16" t="s">
        <v>785</v>
      </c>
      <c r="C16" t="s">
        <v>791</v>
      </c>
      <c r="D16" t="s">
        <v>792</v>
      </c>
    </row>
    <row r="17" spans="1:4">
      <c r="A17" s="1266">
        <v>16</v>
      </c>
      <c r="B17" t="s">
        <v>785</v>
      </c>
      <c r="C17" t="s">
        <v>793</v>
      </c>
      <c r="D17" t="s">
        <v>794</v>
      </c>
    </row>
    <row r="18" spans="1:4">
      <c r="A18" s="1266">
        <v>17</v>
      </c>
      <c r="B18" t="s">
        <v>785</v>
      </c>
      <c r="C18" t="s">
        <v>795</v>
      </c>
      <c r="D18" t="s">
        <v>796</v>
      </c>
    </row>
    <row r="19" spans="1:4">
      <c r="A19" s="1266">
        <v>18</v>
      </c>
      <c r="B19" t="s">
        <v>785</v>
      </c>
      <c r="C19" t="s">
        <v>797</v>
      </c>
      <c r="D19" t="s">
        <v>798</v>
      </c>
    </row>
    <row r="20" spans="1:4">
      <c r="A20" s="1266">
        <v>19</v>
      </c>
      <c r="B20" t="s">
        <v>785</v>
      </c>
      <c r="C20" t="s">
        <v>799</v>
      </c>
      <c r="D20" t="s">
        <v>800</v>
      </c>
    </row>
    <row r="21" spans="1:4">
      <c r="A21" s="1266">
        <v>20</v>
      </c>
      <c r="B21" t="s">
        <v>785</v>
      </c>
      <c r="C21" t="s">
        <v>801</v>
      </c>
      <c r="D21" t="s">
        <v>802</v>
      </c>
    </row>
    <row r="22" spans="1:4">
      <c r="A22" s="1266">
        <v>21</v>
      </c>
      <c r="B22" t="s">
        <v>785</v>
      </c>
      <c r="C22" t="s">
        <v>803</v>
      </c>
      <c r="D22" t="s">
        <v>804</v>
      </c>
    </row>
    <row r="23" spans="1:4">
      <c r="A23" s="1266">
        <v>22</v>
      </c>
      <c r="B23" t="s">
        <v>785</v>
      </c>
      <c r="C23" t="s">
        <v>805</v>
      </c>
      <c r="D23" t="s">
        <v>806</v>
      </c>
    </row>
    <row r="24" spans="1:4">
      <c r="A24" s="1266">
        <v>23</v>
      </c>
      <c r="B24" t="s">
        <v>785</v>
      </c>
      <c r="C24" t="s">
        <v>807</v>
      </c>
      <c r="D24" t="s">
        <v>808</v>
      </c>
    </row>
    <row r="25" spans="1:4">
      <c r="A25" s="1266">
        <v>24</v>
      </c>
      <c r="B25" t="s">
        <v>785</v>
      </c>
      <c r="C25" t="s">
        <v>809</v>
      </c>
      <c r="D25" t="s">
        <v>810</v>
      </c>
    </row>
    <row r="26" spans="1:4">
      <c r="A26" s="1266">
        <v>25</v>
      </c>
      <c r="B26" t="s">
        <v>811</v>
      </c>
      <c r="C26" t="s">
        <v>811</v>
      </c>
      <c r="D26" t="s">
        <v>812</v>
      </c>
    </row>
    <row r="27" spans="1:4">
      <c r="A27" s="1266">
        <v>26</v>
      </c>
      <c r="B27" t="s">
        <v>811</v>
      </c>
      <c r="C27" t="s">
        <v>813</v>
      </c>
      <c r="D27" t="s">
        <v>814</v>
      </c>
    </row>
    <row r="28" spans="1:4">
      <c r="A28" s="1266">
        <v>27</v>
      </c>
      <c r="B28" t="s">
        <v>811</v>
      </c>
      <c r="C28" t="s">
        <v>815</v>
      </c>
      <c r="D28" t="s">
        <v>816</v>
      </c>
    </row>
    <row r="29" spans="1:4">
      <c r="A29" s="1266">
        <v>28</v>
      </c>
      <c r="B29" t="s">
        <v>811</v>
      </c>
      <c r="C29" t="s">
        <v>817</v>
      </c>
      <c r="D29" t="s">
        <v>818</v>
      </c>
    </row>
    <row r="30" spans="1:4">
      <c r="A30" s="1266">
        <v>29</v>
      </c>
      <c r="B30" t="s">
        <v>811</v>
      </c>
      <c r="C30" t="s">
        <v>819</v>
      </c>
      <c r="D30" t="s">
        <v>820</v>
      </c>
    </row>
    <row r="31" spans="1:4">
      <c r="A31" s="1266">
        <v>30</v>
      </c>
      <c r="B31" t="s">
        <v>811</v>
      </c>
      <c r="C31" t="s">
        <v>821</v>
      </c>
      <c r="D31" t="s">
        <v>822</v>
      </c>
    </row>
    <row r="32" spans="1:4">
      <c r="A32" s="1266">
        <v>31</v>
      </c>
      <c r="B32" t="s">
        <v>811</v>
      </c>
      <c r="C32" t="s">
        <v>823</v>
      </c>
      <c r="D32" t="s">
        <v>824</v>
      </c>
    </row>
    <row r="33" spans="1:4">
      <c r="A33" s="1266">
        <v>32</v>
      </c>
      <c r="B33" t="s">
        <v>811</v>
      </c>
      <c r="C33" t="s">
        <v>825</v>
      </c>
      <c r="D33" t="s">
        <v>826</v>
      </c>
    </row>
    <row r="34" spans="1:4">
      <c r="A34" s="1266">
        <v>33</v>
      </c>
      <c r="B34" t="s">
        <v>811</v>
      </c>
      <c r="C34" t="s">
        <v>827</v>
      </c>
      <c r="D34" t="s">
        <v>828</v>
      </c>
    </row>
    <row r="35" spans="1:4">
      <c r="A35" s="1266">
        <v>34</v>
      </c>
      <c r="B35" t="s">
        <v>811</v>
      </c>
      <c r="C35" t="s">
        <v>829</v>
      </c>
      <c r="D35" t="s">
        <v>830</v>
      </c>
    </row>
    <row r="36" spans="1:4">
      <c r="A36" s="1266">
        <v>35</v>
      </c>
      <c r="B36" t="s">
        <v>831</v>
      </c>
      <c r="C36" t="s">
        <v>833</v>
      </c>
      <c r="D36" t="s">
        <v>834</v>
      </c>
    </row>
    <row r="37" spans="1:4">
      <c r="A37" s="1266">
        <v>36</v>
      </c>
      <c r="B37" t="s">
        <v>831</v>
      </c>
      <c r="C37" t="s">
        <v>835</v>
      </c>
      <c r="D37" t="s">
        <v>836</v>
      </c>
    </row>
    <row r="38" spans="1:4">
      <c r="A38" s="1266">
        <v>37</v>
      </c>
      <c r="B38" t="s">
        <v>831</v>
      </c>
      <c r="C38" t="s">
        <v>837</v>
      </c>
      <c r="D38" t="s">
        <v>838</v>
      </c>
    </row>
    <row r="39" spans="1:4">
      <c r="A39" s="1266">
        <v>38</v>
      </c>
      <c r="B39" t="s">
        <v>831</v>
      </c>
      <c r="C39" t="s">
        <v>839</v>
      </c>
      <c r="D39" t="s">
        <v>840</v>
      </c>
    </row>
    <row r="40" spans="1:4">
      <c r="A40" s="1266">
        <v>39</v>
      </c>
      <c r="B40" t="s">
        <v>831</v>
      </c>
      <c r="C40" t="s">
        <v>831</v>
      </c>
      <c r="D40" t="s">
        <v>832</v>
      </c>
    </row>
    <row r="41" spans="1:4">
      <c r="A41" s="1266">
        <v>40</v>
      </c>
      <c r="B41" t="s">
        <v>831</v>
      </c>
      <c r="C41" t="s">
        <v>841</v>
      </c>
      <c r="D41" t="s">
        <v>842</v>
      </c>
    </row>
    <row r="42" spans="1:4">
      <c r="A42" s="1266">
        <v>41</v>
      </c>
      <c r="B42" t="s">
        <v>831</v>
      </c>
      <c r="C42" t="s">
        <v>843</v>
      </c>
      <c r="D42" t="s">
        <v>844</v>
      </c>
    </row>
    <row r="43" spans="1:4">
      <c r="A43" s="1266">
        <v>42</v>
      </c>
      <c r="B43" t="s">
        <v>831</v>
      </c>
      <c r="C43" t="s">
        <v>845</v>
      </c>
      <c r="D43" t="s">
        <v>846</v>
      </c>
    </row>
    <row r="44" spans="1:4">
      <c r="A44" s="1266">
        <v>43</v>
      </c>
      <c r="B44" t="s">
        <v>831</v>
      </c>
      <c r="C44" t="s">
        <v>847</v>
      </c>
      <c r="D44" t="s">
        <v>848</v>
      </c>
    </row>
    <row r="45" spans="1:4">
      <c r="A45" s="1266">
        <v>44</v>
      </c>
      <c r="B45" t="s">
        <v>831</v>
      </c>
      <c r="C45" t="s">
        <v>849</v>
      </c>
      <c r="D45" t="s">
        <v>850</v>
      </c>
    </row>
    <row r="46" spans="1:4">
      <c r="A46" s="1266">
        <v>45</v>
      </c>
      <c r="B46" t="s">
        <v>831</v>
      </c>
      <c r="C46" t="s">
        <v>851</v>
      </c>
      <c r="D46" t="s">
        <v>852</v>
      </c>
    </row>
    <row r="47" spans="1:4">
      <c r="A47" s="1266">
        <v>46</v>
      </c>
      <c r="B47" t="s">
        <v>831</v>
      </c>
      <c r="C47" t="s">
        <v>853</v>
      </c>
      <c r="D47" t="s">
        <v>854</v>
      </c>
    </row>
    <row r="48" spans="1:4">
      <c r="A48" s="1266">
        <v>47</v>
      </c>
      <c r="B48" t="s">
        <v>855</v>
      </c>
      <c r="C48" t="s">
        <v>857</v>
      </c>
      <c r="D48" t="s">
        <v>858</v>
      </c>
    </row>
    <row r="49" spans="1:4">
      <c r="A49" s="1266">
        <v>48</v>
      </c>
      <c r="B49" t="s">
        <v>855</v>
      </c>
      <c r="C49" t="s">
        <v>859</v>
      </c>
      <c r="D49" t="s">
        <v>860</v>
      </c>
    </row>
    <row r="50" spans="1:4">
      <c r="A50" s="1266">
        <v>49</v>
      </c>
      <c r="B50" t="s">
        <v>855</v>
      </c>
      <c r="C50" t="s">
        <v>861</v>
      </c>
      <c r="D50" t="s">
        <v>862</v>
      </c>
    </row>
    <row r="51" spans="1:4">
      <c r="A51" s="1266">
        <v>50</v>
      </c>
      <c r="B51" t="s">
        <v>855</v>
      </c>
      <c r="C51" t="s">
        <v>855</v>
      </c>
      <c r="D51" t="s">
        <v>856</v>
      </c>
    </row>
    <row r="52" spans="1:4">
      <c r="A52" s="1266">
        <v>51</v>
      </c>
      <c r="B52" t="s">
        <v>855</v>
      </c>
      <c r="C52" t="s">
        <v>863</v>
      </c>
      <c r="D52" t="s">
        <v>864</v>
      </c>
    </row>
    <row r="53" spans="1:4">
      <c r="A53" s="1266">
        <v>52</v>
      </c>
      <c r="B53" t="s">
        <v>855</v>
      </c>
      <c r="C53" t="s">
        <v>865</v>
      </c>
      <c r="D53" t="s">
        <v>866</v>
      </c>
    </row>
    <row r="54" spans="1:4">
      <c r="A54" s="1266">
        <v>53</v>
      </c>
      <c r="B54" t="s">
        <v>855</v>
      </c>
      <c r="C54" t="s">
        <v>867</v>
      </c>
      <c r="D54" t="s">
        <v>868</v>
      </c>
    </row>
    <row r="55" spans="1:4">
      <c r="A55" s="1266">
        <v>54</v>
      </c>
      <c r="B55" t="s">
        <v>855</v>
      </c>
      <c r="C55" t="s">
        <v>869</v>
      </c>
      <c r="D55" t="s">
        <v>870</v>
      </c>
    </row>
    <row r="56" spans="1:4">
      <c r="A56" s="1266">
        <v>55</v>
      </c>
      <c r="B56" t="s">
        <v>855</v>
      </c>
      <c r="C56" t="s">
        <v>871</v>
      </c>
      <c r="D56" t="s">
        <v>872</v>
      </c>
    </row>
    <row r="57" spans="1:4">
      <c r="A57" s="1266">
        <v>56</v>
      </c>
      <c r="B57" t="s">
        <v>855</v>
      </c>
      <c r="C57" t="s">
        <v>873</v>
      </c>
      <c r="D57" t="s">
        <v>874</v>
      </c>
    </row>
    <row r="58" spans="1:4">
      <c r="A58" s="1266">
        <v>57</v>
      </c>
      <c r="B58" t="s">
        <v>855</v>
      </c>
      <c r="C58" t="s">
        <v>875</v>
      </c>
      <c r="D58" t="s">
        <v>876</v>
      </c>
    </row>
    <row r="59" spans="1:4">
      <c r="A59" s="1266">
        <v>58</v>
      </c>
      <c r="B59" t="s">
        <v>855</v>
      </c>
      <c r="C59" t="s">
        <v>877</v>
      </c>
      <c r="D59" t="s">
        <v>878</v>
      </c>
    </row>
    <row r="60" spans="1:4">
      <c r="A60" s="1266">
        <v>59</v>
      </c>
      <c r="B60" t="s">
        <v>855</v>
      </c>
      <c r="C60" t="s">
        <v>879</v>
      </c>
      <c r="D60" t="s">
        <v>880</v>
      </c>
    </row>
    <row r="61" spans="1:4">
      <c r="A61" s="1266">
        <v>60</v>
      </c>
      <c r="B61" t="s">
        <v>855</v>
      </c>
      <c r="C61" t="s">
        <v>881</v>
      </c>
      <c r="D61" t="s">
        <v>882</v>
      </c>
    </row>
    <row r="62" spans="1:4">
      <c r="A62" s="1266">
        <v>61</v>
      </c>
      <c r="B62" t="s">
        <v>883</v>
      </c>
      <c r="C62" t="s">
        <v>883</v>
      </c>
      <c r="D62" t="s">
        <v>884</v>
      </c>
    </row>
    <row r="63" spans="1:4">
      <c r="A63" s="1266">
        <v>62</v>
      </c>
      <c r="B63" t="s">
        <v>883</v>
      </c>
      <c r="C63" t="s">
        <v>885</v>
      </c>
      <c r="D63" t="s">
        <v>886</v>
      </c>
    </row>
    <row r="64" spans="1:4">
      <c r="A64" s="1266">
        <v>63</v>
      </c>
      <c r="B64" t="s">
        <v>883</v>
      </c>
      <c r="C64" t="s">
        <v>887</v>
      </c>
      <c r="D64" t="s">
        <v>888</v>
      </c>
    </row>
    <row r="65" spans="1:4">
      <c r="A65" s="1266">
        <v>64</v>
      </c>
      <c r="B65" t="s">
        <v>883</v>
      </c>
      <c r="C65" t="s">
        <v>889</v>
      </c>
      <c r="D65" t="s">
        <v>890</v>
      </c>
    </row>
    <row r="66" spans="1:4">
      <c r="A66" s="1266">
        <v>65</v>
      </c>
      <c r="B66" t="s">
        <v>883</v>
      </c>
      <c r="C66" t="s">
        <v>891</v>
      </c>
      <c r="D66" t="s">
        <v>892</v>
      </c>
    </row>
    <row r="67" spans="1:4">
      <c r="A67" s="1266">
        <v>66</v>
      </c>
      <c r="B67" t="s">
        <v>883</v>
      </c>
      <c r="C67" t="s">
        <v>893</v>
      </c>
      <c r="D67" t="s">
        <v>894</v>
      </c>
    </row>
    <row r="68" spans="1:4">
      <c r="A68" s="1266">
        <v>67</v>
      </c>
      <c r="B68" t="s">
        <v>883</v>
      </c>
      <c r="C68" t="s">
        <v>895</v>
      </c>
      <c r="D68" t="s">
        <v>896</v>
      </c>
    </row>
    <row r="69" spans="1:4">
      <c r="A69" s="1266">
        <v>68</v>
      </c>
      <c r="B69" t="s">
        <v>883</v>
      </c>
      <c r="C69" t="s">
        <v>897</v>
      </c>
      <c r="D69" t="s">
        <v>898</v>
      </c>
    </row>
    <row r="70" spans="1:4">
      <c r="A70" s="1266">
        <v>69</v>
      </c>
      <c r="B70" t="s">
        <v>883</v>
      </c>
      <c r="C70" t="s">
        <v>899</v>
      </c>
      <c r="D70" t="s">
        <v>900</v>
      </c>
    </row>
    <row r="71" spans="1:4">
      <c r="A71" s="1266">
        <v>70</v>
      </c>
      <c r="B71" t="s">
        <v>883</v>
      </c>
      <c r="C71" t="s">
        <v>901</v>
      </c>
      <c r="D71" t="s">
        <v>902</v>
      </c>
    </row>
    <row r="72" spans="1:4">
      <c r="A72" s="1266">
        <v>71</v>
      </c>
      <c r="B72" t="s">
        <v>883</v>
      </c>
      <c r="C72" t="s">
        <v>903</v>
      </c>
      <c r="D72" t="s">
        <v>904</v>
      </c>
    </row>
    <row r="73" spans="1:4">
      <c r="A73" s="1266">
        <v>72</v>
      </c>
      <c r="B73" t="s">
        <v>905</v>
      </c>
      <c r="C73" t="s">
        <v>905</v>
      </c>
      <c r="D73" t="s">
        <v>906</v>
      </c>
    </row>
    <row r="74" spans="1:4">
      <c r="A74" s="1266">
        <v>73</v>
      </c>
      <c r="B74" t="s">
        <v>907</v>
      </c>
      <c r="C74" t="s">
        <v>907</v>
      </c>
      <c r="D74" t="s">
        <v>908</v>
      </c>
    </row>
    <row r="75" spans="1:4">
      <c r="A75" s="1266">
        <v>74</v>
      </c>
      <c r="B75" t="s">
        <v>909</v>
      </c>
      <c r="C75" t="s">
        <v>909</v>
      </c>
      <c r="D75" t="s">
        <v>910</v>
      </c>
    </row>
    <row r="76" spans="1:4">
      <c r="A76" s="1266">
        <v>75</v>
      </c>
      <c r="B76" t="s">
        <v>911</v>
      </c>
      <c r="C76" t="s">
        <v>911</v>
      </c>
      <c r="D76" t="s">
        <v>912</v>
      </c>
    </row>
    <row r="77" spans="1:4">
      <c r="A77" s="1266">
        <v>76</v>
      </c>
      <c r="B77" t="s">
        <v>913</v>
      </c>
      <c r="C77" t="s">
        <v>913</v>
      </c>
      <c r="D77" t="s">
        <v>914</v>
      </c>
    </row>
    <row r="78" spans="1:4">
      <c r="A78" s="1266">
        <v>77</v>
      </c>
      <c r="B78" t="s">
        <v>915</v>
      </c>
      <c r="C78" t="s">
        <v>915</v>
      </c>
      <c r="D78" t="s">
        <v>916</v>
      </c>
    </row>
    <row r="79" spans="1:4">
      <c r="A79" s="1266">
        <v>78</v>
      </c>
      <c r="B79" t="s">
        <v>917</v>
      </c>
      <c r="C79" t="s">
        <v>917</v>
      </c>
      <c r="D79" t="s">
        <v>918</v>
      </c>
    </row>
    <row r="80" spans="1:4">
      <c r="A80" s="1266">
        <v>79</v>
      </c>
      <c r="B80" t="s">
        <v>919</v>
      </c>
      <c r="C80" t="s">
        <v>919</v>
      </c>
      <c r="D80" t="s">
        <v>920</v>
      </c>
    </row>
    <row r="81" spans="1:4">
      <c r="A81" s="1266">
        <v>80</v>
      </c>
      <c r="B81" t="s">
        <v>921</v>
      </c>
      <c r="C81" t="s">
        <v>921</v>
      </c>
      <c r="D81" t="s">
        <v>922</v>
      </c>
    </row>
    <row r="82" spans="1:4">
      <c r="A82" s="1266">
        <v>81</v>
      </c>
      <c r="B82" t="s">
        <v>923</v>
      </c>
      <c r="C82" t="s">
        <v>923</v>
      </c>
      <c r="D82" t="s">
        <v>924</v>
      </c>
    </row>
    <row r="83" spans="1:4">
      <c r="A83" s="1266">
        <v>82</v>
      </c>
      <c r="B83" t="s">
        <v>925</v>
      </c>
      <c r="C83" t="s">
        <v>925</v>
      </c>
      <c r="D83" t="s">
        <v>926</v>
      </c>
    </row>
    <row r="84" spans="1:4">
      <c r="A84" s="1266">
        <v>83</v>
      </c>
      <c r="B84" t="s">
        <v>927</v>
      </c>
      <c r="C84" t="s">
        <v>927</v>
      </c>
      <c r="D84" t="s">
        <v>928</v>
      </c>
    </row>
    <row r="85" spans="1:4">
      <c r="A85" s="1266">
        <v>84</v>
      </c>
      <c r="B85" t="s">
        <v>929</v>
      </c>
      <c r="C85" t="s">
        <v>929</v>
      </c>
      <c r="D85" t="s">
        <v>930</v>
      </c>
    </row>
    <row r="86" spans="1:4">
      <c r="A86" s="1266">
        <v>85</v>
      </c>
      <c r="B86" t="s">
        <v>931</v>
      </c>
      <c r="C86" t="s">
        <v>931</v>
      </c>
      <c r="D86" t="s">
        <v>932</v>
      </c>
    </row>
    <row r="87" spans="1:4">
      <c r="A87" s="1266">
        <v>86</v>
      </c>
      <c r="B87" t="s">
        <v>931</v>
      </c>
      <c r="C87" t="s">
        <v>933</v>
      </c>
      <c r="D87" t="s">
        <v>934</v>
      </c>
    </row>
    <row r="88" spans="1:4">
      <c r="A88" s="1266">
        <v>87</v>
      </c>
      <c r="B88" t="s">
        <v>931</v>
      </c>
      <c r="C88" t="s">
        <v>935</v>
      </c>
      <c r="D88" t="s">
        <v>936</v>
      </c>
    </row>
    <row r="89" spans="1:4">
      <c r="A89" s="1266">
        <v>88</v>
      </c>
      <c r="B89" t="s">
        <v>931</v>
      </c>
      <c r="C89" t="s">
        <v>937</v>
      </c>
      <c r="D89" t="s">
        <v>938</v>
      </c>
    </row>
    <row r="90" spans="1:4">
      <c r="A90" s="1266">
        <v>89</v>
      </c>
      <c r="B90" t="s">
        <v>931</v>
      </c>
      <c r="C90" t="s">
        <v>939</v>
      </c>
      <c r="D90" t="s">
        <v>940</v>
      </c>
    </row>
    <row r="91" spans="1:4">
      <c r="A91" s="1266">
        <v>90</v>
      </c>
      <c r="B91" t="s">
        <v>931</v>
      </c>
      <c r="C91" t="s">
        <v>941</v>
      </c>
      <c r="D91" t="s">
        <v>942</v>
      </c>
    </row>
    <row r="92" spans="1:4">
      <c r="A92" s="1266">
        <v>91</v>
      </c>
      <c r="B92" t="s">
        <v>931</v>
      </c>
      <c r="C92" t="s">
        <v>943</v>
      </c>
      <c r="D92" t="s">
        <v>944</v>
      </c>
    </row>
    <row r="93" spans="1:4">
      <c r="A93" s="1266">
        <v>92</v>
      </c>
      <c r="B93" t="s">
        <v>931</v>
      </c>
      <c r="C93" t="s">
        <v>945</v>
      </c>
      <c r="D93" t="s">
        <v>946</v>
      </c>
    </row>
    <row r="94" spans="1:4">
      <c r="A94" s="1266">
        <v>93</v>
      </c>
      <c r="B94" t="s">
        <v>947</v>
      </c>
      <c r="C94" t="s">
        <v>947</v>
      </c>
      <c r="D94" t="s">
        <v>948</v>
      </c>
    </row>
    <row r="95" spans="1:4">
      <c r="A95" s="1266">
        <v>94</v>
      </c>
      <c r="B95" t="s">
        <v>949</v>
      </c>
      <c r="C95" t="s">
        <v>951</v>
      </c>
      <c r="D95" t="s">
        <v>952</v>
      </c>
    </row>
    <row r="96" spans="1:4">
      <c r="A96" s="1266">
        <v>95</v>
      </c>
      <c r="B96" t="s">
        <v>949</v>
      </c>
      <c r="C96" t="s">
        <v>949</v>
      </c>
      <c r="D96" t="s">
        <v>950</v>
      </c>
    </row>
    <row r="97" spans="1:4">
      <c r="A97" s="1266">
        <v>96</v>
      </c>
      <c r="B97" t="s">
        <v>949</v>
      </c>
      <c r="C97" t="s">
        <v>953</v>
      </c>
      <c r="D97" t="s">
        <v>954</v>
      </c>
    </row>
    <row r="98" spans="1:4">
      <c r="A98" s="1266">
        <v>97</v>
      </c>
      <c r="B98" t="s">
        <v>949</v>
      </c>
      <c r="C98" t="s">
        <v>955</v>
      </c>
      <c r="D98" t="s">
        <v>956</v>
      </c>
    </row>
    <row r="99" spans="1:4">
      <c r="A99" s="1266">
        <v>98</v>
      </c>
      <c r="B99" t="s">
        <v>957</v>
      </c>
      <c r="C99" t="s">
        <v>959</v>
      </c>
      <c r="D99" t="s">
        <v>960</v>
      </c>
    </row>
    <row r="100" spans="1:4">
      <c r="A100" s="1266">
        <v>99</v>
      </c>
      <c r="B100" t="s">
        <v>957</v>
      </c>
      <c r="C100" t="s">
        <v>961</v>
      </c>
      <c r="D100" t="s">
        <v>962</v>
      </c>
    </row>
    <row r="101" spans="1:4">
      <c r="A101" s="1266">
        <v>100</v>
      </c>
      <c r="B101" t="s">
        <v>957</v>
      </c>
      <c r="C101" t="s">
        <v>963</v>
      </c>
      <c r="D101" t="s">
        <v>964</v>
      </c>
    </row>
    <row r="102" spans="1:4">
      <c r="A102" s="1266">
        <v>101</v>
      </c>
      <c r="B102" t="s">
        <v>957</v>
      </c>
      <c r="C102" t="s">
        <v>965</v>
      </c>
      <c r="D102" t="s">
        <v>966</v>
      </c>
    </row>
    <row r="103" spans="1:4">
      <c r="A103" s="1266">
        <v>102</v>
      </c>
      <c r="B103" t="s">
        <v>957</v>
      </c>
      <c r="C103" t="s">
        <v>957</v>
      </c>
      <c r="D103" t="s">
        <v>958</v>
      </c>
    </row>
    <row r="104" spans="1:4">
      <c r="A104" s="1266">
        <v>103</v>
      </c>
      <c r="B104" t="s">
        <v>957</v>
      </c>
      <c r="C104" t="s">
        <v>967</v>
      </c>
      <c r="D104" t="s">
        <v>968</v>
      </c>
    </row>
    <row r="105" spans="1:4">
      <c r="A105" s="1266">
        <v>104</v>
      </c>
      <c r="B105" t="s">
        <v>957</v>
      </c>
      <c r="C105" t="s">
        <v>969</v>
      </c>
      <c r="D105" t="s">
        <v>970</v>
      </c>
    </row>
    <row r="106" spans="1:4">
      <c r="A106" s="1266">
        <v>105</v>
      </c>
      <c r="B106" t="s">
        <v>957</v>
      </c>
      <c r="C106" t="s">
        <v>971</v>
      </c>
      <c r="D106" t="s">
        <v>972</v>
      </c>
    </row>
    <row r="107" spans="1:4">
      <c r="A107" s="1266">
        <v>106</v>
      </c>
      <c r="B107" t="s">
        <v>957</v>
      </c>
      <c r="C107" t="s">
        <v>973</v>
      </c>
      <c r="D107" t="s">
        <v>974</v>
      </c>
    </row>
    <row r="108" spans="1:4">
      <c r="A108" s="1266">
        <v>107</v>
      </c>
      <c r="B108" t="s">
        <v>957</v>
      </c>
      <c r="C108" t="s">
        <v>975</v>
      </c>
      <c r="D108" t="s">
        <v>976</v>
      </c>
    </row>
    <row r="109" spans="1:4">
      <c r="A109" s="1266">
        <v>108</v>
      </c>
      <c r="B109" t="s">
        <v>957</v>
      </c>
      <c r="C109" t="s">
        <v>977</v>
      </c>
      <c r="D109" t="s">
        <v>978</v>
      </c>
    </row>
    <row r="110" spans="1:4">
      <c r="A110" s="1266">
        <v>109</v>
      </c>
      <c r="B110" t="s">
        <v>957</v>
      </c>
      <c r="C110" t="s">
        <v>979</v>
      </c>
      <c r="D110" t="s">
        <v>980</v>
      </c>
    </row>
    <row r="111" spans="1:4">
      <c r="A111" s="1266">
        <v>110</v>
      </c>
      <c r="B111" t="s">
        <v>957</v>
      </c>
      <c r="C111" t="s">
        <v>981</v>
      </c>
      <c r="D111" t="s">
        <v>982</v>
      </c>
    </row>
    <row r="112" spans="1:4">
      <c r="A112" s="1266">
        <v>111</v>
      </c>
      <c r="B112" t="s">
        <v>983</v>
      </c>
      <c r="C112" t="s">
        <v>985</v>
      </c>
      <c r="D112" t="s">
        <v>986</v>
      </c>
    </row>
    <row r="113" spans="1:4">
      <c r="A113" s="1266">
        <v>112</v>
      </c>
      <c r="B113" t="s">
        <v>983</v>
      </c>
      <c r="C113" t="s">
        <v>987</v>
      </c>
      <c r="D113" t="s">
        <v>988</v>
      </c>
    </row>
    <row r="114" spans="1:4">
      <c r="A114" s="1266">
        <v>113</v>
      </c>
      <c r="B114" t="s">
        <v>983</v>
      </c>
      <c r="C114" t="s">
        <v>989</v>
      </c>
      <c r="D114" t="s">
        <v>990</v>
      </c>
    </row>
    <row r="115" spans="1:4">
      <c r="A115" s="1266">
        <v>114</v>
      </c>
      <c r="B115" t="s">
        <v>983</v>
      </c>
      <c r="C115" t="s">
        <v>991</v>
      </c>
      <c r="D115" t="s">
        <v>992</v>
      </c>
    </row>
    <row r="116" spans="1:4">
      <c r="A116" s="1266">
        <v>115</v>
      </c>
      <c r="B116" t="s">
        <v>983</v>
      </c>
      <c r="C116" t="s">
        <v>993</v>
      </c>
      <c r="D116" t="s">
        <v>994</v>
      </c>
    </row>
    <row r="117" spans="1:4">
      <c r="A117" s="1266">
        <v>116</v>
      </c>
      <c r="B117" t="s">
        <v>983</v>
      </c>
      <c r="C117" t="s">
        <v>983</v>
      </c>
      <c r="D117" t="s">
        <v>984</v>
      </c>
    </row>
    <row r="118" spans="1:4">
      <c r="A118" s="1266">
        <v>117</v>
      </c>
      <c r="B118" t="s">
        <v>983</v>
      </c>
      <c r="C118" t="s">
        <v>995</v>
      </c>
      <c r="D118" t="s">
        <v>996</v>
      </c>
    </row>
    <row r="119" spans="1:4">
      <c r="A119" s="1266">
        <v>118</v>
      </c>
      <c r="B119" t="s">
        <v>983</v>
      </c>
      <c r="C119" t="s">
        <v>997</v>
      </c>
      <c r="D119" t="s">
        <v>998</v>
      </c>
    </row>
    <row r="120" spans="1:4">
      <c r="A120" s="1266">
        <v>119</v>
      </c>
      <c r="B120" t="s">
        <v>983</v>
      </c>
      <c r="C120" t="s">
        <v>999</v>
      </c>
      <c r="D120" t="s">
        <v>1000</v>
      </c>
    </row>
    <row r="121" spans="1:4">
      <c r="A121" s="1266">
        <v>120</v>
      </c>
      <c r="B121" t="s">
        <v>983</v>
      </c>
      <c r="C121" t="s">
        <v>1001</v>
      </c>
      <c r="D121" t="s">
        <v>1002</v>
      </c>
    </row>
    <row r="122" spans="1:4">
      <c r="A122" s="1266">
        <v>121</v>
      </c>
      <c r="B122" t="s">
        <v>983</v>
      </c>
      <c r="C122" t="s">
        <v>1003</v>
      </c>
      <c r="D122" t="s">
        <v>1004</v>
      </c>
    </row>
    <row r="123" spans="1:4">
      <c r="A123" s="1266">
        <v>122</v>
      </c>
      <c r="B123" t="s">
        <v>983</v>
      </c>
      <c r="C123" t="s">
        <v>1005</v>
      </c>
      <c r="D123" t="s">
        <v>1006</v>
      </c>
    </row>
    <row r="124" spans="1:4">
      <c r="A124" s="1266">
        <v>123</v>
      </c>
      <c r="B124" t="s">
        <v>1007</v>
      </c>
      <c r="C124" t="s">
        <v>1009</v>
      </c>
      <c r="D124" t="s">
        <v>1010</v>
      </c>
    </row>
    <row r="125" spans="1:4">
      <c r="A125" s="1266">
        <v>124</v>
      </c>
      <c r="B125" t="s">
        <v>1007</v>
      </c>
      <c r="C125" t="s">
        <v>1011</v>
      </c>
      <c r="D125" t="s">
        <v>1012</v>
      </c>
    </row>
    <row r="126" spans="1:4">
      <c r="A126" s="1266">
        <v>125</v>
      </c>
      <c r="B126" t="s">
        <v>1007</v>
      </c>
      <c r="C126" t="s">
        <v>1013</v>
      </c>
      <c r="D126" t="s">
        <v>1014</v>
      </c>
    </row>
    <row r="127" spans="1:4">
      <c r="A127" s="1266">
        <v>126</v>
      </c>
      <c r="B127" t="s">
        <v>1007</v>
      </c>
      <c r="C127" t="s">
        <v>1015</v>
      </c>
      <c r="D127" t="s">
        <v>1016</v>
      </c>
    </row>
    <row r="128" spans="1:4">
      <c r="A128" s="1266">
        <v>127</v>
      </c>
      <c r="B128" t="s">
        <v>1007</v>
      </c>
      <c r="C128" t="s">
        <v>1017</v>
      </c>
      <c r="D128" t="s">
        <v>1018</v>
      </c>
    </row>
    <row r="129" spans="1:4">
      <c r="A129" s="1266">
        <v>128</v>
      </c>
      <c r="B129" t="s">
        <v>1007</v>
      </c>
      <c r="C129" t="s">
        <v>1019</v>
      </c>
      <c r="D129" t="s">
        <v>1020</v>
      </c>
    </row>
    <row r="130" spans="1:4">
      <c r="A130" s="1266">
        <v>129</v>
      </c>
      <c r="B130" t="s">
        <v>1007</v>
      </c>
      <c r="C130" t="s">
        <v>1007</v>
      </c>
      <c r="D130" t="s">
        <v>1008</v>
      </c>
    </row>
    <row r="131" spans="1:4">
      <c r="A131" s="1266">
        <v>130</v>
      </c>
      <c r="B131" t="s">
        <v>1007</v>
      </c>
      <c r="C131" t="s">
        <v>1021</v>
      </c>
      <c r="D131" t="s">
        <v>1022</v>
      </c>
    </row>
    <row r="132" spans="1:4">
      <c r="A132" s="1266">
        <v>131</v>
      </c>
      <c r="B132" t="s">
        <v>1007</v>
      </c>
      <c r="C132" t="s">
        <v>1023</v>
      </c>
      <c r="D132" t="s">
        <v>1024</v>
      </c>
    </row>
    <row r="133" spans="1:4">
      <c r="A133" s="1266">
        <v>132</v>
      </c>
      <c r="B133" t="s">
        <v>1007</v>
      </c>
      <c r="C133" t="s">
        <v>1025</v>
      </c>
      <c r="D133" t="s">
        <v>1026</v>
      </c>
    </row>
    <row r="134" spans="1:4">
      <c r="A134" s="1266">
        <v>133</v>
      </c>
      <c r="B134" t="s">
        <v>1007</v>
      </c>
      <c r="C134" t="s">
        <v>1027</v>
      </c>
      <c r="D134" t="s">
        <v>1028</v>
      </c>
    </row>
    <row r="135" spans="1:4">
      <c r="A135" s="1266">
        <v>134</v>
      </c>
      <c r="B135" t="s">
        <v>1007</v>
      </c>
      <c r="C135" t="s">
        <v>1029</v>
      </c>
      <c r="D135" t="s">
        <v>1030</v>
      </c>
    </row>
    <row r="136" spans="1:4">
      <c r="A136" s="1266">
        <v>135</v>
      </c>
      <c r="B136" t="s">
        <v>1031</v>
      </c>
      <c r="C136" t="s">
        <v>1033</v>
      </c>
      <c r="D136" t="s">
        <v>1034</v>
      </c>
    </row>
    <row r="137" spans="1:4">
      <c r="A137" s="1266">
        <v>136</v>
      </c>
      <c r="B137" t="s">
        <v>1031</v>
      </c>
      <c r="C137" t="s">
        <v>1035</v>
      </c>
      <c r="D137" t="s">
        <v>1036</v>
      </c>
    </row>
    <row r="138" spans="1:4">
      <c r="A138" s="1266">
        <v>137</v>
      </c>
      <c r="B138" t="s">
        <v>1031</v>
      </c>
      <c r="C138" t="s">
        <v>1037</v>
      </c>
      <c r="D138" t="s">
        <v>1038</v>
      </c>
    </row>
    <row r="139" spans="1:4">
      <c r="A139" s="1266">
        <v>138</v>
      </c>
      <c r="B139" t="s">
        <v>1031</v>
      </c>
      <c r="C139" t="s">
        <v>1039</v>
      </c>
      <c r="D139" t="s">
        <v>1040</v>
      </c>
    </row>
    <row r="140" spans="1:4">
      <c r="A140" s="1266">
        <v>139</v>
      </c>
      <c r="B140" t="s">
        <v>1031</v>
      </c>
      <c r="C140" t="s">
        <v>1031</v>
      </c>
      <c r="D140" t="s">
        <v>1032</v>
      </c>
    </row>
    <row r="141" spans="1:4">
      <c r="A141" s="1266">
        <v>140</v>
      </c>
      <c r="B141" t="s">
        <v>1031</v>
      </c>
      <c r="C141" t="s">
        <v>1041</v>
      </c>
      <c r="D141" t="s">
        <v>1042</v>
      </c>
    </row>
    <row r="142" spans="1:4">
      <c r="A142" s="1266">
        <v>141</v>
      </c>
      <c r="B142" t="s">
        <v>1031</v>
      </c>
      <c r="C142" t="s">
        <v>1043</v>
      </c>
      <c r="D142" t="s">
        <v>1044</v>
      </c>
    </row>
    <row r="143" spans="1:4">
      <c r="A143" s="1266">
        <v>142</v>
      </c>
      <c r="B143" t="s">
        <v>1031</v>
      </c>
      <c r="C143" t="s">
        <v>1045</v>
      </c>
      <c r="D143" t="s">
        <v>1046</v>
      </c>
    </row>
    <row r="144" spans="1:4">
      <c r="A144" s="1266">
        <v>143</v>
      </c>
      <c r="B144" t="s">
        <v>1031</v>
      </c>
      <c r="C144" t="s">
        <v>1047</v>
      </c>
      <c r="D144" t="s">
        <v>1048</v>
      </c>
    </row>
    <row r="145" spans="1:4">
      <c r="A145" s="1266">
        <v>144</v>
      </c>
      <c r="B145" t="s">
        <v>1031</v>
      </c>
      <c r="C145" t="s">
        <v>1049</v>
      </c>
      <c r="D145" t="s">
        <v>1050</v>
      </c>
    </row>
    <row r="146" spans="1:4">
      <c r="A146" s="1266">
        <v>145</v>
      </c>
      <c r="B146" t="s">
        <v>1051</v>
      </c>
      <c r="C146" t="s">
        <v>1053</v>
      </c>
      <c r="D146" t="s">
        <v>1054</v>
      </c>
    </row>
    <row r="147" spans="1:4">
      <c r="A147" s="1266">
        <v>146</v>
      </c>
      <c r="B147" t="s">
        <v>1051</v>
      </c>
      <c r="C147" t="s">
        <v>1055</v>
      </c>
      <c r="D147" t="s">
        <v>1056</v>
      </c>
    </row>
    <row r="148" spans="1:4">
      <c r="A148" s="1266">
        <v>147</v>
      </c>
      <c r="B148" t="s">
        <v>1051</v>
      </c>
      <c r="C148" t="s">
        <v>1057</v>
      </c>
      <c r="D148" t="s">
        <v>1058</v>
      </c>
    </row>
    <row r="149" spans="1:4">
      <c r="A149" s="1266">
        <v>148</v>
      </c>
      <c r="B149" t="s">
        <v>1051</v>
      </c>
      <c r="C149" t="s">
        <v>1059</v>
      </c>
      <c r="D149" t="s">
        <v>1060</v>
      </c>
    </row>
    <row r="150" spans="1:4">
      <c r="A150" s="1266">
        <v>149</v>
      </c>
      <c r="B150" t="s">
        <v>1051</v>
      </c>
      <c r="C150" t="s">
        <v>1061</v>
      </c>
      <c r="D150" t="s">
        <v>1062</v>
      </c>
    </row>
    <row r="151" spans="1:4">
      <c r="A151" s="1266">
        <v>150</v>
      </c>
      <c r="B151" t="s">
        <v>1051</v>
      </c>
      <c r="C151" t="s">
        <v>1063</v>
      </c>
      <c r="D151" t="s">
        <v>1064</v>
      </c>
    </row>
    <row r="152" spans="1:4">
      <c r="A152" s="1266">
        <v>151</v>
      </c>
      <c r="B152" t="s">
        <v>1051</v>
      </c>
      <c r="C152" t="s">
        <v>1051</v>
      </c>
      <c r="D152" t="s">
        <v>1052</v>
      </c>
    </row>
    <row r="153" spans="1:4">
      <c r="A153" s="1266">
        <v>152</v>
      </c>
      <c r="B153" t="s">
        <v>1051</v>
      </c>
      <c r="C153" t="s">
        <v>1065</v>
      </c>
      <c r="D153" t="s">
        <v>1066</v>
      </c>
    </row>
    <row r="154" spans="1:4">
      <c r="A154" s="1266">
        <v>153</v>
      </c>
      <c r="B154" t="s">
        <v>1051</v>
      </c>
      <c r="C154" t="s">
        <v>1067</v>
      </c>
      <c r="D154" t="s">
        <v>1068</v>
      </c>
    </row>
    <row r="155" spans="1:4">
      <c r="A155" s="1266">
        <v>154</v>
      </c>
      <c r="B155" t="s">
        <v>1051</v>
      </c>
      <c r="C155" t="s">
        <v>1069</v>
      </c>
      <c r="D155" t="s">
        <v>1070</v>
      </c>
    </row>
    <row r="156" spans="1:4">
      <c r="A156" s="1266">
        <v>155</v>
      </c>
      <c r="B156" t="s">
        <v>1051</v>
      </c>
      <c r="C156" t="s">
        <v>1071</v>
      </c>
      <c r="D156" t="s">
        <v>1072</v>
      </c>
    </row>
    <row r="157" spans="1:4">
      <c r="A157" s="1266">
        <v>156</v>
      </c>
      <c r="B157" t="s">
        <v>1051</v>
      </c>
      <c r="C157" t="s">
        <v>1073</v>
      </c>
      <c r="D157" t="s">
        <v>1074</v>
      </c>
    </row>
    <row r="158" spans="1:4">
      <c r="A158" s="1266">
        <v>157</v>
      </c>
      <c r="B158" t="s">
        <v>1051</v>
      </c>
      <c r="C158" t="s">
        <v>1075</v>
      </c>
      <c r="D158" t="s">
        <v>1076</v>
      </c>
    </row>
    <row r="159" spans="1:4">
      <c r="A159" s="1266">
        <v>158</v>
      </c>
      <c r="B159" t="s">
        <v>1051</v>
      </c>
      <c r="C159" t="s">
        <v>1077</v>
      </c>
      <c r="D159" t="s">
        <v>1078</v>
      </c>
    </row>
    <row r="160" spans="1:4">
      <c r="A160" s="1266">
        <v>159</v>
      </c>
      <c r="B160" t="s">
        <v>1051</v>
      </c>
      <c r="C160" t="s">
        <v>1079</v>
      </c>
      <c r="D160" t="s">
        <v>1080</v>
      </c>
    </row>
    <row r="161" spans="1:4">
      <c r="A161" s="1266">
        <v>160</v>
      </c>
      <c r="B161" t="s">
        <v>3074</v>
      </c>
      <c r="C161" t="s">
        <v>3074</v>
      </c>
      <c r="D161" t="s">
        <v>3075</v>
      </c>
    </row>
    <row r="162" spans="1:4">
      <c r="A162" s="1266">
        <v>161</v>
      </c>
      <c r="B162" t="s">
        <v>1081</v>
      </c>
      <c r="C162" t="s">
        <v>1083</v>
      </c>
      <c r="D162" t="s">
        <v>1084</v>
      </c>
    </row>
    <row r="163" spans="1:4">
      <c r="A163" s="1266">
        <v>162</v>
      </c>
      <c r="B163" t="s">
        <v>1081</v>
      </c>
      <c r="C163" t="s">
        <v>1081</v>
      </c>
      <c r="D163" t="s">
        <v>1082</v>
      </c>
    </row>
    <row r="164" spans="1:4">
      <c r="A164" s="1266">
        <v>163</v>
      </c>
      <c r="B164" t="s">
        <v>1081</v>
      </c>
      <c r="C164" t="s">
        <v>1085</v>
      </c>
      <c r="D164" t="s">
        <v>1086</v>
      </c>
    </row>
    <row r="165" spans="1:4">
      <c r="A165" s="1266">
        <v>164</v>
      </c>
      <c r="B165" t="s">
        <v>1081</v>
      </c>
      <c r="C165" t="s">
        <v>1087</v>
      </c>
      <c r="D165" t="s">
        <v>1088</v>
      </c>
    </row>
    <row r="166" spans="1:4">
      <c r="A166" s="1266">
        <v>165</v>
      </c>
      <c r="B166" t="s">
        <v>1089</v>
      </c>
      <c r="C166" t="s">
        <v>1091</v>
      </c>
      <c r="D166" t="s">
        <v>1092</v>
      </c>
    </row>
    <row r="167" spans="1:4">
      <c r="A167" s="1266">
        <v>166</v>
      </c>
      <c r="B167" t="s">
        <v>1089</v>
      </c>
      <c r="C167" t="s">
        <v>1093</v>
      </c>
      <c r="D167" t="s">
        <v>1094</v>
      </c>
    </row>
    <row r="168" spans="1:4">
      <c r="A168" s="1266">
        <v>167</v>
      </c>
      <c r="B168" t="s">
        <v>1089</v>
      </c>
      <c r="C168" t="s">
        <v>1095</v>
      </c>
      <c r="D168" t="s">
        <v>1096</v>
      </c>
    </row>
    <row r="169" spans="1:4">
      <c r="A169" s="1266">
        <v>168</v>
      </c>
      <c r="B169" t="s">
        <v>1089</v>
      </c>
      <c r="C169" t="s">
        <v>1097</v>
      </c>
      <c r="D169" t="s">
        <v>1098</v>
      </c>
    </row>
    <row r="170" spans="1:4">
      <c r="A170" s="1266">
        <v>169</v>
      </c>
      <c r="B170" t="s">
        <v>1089</v>
      </c>
      <c r="C170" t="s">
        <v>1099</v>
      </c>
      <c r="D170" t="s">
        <v>1100</v>
      </c>
    </row>
    <row r="171" spans="1:4">
      <c r="A171" s="1266">
        <v>170</v>
      </c>
      <c r="B171" t="s">
        <v>1089</v>
      </c>
      <c r="C171" t="s">
        <v>1101</v>
      </c>
      <c r="D171" t="s">
        <v>1102</v>
      </c>
    </row>
    <row r="172" spans="1:4">
      <c r="A172" s="1266">
        <v>171</v>
      </c>
      <c r="B172" t="s">
        <v>1089</v>
      </c>
      <c r="C172" t="s">
        <v>1103</v>
      </c>
      <c r="D172" t="s">
        <v>1104</v>
      </c>
    </row>
    <row r="173" spans="1:4">
      <c r="A173" s="1266">
        <v>172</v>
      </c>
      <c r="B173" t="s">
        <v>1089</v>
      </c>
      <c r="C173" t="s">
        <v>1089</v>
      </c>
      <c r="D173" t="s">
        <v>1090</v>
      </c>
    </row>
    <row r="174" spans="1:4">
      <c r="A174" s="1266">
        <v>173</v>
      </c>
      <c r="B174" t="s">
        <v>1089</v>
      </c>
      <c r="C174" t="s">
        <v>1105</v>
      </c>
      <c r="D174" t="s">
        <v>1106</v>
      </c>
    </row>
    <row r="175" spans="1:4">
      <c r="A175" s="1266">
        <v>174</v>
      </c>
      <c r="B175" t="s">
        <v>1089</v>
      </c>
      <c r="C175" t="s">
        <v>1107</v>
      </c>
      <c r="D175" t="s">
        <v>1108</v>
      </c>
    </row>
    <row r="176" spans="1:4">
      <c r="A176" s="1266">
        <v>175</v>
      </c>
      <c r="B176" t="s">
        <v>1089</v>
      </c>
      <c r="C176" t="s">
        <v>1109</v>
      </c>
      <c r="D176" t="s">
        <v>1110</v>
      </c>
    </row>
    <row r="177" spans="1:4">
      <c r="A177" s="1266">
        <v>176</v>
      </c>
      <c r="B177" t="s">
        <v>1089</v>
      </c>
      <c r="C177" t="s">
        <v>1111</v>
      </c>
      <c r="D177" t="s">
        <v>1112</v>
      </c>
    </row>
    <row r="178" spans="1:4">
      <c r="A178" s="1266">
        <v>177</v>
      </c>
      <c r="B178" t="s">
        <v>1089</v>
      </c>
      <c r="C178" t="s">
        <v>1113</v>
      </c>
      <c r="D178" t="s">
        <v>1114</v>
      </c>
    </row>
    <row r="179" spans="1:4">
      <c r="A179" s="1266">
        <v>178</v>
      </c>
      <c r="B179" t="s">
        <v>1089</v>
      </c>
      <c r="C179" t="s">
        <v>1115</v>
      </c>
      <c r="D179" t="s">
        <v>1116</v>
      </c>
    </row>
    <row r="180" spans="1:4">
      <c r="A180" s="1266">
        <v>179</v>
      </c>
      <c r="B180" t="s">
        <v>1089</v>
      </c>
      <c r="C180" t="s">
        <v>1117</v>
      </c>
      <c r="D180" t="s">
        <v>1118</v>
      </c>
    </row>
    <row r="181" spans="1:4">
      <c r="A181" s="1266">
        <v>180</v>
      </c>
      <c r="B181" t="s">
        <v>1089</v>
      </c>
      <c r="C181" t="s">
        <v>1119</v>
      </c>
      <c r="D181" t="s">
        <v>1120</v>
      </c>
    </row>
    <row r="182" spans="1:4">
      <c r="A182" s="1266">
        <v>181</v>
      </c>
      <c r="B182" t="s">
        <v>1121</v>
      </c>
      <c r="C182" t="s">
        <v>1123</v>
      </c>
      <c r="D182" t="s">
        <v>1124</v>
      </c>
    </row>
    <row r="183" spans="1:4">
      <c r="A183" s="1266">
        <v>182</v>
      </c>
      <c r="B183" t="s">
        <v>1121</v>
      </c>
      <c r="C183" t="s">
        <v>1125</v>
      </c>
      <c r="D183" t="s">
        <v>1126</v>
      </c>
    </row>
    <row r="184" spans="1:4">
      <c r="A184" s="1266">
        <v>183</v>
      </c>
      <c r="B184" t="s">
        <v>1121</v>
      </c>
      <c r="C184" t="s">
        <v>1121</v>
      </c>
      <c r="D184" t="s">
        <v>1122</v>
      </c>
    </row>
    <row r="185" spans="1:4">
      <c r="A185" s="1266">
        <v>184</v>
      </c>
      <c r="B185" t="s">
        <v>1121</v>
      </c>
      <c r="C185" t="s">
        <v>1127</v>
      </c>
      <c r="D185" t="s">
        <v>1128</v>
      </c>
    </row>
    <row r="186" spans="1:4">
      <c r="A186" s="1266">
        <v>185</v>
      </c>
      <c r="B186" t="s">
        <v>1121</v>
      </c>
      <c r="C186" t="s">
        <v>1129</v>
      </c>
      <c r="D186" t="s">
        <v>1130</v>
      </c>
    </row>
    <row r="187" spans="1:4">
      <c r="A187" s="1266">
        <v>186</v>
      </c>
      <c r="B187" t="s">
        <v>1121</v>
      </c>
      <c r="C187" t="s">
        <v>1131</v>
      </c>
      <c r="D187" t="s">
        <v>1132</v>
      </c>
    </row>
    <row r="188" spans="1:4">
      <c r="A188" s="1266">
        <v>187</v>
      </c>
      <c r="B188" t="s">
        <v>1121</v>
      </c>
      <c r="C188" t="s">
        <v>1133</v>
      </c>
      <c r="D188" t="s">
        <v>1134</v>
      </c>
    </row>
    <row r="189" spans="1:4">
      <c r="A189" s="1266">
        <v>188</v>
      </c>
      <c r="B189" t="s">
        <v>1121</v>
      </c>
      <c r="C189" t="s">
        <v>1135</v>
      </c>
      <c r="D189" t="s">
        <v>1136</v>
      </c>
    </row>
    <row r="190" spans="1:4">
      <c r="A190" s="1266">
        <v>189</v>
      </c>
      <c r="B190" t="s">
        <v>1121</v>
      </c>
      <c r="C190" t="s">
        <v>1137</v>
      </c>
      <c r="D190" t="s">
        <v>1138</v>
      </c>
    </row>
    <row r="191" spans="1:4">
      <c r="A191" s="1266">
        <v>190</v>
      </c>
      <c r="B191" t="s">
        <v>1121</v>
      </c>
      <c r="C191" t="s">
        <v>1139</v>
      </c>
      <c r="D191" t="s">
        <v>1140</v>
      </c>
    </row>
    <row r="192" spans="1:4">
      <c r="A192" s="1266">
        <v>191</v>
      </c>
      <c r="B192" t="s">
        <v>1141</v>
      </c>
      <c r="C192" t="s">
        <v>1143</v>
      </c>
      <c r="D192" t="s">
        <v>1144</v>
      </c>
    </row>
    <row r="193" spans="1:4">
      <c r="A193" s="1266">
        <v>192</v>
      </c>
      <c r="B193" t="s">
        <v>1141</v>
      </c>
      <c r="C193" t="s">
        <v>1145</v>
      </c>
      <c r="D193" t="s">
        <v>1146</v>
      </c>
    </row>
    <row r="194" spans="1:4">
      <c r="A194" s="1266">
        <v>193</v>
      </c>
      <c r="B194" t="s">
        <v>1141</v>
      </c>
      <c r="C194" t="s">
        <v>1141</v>
      </c>
      <c r="D194" t="s">
        <v>1142</v>
      </c>
    </row>
    <row r="195" spans="1:4">
      <c r="A195" s="1266">
        <v>194</v>
      </c>
      <c r="B195" t="s">
        <v>1141</v>
      </c>
      <c r="C195" t="s">
        <v>1147</v>
      </c>
      <c r="D195" t="s">
        <v>1148</v>
      </c>
    </row>
    <row r="196" spans="1:4">
      <c r="A196" s="1266">
        <v>195</v>
      </c>
      <c r="B196" t="s">
        <v>1141</v>
      </c>
      <c r="C196" t="s">
        <v>893</v>
      </c>
      <c r="D196" t="s">
        <v>1149</v>
      </c>
    </row>
    <row r="197" spans="1:4">
      <c r="A197" s="1266">
        <v>196</v>
      </c>
      <c r="B197" t="s">
        <v>1141</v>
      </c>
      <c r="C197" t="s">
        <v>1150</v>
      </c>
      <c r="D197" t="s">
        <v>1151</v>
      </c>
    </row>
    <row r="198" spans="1:4">
      <c r="A198" s="1266">
        <v>197</v>
      </c>
      <c r="B198" t="s">
        <v>3076</v>
      </c>
      <c r="C198" t="s">
        <v>3076</v>
      </c>
      <c r="D198" t="s">
        <v>1226</v>
      </c>
    </row>
    <row r="199" spans="1:4">
      <c r="A199" s="1266">
        <v>198</v>
      </c>
      <c r="B199" t="s">
        <v>1152</v>
      </c>
      <c r="C199" t="s">
        <v>1154</v>
      </c>
      <c r="D199" t="s">
        <v>1155</v>
      </c>
    </row>
    <row r="200" spans="1:4">
      <c r="A200" s="1266">
        <v>199</v>
      </c>
      <c r="B200" t="s">
        <v>1152</v>
      </c>
      <c r="C200" t="s">
        <v>1156</v>
      </c>
      <c r="D200" t="s">
        <v>1157</v>
      </c>
    </row>
    <row r="201" spans="1:4">
      <c r="A201" s="1266">
        <v>200</v>
      </c>
      <c r="B201" t="s">
        <v>1152</v>
      </c>
      <c r="C201" t="s">
        <v>1158</v>
      </c>
      <c r="D201" t="s">
        <v>1159</v>
      </c>
    </row>
    <row r="202" spans="1:4">
      <c r="A202" s="1266">
        <v>201</v>
      </c>
      <c r="B202" t="s">
        <v>1152</v>
      </c>
      <c r="C202" t="s">
        <v>1160</v>
      </c>
      <c r="D202" t="s">
        <v>1161</v>
      </c>
    </row>
    <row r="203" spans="1:4">
      <c r="A203" s="1266">
        <v>202</v>
      </c>
      <c r="B203" t="s">
        <v>1152</v>
      </c>
      <c r="C203" t="s">
        <v>1152</v>
      </c>
      <c r="D203" t="s">
        <v>1153</v>
      </c>
    </row>
    <row r="204" spans="1:4">
      <c r="A204" s="1266">
        <v>203</v>
      </c>
      <c r="B204" t="s">
        <v>1152</v>
      </c>
      <c r="C204" t="s">
        <v>1162</v>
      </c>
      <c r="D204" t="s">
        <v>1163</v>
      </c>
    </row>
    <row r="205" spans="1:4">
      <c r="A205" s="1266">
        <v>204</v>
      </c>
      <c r="B205" t="s">
        <v>1152</v>
      </c>
      <c r="C205" t="s">
        <v>1164</v>
      </c>
      <c r="D205" t="s">
        <v>1165</v>
      </c>
    </row>
    <row r="206" spans="1:4">
      <c r="A206" s="1266">
        <v>205</v>
      </c>
      <c r="B206" t="s">
        <v>1152</v>
      </c>
      <c r="C206" t="s">
        <v>1166</v>
      </c>
      <c r="D206" t="s">
        <v>1167</v>
      </c>
    </row>
    <row r="207" spans="1:4">
      <c r="A207" s="1266">
        <v>206</v>
      </c>
      <c r="B207" t="s">
        <v>1152</v>
      </c>
      <c r="C207" t="s">
        <v>1168</v>
      </c>
      <c r="D207" t="s">
        <v>1169</v>
      </c>
    </row>
    <row r="208" spans="1:4">
      <c r="A208" s="1266">
        <v>207</v>
      </c>
      <c r="B208" t="s">
        <v>1152</v>
      </c>
      <c r="C208" t="s">
        <v>1170</v>
      </c>
      <c r="D208" t="s">
        <v>1171</v>
      </c>
    </row>
    <row r="209" spans="1:4">
      <c r="A209" s="1266">
        <v>208</v>
      </c>
      <c r="B209" t="s">
        <v>1152</v>
      </c>
      <c r="C209" t="s">
        <v>1172</v>
      </c>
      <c r="D209" t="s">
        <v>1173</v>
      </c>
    </row>
    <row r="210" spans="1:4">
      <c r="A210" s="1266">
        <v>209</v>
      </c>
      <c r="B210" t="s">
        <v>1174</v>
      </c>
      <c r="C210" t="s">
        <v>1176</v>
      </c>
      <c r="D210" t="s">
        <v>1177</v>
      </c>
    </row>
    <row r="211" spans="1:4">
      <c r="A211" s="1266">
        <v>210</v>
      </c>
      <c r="B211" t="s">
        <v>1174</v>
      </c>
      <c r="C211" t="s">
        <v>1178</v>
      </c>
      <c r="D211" t="s">
        <v>1179</v>
      </c>
    </row>
    <row r="212" spans="1:4">
      <c r="A212" s="1266">
        <v>211</v>
      </c>
      <c r="B212" t="s">
        <v>1174</v>
      </c>
      <c r="C212" t="s">
        <v>1180</v>
      </c>
      <c r="D212" t="s">
        <v>1181</v>
      </c>
    </row>
    <row r="213" spans="1:4">
      <c r="A213" s="1266">
        <v>212</v>
      </c>
      <c r="B213" t="s">
        <v>1174</v>
      </c>
      <c r="C213" t="s">
        <v>1174</v>
      </c>
      <c r="D213" t="s">
        <v>1175</v>
      </c>
    </row>
    <row r="214" spans="1:4">
      <c r="A214" s="1266">
        <v>213</v>
      </c>
      <c r="B214" t="s">
        <v>1174</v>
      </c>
      <c r="C214" t="s">
        <v>1182</v>
      </c>
      <c r="D214" t="s">
        <v>1183</v>
      </c>
    </row>
    <row r="215" spans="1:4">
      <c r="A215" s="1266">
        <v>214</v>
      </c>
      <c r="B215" t="s">
        <v>1174</v>
      </c>
      <c r="C215" t="s">
        <v>1184</v>
      </c>
      <c r="D215" t="s">
        <v>1185</v>
      </c>
    </row>
    <row r="216" spans="1:4">
      <c r="A216" s="1266">
        <v>215</v>
      </c>
      <c r="B216" t="s">
        <v>1186</v>
      </c>
      <c r="C216" t="s">
        <v>1188</v>
      </c>
      <c r="D216" t="s">
        <v>1189</v>
      </c>
    </row>
    <row r="217" spans="1:4">
      <c r="A217" s="1266">
        <v>216</v>
      </c>
      <c r="B217" t="s">
        <v>1186</v>
      </c>
      <c r="C217" t="s">
        <v>1190</v>
      </c>
      <c r="D217" t="s">
        <v>1191</v>
      </c>
    </row>
    <row r="218" spans="1:4">
      <c r="A218" s="1266">
        <v>217</v>
      </c>
      <c r="B218" t="s">
        <v>1186</v>
      </c>
      <c r="C218" t="s">
        <v>1192</v>
      </c>
      <c r="D218" t="s">
        <v>1193</v>
      </c>
    </row>
    <row r="219" spans="1:4">
      <c r="A219" s="1266">
        <v>218</v>
      </c>
      <c r="B219" t="s">
        <v>1186</v>
      </c>
      <c r="C219" t="s">
        <v>1194</v>
      </c>
      <c r="D219" t="s">
        <v>1195</v>
      </c>
    </row>
    <row r="220" spans="1:4">
      <c r="A220" s="1266">
        <v>219</v>
      </c>
      <c r="B220" t="s">
        <v>1186</v>
      </c>
      <c r="C220" t="s">
        <v>1196</v>
      </c>
      <c r="D220" t="s">
        <v>1197</v>
      </c>
    </row>
    <row r="221" spans="1:4">
      <c r="A221" s="1266">
        <v>220</v>
      </c>
      <c r="B221" t="s">
        <v>1186</v>
      </c>
      <c r="C221" t="s">
        <v>1198</v>
      </c>
      <c r="D221" t="s">
        <v>1199</v>
      </c>
    </row>
    <row r="222" spans="1:4">
      <c r="A222" s="1266">
        <v>221</v>
      </c>
      <c r="B222" t="s">
        <v>1186</v>
      </c>
      <c r="C222" t="s">
        <v>1200</v>
      </c>
      <c r="D222" t="s">
        <v>1201</v>
      </c>
    </row>
    <row r="223" spans="1:4">
      <c r="A223" s="1266">
        <v>222</v>
      </c>
      <c r="B223" t="s">
        <v>1186</v>
      </c>
      <c r="C223" t="s">
        <v>1202</v>
      </c>
      <c r="D223" t="s">
        <v>1203</v>
      </c>
    </row>
    <row r="224" spans="1:4">
      <c r="A224" s="1266">
        <v>223</v>
      </c>
      <c r="B224" t="s">
        <v>1186</v>
      </c>
      <c r="C224" t="s">
        <v>1186</v>
      </c>
      <c r="D224" t="s">
        <v>1187</v>
      </c>
    </row>
    <row r="225" spans="1:4">
      <c r="A225" s="1266">
        <v>224</v>
      </c>
      <c r="B225" t="s">
        <v>1186</v>
      </c>
      <c r="C225" t="s">
        <v>1204</v>
      </c>
      <c r="D225" t="s">
        <v>1205</v>
      </c>
    </row>
    <row r="226" spans="1:4">
      <c r="A226" s="1266">
        <v>225</v>
      </c>
      <c r="B226" t="s">
        <v>1186</v>
      </c>
      <c r="C226" t="s">
        <v>1206</v>
      </c>
      <c r="D226" t="s">
        <v>1207</v>
      </c>
    </row>
    <row r="227" spans="1:4">
      <c r="A227" s="1266">
        <v>226</v>
      </c>
      <c r="B227" t="s">
        <v>1186</v>
      </c>
      <c r="C227" t="s">
        <v>1208</v>
      </c>
      <c r="D227" t="s">
        <v>1209</v>
      </c>
    </row>
    <row r="228" spans="1:4">
      <c r="A228" s="1266">
        <v>227</v>
      </c>
      <c r="B228" t="s">
        <v>1186</v>
      </c>
      <c r="C228" t="s">
        <v>1210</v>
      </c>
      <c r="D228" t="s">
        <v>1211</v>
      </c>
    </row>
    <row r="229" spans="1:4">
      <c r="A229" s="1266">
        <v>228</v>
      </c>
      <c r="B229" t="s">
        <v>1186</v>
      </c>
      <c r="C229" t="s">
        <v>1212</v>
      </c>
      <c r="D229" t="s">
        <v>1213</v>
      </c>
    </row>
    <row r="230" spans="1:4">
      <c r="A230" s="1266">
        <v>229</v>
      </c>
      <c r="B230" t="s">
        <v>1214</v>
      </c>
      <c r="C230" t="s">
        <v>1216</v>
      </c>
      <c r="D230" t="s">
        <v>1217</v>
      </c>
    </row>
    <row r="231" spans="1:4">
      <c r="A231" s="1266">
        <v>230</v>
      </c>
      <c r="B231" t="s">
        <v>1214</v>
      </c>
      <c r="C231" t="s">
        <v>1218</v>
      </c>
      <c r="D231" t="s">
        <v>1219</v>
      </c>
    </row>
    <row r="232" spans="1:4">
      <c r="A232" s="1266">
        <v>231</v>
      </c>
      <c r="B232" t="s">
        <v>1214</v>
      </c>
      <c r="C232" t="s">
        <v>1220</v>
      </c>
      <c r="D232" t="s">
        <v>1221</v>
      </c>
    </row>
    <row r="233" spans="1:4">
      <c r="A233" s="1266">
        <v>232</v>
      </c>
      <c r="B233" t="s">
        <v>1214</v>
      </c>
      <c r="C233" t="s">
        <v>1222</v>
      </c>
      <c r="D233" t="s">
        <v>1223</v>
      </c>
    </row>
    <row r="234" spans="1:4">
      <c r="A234" s="1266">
        <v>233</v>
      </c>
      <c r="B234" t="s">
        <v>1214</v>
      </c>
      <c r="C234" t="s">
        <v>1214</v>
      </c>
      <c r="D234" t="s">
        <v>1215</v>
      </c>
    </row>
    <row r="235" spans="1:4">
      <c r="A235" s="1266">
        <v>234</v>
      </c>
      <c r="B235" t="s">
        <v>1214</v>
      </c>
      <c r="C235" t="s">
        <v>1224</v>
      </c>
      <c r="D235" t="s">
        <v>1225</v>
      </c>
    </row>
    <row r="236" spans="1:4">
      <c r="A236" s="1266">
        <v>235</v>
      </c>
      <c r="B236" t="s">
        <v>1227</v>
      </c>
      <c r="C236" t="s">
        <v>1229</v>
      </c>
      <c r="D236" t="s">
        <v>1230</v>
      </c>
    </row>
    <row r="237" spans="1:4">
      <c r="A237" s="1266">
        <v>236</v>
      </c>
      <c r="B237" t="s">
        <v>1227</v>
      </c>
      <c r="C237" t="s">
        <v>1231</v>
      </c>
      <c r="D237" t="s">
        <v>1232</v>
      </c>
    </row>
    <row r="238" spans="1:4">
      <c r="A238" s="1266">
        <v>237</v>
      </c>
      <c r="B238" t="s">
        <v>1227</v>
      </c>
      <c r="C238" t="s">
        <v>1233</v>
      </c>
      <c r="D238" t="s">
        <v>1234</v>
      </c>
    </row>
    <row r="239" spans="1:4">
      <c r="A239" s="1266">
        <v>238</v>
      </c>
      <c r="B239" t="s">
        <v>1227</v>
      </c>
      <c r="C239" t="s">
        <v>1235</v>
      </c>
      <c r="D239" t="s">
        <v>1236</v>
      </c>
    </row>
    <row r="240" spans="1:4">
      <c r="A240" s="1266">
        <v>239</v>
      </c>
      <c r="B240" t="s">
        <v>1227</v>
      </c>
      <c r="C240" t="s">
        <v>1237</v>
      </c>
      <c r="D240" t="s">
        <v>1238</v>
      </c>
    </row>
    <row r="241" spans="1:4">
      <c r="A241" s="1266">
        <v>240</v>
      </c>
      <c r="B241" t="s">
        <v>1227</v>
      </c>
      <c r="C241" t="s">
        <v>1239</v>
      </c>
      <c r="D241" t="s">
        <v>1240</v>
      </c>
    </row>
    <row r="242" spans="1:4">
      <c r="A242" s="1266">
        <v>241</v>
      </c>
      <c r="B242" t="s">
        <v>1227</v>
      </c>
      <c r="C242" t="s">
        <v>1241</v>
      </c>
      <c r="D242" t="s">
        <v>1242</v>
      </c>
    </row>
    <row r="243" spans="1:4">
      <c r="A243" s="1266">
        <v>242</v>
      </c>
      <c r="B243" t="s">
        <v>1227</v>
      </c>
      <c r="C243" t="s">
        <v>1227</v>
      </c>
      <c r="D243" t="s">
        <v>1228</v>
      </c>
    </row>
    <row r="244" spans="1:4">
      <c r="A244" s="1266">
        <v>243</v>
      </c>
      <c r="B244" t="s">
        <v>1243</v>
      </c>
      <c r="C244" t="s">
        <v>1245</v>
      </c>
      <c r="D244" t="s">
        <v>1246</v>
      </c>
    </row>
    <row r="245" spans="1:4">
      <c r="A245" s="1266">
        <v>244</v>
      </c>
      <c r="B245" t="s">
        <v>1243</v>
      </c>
      <c r="C245" t="s">
        <v>1247</v>
      </c>
      <c r="D245" t="s">
        <v>1248</v>
      </c>
    </row>
    <row r="246" spans="1:4">
      <c r="A246" s="1266">
        <v>245</v>
      </c>
      <c r="B246" t="s">
        <v>1243</v>
      </c>
      <c r="C246" t="s">
        <v>1249</v>
      </c>
      <c r="D246" t="s">
        <v>1250</v>
      </c>
    </row>
    <row r="247" spans="1:4">
      <c r="A247" s="1266">
        <v>246</v>
      </c>
      <c r="B247" t="s">
        <v>1243</v>
      </c>
      <c r="C247" t="s">
        <v>1251</v>
      </c>
      <c r="D247" t="s">
        <v>1252</v>
      </c>
    </row>
    <row r="248" spans="1:4">
      <c r="A248" s="1266">
        <v>247</v>
      </c>
      <c r="B248" t="s">
        <v>1243</v>
      </c>
      <c r="C248" t="s">
        <v>1253</v>
      </c>
      <c r="D248" t="s">
        <v>1254</v>
      </c>
    </row>
    <row r="249" spans="1:4">
      <c r="A249" s="1266">
        <v>248</v>
      </c>
      <c r="B249" t="s">
        <v>1243</v>
      </c>
      <c r="C249" t="s">
        <v>1255</v>
      </c>
      <c r="D249" t="s">
        <v>1256</v>
      </c>
    </row>
    <row r="250" spans="1:4">
      <c r="A250" s="1266">
        <v>249</v>
      </c>
      <c r="B250" t="s">
        <v>1243</v>
      </c>
      <c r="C250" t="s">
        <v>1257</v>
      </c>
      <c r="D250" t="s">
        <v>1258</v>
      </c>
    </row>
    <row r="251" spans="1:4">
      <c r="A251" s="1266">
        <v>250</v>
      </c>
      <c r="B251" t="s">
        <v>1243</v>
      </c>
      <c r="C251" t="s">
        <v>1259</v>
      </c>
      <c r="D251" t="s">
        <v>1260</v>
      </c>
    </row>
    <row r="252" spans="1:4">
      <c r="A252" s="1266">
        <v>251</v>
      </c>
      <c r="B252" t="s">
        <v>1243</v>
      </c>
      <c r="C252" t="s">
        <v>1261</v>
      </c>
      <c r="D252" t="s">
        <v>1262</v>
      </c>
    </row>
    <row r="253" spans="1:4">
      <c r="A253" s="1266">
        <v>252</v>
      </c>
      <c r="B253" t="s">
        <v>1243</v>
      </c>
      <c r="C253" t="s">
        <v>1263</v>
      </c>
      <c r="D253" t="s">
        <v>1264</v>
      </c>
    </row>
    <row r="254" spans="1:4">
      <c r="A254" s="1266">
        <v>253</v>
      </c>
      <c r="B254" t="s">
        <v>1243</v>
      </c>
      <c r="C254" t="s">
        <v>1265</v>
      </c>
      <c r="D254" t="s">
        <v>1266</v>
      </c>
    </row>
    <row r="255" spans="1:4">
      <c r="A255" s="1266">
        <v>254</v>
      </c>
      <c r="B255" t="s">
        <v>1243</v>
      </c>
      <c r="C255" t="s">
        <v>1267</v>
      </c>
      <c r="D255" t="s">
        <v>1268</v>
      </c>
    </row>
    <row r="256" spans="1:4">
      <c r="A256" s="1266">
        <v>255</v>
      </c>
      <c r="B256" t="s">
        <v>1243</v>
      </c>
      <c r="C256" t="s">
        <v>1269</v>
      </c>
      <c r="D256" t="s">
        <v>1270</v>
      </c>
    </row>
    <row r="257" spans="1:4">
      <c r="A257" s="1266">
        <v>256</v>
      </c>
      <c r="B257" t="s">
        <v>1243</v>
      </c>
      <c r="C257" t="s">
        <v>1271</v>
      </c>
      <c r="D257" t="s">
        <v>1272</v>
      </c>
    </row>
    <row r="258" spans="1:4">
      <c r="A258" s="1266">
        <v>257</v>
      </c>
      <c r="B258" t="s">
        <v>1243</v>
      </c>
      <c r="C258" t="s">
        <v>1243</v>
      </c>
      <c r="D258" t="s">
        <v>1244</v>
      </c>
    </row>
    <row r="259" spans="1:4">
      <c r="A259" s="1266">
        <v>258</v>
      </c>
      <c r="B259" t="s">
        <v>1243</v>
      </c>
      <c r="C259" t="s">
        <v>1273</v>
      </c>
      <c r="D259" t="s">
        <v>1274</v>
      </c>
    </row>
    <row r="260" spans="1:4">
      <c r="A260" s="1266">
        <v>259</v>
      </c>
      <c r="B260" t="s">
        <v>1243</v>
      </c>
      <c r="C260" t="s">
        <v>1275</v>
      </c>
      <c r="D260" t="s">
        <v>1276</v>
      </c>
    </row>
    <row r="261" spans="1:4">
      <c r="A261" s="1266">
        <v>260</v>
      </c>
      <c r="B261" t="s">
        <v>1277</v>
      </c>
      <c r="C261" t="s">
        <v>1279</v>
      </c>
      <c r="D261" t="s">
        <v>1280</v>
      </c>
    </row>
    <row r="262" spans="1:4">
      <c r="A262" s="1266">
        <v>261</v>
      </c>
      <c r="B262" t="s">
        <v>1277</v>
      </c>
      <c r="C262" t="s">
        <v>1281</v>
      </c>
      <c r="D262" t="s">
        <v>1282</v>
      </c>
    </row>
    <row r="263" spans="1:4">
      <c r="A263" s="1266">
        <v>262</v>
      </c>
      <c r="B263" t="s">
        <v>1277</v>
      </c>
      <c r="C263" t="s">
        <v>1283</v>
      </c>
      <c r="D263" t="s">
        <v>1284</v>
      </c>
    </row>
    <row r="264" spans="1:4">
      <c r="A264" s="1266">
        <v>263</v>
      </c>
      <c r="B264" t="s">
        <v>1277</v>
      </c>
      <c r="C264" t="s">
        <v>1285</v>
      </c>
      <c r="D264" t="s">
        <v>1286</v>
      </c>
    </row>
    <row r="265" spans="1:4">
      <c r="A265" s="1266">
        <v>264</v>
      </c>
      <c r="B265" t="s">
        <v>1277</v>
      </c>
      <c r="C265" t="s">
        <v>1287</v>
      </c>
      <c r="D265" t="s">
        <v>1288</v>
      </c>
    </row>
    <row r="266" spans="1:4">
      <c r="A266" s="1266">
        <v>265</v>
      </c>
      <c r="B266" t="s">
        <v>1277</v>
      </c>
      <c r="C266" t="s">
        <v>1289</v>
      </c>
      <c r="D266" t="s">
        <v>1290</v>
      </c>
    </row>
    <row r="267" spans="1:4">
      <c r="A267" s="1266">
        <v>266</v>
      </c>
      <c r="B267" t="s">
        <v>1277</v>
      </c>
      <c r="C267" t="s">
        <v>1291</v>
      </c>
      <c r="D267" t="s">
        <v>1292</v>
      </c>
    </row>
    <row r="268" spans="1:4">
      <c r="A268" s="1266">
        <v>267</v>
      </c>
      <c r="B268" t="s">
        <v>1277</v>
      </c>
      <c r="C268" t="s">
        <v>1293</v>
      </c>
      <c r="D268" t="s">
        <v>1294</v>
      </c>
    </row>
    <row r="269" spans="1:4">
      <c r="A269" s="1266">
        <v>268</v>
      </c>
      <c r="B269" t="s">
        <v>1277</v>
      </c>
      <c r="C269" t="s">
        <v>1295</v>
      </c>
      <c r="D269" t="s">
        <v>1296</v>
      </c>
    </row>
    <row r="270" spans="1:4">
      <c r="A270" s="1266">
        <v>269</v>
      </c>
      <c r="B270" t="s">
        <v>1277</v>
      </c>
      <c r="C270" t="s">
        <v>1297</v>
      </c>
      <c r="D270" t="s">
        <v>1298</v>
      </c>
    </row>
    <row r="271" spans="1:4">
      <c r="A271" s="1266">
        <v>270</v>
      </c>
      <c r="B271" t="s">
        <v>1277</v>
      </c>
      <c r="C271" t="s">
        <v>1299</v>
      </c>
      <c r="D271" t="s">
        <v>1300</v>
      </c>
    </row>
    <row r="272" spans="1:4">
      <c r="A272" s="1266">
        <v>271</v>
      </c>
      <c r="B272" t="s">
        <v>1277</v>
      </c>
      <c r="C272" t="s">
        <v>1277</v>
      </c>
      <c r="D272" t="s">
        <v>1278</v>
      </c>
    </row>
    <row r="273" spans="1:4">
      <c r="A273" s="1266">
        <v>272</v>
      </c>
      <c r="B273" t="s">
        <v>1277</v>
      </c>
      <c r="C273" t="s">
        <v>1301</v>
      </c>
      <c r="D273" t="s">
        <v>1302</v>
      </c>
    </row>
    <row r="274" spans="1:4">
      <c r="A274" s="1266">
        <v>273</v>
      </c>
      <c r="B274" t="s">
        <v>1277</v>
      </c>
      <c r="C274" t="s">
        <v>3077</v>
      </c>
      <c r="D274" t="s">
        <v>3078</v>
      </c>
    </row>
    <row r="275" spans="1:4">
      <c r="A275" s="1266">
        <v>274</v>
      </c>
      <c r="B275" t="s">
        <v>1277</v>
      </c>
      <c r="C275" t="s">
        <v>1303</v>
      </c>
      <c r="D275" t="s">
        <v>1304</v>
      </c>
    </row>
    <row r="276" spans="1:4">
      <c r="A276" s="1266">
        <v>275</v>
      </c>
      <c r="B276" t="s">
        <v>1277</v>
      </c>
      <c r="C276" t="s">
        <v>1305</v>
      </c>
      <c r="D276" t="s">
        <v>1306</v>
      </c>
    </row>
    <row r="277" spans="1:4">
      <c r="A277" s="1266">
        <v>276</v>
      </c>
      <c r="B277" t="s">
        <v>1307</v>
      </c>
      <c r="C277" t="s">
        <v>1309</v>
      </c>
      <c r="D277" t="s">
        <v>1310</v>
      </c>
    </row>
    <row r="278" spans="1:4">
      <c r="A278" s="1266">
        <v>277</v>
      </c>
      <c r="B278" t="s">
        <v>1307</v>
      </c>
      <c r="C278" t="s">
        <v>1311</v>
      </c>
      <c r="D278" t="s">
        <v>1312</v>
      </c>
    </row>
    <row r="279" spans="1:4">
      <c r="A279" s="1266">
        <v>278</v>
      </c>
      <c r="B279" t="s">
        <v>1307</v>
      </c>
      <c r="C279" t="s">
        <v>1313</v>
      </c>
      <c r="D279" t="s">
        <v>1314</v>
      </c>
    </row>
    <row r="280" spans="1:4">
      <c r="A280" s="1266">
        <v>279</v>
      </c>
      <c r="B280" t="s">
        <v>1307</v>
      </c>
      <c r="C280" t="s">
        <v>1315</v>
      </c>
      <c r="D280" t="s">
        <v>1316</v>
      </c>
    </row>
    <row r="281" spans="1:4">
      <c r="A281" s="1266">
        <v>280</v>
      </c>
      <c r="B281" t="s">
        <v>1307</v>
      </c>
      <c r="C281" t="s">
        <v>1317</v>
      </c>
      <c r="D281" t="s">
        <v>1318</v>
      </c>
    </row>
    <row r="282" spans="1:4">
      <c r="A282" s="1266">
        <v>281</v>
      </c>
      <c r="B282" t="s">
        <v>1307</v>
      </c>
      <c r="C282" t="s">
        <v>1319</v>
      </c>
      <c r="D282" t="s">
        <v>1320</v>
      </c>
    </row>
    <row r="283" spans="1:4">
      <c r="A283" s="1266">
        <v>282</v>
      </c>
      <c r="B283" t="s">
        <v>1307</v>
      </c>
      <c r="C283" t="s">
        <v>1321</v>
      </c>
      <c r="D283" t="s">
        <v>1322</v>
      </c>
    </row>
    <row r="284" spans="1:4">
      <c r="A284" s="1266">
        <v>283</v>
      </c>
      <c r="B284" t="s">
        <v>1307</v>
      </c>
      <c r="C284" t="s">
        <v>1307</v>
      </c>
      <c r="D284" t="s">
        <v>1308</v>
      </c>
    </row>
    <row r="285" spans="1:4">
      <c r="A285" s="1266">
        <v>284</v>
      </c>
      <c r="B285" t="s">
        <v>1307</v>
      </c>
      <c r="C285" t="s">
        <v>1323</v>
      </c>
      <c r="D285" t="s">
        <v>1324</v>
      </c>
    </row>
    <row r="286" spans="1:4">
      <c r="A286" s="1266">
        <v>285</v>
      </c>
      <c r="B286" t="s">
        <v>1307</v>
      </c>
      <c r="C286" t="s">
        <v>1325</v>
      </c>
      <c r="D286" t="s">
        <v>1326</v>
      </c>
    </row>
    <row r="287" spans="1:4">
      <c r="A287" s="1266">
        <v>286</v>
      </c>
      <c r="B287" t="s">
        <v>1307</v>
      </c>
      <c r="C287" t="s">
        <v>1327</v>
      </c>
      <c r="D287" t="s">
        <v>1328</v>
      </c>
    </row>
    <row r="288" spans="1:4">
      <c r="A288" s="1266">
        <v>287</v>
      </c>
      <c r="B288" t="s">
        <v>1329</v>
      </c>
      <c r="C288" t="s">
        <v>1331</v>
      </c>
      <c r="D288" t="s">
        <v>1332</v>
      </c>
    </row>
    <row r="289" spans="1:4">
      <c r="A289" s="1266">
        <v>288</v>
      </c>
      <c r="B289" t="s">
        <v>1329</v>
      </c>
      <c r="C289" t="s">
        <v>1333</v>
      </c>
      <c r="D289" t="s">
        <v>1334</v>
      </c>
    </row>
    <row r="290" spans="1:4">
      <c r="A290" s="1266">
        <v>289</v>
      </c>
      <c r="B290" t="s">
        <v>1329</v>
      </c>
      <c r="C290" t="s">
        <v>1335</v>
      </c>
      <c r="D290" t="s">
        <v>1336</v>
      </c>
    </row>
    <row r="291" spans="1:4">
      <c r="A291" s="1266">
        <v>290</v>
      </c>
      <c r="B291" t="s">
        <v>1329</v>
      </c>
      <c r="C291" t="s">
        <v>1337</v>
      </c>
      <c r="D291" t="s">
        <v>1338</v>
      </c>
    </row>
    <row r="292" spans="1:4">
      <c r="A292" s="1266">
        <v>291</v>
      </c>
      <c r="B292" t="s">
        <v>1329</v>
      </c>
      <c r="C292" t="s">
        <v>1339</v>
      </c>
      <c r="D292" t="s">
        <v>1340</v>
      </c>
    </row>
    <row r="293" spans="1:4">
      <c r="A293" s="1266">
        <v>292</v>
      </c>
      <c r="B293" t="s">
        <v>1329</v>
      </c>
      <c r="C293" t="s">
        <v>1341</v>
      </c>
      <c r="D293" t="s">
        <v>1342</v>
      </c>
    </row>
    <row r="294" spans="1:4">
      <c r="A294" s="1266">
        <v>293</v>
      </c>
      <c r="B294" t="s">
        <v>1329</v>
      </c>
      <c r="C294" t="s">
        <v>1343</v>
      </c>
      <c r="D294" t="s">
        <v>1344</v>
      </c>
    </row>
    <row r="295" spans="1:4">
      <c r="A295" s="1266">
        <v>294</v>
      </c>
      <c r="B295" t="s">
        <v>1329</v>
      </c>
      <c r="C295" t="s">
        <v>1345</v>
      </c>
      <c r="D295" t="s">
        <v>1346</v>
      </c>
    </row>
    <row r="296" spans="1:4">
      <c r="A296" s="1266">
        <v>295</v>
      </c>
      <c r="B296" t="s">
        <v>1329</v>
      </c>
      <c r="C296" t="s">
        <v>893</v>
      </c>
      <c r="D296" t="s">
        <v>1347</v>
      </c>
    </row>
    <row r="297" spans="1:4">
      <c r="A297" s="1266">
        <v>296</v>
      </c>
      <c r="B297" t="s">
        <v>1329</v>
      </c>
      <c r="C297" t="s">
        <v>1348</v>
      </c>
      <c r="D297" t="s">
        <v>1349</v>
      </c>
    </row>
    <row r="298" spans="1:4">
      <c r="A298" s="1266">
        <v>297</v>
      </c>
      <c r="B298" t="s">
        <v>1329</v>
      </c>
      <c r="C298" t="s">
        <v>1329</v>
      </c>
      <c r="D298" t="s">
        <v>1330</v>
      </c>
    </row>
    <row r="299" spans="1:4">
      <c r="A299" s="1266">
        <v>298</v>
      </c>
      <c r="B299" t="s">
        <v>1329</v>
      </c>
      <c r="C299" t="s">
        <v>1350</v>
      </c>
      <c r="D299" t="s">
        <v>1351</v>
      </c>
    </row>
    <row r="300" spans="1:4">
      <c r="A300" s="1266">
        <v>299</v>
      </c>
      <c r="B300" t="s">
        <v>1352</v>
      </c>
      <c r="C300" t="s">
        <v>1354</v>
      </c>
      <c r="D300" t="s">
        <v>1355</v>
      </c>
    </row>
    <row r="301" spans="1:4">
      <c r="A301" s="1266">
        <v>300</v>
      </c>
      <c r="B301" t="s">
        <v>1352</v>
      </c>
      <c r="C301" t="s">
        <v>1356</v>
      </c>
      <c r="D301" t="s">
        <v>1357</v>
      </c>
    </row>
    <row r="302" spans="1:4">
      <c r="A302" s="1266">
        <v>301</v>
      </c>
      <c r="B302" t="s">
        <v>1352</v>
      </c>
      <c r="C302" t="s">
        <v>1358</v>
      </c>
      <c r="D302" t="s">
        <v>1359</v>
      </c>
    </row>
    <row r="303" spans="1:4">
      <c r="A303" s="1266">
        <v>302</v>
      </c>
      <c r="B303" t="s">
        <v>1352</v>
      </c>
      <c r="C303" t="s">
        <v>1360</v>
      </c>
      <c r="D303" t="s">
        <v>1361</v>
      </c>
    </row>
    <row r="304" spans="1:4">
      <c r="A304" s="1266">
        <v>303</v>
      </c>
      <c r="B304" t="s">
        <v>1352</v>
      </c>
      <c r="C304" t="s">
        <v>1362</v>
      </c>
      <c r="D304" t="s">
        <v>1363</v>
      </c>
    </row>
    <row r="305" spans="1:4">
      <c r="A305" s="1266">
        <v>304</v>
      </c>
      <c r="B305" t="s">
        <v>1352</v>
      </c>
      <c r="C305" t="s">
        <v>1364</v>
      </c>
      <c r="D305" t="s">
        <v>1365</v>
      </c>
    </row>
    <row r="306" spans="1:4">
      <c r="A306" s="1266">
        <v>305</v>
      </c>
      <c r="B306" t="s">
        <v>1352</v>
      </c>
      <c r="C306" t="s">
        <v>1366</v>
      </c>
      <c r="D306" t="s">
        <v>1367</v>
      </c>
    </row>
    <row r="307" spans="1:4">
      <c r="A307" s="1266">
        <v>306</v>
      </c>
      <c r="B307" t="s">
        <v>1352</v>
      </c>
      <c r="C307" t="s">
        <v>1368</v>
      </c>
      <c r="D307" t="s">
        <v>1369</v>
      </c>
    </row>
    <row r="308" spans="1:4">
      <c r="A308" s="1266">
        <v>307</v>
      </c>
      <c r="B308" t="s">
        <v>1352</v>
      </c>
      <c r="C308" t="s">
        <v>1352</v>
      </c>
      <c r="D308" t="s">
        <v>1353</v>
      </c>
    </row>
    <row r="309" spans="1:4">
      <c r="A309" s="1266">
        <v>308</v>
      </c>
      <c r="B309" t="s">
        <v>1352</v>
      </c>
      <c r="C309" t="s">
        <v>1370</v>
      </c>
      <c r="D309" t="s">
        <v>1371</v>
      </c>
    </row>
    <row r="310" spans="1:4">
      <c r="A310" s="1266">
        <v>309</v>
      </c>
      <c r="B310" t="s">
        <v>1372</v>
      </c>
      <c r="C310" t="s">
        <v>1374</v>
      </c>
      <c r="D310" t="s">
        <v>1375</v>
      </c>
    </row>
    <row r="311" spans="1:4">
      <c r="A311" s="1266">
        <v>310</v>
      </c>
      <c r="B311" t="s">
        <v>1372</v>
      </c>
      <c r="C311" t="s">
        <v>1376</v>
      </c>
      <c r="D311" t="s">
        <v>1377</v>
      </c>
    </row>
    <row r="312" spans="1:4">
      <c r="A312" s="1266">
        <v>311</v>
      </c>
      <c r="B312" t="s">
        <v>1372</v>
      </c>
      <c r="C312" t="s">
        <v>1295</v>
      </c>
      <c r="D312" t="s">
        <v>1378</v>
      </c>
    </row>
    <row r="313" spans="1:4">
      <c r="A313" s="1266">
        <v>312</v>
      </c>
      <c r="B313" t="s">
        <v>1372</v>
      </c>
      <c r="C313" t="s">
        <v>1379</v>
      </c>
      <c r="D313" t="s">
        <v>1380</v>
      </c>
    </row>
    <row r="314" spans="1:4">
      <c r="A314" s="1266">
        <v>313</v>
      </c>
      <c r="B314" t="s">
        <v>1372</v>
      </c>
      <c r="C314" t="s">
        <v>1381</v>
      </c>
      <c r="D314" t="s">
        <v>1382</v>
      </c>
    </row>
    <row r="315" spans="1:4">
      <c r="A315" s="1266">
        <v>314</v>
      </c>
      <c r="B315" t="s">
        <v>1372</v>
      </c>
      <c r="C315" t="s">
        <v>1383</v>
      </c>
      <c r="D315" t="s">
        <v>1384</v>
      </c>
    </row>
    <row r="316" spans="1:4">
      <c r="A316" s="1266">
        <v>315</v>
      </c>
      <c r="B316" t="s">
        <v>1372</v>
      </c>
      <c r="C316" t="s">
        <v>1385</v>
      </c>
      <c r="D316" t="s">
        <v>1386</v>
      </c>
    </row>
    <row r="317" spans="1:4">
      <c r="A317" s="1266">
        <v>316</v>
      </c>
      <c r="B317" t="s">
        <v>1372</v>
      </c>
      <c r="C317" t="s">
        <v>1387</v>
      </c>
      <c r="D317" t="s">
        <v>1388</v>
      </c>
    </row>
    <row r="318" spans="1:4">
      <c r="A318" s="1266">
        <v>317</v>
      </c>
      <c r="B318" t="s">
        <v>1372</v>
      </c>
      <c r="C318" t="s">
        <v>1389</v>
      </c>
      <c r="D318" t="s">
        <v>1390</v>
      </c>
    </row>
    <row r="319" spans="1:4">
      <c r="A319" s="1266">
        <v>318</v>
      </c>
      <c r="B319" t="s">
        <v>1372</v>
      </c>
      <c r="C319" t="s">
        <v>1391</v>
      </c>
      <c r="D319" t="s">
        <v>1392</v>
      </c>
    </row>
    <row r="320" spans="1:4">
      <c r="A320" s="1266">
        <v>319</v>
      </c>
      <c r="B320" t="s">
        <v>1372</v>
      </c>
      <c r="C320" t="s">
        <v>1393</v>
      </c>
      <c r="D320" t="s">
        <v>1394</v>
      </c>
    </row>
    <row r="321" spans="1:4">
      <c r="A321" s="1266">
        <v>320</v>
      </c>
      <c r="B321" t="s">
        <v>1372</v>
      </c>
      <c r="C321" t="s">
        <v>1372</v>
      </c>
      <c r="D321" t="s">
        <v>1373</v>
      </c>
    </row>
    <row r="322" spans="1:4">
      <c r="A322" s="1266">
        <v>321</v>
      </c>
      <c r="B322" t="s">
        <v>1372</v>
      </c>
      <c r="C322" t="s">
        <v>1395</v>
      </c>
      <c r="D322" t="s">
        <v>1396</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353" t="s">
        <v>471</v>
      </c>
      <c r="G2" s="1354"/>
      <c r="H2" s="1355"/>
      <c r="I2" s="609"/>
    </row>
    <row r="3" spans="1:14" ht="3" customHeight="1"/>
    <row r="4" spans="1:14" s="539" customFormat="1" ht="11.25">
      <c r="A4" s="559"/>
      <c r="B4" s="559"/>
      <c r="C4" s="559"/>
      <c r="D4" s="559"/>
      <c r="F4" s="1305" t="s">
        <v>445</v>
      </c>
      <c r="G4" s="1305"/>
      <c r="H4" s="1305"/>
      <c r="I4" s="1356" t="s">
        <v>446</v>
      </c>
      <c r="J4" s="559"/>
      <c r="K4" s="559"/>
      <c r="L4" s="559"/>
      <c r="M4" s="559"/>
      <c r="N4" s="559"/>
    </row>
    <row r="5" spans="1:14" s="539" customFormat="1" ht="11.25" customHeight="1">
      <c r="A5" s="559"/>
      <c r="B5" s="559"/>
      <c r="C5" s="559"/>
      <c r="D5" s="559"/>
      <c r="F5" s="575" t="s">
        <v>91</v>
      </c>
      <c r="G5" s="587" t="s">
        <v>448</v>
      </c>
      <c r="H5" s="574" t="s">
        <v>439</v>
      </c>
      <c r="I5" s="1356"/>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28.12.2018</v>
      </c>
      <c r="I7" s="550" t="s">
        <v>473</v>
      </c>
      <c r="J7" s="584"/>
      <c r="K7" s="559"/>
      <c r="L7" s="559"/>
      <c r="M7" s="559"/>
      <c r="N7" s="559"/>
    </row>
    <row r="8" spans="1:14" s="539" customFormat="1" ht="45">
      <c r="A8" s="1357">
        <v>1</v>
      </c>
      <c r="B8" s="559"/>
      <c r="C8" s="559"/>
      <c r="D8" s="559"/>
      <c r="F8" s="585" t="str">
        <f>"2." &amp;mergeValue(A8)</f>
        <v>2.1</v>
      </c>
      <c r="G8" s="601" t="s">
        <v>474</v>
      </c>
      <c r="H8" s="573"/>
      <c r="I8" s="550" t="s">
        <v>569</v>
      </c>
      <c r="J8" s="584"/>
      <c r="K8" s="559"/>
      <c r="L8" s="559"/>
      <c r="M8" s="559"/>
      <c r="N8" s="559"/>
    </row>
    <row r="9" spans="1:14" s="539" customFormat="1" ht="22.5">
      <c r="A9" s="1357"/>
      <c r="B9" s="559"/>
      <c r="C9" s="559"/>
      <c r="D9" s="559"/>
      <c r="F9" s="585" t="str">
        <f>"3." &amp;mergeValue(A9)</f>
        <v>3.1</v>
      </c>
      <c r="G9" s="601" t="s">
        <v>475</v>
      </c>
      <c r="H9" s="573"/>
      <c r="I9" s="550" t="s">
        <v>567</v>
      </c>
      <c r="J9" s="584"/>
      <c r="K9" s="559"/>
      <c r="L9" s="559"/>
      <c r="M9" s="559"/>
      <c r="N9" s="559"/>
    </row>
    <row r="10" spans="1:14" s="539" customFormat="1" ht="22.5">
      <c r="A10" s="1357"/>
      <c r="B10" s="559"/>
      <c r="C10" s="559"/>
      <c r="D10" s="559"/>
      <c r="F10" s="585" t="str">
        <f>"4."&amp;mergeValue(A10)</f>
        <v>4.1</v>
      </c>
      <c r="G10" s="601" t="s">
        <v>476</v>
      </c>
      <c r="H10" s="574" t="s">
        <v>449</v>
      </c>
      <c r="I10" s="550"/>
      <c r="J10" s="584"/>
      <c r="K10" s="559"/>
      <c r="L10" s="559"/>
      <c r="M10" s="559"/>
      <c r="N10" s="559"/>
    </row>
    <row r="11" spans="1:14" s="539" customFormat="1" ht="18.75">
      <c r="A11" s="1357"/>
      <c r="B11" s="135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row>
    <row r="12" spans="1:14" s="539" customFormat="1" ht="22.5">
      <c r="A12" s="1357"/>
      <c r="B12" s="1357"/>
      <c r="C12" s="1357">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357"/>
      <c r="B13" s="1357"/>
      <c r="C13" s="1357"/>
      <c r="D13" s="592">
        <v>1</v>
      </c>
      <c r="F13" s="585" t="str">
        <f>"4."&amp;mergeValue(A13) &amp;"."&amp;mergeValue(B13)&amp;"."&amp;mergeValue(C13)&amp;"."&amp;mergeValue(D13)</f>
        <v>4.1.1.1.1</v>
      </c>
      <c r="G13" s="602" t="s">
        <v>478</v>
      </c>
      <c r="H13" s="573"/>
      <c r="I13" s="1358" t="s">
        <v>570</v>
      </c>
      <c r="J13" s="584"/>
      <c r="K13" s="559"/>
      <c r="L13" s="559"/>
      <c r="M13" s="559"/>
      <c r="N13" s="559"/>
    </row>
    <row r="14" spans="1:14" s="539" customFormat="1" ht="18.75">
      <c r="A14" s="1357"/>
      <c r="B14" s="1357"/>
      <c r="C14" s="1357"/>
      <c r="D14" s="592"/>
      <c r="F14" s="588"/>
      <c r="G14" s="520" t="s">
        <v>4</v>
      </c>
      <c r="H14" s="593"/>
      <c r="I14" s="1358"/>
      <c r="J14" s="584"/>
      <c r="K14" s="559"/>
      <c r="L14" s="559"/>
      <c r="M14" s="559"/>
      <c r="N14" s="559"/>
    </row>
    <row r="15" spans="1:14" s="539" customFormat="1" ht="18.75">
      <c r="A15" s="1357"/>
      <c r="B15" s="1357"/>
      <c r="C15" s="592"/>
      <c r="D15" s="592"/>
      <c r="F15" s="603"/>
      <c r="G15" s="546" t="s">
        <v>401</v>
      </c>
      <c r="H15" s="604"/>
      <c r="I15" s="605"/>
      <c r="J15" s="584"/>
      <c r="K15" s="559"/>
      <c r="L15" s="559"/>
      <c r="M15" s="559"/>
      <c r="N15" s="559"/>
    </row>
    <row r="16" spans="1:14" s="539" customFormat="1" ht="18.75">
      <c r="A16" s="1357"/>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352" t="s">
        <v>572</v>
      </c>
      <c r="H19" s="1352"/>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74" t="s">
        <v>720</v>
      </c>
      <c r="M5" s="1374"/>
      <c r="N5" s="1374"/>
      <c r="O5" s="1374"/>
      <c r="P5" s="1374"/>
      <c r="Q5" s="1374"/>
      <c r="R5" s="1374"/>
      <c r="S5" s="1374"/>
      <c r="T5" s="1374"/>
      <c r="U5" s="633"/>
    </row>
    <row r="6" spans="1:28" ht="3" customHeight="1">
      <c r="J6" s="499"/>
      <c r="K6" s="499"/>
      <c r="L6" s="494"/>
      <c r="M6" s="494"/>
      <c r="N6" s="494"/>
      <c r="O6" s="498"/>
      <c r="P6" s="498"/>
      <c r="Q6" s="498"/>
      <c r="R6" s="498"/>
      <c r="S6" s="498"/>
      <c r="T6" s="498"/>
      <c r="U6" s="498"/>
      <c r="V6" s="502"/>
    </row>
    <row r="7" spans="1:28" s="746" customFormat="1" ht="5.25" hidden="1">
      <c r="A7" s="1120"/>
      <c r="B7" s="1120"/>
      <c r="C7" s="1120"/>
      <c r="D7" s="1120"/>
      <c r="E7" s="1120"/>
      <c r="F7" s="1120"/>
      <c r="G7" s="1120"/>
      <c r="H7" s="1120"/>
      <c r="L7" s="1169"/>
      <c r="M7" s="1046"/>
      <c r="O7" s="1380"/>
      <c r="P7" s="1380"/>
      <c r="Q7" s="1380"/>
      <c r="R7" s="1380"/>
      <c r="S7" s="1380"/>
      <c r="T7" s="1380"/>
      <c r="U7" s="780"/>
      <c r="V7" s="780"/>
      <c r="X7" s="1120"/>
      <c r="Y7" s="1120"/>
      <c r="Z7" s="1120"/>
      <c r="AA7" s="1120"/>
      <c r="AB7" s="1120"/>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81" t="str">
        <f>IF(datePr_ch="",IF(datePr="","",datePr),datePr_ch)</f>
        <v>29.11.2018</v>
      </c>
      <c r="P8" s="1381"/>
      <c r="Q8" s="1381"/>
      <c r="R8" s="1381"/>
      <c r="S8" s="1381"/>
      <c r="T8" s="1381"/>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81" t="str">
        <f>IF(numberPr_ch="",IF(numberPr="","",numberPr),numberPr_ch)</f>
        <v>97</v>
      </c>
      <c r="P9" s="1381"/>
      <c r="Q9" s="1381"/>
      <c r="R9" s="1381"/>
      <c r="S9" s="1381"/>
      <c r="T9" s="1381"/>
      <c r="U9" s="551"/>
      <c r="V9" s="551"/>
      <c r="W9" s="489"/>
      <c r="X9" s="559"/>
      <c r="Y9" s="559"/>
      <c r="Z9" s="559"/>
      <c r="AA9" s="559"/>
      <c r="AB9" s="559"/>
    </row>
    <row r="10" spans="1:28" s="746" customFormat="1" ht="5.25" hidden="1">
      <c r="A10" s="1120"/>
      <c r="B10" s="1120"/>
      <c r="C10" s="1120"/>
      <c r="D10" s="1120"/>
      <c r="E10" s="1120"/>
      <c r="F10" s="1120"/>
      <c r="G10" s="1120"/>
      <c r="H10" s="1120"/>
      <c r="L10" s="1138"/>
      <c r="M10" s="1046"/>
      <c r="O10" s="1380"/>
      <c r="P10" s="1380"/>
      <c r="Q10" s="1380"/>
      <c r="R10" s="1380"/>
      <c r="S10" s="1380"/>
      <c r="T10" s="1380"/>
      <c r="U10" s="780"/>
      <c r="V10" s="780"/>
      <c r="X10" s="1120"/>
      <c r="Y10" s="1120"/>
      <c r="Z10" s="1120"/>
      <c r="AA10" s="1120"/>
      <c r="AB10" s="1120"/>
    </row>
    <row r="11" spans="1:28" s="539" customFormat="1" ht="11.25" hidden="1">
      <c r="A11" s="559"/>
      <c r="B11" s="559"/>
      <c r="C11" s="559"/>
      <c r="D11" s="559"/>
      <c r="E11" s="559"/>
      <c r="F11" s="559"/>
      <c r="G11" s="559"/>
      <c r="H11" s="559"/>
      <c r="L11" s="1375"/>
      <c r="M11" s="1375"/>
      <c r="N11" s="536"/>
      <c r="O11" s="551"/>
      <c r="P11" s="551"/>
      <c r="Q11" s="551"/>
      <c r="R11" s="551"/>
      <c r="S11" s="551"/>
      <c r="T11" s="551"/>
      <c r="U11" s="557" t="s">
        <v>371</v>
      </c>
      <c r="X11" s="559"/>
      <c r="Y11" s="559"/>
      <c r="Z11" s="559"/>
      <c r="AA11" s="559"/>
      <c r="AB11" s="559"/>
    </row>
    <row r="12" spans="1:28">
      <c r="J12" s="499"/>
      <c r="K12" s="499"/>
      <c r="L12" s="494"/>
      <c r="M12" s="494"/>
      <c r="N12" s="472"/>
      <c r="O12" s="1382"/>
      <c r="P12" s="1382"/>
      <c r="Q12" s="1382"/>
      <c r="R12" s="1382"/>
      <c r="S12" s="1382"/>
      <c r="T12" s="1382"/>
      <c r="U12" s="1382"/>
    </row>
    <row r="13" spans="1:28">
      <c r="J13" s="499"/>
      <c r="K13" s="499"/>
      <c r="L13" s="1305" t="s">
        <v>445</v>
      </c>
      <c r="M13" s="1305"/>
      <c r="N13" s="1305"/>
      <c r="O13" s="1305"/>
      <c r="P13" s="1305"/>
      <c r="Q13" s="1305"/>
      <c r="R13" s="1305"/>
      <c r="S13" s="1305"/>
      <c r="T13" s="1305"/>
      <c r="U13" s="1305"/>
      <c r="V13" s="1305"/>
      <c r="W13" s="1305" t="s">
        <v>446</v>
      </c>
    </row>
    <row r="14" spans="1:28" ht="14.25" customHeight="1">
      <c r="J14" s="499"/>
      <c r="K14" s="499"/>
      <c r="L14" s="1388" t="s">
        <v>91</v>
      </c>
      <c r="M14" s="1388" t="s">
        <v>603</v>
      </c>
      <c r="N14" s="630"/>
      <c r="O14" s="1389" t="s">
        <v>605</v>
      </c>
      <c r="P14" s="1390"/>
      <c r="Q14" s="1390"/>
      <c r="R14" s="1390"/>
      <c r="S14" s="1390"/>
      <c r="T14" s="1391"/>
      <c r="U14" s="1371" t="s">
        <v>339</v>
      </c>
      <c r="V14" s="1385" t="s">
        <v>274</v>
      </c>
      <c r="W14" s="1305"/>
    </row>
    <row r="15" spans="1:28" ht="14.25" customHeight="1">
      <c r="J15" s="499"/>
      <c r="K15" s="499"/>
      <c r="L15" s="1388"/>
      <c r="M15" s="1388"/>
      <c r="N15" s="631"/>
      <c r="O15" s="1394" t="s">
        <v>579</v>
      </c>
      <c r="P15" s="1392" t="s">
        <v>270</v>
      </c>
      <c r="Q15" s="1393"/>
      <c r="R15" s="1368" t="s">
        <v>616</v>
      </c>
      <c r="S15" s="1369"/>
      <c r="T15" s="1370"/>
      <c r="U15" s="1372"/>
      <c r="V15" s="1386"/>
      <c r="W15" s="1305"/>
    </row>
    <row r="16" spans="1:28" ht="33.75" customHeight="1">
      <c r="J16" s="499"/>
      <c r="K16" s="499"/>
      <c r="L16" s="1388"/>
      <c r="M16" s="1388"/>
      <c r="N16" s="632"/>
      <c r="O16" s="1395"/>
      <c r="P16" s="505" t="s">
        <v>580</v>
      </c>
      <c r="Q16" s="505" t="s">
        <v>6</v>
      </c>
      <c r="R16" s="506" t="s">
        <v>273</v>
      </c>
      <c r="S16" s="1383" t="s">
        <v>272</v>
      </c>
      <c r="T16" s="1384"/>
      <c r="U16" s="1373"/>
      <c r="V16" s="1387"/>
      <c r="W16" s="1305"/>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76">
        <f ca="1">OFFSET(S17,0,-1)+1</f>
        <v>7</v>
      </c>
      <c r="T17" s="1376"/>
      <c r="U17" s="617">
        <f ca="1">OFFSET(U17,0,-2)+1</f>
        <v>8</v>
      </c>
      <c r="V17" s="618">
        <f ca="1">OFFSET(V17,0,-1)</f>
        <v>8</v>
      </c>
      <c r="W17" s="617">
        <f ca="1">OFFSET(W17,0,-1)+1</f>
        <v>9</v>
      </c>
    </row>
    <row r="18" spans="1:28" ht="22.5">
      <c r="A18" s="1359">
        <v>1</v>
      </c>
      <c r="B18" s="795"/>
      <c r="C18" s="795"/>
      <c r="D18" s="795"/>
      <c r="E18" s="796"/>
      <c r="F18" s="797"/>
      <c r="G18" s="797"/>
      <c r="H18" s="797"/>
      <c r="I18" s="798"/>
      <c r="J18" s="793"/>
      <c r="K18" s="800"/>
      <c r="L18" s="562">
        <f>mergeValue(A18)</f>
        <v>1</v>
      </c>
      <c r="M18" s="610" t="s">
        <v>19</v>
      </c>
      <c r="N18" s="615"/>
      <c r="O18" s="1360"/>
      <c r="P18" s="1360"/>
      <c r="Q18" s="1360"/>
      <c r="R18" s="1360"/>
      <c r="S18" s="1360"/>
      <c r="T18" s="1360"/>
      <c r="U18" s="1360"/>
      <c r="V18" s="1360"/>
      <c r="W18" s="599" t="s">
        <v>721</v>
      </c>
      <c r="Y18" s="558"/>
      <c r="Z18" s="558" t="str">
        <f t="shared" ref="Z18:Z31" si="0">IF(M18="","",M18 )</f>
        <v>Наименование тарифа</v>
      </c>
      <c r="AA18" s="558"/>
      <c r="AB18" s="558"/>
    </row>
    <row r="19" spans="1:28" ht="22.5">
      <c r="A19" s="1359"/>
      <c r="B19" s="1359">
        <v>1</v>
      </c>
      <c r="C19" s="795"/>
      <c r="D19" s="795"/>
      <c r="E19" s="797"/>
      <c r="F19" s="797"/>
      <c r="G19" s="797"/>
      <c r="H19" s="797"/>
      <c r="I19" s="792"/>
      <c r="J19" s="791"/>
      <c r="K19" s="794"/>
      <c r="L19" s="562" t="str">
        <f>mergeValue(A19) &amp;"."&amp; mergeValue(B19)</f>
        <v>1.1</v>
      </c>
      <c r="M19" s="516" t="s">
        <v>15</v>
      </c>
      <c r="N19" s="615"/>
      <c r="O19" s="1360"/>
      <c r="P19" s="1360"/>
      <c r="Q19" s="1360"/>
      <c r="R19" s="1360"/>
      <c r="S19" s="1360"/>
      <c r="T19" s="1360"/>
      <c r="U19" s="1360"/>
      <c r="V19" s="1360"/>
      <c r="W19" s="599" t="s">
        <v>460</v>
      </c>
      <c r="Y19" s="558"/>
      <c r="Z19" s="558" t="str">
        <f t="shared" si="0"/>
        <v>Территория действия тарифа</v>
      </c>
      <c r="AA19" s="558"/>
      <c r="AB19" s="558"/>
    </row>
    <row r="20" spans="1:28" ht="22.5">
      <c r="A20" s="1359"/>
      <c r="B20" s="1359"/>
      <c r="C20" s="1359">
        <v>1</v>
      </c>
      <c r="D20" s="795"/>
      <c r="E20" s="797"/>
      <c r="F20" s="797"/>
      <c r="G20" s="797"/>
      <c r="H20" s="797"/>
      <c r="I20" s="799"/>
      <c r="J20" s="791"/>
      <c r="K20" s="794"/>
      <c r="L20" s="562" t="str">
        <f>mergeValue(A20) &amp;"."&amp; mergeValue(B20)&amp;"."&amp; mergeValue(C20)</f>
        <v>1.1.1</v>
      </c>
      <c r="M20" s="517" t="s">
        <v>7</v>
      </c>
      <c r="N20" s="615"/>
      <c r="O20" s="1360"/>
      <c r="P20" s="1360"/>
      <c r="Q20" s="1360"/>
      <c r="R20" s="1360"/>
      <c r="S20" s="1360"/>
      <c r="T20" s="1360"/>
      <c r="U20" s="1360"/>
      <c r="V20" s="1360"/>
      <c r="W20" s="599" t="s">
        <v>601</v>
      </c>
      <c r="Y20" s="558"/>
      <c r="Z20" s="558" t="str">
        <f t="shared" si="0"/>
        <v xml:space="preserve">Наименование системы теплоснабжения </v>
      </c>
      <c r="AA20" s="558"/>
      <c r="AB20" s="558"/>
    </row>
    <row r="21" spans="1:28" ht="22.5">
      <c r="A21" s="1359"/>
      <c r="B21" s="1359"/>
      <c r="C21" s="1359"/>
      <c r="D21" s="1359">
        <v>1</v>
      </c>
      <c r="E21" s="797"/>
      <c r="F21" s="797"/>
      <c r="G21" s="797"/>
      <c r="H21" s="797"/>
      <c r="I21" s="799"/>
      <c r="J21" s="791"/>
      <c r="K21" s="794"/>
      <c r="L21" s="562" t="str">
        <f>mergeValue(A21) &amp;"."&amp; mergeValue(B21)&amp;"."&amp; mergeValue(C21)&amp;"."&amp; mergeValue(D21)</f>
        <v>1.1.1.1</v>
      </c>
      <c r="M21" s="518" t="s">
        <v>21</v>
      </c>
      <c r="N21" s="615"/>
      <c r="O21" s="1360"/>
      <c r="P21" s="1360"/>
      <c r="Q21" s="1360"/>
      <c r="R21" s="1360"/>
      <c r="S21" s="1360"/>
      <c r="T21" s="1360"/>
      <c r="U21" s="1360"/>
      <c r="V21" s="1360"/>
      <c r="W21" s="599" t="s">
        <v>602</v>
      </c>
      <c r="Y21" s="558"/>
      <c r="Z21" s="558" t="str">
        <f t="shared" si="0"/>
        <v xml:space="preserve">Источник тепловой энергии  </v>
      </c>
      <c r="AA21" s="558"/>
      <c r="AB21" s="558"/>
    </row>
    <row r="22" spans="1:28" ht="78.75">
      <c r="A22" s="1359"/>
      <c r="B22" s="1359"/>
      <c r="C22" s="1359"/>
      <c r="D22" s="1359"/>
      <c r="E22" s="1359">
        <v>1</v>
      </c>
      <c r="F22" s="797"/>
      <c r="G22" s="797"/>
      <c r="H22" s="795">
        <v>1</v>
      </c>
      <c r="I22" s="1359">
        <v>1</v>
      </c>
      <c r="J22" s="797"/>
      <c r="K22" s="802"/>
      <c r="L22" s="562" t="str">
        <f>mergeValue(A22) &amp;"."&amp; mergeValue(B22)&amp;"."&amp; mergeValue(C22)&amp;"."&amp; mergeValue(D22)&amp;"."&amp; mergeValue(E22)</f>
        <v>1.1.1.1.1</v>
      </c>
      <c r="M22" s="524" t="s">
        <v>8</v>
      </c>
      <c r="N22" s="615"/>
      <c r="O22" s="1361"/>
      <c r="P22" s="1361"/>
      <c r="Q22" s="1361"/>
      <c r="R22" s="1361"/>
      <c r="S22" s="1361"/>
      <c r="T22" s="1361"/>
      <c r="U22" s="1361"/>
      <c r="V22" s="1361"/>
      <c r="W22" s="599" t="s">
        <v>722</v>
      </c>
      <c r="Y22" s="558"/>
      <c r="Z22" s="558" t="str">
        <f t="shared" si="0"/>
        <v>Схема подключения теплопотребляющей установки к коллектору источника тепловой энергии</v>
      </c>
      <c r="AA22" s="558"/>
      <c r="AB22" s="558"/>
    </row>
    <row r="23" spans="1:28" ht="33.75">
      <c r="A23" s="1359"/>
      <c r="B23" s="1359"/>
      <c r="C23" s="1359"/>
      <c r="D23" s="1359"/>
      <c r="E23" s="1359"/>
      <c r="F23" s="1359">
        <v>1</v>
      </c>
      <c r="G23" s="795"/>
      <c r="H23" s="795"/>
      <c r="I23" s="1359"/>
      <c r="J23" s="1359">
        <v>1</v>
      </c>
      <c r="K23" s="803"/>
      <c r="L23" s="562" t="str">
        <f>mergeValue(A23) &amp;"."&amp; mergeValue(B23)&amp;"."&amp; mergeValue(C23)&amp;"."&amp; mergeValue(D23)&amp;"."&amp; mergeValue(E23)&amp;"."&amp; mergeValue(F23)</f>
        <v>1.1.1.1.1.1</v>
      </c>
      <c r="M23" s="525" t="s">
        <v>9</v>
      </c>
      <c r="N23" s="615"/>
      <c r="O23" s="1362"/>
      <c r="P23" s="1363"/>
      <c r="Q23" s="1363"/>
      <c r="R23" s="1363"/>
      <c r="S23" s="1363"/>
      <c r="T23" s="1363"/>
      <c r="U23" s="1363"/>
      <c r="V23" s="1364"/>
      <c r="W23" s="599" t="s">
        <v>723</v>
      </c>
      <c r="Y23" s="558"/>
      <c r="Z23" s="558" t="str">
        <f t="shared" si="0"/>
        <v>Группа потребителей</v>
      </c>
      <c r="AA23" s="558"/>
      <c r="AB23" s="558"/>
    </row>
    <row r="24" spans="1:28" ht="122.1" customHeight="1">
      <c r="A24" s="1359"/>
      <c r="B24" s="1359"/>
      <c r="C24" s="1359"/>
      <c r="D24" s="1359"/>
      <c r="E24" s="1359"/>
      <c r="F24" s="1359"/>
      <c r="G24" s="795">
        <v>1</v>
      </c>
      <c r="H24" s="795"/>
      <c r="I24" s="1359"/>
      <c r="J24" s="1359"/>
      <c r="K24" s="803">
        <v>1</v>
      </c>
      <c r="L24" s="562" t="str">
        <f>mergeValue(A24) &amp;"."&amp; mergeValue(B24)&amp;"."&amp; mergeValue(C24)&amp;"."&amp; mergeValue(D24)&amp;"."&amp; mergeValue(E24)&amp;"."&amp; mergeValue(F24)&amp;"."&amp; mergeValue(G24)</f>
        <v>1.1.1.1.1.1.1</v>
      </c>
      <c r="M24" s="1088"/>
      <c r="N24" s="615"/>
      <c r="O24" s="532"/>
      <c r="P24" s="532"/>
      <c r="Q24" s="1040"/>
      <c r="R24" s="1365"/>
      <c r="S24" s="1367" t="s">
        <v>83</v>
      </c>
      <c r="T24" s="1366"/>
      <c r="U24" s="1367" t="s">
        <v>84</v>
      </c>
      <c r="V24" s="532"/>
      <c r="W24" s="1377" t="s">
        <v>724</v>
      </c>
      <c r="X24" s="554" t="str">
        <f>strCheckDate(O25:V25)</f>
        <v/>
      </c>
      <c r="Y24" s="558"/>
      <c r="Z24" s="558" t="str">
        <f t="shared" si="0"/>
        <v/>
      </c>
      <c r="AA24" s="558"/>
      <c r="AB24" s="558"/>
    </row>
    <row r="25" spans="1:28" ht="11.25" hidden="1">
      <c r="A25" s="1359"/>
      <c r="B25" s="1359"/>
      <c r="C25" s="1359"/>
      <c r="D25" s="1359"/>
      <c r="E25" s="1359"/>
      <c r="F25" s="1359"/>
      <c r="G25" s="795"/>
      <c r="H25" s="795"/>
      <c r="I25" s="1359"/>
      <c r="J25" s="1359"/>
      <c r="K25" s="803"/>
      <c r="L25" s="569"/>
      <c r="M25" s="615"/>
      <c r="N25" s="615"/>
      <c r="O25" s="532"/>
      <c r="P25" s="532"/>
      <c r="Q25" s="553" t="str">
        <f>R24 &amp; "-" &amp; T24</f>
        <v>-</v>
      </c>
      <c r="R25" s="1366"/>
      <c r="S25" s="1367"/>
      <c r="T25" s="1366"/>
      <c r="U25" s="1367"/>
      <c r="V25" s="532"/>
      <c r="W25" s="1378"/>
      <c r="Y25" s="558"/>
      <c r="Z25" s="558" t="str">
        <f t="shared" si="0"/>
        <v/>
      </c>
      <c r="AA25" s="558"/>
      <c r="AB25" s="558"/>
    </row>
    <row r="26" spans="1:28" ht="15" customHeight="1">
      <c r="A26" s="1359"/>
      <c r="B26" s="1359"/>
      <c r="C26" s="1359"/>
      <c r="D26" s="1359"/>
      <c r="E26" s="1359"/>
      <c r="F26" s="1359"/>
      <c r="G26" s="797"/>
      <c r="H26" s="795"/>
      <c r="I26" s="1359"/>
      <c r="J26" s="1359"/>
      <c r="K26" s="802"/>
      <c r="L26" s="508"/>
      <c r="M26" s="527" t="s">
        <v>24</v>
      </c>
      <c r="N26" s="534"/>
      <c r="O26" s="534"/>
      <c r="P26" s="534"/>
      <c r="Q26" s="534"/>
      <c r="R26" s="534"/>
      <c r="S26" s="534"/>
      <c r="T26" s="534"/>
      <c r="U26" s="534"/>
      <c r="V26" s="530"/>
      <c r="W26" s="1379"/>
      <c r="Y26" s="558"/>
      <c r="Z26" s="558" t="str">
        <f t="shared" si="0"/>
        <v>Добавить вид теплоносителя (параметры теплоносителя)</v>
      </c>
      <c r="AA26" s="558"/>
      <c r="AB26" s="558"/>
    </row>
    <row r="27" spans="1:28" ht="15" customHeight="1">
      <c r="A27" s="1359"/>
      <c r="B27" s="1359"/>
      <c r="C27" s="1359"/>
      <c r="D27" s="1359"/>
      <c r="E27" s="1359"/>
      <c r="F27" s="797"/>
      <c r="G27" s="797"/>
      <c r="H27" s="795"/>
      <c r="I27" s="1359"/>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59"/>
      <c r="B28" s="1359"/>
      <c r="C28" s="1359"/>
      <c r="D28" s="1359"/>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59"/>
      <c r="B29" s="1359"/>
      <c r="C29" s="1359"/>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59"/>
      <c r="B30" s="1359"/>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59"/>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352" t="s">
        <v>725</v>
      </c>
      <c r="N34" s="1352"/>
      <c r="O34" s="1352"/>
      <c r="P34" s="1352"/>
      <c r="Q34" s="1352"/>
      <c r="R34" s="1352"/>
      <c r="S34" s="1352"/>
      <c r="T34" s="1352"/>
      <c r="U34" s="1352"/>
      <c r="V34" s="1352"/>
      <c r="W34" s="1352"/>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353" t="s">
        <v>471</v>
      </c>
      <c r="G2" s="1354"/>
      <c r="H2" s="1355"/>
      <c r="I2" s="407"/>
    </row>
    <row r="3" spans="1:20" ht="3" customHeight="1"/>
    <row r="4" spans="1:20" s="182" customFormat="1" ht="11.25">
      <c r="A4" s="206"/>
      <c r="B4" s="206"/>
      <c r="C4" s="206"/>
      <c r="D4" s="206"/>
      <c r="F4" s="1305" t="s">
        <v>445</v>
      </c>
      <c r="G4" s="1305"/>
      <c r="H4" s="1305"/>
      <c r="I4" s="135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35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5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5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7"/>
      <c r="B11" s="1357">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57"/>
      <c r="B12" s="1357"/>
      <c r="C12" s="135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57"/>
      <c r="B13" s="1357"/>
      <c r="C13" s="1357"/>
      <c r="D13" s="321">
        <v>1</v>
      </c>
      <c r="F13" s="313" t="str">
        <f>"4."&amp;mergeValue(A13) &amp;"."&amp;mergeValue(B13)&amp;"."&amp;mergeValue(C13)&amp;"."&amp;mergeValue(D13)</f>
        <v>4.1.1.1.1</v>
      </c>
      <c r="G13" s="392" t="s">
        <v>478</v>
      </c>
      <c r="H13" s="297"/>
      <c r="I13" s="1358" t="s">
        <v>570</v>
      </c>
      <c r="J13" s="312"/>
      <c r="K13" s="206"/>
      <c r="L13" s="206"/>
      <c r="M13" s="206"/>
      <c r="N13" s="206"/>
      <c r="O13" s="206"/>
      <c r="P13" s="206"/>
      <c r="Q13" s="206"/>
      <c r="R13" s="206"/>
      <c r="S13" s="206"/>
      <c r="T13" s="206"/>
    </row>
    <row r="14" spans="1:20" s="182" customFormat="1" ht="18.75">
      <c r="A14" s="1357"/>
      <c r="B14" s="1357"/>
      <c r="C14" s="1357"/>
      <c r="D14" s="321"/>
      <c r="F14" s="315"/>
      <c r="G14" s="143" t="s">
        <v>4</v>
      </c>
      <c r="H14" s="320"/>
      <c r="I14" s="1358"/>
      <c r="J14" s="312"/>
      <c r="K14" s="206"/>
      <c r="L14" s="206"/>
      <c r="M14" s="206"/>
      <c r="N14" s="206"/>
      <c r="O14" s="206"/>
      <c r="P14" s="206"/>
      <c r="Q14" s="206"/>
      <c r="R14" s="206"/>
      <c r="S14" s="206"/>
      <c r="T14" s="206"/>
    </row>
    <row r="15" spans="1:20" s="182" customFormat="1" ht="18.75">
      <c r="A15" s="1357"/>
      <c r="B15" s="1357"/>
      <c r="C15" s="321"/>
      <c r="D15" s="321"/>
      <c r="F15" s="393"/>
      <c r="G15" s="187" t="s">
        <v>401</v>
      </c>
      <c r="H15" s="394"/>
      <c r="I15" s="395"/>
      <c r="J15" s="312"/>
      <c r="K15" s="206"/>
      <c r="L15" s="206"/>
      <c r="M15" s="206"/>
      <c r="N15" s="206"/>
      <c r="O15" s="206"/>
      <c r="P15" s="206"/>
      <c r="Q15" s="206"/>
      <c r="R15" s="206"/>
      <c r="S15" s="206"/>
      <c r="T15" s="206"/>
    </row>
    <row r="16" spans="1:20" s="182" customFormat="1" ht="18.75">
      <c r="A16" s="135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52" t="s">
        <v>572</v>
      </c>
      <c r="H19" s="135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Т-ТН</vt:lpstr>
      <vt:lpstr>Форма 4.10.3 | Т-ТН</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2024-03-11T08:25:47Z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