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05" yWindow="-105" windowWidth="19425" windowHeight="10425"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state="veryHidden" r:id="rId11"/>
    <sheet name="Форма 4.10.2 | Т-ТЭ | потр" sheetId="642" state="veryHidden"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Т-ТН'!$M$18:$AY$28</definedName>
    <definedName name="checkCell_List06_4_double_date">'Форма 4.10.3 | Т-ТН'!$AZ$18:$AZ$28</definedName>
    <definedName name="checkCell_List06_4_unique_t">'Форма 4.10.3 | Т-ТН'!$M$18:$M$28</definedName>
    <definedName name="checkCell_List06_4_unique_t1">'Форма 4.10.3 | Т-ТН'!$BA$18:$BA$28</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4.10.1'!$D$14:$L$48</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et_union_hor!$O$85:$AX$90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et_union_hor!$AX$85:$AX$98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Т-ТН'!$AX$18:$AX$28</definedName>
    <definedName name="List06_4_note">'Форма 4.10.3 | Т-ТН'!$AY$18:$AY$28</definedName>
    <definedName name="List06_4_Period">'Форма 4.10.3 | Т-ТН'!$O$18:$U$28</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4.10.1'!$H$22:$I$48</definedName>
    <definedName name="List14_1_DPR">'Форма 4.10.1'!$K$20</definedName>
    <definedName name="List14_1_flagIPR">'Форма 4.10.1'!$J$15</definedName>
    <definedName name="List14_1_GroundMaterials_1">'Форма 4.10.1'!$K$15:$K$48</definedName>
    <definedName name="List14_1_hypIPR">'Форма 4.10.1'!$K$15</definedName>
    <definedName name="List14_1_method">'Форма 4.10.1'!$J$17:$J$18</definedName>
    <definedName name="List14_1_note">'Форма 4.10.1'!$L$14:$L$48</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4.10.1'!$C$36:$C$41</definedName>
    <definedName name="pDel_List14_1_4_2">'Форма 4.10.1'!$G$36:$G$41</definedName>
    <definedName name="pDel_List14_1_5">'Форма 4.10.1'!$C$43:$C$48</definedName>
    <definedName name="pDel_List14_1_5_2">'Форма 4.10.1'!$G$43:$G$48</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Т-ТН'!$AX$18:$AX$28</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92" i="612" l="1"/>
  <c r="A193" i="612"/>
  <c r="A194" i="612"/>
  <c r="A189" i="612"/>
  <c r="A190" i="612"/>
  <c r="A191" i="612"/>
  <c r="A186" i="612"/>
  <c r="A187" i="612"/>
  <c r="A188" i="612"/>
  <c r="A183" i="612"/>
  <c r="A184" i="612"/>
  <c r="A185" i="612"/>
  <c r="A180" i="612"/>
  <c r="A181" i="612"/>
  <c r="A182" i="612"/>
  <c r="A177" i="612"/>
  <c r="A178" i="612"/>
  <c r="A179" i="612"/>
  <c r="A174" i="612"/>
  <c r="A175" i="612"/>
  <c r="A176" i="612"/>
  <c r="A171" i="612"/>
  <c r="A172" i="612"/>
  <c r="A173" i="612"/>
  <c r="A168" i="612"/>
  <c r="A169" i="612"/>
  <c r="A170" i="612"/>
  <c r="A165" i="612"/>
  <c r="A166" i="612"/>
  <c r="A167" i="612"/>
  <c r="A162" i="612"/>
  <c r="A163" i="612"/>
  <c r="A164" i="612"/>
  <c r="A159" i="612"/>
  <c r="A160" i="612"/>
  <c r="A161" i="612"/>
  <c r="A156" i="612"/>
  <c r="A157" i="612"/>
  <c r="A158" i="612"/>
  <c r="A153" i="612"/>
  <c r="A154" i="612"/>
  <c r="A155" i="612"/>
  <c r="A150" i="612"/>
  <c r="A151" i="612"/>
  <c r="A152" i="612"/>
  <c r="A147" i="612"/>
  <c r="A148" i="612"/>
  <c r="A149" i="612"/>
  <c r="A14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AL17" i="627" s="1"/>
  <c r="AM17" i="627" s="1"/>
  <c r="AN17" i="627" s="1"/>
  <c r="AP17" i="627" s="1"/>
  <c r="AQ17" i="627" s="1"/>
  <c r="AR17" i="627" s="1"/>
  <c r="AS17" i="627" s="1"/>
  <c r="AT17" i="627" s="1"/>
  <c r="AU17" i="627" s="1"/>
  <c r="AW17" i="627" s="1"/>
  <c r="AX17" i="627" s="1"/>
  <c r="AY17" i="627" s="1"/>
  <c r="L18" i="627"/>
  <c r="O18" i="627"/>
  <c r="L19" i="627"/>
  <c r="L20" i="627"/>
  <c r="O20" i="627"/>
  <c r="L21" i="627"/>
  <c r="L23" i="627"/>
  <c r="BB24" i="627"/>
  <c r="BA23" i="627"/>
  <c r="L24" i="627"/>
  <c r="Q25" i="627"/>
  <c r="X25" i="627"/>
  <c r="AE25" i="627"/>
  <c r="AL25" i="627"/>
  <c r="AS25" i="627"/>
  <c r="AZ24" i="627"/>
  <c r="AS92" i="471"/>
  <c r="AL92" i="471"/>
  <c r="AE92" i="471"/>
  <c r="X92" i="471"/>
  <c r="H12" i="649"/>
  <c r="H11" i="649"/>
  <c r="H9" i="649"/>
  <c r="H8" i="649"/>
  <c r="H7" i="649"/>
  <c r="H12" i="645"/>
  <c r="H9" i="645"/>
  <c r="H8" i="645"/>
  <c r="F43" i="647"/>
  <c r="E43" i="647"/>
  <c r="F36" i="647"/>
  <c r="E36" i="647"/>
  <c r="F29" i="647"/>
  <c r="E29" i="647"/>
  <c r="F22" i="647"/>
  <c r="E22" i="647"/>
  <c r="F17" i="647"/>
  <c r="E17" i="647"/>
  <c r="H12" i="637"/>
  <c r="H9" i="637"/>
  <c r="H8" i="637"/>
  <c r="F11" i="649"/>
  <c r="F10" i="649"/>
  <c r="F12" i="649"/>
  <c r="F13" i="649"/>
  <c r="F9" i="649"/>
  <c r="F8" i="649"/>
  <c r="R14" i="601" l="1"/>
  <c r="R13" i="601"/>
  <c r="R12" i="601"/>
  <c r="P12" i="601"/>
  <c r="B3" i="525"/>
  <c r="M13" i="601"/>
  <c r="M14" i="601"/>
  <c r="M12" i="601"/>
  <c r="B2" i="525"/>
  <c r="H13" i="649" l="1"/>
  <c r="H13" i="637"/>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19" i="624"/>
  <c r="L21" i="624"/>
  <c r="L24" i="624"/>
  <c r="L22" i="624"/>
  <c r="X24" i="624"/>
  <c r="L18" i="624"/>
  <c r="L23" i="624"/>
  <c r="F8" i="647" l="1"/>
  <c r="E8" i="647"/>
  <c r="F7" i="647"/>
  <c r="E7" i="647"/>
  <c r="H11" i="645"/>
  <c r="H7" i="645"/>
  <c r="F13" i="645"/>
  <c r="F10" i="645"/>
  <c r="F11" i="645"/>
  <c r="F8" i="645"/>
  <c r="F9" i="645"/>
  <c r="F12" i="645"/>
  <c r="O9" i="632" l="1"/>
  <c r="M9" i="632"/>
  <c r="O8" i="632"/>
  <c r="M8" i="632"/>
  <c r="N9" i="633"/>
  <c r="M9" i="633"/>
  <c r="N8" i="633"/>
  <c r="M8" i="633"/>
  <c r="O9" i="628"/>
  <c r="M9" i="628"/>
  <c r="O8" i="628"/>
  <c r="M8" i="628"/>
  <c r="O9" i="630"/>
  <c r="M9" i="630"/>
  <c r="O8" i="630"/>
  <c r="M8" i="630"/>
  <c r="O9" i="629"/>
  <c r="M9" i="629"/>
  <c r="O8" i="629"/>
  <c r="M8" i="629"/>
  <c r="O9" i="631"/>
  <c r="M9" i="631"/>
  <c r="O8" i="631"/>
  <c r="M8" i="631"/>
  <c r="O11" i="640"/>
  <c r="M11" i="640"/>
  <c r="O10" i="640"/>
  <c r="M10" i="640"/>
  <c r="O11" i="626"/>
  <c r="M11" i="626"/>
  <c r="O10" i="626"/>
  <c r="M10" i="626"/>
  <c r="O9" i="642"/>
  <c r="M9" i="642"/>
  <c r="O8" i="642"/>
  <c r="M8" i="642"/>
  <c r="O9" i="625"/>
  <c r="M9" i="625"/>
  <c r="O8" i="625"/>
  <c r="M8" i="625"/>
  <c r="E3" i="437"/>
  <c r="E2" i="437"/>
  <c r="O18" i="632" l="1"/>
  <c r="P18" i="632" s="1"/>
  <c r="Q18" i="632" s="1"/>
  <c r="R18" i="632" s="1"/>
  <c r="S18" i="632" s="1"/>
  <c r="T18" i="632" s="1"/>
  <c r="V18" i="632" s="1"/>
  <c r="R24" i="632"/>
  <c r="Y23" i="632"/>
  <c r="L20" i="632"/>
  <c r="L22" i="632"/>
  <c r="L19" i="632"/>
  <c r="L23" i="632"/>
  <c r="L21" i="632"/>
  <c r="X18" i="632" l="1"/>
  <c r="M12" i="550"/>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L242" i="471"/>
  <c r="X244" i="471"/>
  <c r="L241" i="471"/>
  <c r="F13" i="643"/>
  <c r="L240" i="471"/>
  <c r="F11" i="643"/>
  <c r="F10" i="643"/>
  <c r="L24" i="642"/>
  <c r="L21" i="642"/>
  <c r="L18" i="642"/>
  <c r="F8" i="643"/>
  <c r="L20" i="642"/>
  <c r="L243" i="471"/>
  <c r="L244" i="471"/>
  <c r="L239" i="471"/>
  <c r="X24" i="642"/>
  <c r="L23" i="642"/>
  <c r="L22" i="642"/>
  <c r="L19" i="642"/>
  <c r="F12" i="643"/>
  <c r="F9" i="643"/>
  <c r="L238"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5" i="471"/>
  <c r="F9" i="641"/>
  <c r="L222" i="471"/>
  <c r="L24" i="640"/>
  <c r="L23" i="640"/>
  <c r="F13" i="641"/>
  <c r="L226" i="471"/>
  <c r="L21" i="640"/>
  <c r="F12" i="641"/>
  <c r="L220" i="471"/>
  <c r="L20" i="640"/>
  <c r="L224" i="471"/>
  <c r="L26" i="640"/>
  <c r="L221" i="471"/>
  <c r="F10" i="641"/>
  <c r="F8" i="641"/>
  <c r="L22" i="640"/>
  <c r="X26" i="640"/>
  <c r="L223" i="471"/>
  <c r="X226" i="471"/>
  <c r="F11" i="641"/>
  <c r="L25" i="640"/>
  <c r="V19" i="640" l="1"/>
  <c r="W19" i="640" s="1"/>
  <c r="AA198" i="471" l="1"/>
  <c r="AI197" i="471"/>
  <c r="R184" i="471"/>
  <c r="V120" i="471"/>
  <c r="AF111" i="471"/>
  <c r="V110" i="471"/>
  <c r="AE109" i="471"/>
  <c r="V109" i="471"/>
  <c r="Q150" i="471"/>
  <c r="Z149" i="471"/>
  <c r="Q132" i="471"/>
  <c r="Z131" i="471"/>
  <c r="Q92" i="471"/>
  <c r="BB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67" i="471"/>
  <c r="F9" i="635"/>
  <c r="F8" i="634"/>
  <c r="L195" i="471"/>
  <c r="F11" i="639"/>
  <c r="L49" i="471"/>
  <c r="L182" i="471"/>
  <c r="AC110" i="471"/>
  <c r="L31" i="471"/>
  <c r="BA90" i="471"/>
  <c r="L69" i="471"/>
  <c r="L72" i="471"/>
  <c r="L194" i="471"/>
  <c r="F9" i="637"/>
  <c r="F10" i="637"/>
  <c r="L126" i="471"/>
  <c r="F13" i="636"/>
  <c r="L51" i="471"/>
  <c r="L105" i="471"/>
  <c r="F13" i="635"/>
  <c r="L85" i="471"/>
  <c r="X149" i="471"/>
  <c r="L146" i="471"/>
  <c r="X55" i="471"/>
  <c r="F12" i="636"/>
  <c r="F10" i="635"/>
  <c r="F12" i="638"/>
  <c r="L193" i="471"/>
  <c r="F11" i="636"/>
  <c r="F10" i="638"/>
  <c r="L181" i="471"/>
  <c r="L103" i="471"/>
  <c r="Y148" i="471"/>
  <c r="L108" i="471"/>
  <c r="F9" i="634"/>
  <c r="F12" i="637"/>
  <c r="Y130" i="471"/>
  <c r="Y183" i="471"/>
  <c r="F9" i="639"/>
  <c r="X167" i="471"/>
  <c r="F13" i="638"/>
  <c r="F12" i="639"/>
  <c r="F8" i="638"/>
  <c r="L73" i="471"/>
  <c r="L148" i="471"/>
  <c r="X37" i="471"/>
  <c r="F11" i="635"/>
  <c r="F8" i="636"/>
  <c r="L110" i="471"/>
  <c r="F13" i="639"/>
  <c r="L120" i="471"/>
  <c r="L32" i="471"/>
  <c r="L127" i="471"/>
  <c r="F9" i="638"/>
  <c r="AH197" i="471"/>
  <c r="L164" i="471"/>
  <c r="AC120" i="471"/>
  <c r="X131" i="471"/>
  <c r="L163" i="471"/>
  <c r="L55" i="471"/>
  <c r="L37" i="471"/>
  <c r="L144" i="471"/>
  <c r="F12" i="635"/>
  <c r="L143" i="471"/>
  <c r="F13" i="634"/>
  <c r="F10" i="636"/>
  <c r="L183" i="471"/>
  <c r="L196" i="471"/>
  <c r="L197" i="471"/>
  <c r="Y166" i="471"/>
  <c r="AD108" i="471"/>
  <c r="L161" i="471"/>
  <c r="L54" i="471"/>
  <c r="L90" i="471"/>
  <c r="L53" i="471"/>
  <c r="L145" i="471"/>
  <c r="L166" i="471"/>
  <c r="L87" i="471"/>
  <c r="L125" i="471"/>
  <c r="L88" i="471"/>
  <c r="L70" i="471"/>
  <c r="L165" i="471"/>
  <c r="F11" i="634"/>
  <c r="F13" i="637"/>
  <c r="AC109" i="471"/>
  <c r="L109" i="471"/>
  <c r="L167" i="471"/>
  <c r="X73" i="471"/>
  <c r="F11" i="638"/>
  <c r="L131" i="471"/>
  <c r="L104" i="471"/>
  <c r="L180" i="471"/>
  <c r="L50" i="471"/>
  <c r="L106" i="471"/>
  <c r="L128" i="471"/>
  <c r="L33" i="471"/>
  <c r="F8" i="639"/>
  <c r="L71" i="471"/>
  <c r="L91" i="471"/>
  <c r="L179" i="471"/>
  <c r="L68" i="471"/>
  <c r="F11" i="637"/>
  <c r="F8" i="635"/>
  <c r="L36" i="471"/>
  <c r="F10" i="634"/>
  <c r="F9" i="636"/>
  <c r="AZ91" i="471"/>
  <c r="L149" i="471"/>
  <c r="F10" i="639"/>
  <c r="L34" i="471"/>
  <c r="L35" i="471"/>
  <c r="L52" i="471"/>
  <c r="F8" i="637"/>
  <c r="L162" i="471"/>
  <c r="L86" i="471"/>
  <c r="L130"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0" i="625"/>
  <c r="L25" i="626"/>
  <c r="X26" i="626"/>
  <c r="L24" i="625"/>
  <c r="L22" i="625"/>
  <c r="L21" i="626"/>
  <c r="L26" i="626"/>
  <c r="L20" i="626"/>
  <c r="L22" i="626"/>
  <c r="L23" i="626"/>
  <c r="X24" i="625"/>
  <c r="L24" i="626"/>
  <c r="L18" i="625"/>
  <c r="L19" i="625"/>
  <c r="L21"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3"/>
  <c r="L23" i="633"/>
  <c r="L18" i="630"/>
  <c r="X24" i="630"/>
  <c r="L20" i="631"/>
  <c r="L19" i="630"/>
  <c r="L22" i="633"/>
  <c r="AH23" i="633"/>
  <c r="L20" i="630"/>
  <c r="L22" i="631"/>
  <c r="L21" i="631"/>
  <c r="L19" i="633"/>
  <c r="L21" i="630"/>
  <c r="L24" i="631"/>
  <c r="L24" i="630"/>
  <c r="Y23" i="630"/>
  <c r="X24" i="631"/>
  <c r="L20" i="633"/>
  <c r="L23" i="630"/>
  <c r="L23" i="631"/>
  <c r="L19" i="631"/>
  <c r="Y23" i="631"/>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L20" i="628"/>
  <c r="AC25" i="628"/>
  <c r="L18" i="628"/>
  <c r="X24" i="629"/>
  <c r="Y23" i="629"/>
  <c r="L23" i="629"/>
  <c r="AC24" i="628"/>
  <c r="AD23" i="628"/>
  <c r="L18" i="629"/>
  <c r="L21" i="628"/>
  <c r="L19" i="629"/>
  <c r="L25" i="628"/>
  <c r="L24" i="629"/>
  <c r="L24" i="628"/>
  <c r="L20" i="629"/>
  <c r="L23" i="628"/>
  <c r="L19"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8" i="471"/>
  <c r="F8" i="618"/>
  <c r="F339" i="471"/>
  <c r="F340" i="471"/>
  <c r="F341" i="471"/>
  <c r="F11" i="618"/>
  <c r="F12" i="618"/>
  <c r="F9" i="614"/>
  <c r="M307" i="471"/>
  <c r="F9" i="618"/>
  <c r="F12" i="614"/>
  <c r="F9" i="617"/>
  <c r="F13" i="616"/>
  <c r="F8" i="614"/>
  <c r="F10" i="618"/>
  <c r="F12" i="616"/>
  <c r="F11" i="616"/>
  <c r="F13" i="614"/>
  <c r="F8" i="616"/>
  <c r="F10" i="616"/>
  <c r="F11" i="614"/>
  <c r="F10" i="614"/>
  <c r="F10" i="617"/>
  <c r="F342" i="471"/>
  <c r="M302" i="471"/>
  <c r="F13" i="617"/>
  <c r="F9" i="616"/>
  <c r="F337" i="471"/>
  <c r="M297" i="471"/>
  <c r="F8" i="617"/>
  <c r="F12" i="617"/>
  <c r="F11" i="617"/>
  <c r="F13" i="618"/>
</calcChain>
</file>

<file path=xl/sharedStrings.xml><?xml version="1.0" encoding="utf-8"?>
<sst xmlns="http://schemas.openxmlformats.org/spreadsheetml/2006/main" count="6478" uniqueCount="3025">
  <si>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</si>
  <si>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</si>
  <si>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</si>
  <si>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</si>
  <si>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</si>
  <si>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</si>
  <si>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</si>
  <si>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</si>
  <si>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</si>
  <si>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</si>
  <si>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</si>
  <si>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</si>
  <si>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</si>
  <si>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</si>
  <si>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</si>
  <si>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</si>
  <si>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</si>
  <si>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</si>
  <si>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</si>
  <si>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</si>
  <si>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</si>
  <si>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</si>
  <si>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</si>
  <si>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</si>
  <si>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</si>
  <si>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</si>
  <si>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</si>
  <si>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</si>
  <si>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</si>
  <si>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</si>
  <si>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</si>
  <si>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</si>
  <si>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</si>
  <si>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</si>
  <si>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</si>
  <si>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</si>
  <si>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</si>
  <si>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</si>
  <si>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</si>
  <si>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</si>
  <si>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</si>
  <si>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</si>
  <si>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</si>
  <si>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</si>
  <si>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</si>
  <si>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</si>
  <si>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</si>
  <si>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</si>
  <si>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</si>
  <si>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</si>
  <si>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</si>
  <si>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</si>
  <si>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</si>
  <si>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</si>
  <si>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</si>
  <si>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</si>
  <si>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</si>
  <si>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</si>
  <si>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</si>
  <si>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</si>
  <si>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</si>
  <si>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</si>
  <si>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</si>
  <si>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</si>
  <si>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</si>
  <si>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</si>
  <si>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</si>
  <si>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</si>
  <si>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</si>
  <si>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</si>
  <si>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</si>
  <si>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</si>
  <si>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</si>
  <si>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</si>
  <si>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</si>
  <si>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</si>
  <si>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</si>
  <si>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</si>
  <si>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</si>
  <si>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</si>
  <si>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</si>
  <si>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</si>
  <si>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</si>
  <si>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</si>
  <si>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</si>
  <si>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</si>
  <si>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</si>
  <si>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</si>
  <si>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</si>
  <si>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</si>
  <si>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</si>
  <si>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</si>
  <si>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</si>
  <si>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</si>
  <si>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</si>
  <si>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</si>
  <si>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</si>
  <si>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</si>
  <si>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</si>
  <si>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</si>
  <si>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</si>
  <si>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</si>
  <si>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</si>
  <si>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</si>
  <si>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</si>
  <si>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</si>
  <si>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</si>
  <si>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</si>
  <si>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</si>
  <si>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</si>
  <si>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</si>
  <si>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</si>
  <si>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</si>
  <si>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</si>
  <si>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</si>
  <si>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</si>
  <si>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</si>
  <si>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</si>
  <si>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</si>
  <si>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</si>
  <si>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</si>
  <si>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</si>
  <si>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</si>
  <si>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</si>
  <si>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</si>
  <si>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</si>
  <si>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</si>
  <si>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</si>
  <si>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</si>
  <si>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</si>
  <si>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</si>
  <si>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</si>
  <si>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</si>
  <si>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</si>
  <si>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</si>
  <si>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</si>
  <si>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</si>
  <si>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</si>
  <si>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</si>
  <si>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</si>
  <si>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</si>
  <si>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</si>
  <si>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</si>
  <si>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</si>
  <si>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</si>
  <si>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</si>
  <si>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</si>
  <si>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</si>
  <si>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</si>
  <si>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</si>
  <si>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</si>
  <si>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</si>
  <si>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</si>
  <si>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</si>
  <si>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</si>
  <si>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</si>
  <si>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</si>
  <si>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</si>
  <si>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</si>
  <si>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</si>
  <si>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</si>
  <si>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</si>
  <si>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</si>
  <si>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</si>
  <si>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</si>
  <si>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</si>
  <si>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</si>
  <si>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</si>
  <si>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</si>
  <si>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</si>
  <si>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</si>
  <si>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</si>
  <si>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</si>
  <si>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</si>
  <si>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</si>
  <si>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</si>
  <si>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</si>
  <si>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</si>
  <si>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</si>
  <si>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</si>
  <si>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</si>
  <si>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</si>
  <si>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</si>
  <si>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</si>
  <si>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</si>
  <si>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</si>
  <si>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</si>
  <si>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</si>
  <si>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</si>
  <si>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</si>
  <si>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</si>
  <si>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</si>
  <si>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</si>
  <si>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</si>
  <si>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</si>
  <si>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</si>
  <si>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</si>
  <si>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</si>
  <si>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</si>
  <si>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</si>
  <si>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</si>
  <si>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</si>
  <si>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</si>
  <si>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</si>
  <si>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</si>
  <si>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</si>
  <si>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</si>
  <si>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</si>
  <si>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</si>
  <si>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</si>
  <si>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</si>
  <si>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</si>
  <si>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</si>
  <si>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</si>
  <si>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</si>
  <si>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</si>
  <si>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</si>
  <si>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</si>
  <si>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</si>
  <si>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</si>
  <si>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</si>
  <si>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</si>
  <si>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</si>
  <si>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</si>
  <si>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</si>
  <si>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</si>
  <si>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</si>
  <si>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</si>
  <si>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</si>
  <si>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</si>
  <si>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</si>
  <si>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</si>
  <si>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</si>
  <si>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</si>
  <si>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</si>
  <si>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</si>
  <si>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</si>
  <si>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</si>
  <si>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</si>
  <si>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</si>
  <si>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</si>
  <si>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</si>
  <si>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</si>
  <si>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</si>
  <si>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</si>
  <si>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</si>
  <si>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</si>
  <si>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</si>
  <si>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</si>
  <si>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</si>
  <si>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</si>
  <si>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</si>
  <si>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</si>
  <si>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</si>
  <si>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</si>
  <si>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</si>
  <si>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</si>
  <si>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</si>
  <si>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</si>
  <si>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</si>
  <si>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</si>
  <si>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</si>
  <si>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</si>
  <si>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</si>
  <si>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</si>
  <si>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</si>
  <si>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</si>
  <si>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</si>
  <si>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</si>
  <si>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</si>
  <si>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</si>
  <si>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</si>
  <si>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</si>
  <si>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</si>
  <si>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</si>
  <si>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</si>
  <si>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</si>
  <si>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</si>
  <si>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</si>
  <si>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</si>
  <si>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</si>
  <si>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</si>
  <si>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</si>
  <si>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</si>
  <si>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</si>
  <si>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</si>
  <si>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</si>
  <si>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</si>
  <si>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</si>
  <si>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</si>
  <si>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</si>
  <si>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</si>
  <si>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</si>
  <si>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</si>
  <si>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</si>
  <si>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</si>
  <si>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</si>
  <si>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</si>
  <si>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</si>
  <si>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</si>
  <si>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</si>
  <si>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</si>
  <si>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</si>
  <si>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</si>
  <si>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</si>
  <si>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</si>
  <si>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</si>
  <si>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</si>
  <si>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</si>
  <si>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</si>
  <si>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</si>
  <si>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</si>
  <si>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</si>
  <si>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</si>
  <si>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</si>
  <si>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</si>
  <si>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</si>
  <si>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</si>
  <si>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</si>
  <si>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</si>
  <si>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</si>
  <si>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</si>
  <si>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</si>
  <si>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</si>
  <si>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</si>
  <si>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</si>
  <si>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</si>
  <si>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</si>
  <si>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</si>
  <si>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</si>
  <si>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</si>
  <si>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</si>
  <si>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</si>
  <si>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</si>
  <si>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</si>
  <si>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</si>
  <si>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</si>
  <si>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</si>
  <si>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</si>
  <si>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</si>
  <si>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</si>
  <si>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</si>
  <si>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</si>
  <si>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</si>
  <si>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</si>
  <si>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</si>
  <si>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</si>
  <si>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</si>
  <si>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</si>
  <si>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</si>
  <si>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</si>
  <si>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</si>
  <si>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</si>
  <si>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</si>
  <si>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</si>
  <si>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</si>
  <si>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</si>
  <si>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</si>
  <si>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</si>
  <si>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</si>
  <si>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</si>
  <si>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</si>
  <si>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</si>
  <si>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</si>
  <si>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</si>
  <si>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</si>
  <si>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</si>
  <si>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</si>
  <si>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</si>
  <si>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</si>
  <si>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</si>
  <si>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</si>
  <si>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</si>
  <si>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</si>
  <si>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</si>
  <si>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</si>
  <si>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</si>
  <si>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</si>
  <si>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</si>
  <si>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</si>
  <si>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</si>
  <si>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</si>
  <si>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</si>
  <si>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</si>
  <si>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</si>
  <si>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</si>
  <si>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</si>
  <si>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</si>
  <si>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</si>
  <si>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</si>
  <si>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</si>
  <si>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</si>
  <si>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</si>
  <si>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</si>
  <si>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</si>
  <si>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</si>
  <si>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</si>
  <si>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</si>
  <si>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</si>
  <si>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</si>
  <si>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</si>
  <si>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</si>
  <si>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</si>
  <si>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</si>
  <si>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</si>
  <si>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</si>
  <si>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</si>
  <si>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</si>
  <si>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</si>
  <si>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</si>
  <si>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</si>
  <si>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</si>
  <si>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</si>
  <si>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</si>
  <si>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</si>
  <si>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</si>
  <si>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</si>
  <si>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</si>
  <si>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</si>
  <si>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</si>
  <si>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</si>
  <si>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</si>
  <si>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</si>
  <si>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</si>
  <si>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</si>
  <si>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</si>
  <si>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</si>
  <si>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</si>
  <si>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</si>
  <si>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</si>
  <si>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</si>
  <si>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</si>
  <si>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</si>
  <si>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</si>
  <si>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</si>
  <si>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</si>
  <si>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</si>
  <si>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</si>
  <si>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</si>
  <si>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</si>
  <si>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</si>
  <si>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</si>
  <si>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</si>
  <si>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</si>
  <si>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</si>
  <si>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</si>
  <si>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</si>
  <si>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</si>
  <si>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</si>
  <si>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</si>
  <si>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</si>
  <si>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</si>
  <si>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</si>
  <si>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</si>
  <si>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</si>
  <si>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</si>
  <si>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</si>
  <si>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</si>
  <si>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</si>
  <si>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</si>
  <si>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</si>
  <si>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</si>
  <si>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</si>
  <si>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</si>
  <si>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</si>
  <si>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</si>
  <si>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</si>
  <si>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</si>
  <si>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</si>
  <si>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</si>
  <si>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</si>
  <si>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</si>
  <si>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</si>
  <si>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</si>
  <si>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</si>
  <si>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</si>
  <si>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</si>
  <si>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</si>
  <si>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</si>
  <si>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</si>
  <si>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</si>
  <si>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</si>
  <si>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</si>
  <si>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</si>
  <si>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</si>
  <si>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</si>
  <si>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</si>
  <si>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</si>
  <si>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</si>
  <si>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</si>
  <si>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</si>
  <si>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</si>
  <si>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</si>
  <si>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</si>
  <si>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</si>
  <si>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</si>
  <si>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</si>
  <si>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</si>
  <si>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</si>
  <si>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</si>
  <si>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</si>
  <si>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</si>
  <si>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</si>
  <si>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</si>
  <si>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</si>
  <si>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</si>
  <si>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</si>
  <si>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</si>
  <si>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</si>
  <si>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</si>
  <si>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</si>
  <si>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</si>
  <si>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</si>
  <si>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</si>
  <si>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</si>
  <si>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</si>
  <si>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</si>
  <si>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</si>
  <si>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</si>
  <si>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</si>
  <si>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</si>
  <si>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</si>
  <si>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</si>
  <si>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</si>
  <si>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</si>
  <si>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</si>
  <si>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</si>
  <si>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</si>
  <si>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</si>
  <si>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</si>
  <si>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</si>
  <si>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</si>
  <si>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</si>
  <si>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</si>
  <si>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</si>
  <si>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</si>
  <si>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</si>
  <si>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</si>
  <si>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</si>
  <si>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</si>
  <si>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</si>
  <si>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</si>
  <si>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</si>
  <si>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</si>
  <si>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</si>
  <si>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</si>
  <si>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</si>
  <si>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</si>
  <si>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</si>
  <si>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</si>
  <si>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</si>
  <si>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</si>
  <si>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</si>
  <si>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</si>
  <si>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</si>
  <si>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</si>
  <si>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</si>
  <si>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</si>
  <si>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</si>
  <si>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</si>
  <si>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</si>
  <si>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</si>
  <si>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</si>
  <si>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</si>
  <si>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</si>
  <si>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</si>
  <si>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</si>
  <si>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</si>
  <si>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</si>
  <si>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</si>
  <si>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</si>
  <si>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</si>
  <si>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</si>
  <si>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</si>
  <si>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</si>
  <si>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</si>
  <si>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</si>
  <si>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</si>
  <si>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</si>
  <si>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</si>
  <si>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</si>
  <si>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</si>
  <si>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</si>
  <si>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</si>
  <si>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</si>
  <si>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</si>
  <si>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</si>
  <si>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</si>
  <si>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</si>
  <si>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</si>
  <si>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</si>
  <si>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</si>
  <si>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</si>
  <si>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</si>
  <si>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</si>
  <si>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</si>
  <si>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</si>
  <si>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</si>
  <si>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</si>
  <si>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</si>
  <si>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</si>
  <si>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</si>
  <si>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</si>
  <si>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</si>
  <si>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</si>
  <si>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</si>
  <si>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</si>
  <si>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</si>
  <si>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</si>
  <si>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</si>
  <si>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</si>
  <si>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</si>
  <si>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</si>
  <si>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</si>
  <si>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</si>
  <si>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</si>
  <si>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</si>
  <si>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</si>
  <si>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</si>
  <si>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</si>
  <si>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</si>
  <si>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</si>
  <si>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</si>
  <si>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</si>
  <si>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</si>
  <si>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</si>
  <si>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</si>
  <si>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</si>
  <si>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</si>
  <si>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</si>
  <si>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</si>
  <si>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</si>
  <si>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</si>
  <si>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</si>
  <si>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</si>
  <si>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</si>
  <si>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</si>
  <si>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</si>
  <si>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</si>
  <si>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</si>
  <si>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</si>
  <si>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</si>
  <si>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</si>
  <si>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</si>
  <si>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</si>
  <si>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</si>
  <si>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</si>
  <si>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</si>
  <si>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</si>
  <si>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</si>
  <si>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</si>
  <si>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</si>
  <si>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</si>
  <si>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</si>
  <si>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</si>
  <si>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</si>
  <si>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</si>
  <si>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</si>
  <si>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</si>
  <si>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</si>
  <si>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</si>
  <si>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</si>
  <si>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</si>
  <si>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</si>
  <si>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</si>
  <si>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</si>
  <si>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</si>
  <si>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</si>
  <si>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</si>
  <si>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</si>
  <si>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</si>
  <si>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</si>
  <si>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</si>
  <si>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</si>
  <si>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</si>
  <si>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</si>
  <si>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</si>
  <si>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</si>
  <si>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</si>
  <si>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</si>
  <si>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</si>
  <si>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</si>
  <si>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</si>
  <si>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</si>
  <si>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</si>
  <si>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</si>
  <si>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</si>
  <si>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</si>
  <si>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</si>
  <si>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</si>
  <si>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</si>
  <si>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</si>
  <si>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</si>
  <si>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</si>
  <si>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</si>
  <si>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</si>
  <si>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</si>
  <si>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</si>
  <si>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</si>
  <si>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</si>
  <si>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</si>
  <si>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</si>
  <si>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</si>
  <si>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</si>
  <si>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</si>
  <si>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</si>
  <si>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</si>
  <si>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</si>
  <si>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</si>
  <si>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</si>
  <si>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</si>
  <si>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</si>
  <si>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</si>
  <si>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</si>
  <si>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</si>
  <si>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</si>
  <si>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</si>
  <si>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</si>
  <si>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</si>
  <si>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</si>
  <si>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</si>
  <si>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</si>
  <si>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</si>
  <si>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</si>
  <si>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</si>
  <si>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</si>
  <si>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</si>
  <si>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</si>
  <si>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</si>
  <si>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</si>
  <si>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</si>
  <si>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</si>
  <si>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</si>
  <si>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</si>
  <si>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</si>
  <si>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</si>
  <si>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</si>
  <si>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</si>
  <si>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</si>
  <si>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</si>
  <si>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</si>
  <si>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</si>
  <si>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</si>
  <si>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</si>
  <si>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</si>
  <si>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</si>
  <si>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</si>
  <si>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</si>
  <si>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</si>
  <si>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</si>
  <si>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</si>
  <si>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</si>
  <si>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</si>
  <si>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</si>
  <si>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</si>
  <si>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</si>
  <si>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</si>
  <si>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</si>
  <si>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</si>
  <si>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</si>
  <si>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</si>
  <si>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</si>
  <si>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C:\Users\mishuiri\Desktop\Шаблоны для мин-ва\Шаблоны УСТЭК-Челябинск с момента ЕИАС\JKH.OPEN.INFO.REQUEST.WARM\Предложения УСТЭК-Челябинск на 2022 г\FAS.JKH.OPEN.INFO.REQUEST.WARM(v1.0).BKP..xlsb</t>
  </si>
  <si>
    <t>Резервная копия создана: C:\Users\mishuiri\Desktop\Шаблоны для мин-ва\Шаблоны УСТЭК-Челябинск с момента ЕИАС\JKH.OPEN.INFO.REQUEST.WARM\Предложения УСТЭК-Челябинск на 2022 г\FAS.JKH.OPEN.INFO.REQUEST.WARM(v1.0).BKP..xlsb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</si>
  <si>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</si>
  <si>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ЕИАС\JKH.OPEN.INFO.REQUEST.WARM\Предложения УСТЭК-Челябинск на 2022 г\UPDATE.FAS.JKH.OPEN.INFO.REQUEST.WARM.TO.1.0.2.13.xls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</si>
  <si>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</si>
  <si>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</si>
  <si>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</si>
  <si>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</si>
  <si>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07.05.2021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</si>
  <si>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</si>
  <si>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</si>
  <si>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</si>
  <si>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</si>
  <si>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</si>
  <si>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</si>
  <si>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</si>
  <si>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</si>
  <si>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</si>
  <si>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</si>
  <si>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</si>
  <si>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</si>
  <si>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</si>
  <si>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</si>
  <si>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</si>
  <si>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</si>
  <si>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</si>
  <si>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</si>
  <si>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</si>
  <si>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</si>
  <si>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</si>
  <si>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</si>
  <si>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</si>
  <si>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</si>
  <si>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</si>
  <si>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</si>
  <si>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</si>
  <si>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</si>
  <si>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</si>
  <si>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</si>
  <si>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</si>
  <si>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</si>
  <si>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</si>
  <si>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</si>
  <si>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</si>
  <si>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</si>
  <si>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</si>
  <si>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</si>
  <si>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</si>
  <si>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</si>
  <si>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</si>
  <si>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</si>
  <si>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</si>
  <si>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</si>
  <si>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</si>
  <si>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</si>
  <si>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</si>
  <si>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</si>
  <si>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</si>
  <si>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</si>
  <si>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</si>
  <si>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</si>
  <si>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</si>
  <si>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</si>
  <si>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</si>
  <si>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</si>
  <si>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</si>
  <si>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</si>
  <si>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</si>
  <si>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</si>
  <si>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</si>
  <si>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</si>
  <si>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</si>
  <si>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</si>
  <si>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</si>
  <si>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</si>
  <si>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</si>
  <si>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</si>
  <si>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</si>
  <si>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</si>
  <si>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</si>
  <si>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</si>
  <si>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</si>
  <si>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</si>
  <si>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</si>
  <si>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</si>
  <si>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</si>
  <si>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</si>
  <si>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</si>
  <si>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</si>
  <si>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</si>
  <si>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</si>
  <si>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</si>
  <si>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</si>
  <si>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</si>
  <si>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</si>
  <si>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</si>
  <si>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</si>
  <si>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</si>
  <si>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</si>
  <si>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</si>
  <si>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</si>
  <si>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</si>
  <si>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</si>
  <si>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</si>
  <si>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</si>
  <si>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</si>
  <si>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</si>
  <si>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</si>
  <si>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</si>
  <si>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</si>
  <si>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</si>
  <si>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</si>
  <si>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</si>
  <si>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</si>
  <si>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</si>
  <si>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</si>
  <si>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</si>
  <si>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</si>
  <si>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</si>
  <si>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</si>
  <si>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</si>
  <si>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</si>
  <si>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</si>
  <si>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</si>
  <si>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</si>
  <si>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</si>
  <si>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</si>
  <si>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</si>
  <si>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</si>
  <si>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</si>
  <si>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</si>
  <si>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</si>
  <si>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</si>
  <si>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</si>
  <si>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</si>
  <si>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</si>
  <si>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</si>
  <si>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</si>
  <si>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</si>
  <si>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</si>
  <si>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</si>
  <si>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</si>
  <si>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</si>
  <si>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</si>
  <si>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</si>
  <si>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</si>
  <si>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</si>
  <si>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</si>
  <si>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</si>
  <si>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</si>
  <si>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</si>
  <si>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</si>
  <si>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</si>
  <si>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</si>
  <si>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</si>
  <si>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</si>
  <si>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</si>
  <si>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</si>
  <si>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</si>
  <si>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</si>
  <si>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</si>
  <si>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</si>
  <si>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</si>
  <si>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</si>
  <si>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</si>
  <si>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</si>
  <si>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</si>
  <si>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</si>
  <si>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</si>
  <si>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</si>
  <si>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</si>
  <si>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</si>
  <si>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</si>
  <si>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</si>
  <si>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</si>
  <si>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</si>
  <si>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</si>
  <si>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</si>
  <si>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</si>
  <si>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</si>
  <si>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</si>
  <si>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</si>
  <si>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</si>
  <si>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</si>
  <si>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</si>
  <si>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</si>
  <si>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</si>
  <si>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</si>
  <si>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</si>
  <si>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</si>
  <si>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</si>
  <si>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</si>
  <si>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</si>
  <si>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</si>
  <si>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</si>
  <si>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</si>
  <si>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</si>
  <si>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</si>
  <si>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</si>
  <si>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</si>
  <si>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</si>
  <si>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</si>
  <si>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</si>
  <si>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</si>
  <si>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</si>
  <si>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</si>
  <si>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</si>
  <si>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</si>
  <si>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</si>
  <si>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</si>
  <si>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</si>
  <si>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</si>
  <si>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</si>
  <si>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</si>
  <si>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</si>
  <si>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</si>
  <si>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</si>
  <si>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</si>
  <si>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</si>
  <si>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</si>
  <si>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</si>
  <si>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</si>
  <si>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</si>
  <si>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</si>
  <si>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</si>
  <si>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</si>
  <si>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</si>
  <si>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</si>
  <si>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</si>
  <si>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</si>
  <si>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</si>
  <si>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</si>
  <si>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</si>
  <si>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</si>
  <si>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</si>
  <si>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</si>
  <si>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</si>
  <si>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</si>
  <si>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</si>
  <si>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</si>
  <si>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</si>
  <si>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</si>
  <si>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</si>
  <si>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</si>
  <si>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</si>
  <si>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</si>
  <si>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</si>
  <si>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</si>
  <si>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</si>
  <si>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</si>
  <si>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</si>
  <si>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</si>
  <si>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</si>
  <si>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</si>
  <si>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</si>
  <si>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</si>
  <si>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</si>
  <si>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</si>
  <si>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</si>
  <si>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</si>
  <si>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</si>
  <si>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</si>
  <si>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</si>
  <si>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</si>
  <si>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</si>
  <si>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</si>
  <si>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</si>
  <si>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</si>
  <si>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</si>
  <si>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</si>
  <si>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</si>
  <si>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</si>
  <si>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</si>
  <si>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</si>
  <si>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</si>
  <si>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</si>
  <si>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</si>
  <si>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</si>
  <si>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</si>
  <si>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</si>
  <si>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</si>
  <si>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</si>
  <si>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</si>
  <si>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</si>
  <si>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</si>
  <si>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</si>
  <si>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</si>
  <si>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</si>
  <si>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</si>
  <si>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</si>
  <si>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</si>
  <si>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</si>
  <si>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</si>
  <si>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</si>
  <si>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</si>
  <si>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</si>
  <si>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</si>
  <si>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</si>
  <si>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</si>
  <si>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</si>
  <si>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</si>
  <si>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</si>
  <si>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</si>
  <si>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</si>
  <si>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</si>
  <si>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</si>
  <si>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</si>
  <si>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</si>
  <si>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</si>
  <si>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</si>
  <si>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</si>
  <si>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</si>
  <si>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</si>
  <si>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</si>
  <si>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</si>
  <si>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</si>
  <si>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</si>
  <si>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</si>
  <si>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</si>
  <si>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</si>
  <si>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</si>
  <si>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</si>
  <si>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</si>
  <si>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</si>
  <si>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</si>
  <si>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</si>
  <si>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</si>
  <si>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</si>
  <si>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</si>
  <si>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</si>
  <si>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</si>
  <si>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</si>
  <si>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</si>
  <si>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</si>
  <si>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</si>
  <si>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</si>
  <si>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</si>
  <si>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</si>
  <si>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</si>
  <si>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</si>
  <si>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</si>
  <si>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</si>
  <si>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</si>
  <si>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</si>
  <si>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</si>
  <si>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</si>
  <si>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</si>
  <si>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</si>
  <si>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</si>
  <si>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</si>
  <si>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</si>
  <si>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</si>
  <si>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</si>
  <si>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</si>
  <si>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</si>
  <si>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</si>
  <si>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</si>
  <si>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</si>
  <si>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</si>
  <si>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</si>
  <si>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</si>
  <si>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</si>
  <si>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</si>
  <si>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</si>
  <si>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</si>
  <si>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</si>
  <si>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</si>
  <si>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</si>
  <si>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</si>
  <si>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</si>
  <si>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</si>
  <si>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</si>
  <si>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</si>
  <si>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</si>
  <si>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</si>
  <si>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</si>
  <si>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</si>
  <si>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</si>
  <si>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</si>
  <si>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</si>
  <si>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</si>
  <si>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</si>
  <si>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</si>
  <si>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</si>
  <si>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</si>
  <si>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</si>
  <si>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</si>
  <si>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</si>
  <si>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</si>
  <si>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</si>
  <si>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</si>
  <si>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</si>
  <si>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</si>
  <si>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</si>
  <si>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</si>
  <si>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</si>
  <si>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</si>
  <si>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</si>
  <si>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</si>
  <si>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</si>
  <si>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</si>
  <si>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</si>
  <si>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</si>
  <si>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</si>
  <si>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</si>
  <si>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</si>
  <si>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</si>
  <si>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</si>
  <si>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</si>
  <si>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</si>
  <si>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</si>
  <si>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</si>
  <si>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</si>
  <si>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</si>
  <si>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</si>
  <si>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</si>
  <si>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</si>
  <si>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</si>
  <si>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</si>
  <si>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</si>
  <si>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</si>
  <si>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</si>
  <si>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</si>
  <si>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</si>
  <si>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</si>
  <si>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</si>
  <si>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</si>
  <si>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</si>
  <si>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</si>
  <si>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</si>
  <si>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</si>
  <si>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</si>
  <si>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</si>
  <si>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</si>
  <si>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</si>
  <si>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</si>
  <si>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</si>
  <si>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</si>
  <si>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</si>
  <si>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</si>
  <si>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</si>
  <si>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</si>
  <si>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</si>
  <si>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</si>
  <si>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</si>
  <si>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</si>
  <si>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</si>
  <si>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</si>
  <si>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</si>
  <si>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</si>
  <si>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</si>
  <si>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</si>
  <si>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</si>
  <si>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</si>
  <si>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</si>
  <si>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</si>
  <si>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</si>
  <si>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</si>
  <si>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</si>
  <si>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</si>
  <si>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</si>
  <si>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</si>
  <si>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</si>
  <si>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</si>
  <si>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</si>
  <si>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</si>
  <si>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</si>
  <si>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</si>
  <si>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</si>
  <si>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</si>
  <si>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</si>
  <si>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</si>
  <si>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</si>
  <si>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</si>
  <si>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</si>
  <si>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</si>
  <si>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</si>
  <si>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</si>
  <si>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</si>
  <si>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</si>
  <si>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</si>
  <si>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</si>
  <si>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</si>
  <si>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</si>
  <si>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</si>
  <si>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</si>
  <si>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</si>
  <si>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</si>
  <si>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</si>
  <si>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</si>
  <si>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</si>
  <si>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</si>
  <si>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</si>
  <si>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</si>
  <si>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</si>
  <si>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</si>
  <si>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</si>
  <si>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</si>
  <si>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</si>
  <si>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</si>
  <si>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</si>
  <si>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</si>
  <si>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</si>
  <si>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</si>
  <si>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</si>
  <si>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</si>
  <si>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</si>
  <si>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</si>
  <si>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</si>
  <si>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</si>
  <si>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</si>
  <si>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</si>
  <si>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</si>
  <si>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</si>
  <si>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</si>
  <si>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</si>
  <si>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</si>
  <si>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</si>
  <si>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</si>
  <si>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</si>
  <si>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</si>
  <si>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</si>
  <si>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</si>
  <si>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</si>
  <si>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</si>
  <si>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</si>
  <si>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</si>
  <si>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</si>
  <si>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</si>
  <si>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</si>
  <si>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</si>
  <si>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</si>
  <si>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</si>
  <si>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</si>
  <si>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</si>
  <si>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</si>
  <si>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</si>
  <si>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</si>
  <si>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</si>
  <si>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</si>
  <si>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</si>
  <si>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</si>
  <si>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</si>
  <si>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</si>
  <si>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</si>
  <si>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</si>
  <si>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</si>
  <si>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</si>
  <si>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</si>
  <si>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</si>
  <si>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</si>
  <si>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</si>
  <si>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</si>
  <si>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</si>
  <si>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</si>
  <si>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</si>
  <si>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</si>
  <si>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</si>
  <si>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</si>
  <si>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</si>
  <si>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</si>
  <si>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</si>
  <si>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</si>
  <si>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</si>
  <si>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</si>
  <si>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</si>
  <si>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</si>
  <si>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</si>
  <si>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</si>
  <si>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</si>
  <si>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</si>
  <si>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</si>
  <si>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</si>
  <si>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</si>
  <si>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</si>
  <si>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</si>
  <si>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</si>
  <si>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</si>
  <si>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</si>
  <si>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</si>
  <si>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</si>
  <si>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</si>
  <si>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</si>
  <si>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</si>
  <si>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</si>
  <si>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</si>
  <si>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</si>
  <si>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</si>
  <si>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</si>
  <si>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</si>
  <si>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</si>
  <si>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</si>
  <si>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</si>
  <si>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</si>
  <si>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</si>
  <si>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</si>
  <si>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</si>
  <si>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</si>
  <si>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</si>
  <si>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</si>
  <si>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</si>
  <si>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</si>
  <si>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</si>
  <si>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</si>
  <si>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</si>
  <si>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</si>
  <si>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</si>
  <si>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</si>
  <si>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</si>
  <si>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</si>
  <si>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</si>
  <si>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</si>
  <si>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</si>
  <si>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</si>
  <si>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</si>
  <si>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</si>
  <si>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</si>
  <si>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</si>
  <si>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</si>
  <si>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</si>
  <si>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</si>
  <si>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</si>
  <si>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</si>
  <si>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</si>
  <si>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</si>
  <si>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</si>
  <si>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</si>
  <si>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</si>
  <si>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</si>
  <si>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</si>
  <si>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</si>
  <si>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</si>
  <si>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</si>
  <si>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</si>
  <si>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</si>
  <si>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</si>
  <si>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</si>
  <si>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</si>
  <si>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</si>
  <si>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</si>
  <si>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</si>
  <si>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</si>
  <si>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</si>
  <si>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</si>
  <si>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</si>
  <si>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</si>
  <si>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</si>
  <si>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</si>
  <si>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</si>
  <si>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</si>
  <si>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</si>
  <si>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</si>
  <si>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</si>
  <si>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</si>
  <si>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</si>
  <si>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</si>
  <si>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</si>
  <si>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</si>
  <si>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</si>
  <si>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</si>
  <si>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</si>
  <si>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</si>
  <si>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</si>
  <si>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</si>
  <si>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</si>
  <si>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</si>
  <si>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</si>
  <si>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</si>
  <si>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</si>
  <si>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</si>
  <si>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</si>
  <si>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</si>
  <si>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</si>
  <si>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</si>
  <si>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</si>
  <si>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</si>
  <si>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</si>
  <si>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</si>
  <si>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</si>
  <si>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</si>
  <si>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</si>
  <si>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</si>
  <si>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</si>
  <si>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</si>
  <si>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</si>
  <si>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</si>
  <si>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</si>
  <si>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</si>
  <si>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</si>
  <si>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</si>
  <si>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</si>
  <si>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</si>
  <si>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</si>
  <si>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</si>
  <si>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</si>
  <si>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</si>
  <si>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</si>
  <si>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</si>
  <si>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</si>
  <si>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</si>
  <si>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</si>
  <si>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</si>
  <si>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</si>
  <si>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</si>
  <si>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</si>
  <si>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</si>
  <si>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</si>
  <si>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</si>
  <si>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</si>
  <si>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</si>
  <si>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</si>
  <si>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</si>
  <si>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</si>
  <si>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</si>
  <si>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</si>
  <si>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</si>
  <si>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</si>
  <si>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</si>
  <si>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</si>
  <si>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</si>
  <si>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</si>
  <si>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</si>
  <si>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</si>
  <si>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</si>
  <si>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</si>
  <si>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</si>
  <si>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</si>
  <si>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</si>
  <si>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</si>
  <si>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</si>
  <si>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</si>
  <si>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</si>
  <si>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</si>
  <si>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</si>
  <si>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</si>
  <si>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</si>
  <si>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</si>
  <si>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</si>
  <si>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</si>
  <si>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</si>
  <si>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</si>
  <si>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</si>
  <si>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</si>
  <si>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</si>
  <si>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</si>
  <si>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</si>
  <si>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</si>
  <si>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</si>
  <si>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</si>
  <si>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</si>
  <si>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</si>
  <si>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</si>
  <si>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</si>
  <si>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</si>
  <si>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</si>
  <si>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</si>
  <si>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</si>
  <si>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</si>
  <si>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</si>
  <si>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</si>
  <si>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</si>
  <si>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</si>
  <si>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</si>
  <si>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</si>
  <si>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</si>
  <si>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</si>
  <si>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</si>
  <si>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</si>
  <si>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</si>
  <si>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</si>
  <si>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</si>
  <si>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</si>
  <si>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</si>
  <si>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</si>
  <si>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</si>
  <si>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</si>
  <si>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</si>
  <si>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</si>
  <si>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</si>
  <si>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</si>
  <si>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</si>
  <si>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</si>
  <si>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</si>
  <si>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</si>
  <si>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</si>
  <si>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</si>
  <si>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</si>
  <si>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</si>
  <si>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</si>
  <si>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</si>
  <si>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</si>
  <si>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</si>
  <si>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</si>
  <si>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</si>
  <si>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</si>
  <si>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</si>
  <si>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</si>
  <si>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</si>
  <si>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</si>
  <si>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</si>
  <si>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</si>
  <si>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</si>
  <si>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</si>
  <si>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</si>
  <si>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</si>
  <si>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</si>
  <si>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</si>
  <si>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</si>
  <si>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</si>
  <si>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</si>
  <si>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</si>
  <si>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</si>
  <si>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</si>
  <si>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</si>
  <si>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</si>
  <si>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</si>
  <si>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</si>
  <si>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</si>
  <si>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</si>
  <si>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</si>
  <si>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</si>
  <si>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</si>
  <si>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</si>
  <si>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</si>
  <si>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</si>
  <si>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</si>
  <si>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</si>
  <si>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</si>
  <si>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</si>
  <si>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</si>
  <si>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</si>
  <si>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</si>
  <si>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</si>
  <si>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</si>
  <si>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</si>
  <si>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</si>
  <si>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</si>
  <si>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</si>
  <si>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</si>
  <si>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</si>
  <si>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</si>
  <si>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</si>
  <si>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</si>
  <si>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</si>
  <si>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</si>
  <si>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</si>
  <si>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</si>
  <si>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</si>
  <si>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</si>
  <si>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</si>
  <si>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</si>
  <si>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</si>
  <si>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</si>
  <si>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</si>
  <si>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</si>
  <si>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</si>
  <si>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</si>
  <si>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</si>
  <si>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</si>
  <si>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</si>
  <si>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</si>
  <si>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</si>
  <si>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</si>
  <si>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</si>
  <si>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</si>
  <si>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</si>
  <si>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</si>
  <si>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</si>
  <si>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</si>
  <si>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</si>
  <si>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</si>
  <si>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</si>
  <si>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</si>
  <si>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</si>
  <si>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</si>
  <si>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</si>
  <si>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</si>
  <si>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</si>
  <si>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</si>
  <si>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</si>
  <si>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</si>
  <si>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</si>
  <si>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</si>
  <si>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</si>
  <si>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</si>
  <si>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</si>
  <si>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</si>
  <si>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</si>
  <si>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</si>
  <si>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</si>
  <si>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</si>
  <si>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</si>
  <si>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</si>
  <si>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</si>
  <si>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</si>
  <si>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</si>
  <si>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</si>
  <si>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</si>
  <si>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</si>
  <si>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</si>
  <si>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</si>
  <si>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</si>
  <si>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</si>
  <si>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</si>
  <si>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</si>
  <si>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</si>
  <si>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</si>
  <si>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</si>
  <si>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</si>
  <si>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</si>
  <si>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</si>
  <si>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</si>
  <si>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</si>
  <si>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</si>
  <si>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</si>
  <si>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</si>
  <si>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</si>
  <si>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</si>
  <si>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</si>
  <si>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</si>
  <si>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</si>
  <si>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</si>
  <si>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</si>
  <si>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</si>
  <si>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</si>
  <si>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</si>
  <si>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</si>
  <si>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</si>
  <si>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</si>
  <si>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</si>
  <si>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</si>
  <si>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</si>
  <si>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</si>
  <si>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</si>
  <si>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</si>
  <si>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</si>
  <si>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</si>
  <si>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</si>
  <si>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</si>
  <si>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</si>
  <si>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</si>
  <si>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</si>
  <si>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</si>
  <si>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</si>
  <si>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</si>
  <si>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</si>
  <si>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</si>
  <si>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</si>
  <si>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</si>
  <si>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</si>
  <si>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</si>
  <si>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</si>
  <si>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</si>
  <si>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</si>
  <si>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</si>
  <si>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</si>
  <si>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</si>
  <si>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</si>
  <si>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</si>
  <si>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</si>
  <si>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</si>
  <si>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</si>
  <si>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</si>
  <si>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</si>
  <si>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</si>
  <si>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</si>
  <si>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</si>
  <si>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</si>
  <si>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</si>
  <si>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</si>
  <si>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</si>
  <si>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</si>
  <si>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</si>
  <si>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</si>
  <si>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</si>
  <si>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</si>
  <si>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</si>
  <si>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</si>
  <si>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</si>
  <si>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</si>
  <si>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</si>
  <si>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</si>
  <si>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</si>
  <si>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</si>
  <si>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</si>
  <si>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</si>
  <si>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</si>
  <si>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</si>
  <si>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</si>
  <si>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</si>
  <si>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</si>
  <si>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</si>
  <si>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</si>
  <si>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</si>
  <si>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</si>
  <si>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</si>
  <si>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</si>
  <si>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</si>
  <si>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</si>
  <si>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</si>
  <si>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</si>
  <si>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</si>
  <si>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</si>
  <si>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</si>
  <si>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</si>
  <si>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</si>
  <si>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</si>
  <si>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</si>
  <si>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</si>
  <si>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</si>
  <si>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</si>
  <si>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</si>
  <si>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</si>
  <si>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</si>
  <si>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</si>
  <si>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</si>
  <si>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</si>
  <si>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</si>
  <si>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</si>
  <si>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</si>
  <si>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</si>
  <si>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</si>
  <si>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</si>
  <si>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</si>
  <si>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</si>
  <si>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</si>
  <si>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</si>
  <si>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</si>
  <si>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</si>
  <si>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</si>
  <si>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</si>
  <si>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</si>
  <si>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</si>
  <si>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</si>
  <si>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</si>
  <si>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</si>
  <si>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</si>
  <si>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</si>
  <si>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</si>
  <si>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</si>
  <si>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</si>
  <si>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</si>
  <si>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</si>
  <si>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</si>
  <si>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</si>
  <si>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</si>
  <si>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</si>
  <si>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</si>
  <si>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</si>
  <si>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</si>
  <si>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</si>
  <si>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</si>
  <si>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</si>
  <si>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</si>
  <si>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</si>
  <si>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</si>
  <si>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</si>
  <si>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</si>
  <si>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</si>
  <si>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</si>
  <si>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</si>
  <si>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</si>
  <si>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</si>
  <si>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</si>
  <si>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</si>
  <si>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</si>
  <si>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</si>
  <si>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</si>
  <si>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</si>
  <si>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</si>
  <si>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</si>
  <si>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</si>
  <si>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</si>
  <si>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</si>
  <si>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</si>
  <si>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</si>
  <si>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</si>
  <si>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</si>
  <si>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</si>
  <si>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</si>
  <si>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</si>
  <si>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</si>
  <si>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</si>
  <si>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</si>
  <si>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</si>
  <si>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</si>
  <si>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</si>
  <si>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</si>
  <si>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</si>
  <si>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</si>
  <si>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</si>
  <si>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</si>
  <si>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</si>
  <si>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</si>
  <si>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</si>
  <si>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</si>
  <si>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</si>
  <si>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</si>
  <si>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</si>
  <si>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</si>
  <si>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</si>
  <si>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</si>
  <si>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</si>
  <si>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</si>
  <si>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</si>
  <si>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</si>
  <si>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</si>
  <si>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</si>
  <si>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</si>
  <si>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</si>
  <si>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</si>
  <si>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</si>
  <si>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</si>
  <si>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</si>
  <si>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</si>
  <si>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</si>
  <si>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</si>
  <si>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</si>
  <si>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</si>
  <si>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</si>
  <si>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</si>
  <si>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</si>
  <si>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</si>
  <si>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</si>
  <si>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</si>
  <si>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</si>
  <si>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</si>
  <si>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</si>
  <si>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</si>
  <si>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</si>
  <si>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</si>
  <si>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</si>
  <si>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</si>
  <si>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</si>
  <si>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</si>
  <si>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</si>
  <si>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</si>
  <si>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</si>
  <si>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</si>
  <si>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</si>
  <si>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</si>
  <si>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</si>
  <si>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</si>
  <si>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</si>
  <si>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</si>
  <si>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</si>
  <si>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</si>
  <si>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</si>
  <si>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</si>
  <si>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</si>
  <si>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</si>
  <si>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</si>
  <si>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</si>
  <si>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</si>
  <si>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</si>
  <si>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</si>
  <si>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</si>
  <si>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</si>
  <si>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</si>
  <si>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</si>
  <si>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</si>
  <si>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</si>
  <si>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</si>
  <si>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</si>
  <si>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</si>
  <si>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</si>
  <si>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</si>
  <si>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</si>
  <si>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</si>
  <si>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</si>
  <si>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</si>
  <si>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</si>
  <si>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</si>
  <si>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</si>
  <si>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</si>
  <si>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</si>
  <si>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</si>
  <si>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</si>
  <si>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</si>
  <si>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</si>
  <si>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</si>
  <si>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</si>
  <si>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</si>
  <si>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</si>
  <si>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</si>
  <si>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</si>
  <si>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</si>
  <si>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</si>
  <si>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</si>
  <si>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</si>
  <si>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</si>
  <si>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</si>
  <si>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</si>
  <si>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</si>
  <si>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</si>
  <si>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</si>
  <si>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</si>
  <si>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</si>
  <si>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</si>
  <si>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</si>
  <si>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</si>
  <si>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</si>
  <si>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</si>
  <si>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</si>
  <si>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</si>
  <si>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</si>
  <si>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</si>
  <si>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</si>
  <si>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</si>
  <si>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</si>
  <si>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</si>
  <si>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</si>
  <si>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</si>
  <si>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</si>
  <si>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</si>
  <si>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</si>
  <si>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</si>
  <si>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</si>
  <si>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</si>
  <si>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</si>
  <si>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</si>
  <si>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</si>
  <si>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</si>
  <si>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</si>
  <si>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</si>
  <si>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</si>
  <si>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</si>
  <si>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</si>
  <si>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</si>
  <si>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</si>
  <si>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</si>
  <si>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</si>
  <si>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</si>
  <si>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</si>
  <si>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</si>
  <si>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</si>
  <si>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</si>
  <si>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</si>
  <si>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</si>
  <si>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</si>
  <si>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</si>
  <si>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</si>
  <si>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</si>
  <si>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</si>
  <si>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</si>
  <si>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</si>
  <si>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</si>
  <si>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</si>
  <si>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</si>
  <si>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</si>
  <si>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</si>
  <si>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</si>
  <si>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</si>
  <si>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</si>
  <si>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</si>
  <si>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</si>
  <si>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</si>
  <si>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</si>
  <si>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</si>
  <si>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</si>
  <si>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</si>
  <si>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</si>
  <si>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</si>
  <si>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</si>
  <si>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</si>
  <si>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</si>
  <si>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</si>
  <si>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</si>
  <si>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</si>
  <si>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</si>
  <si>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</si>
  <si>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</si>
  <si>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</si>
  <si>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</si>
  <si>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</si>
  <si>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</si>
  <si>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</si>
  <si>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</si>
  <si>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</si>
  <si>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</si>
  <si>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</si>
  <si>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</si>
  <si>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</si>
  <si>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</si>
  <si>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</si>
  <si>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</si>
  <si>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</si>
  <si>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</si>
  <si>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</si>
  <si>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</si>
  <si>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</si>
  <si>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</si>
  <si>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</si>
  <si>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</si>
  <si>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</si>
  <si>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</si>
  <si>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</si>
  <si>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</si>
  <si>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</si>
  <si>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</si>
  <si>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</si>
  <si>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</si>
  <si>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</si>
  <si>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</si>
  <si>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</si>
  <si>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</si>
  <si>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</si>
  <si>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</si>
  <si>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</si>
  <si>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</si>
  <si>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</si>
  <si>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</si>
  <si>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</si>
  <si>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</si>
  <si>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</si>
  <si>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</si>
  <si>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</si>
  <si>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</si>
  <si>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</si>
  <si>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</si>
  <si>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</si>
  <si>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</si>
  <si>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</si>
  <si>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</si>
  <si>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</si>
  <si>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</si>
  <si>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</si>
  <si>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</si>
  <si>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</si>
  <si>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</si>
  <si>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</si>
  <si>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</si>
  <si>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</si>
  <si>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</si>
  <si>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</si>
  <si>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</si>
  <si>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</si>
  <si>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</si>
  <si>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</si>
  <si>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</si>
  <si>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</si>
  <si>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</si>
  <si>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</si>
  <si>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</si>
  <si>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</si>
  <si>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</si>
  <si>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</si>
  <si>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</si>
  <si>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</si>
  <si>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</si>
  <si>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</si>
  <si>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</si>
  <si>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</si>
  <si>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</si>
  <si>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</si>
  <si>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</si>
  <si>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</si>
  <si>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</si>
  <si>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</si>
  <si>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</si>
  <si>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</si>
  <si>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</si>
  <si>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</si>
  <si>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</si>
  <si>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</si>
  <si>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</si>
  <si>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</si>
  <si>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</si>
  <si>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</si>
  <si>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</si>
  <si>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</si>
  <si>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</si>
  <si>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</si>
  <si>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</si>
  <si>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</si>
  <si>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</si>
  <si>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</si>
  <si>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</si>
  <si>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</si>
  <si>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</si>
  <si>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</si>
  <si>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</si>
  <si>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</si>
  <si>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</si>
  <si>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</si>
  <si>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</si>
  <si>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</si>
  <si>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</si>
  <si>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</si>
  <si>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</si>
  <si>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</si>
  <si>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</si>
  <si>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</si>
  <si>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</si>
  <si>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</si>
  <si>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</si>
  <si>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</si>
  <si>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</si>
  <si>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</si>
  <si>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</si>
  <si>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</si>
  <si>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</si>
  <si>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</si>
  <si>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</si>
  <si>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</si>
  <si>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</si>
  <si>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</si>
  <si>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</si>
  <si>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</si>
  <si>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</si>
  <si>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</si>
  <si>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</si>
  <si>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</si>
  <si>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</si>
  <si>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</si>
  <si>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</si>
  <si>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</si>
  <si>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</si>
  <si>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</si>
  <si>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</si>
  <si>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</si>
  <si>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</si>
  <si>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</si>
  <si>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</si>
  <si>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</si>
  <si>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</si>
  <si>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</si>
  <si>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</si>
  <si>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</si>
  <si>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</si>
  <si>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</si>
  <si>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</si>
  <si>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</si>
  <si>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</si>
  <si>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</si>
  <si>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</si>
  <si>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</si>
  <si>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</si>
  <si>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</si>
  <si>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</si>
  <si>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</si>
  <si>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</si>
  <si>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</si>
  <si>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</si>
  <si>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</si>
  <si>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</si>
  <si>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</si>
  <si>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</si>
  <si>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</si>
  <si>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</si>
  <si>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</si>
  <si>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</si>
  <si>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</si>
  <si>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</si>
  <si>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</si>
  <si>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</si>
  <si>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</si>
  <si>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</si>
  <si>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</si>
  <si>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</si>
  <si>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</si>
  <si>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</si>
  <si>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</si>
  <si>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</si>
  <si>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</si>
  <si>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</si>
  <si>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</si>
  <si>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</si>
  <si>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</si>
  <si>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</si>
  <si>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</si>
  <si>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</si>
  <si>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</si>
  <si>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</si>
  <si>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</si>
  <si>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</si>
  <si>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</si>
  <si>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</si>
  <si>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</si>
  <si>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</si>
  <si>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</si>
  <si>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</si>
  <si>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</si>
  <si>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</si>
  <si>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</si>
  <si>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</si>
  <si>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</si>
  <si>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</si>
  <si>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</si>
  <si>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</si>
  <si>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</si>
  <si>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</si>
  <si>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</si>
  <si>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</si>
  <si>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</si>
  <si>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</si>
  <si>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</si>
  <si>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</si>
  <si>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</si>
  <si>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</si>
  <si>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</si>
  <si>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</si>
  <si>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</si>
  <si>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</si>
  <si>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</si>
  <si>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</si>
  <si>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</si>
  <si>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</si>
  <si>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</si>
  <si>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</si>
  <si>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</si>
  <si>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</si>
  <si>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</si>
  <si>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</si>
  <si>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</si>
  <si>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</si>
  <si>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</si>
  <si>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</si>
  <si>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</si>
  <si>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</si>
  <si>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</si>
  <si>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</si>
  <si>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</si>
  <si>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</si>
  <si>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</si>
  <si>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</si>
  <si>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</si>
  <si>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</si>
  <si>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</si>
  <si>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</si>
  <si>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</si>
  <si>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</si>
  <si>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</si>
  <si>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</si>
  <si>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</si>
  <si>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</si>
  <si>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</si>
  <si>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</si>
  <si>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</si>
  <si>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</si>
  <si>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</si>
  <si>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</si>
  <si>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</si>
  <si>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</si>
  <si>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</si>
  <si>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</si>
  <si>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</si>
  <si>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</si>
  <si>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</si>
  <si>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</si>
  <si>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</si>
  <si>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</si>
  <si>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</si>
  <si>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</si>
  <si>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</si>
  <si>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</si>
  <si>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</si>
  <si>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</si>
  <si>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</si>
  <si>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</si>
  <si>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</si>
  <si>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</si>
  <si>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</si>
  <si>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</si>
  <si>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</si>
  <si>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</si>
  <si>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</si>
  <si>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</si>
  <si>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</si>
  <si>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</si>
  <si>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</si>
  <si>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</si>
  <si>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</si>
  <si>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</si>
  <si>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</si>
  <si>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</si>
  <si>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</si>
  <si>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</si>
  <si>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</si>
  <si>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</si>
  <si>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</si>
  <si>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</si>
  <si>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</si>
  <si>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</si>
  <si>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</si>
  <si>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</si>
  <si>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</si>
  <si>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</si>
  <si>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</si>
  <si>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</si>
  <si>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</si>
  <si>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</si>
  <si>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</si>
  <si>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</si>
  <si>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</si>
  <si>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</si>
  <si>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</si>
  <si>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</si>
  <si>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</si>
  <si>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</si>
  <si>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</si>
  <si>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</si>
  <si>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</si>
  <si>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</si>
  <si>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</si>
  <si>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</si>
  <si>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</si>
  <si>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</si>
  <si>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</si>
  <si>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</si>
  <si>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</si>
  <si>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</si>
  <si>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</si>
  <si>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</si>
  <si>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</si>
  <si>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</si>
  <si>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</si>
  <si>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</si>
  <si>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</si>
  <si>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</si>
  <si>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</si>
  <si>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</si>
  <si>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</si>
  <si>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</si>
  <si>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</si>
  <si>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</si>
  <si>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</si>
  <si>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</si>
  <si>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</si>
  <si>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</si>
  <si>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</si>
  <si>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</si>
  <si>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</si>
  <si>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</si>
  <si>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</si>
  <si>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</si>
  <si>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</si>
  <si>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</si>
  <si>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</si>
  <si>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</si>
  <si>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</si>
  <si>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</si>
  <si>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</si>
  <si>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</si>
  <si>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</si>
  <si>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</si>
  <si>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</si>
  <si>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</si>
  <si>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</si>
  <si>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</si>
  <si>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</si>
  <si>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</si>
  <si>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</si>
  <si>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</si>
  <si>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</si>
  <si>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</si>
  <si>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</si>
  <si>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</si>
  <si>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</si>
  <si>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</si>
  <si>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</si>
  <si>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</si>
  <si>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</si>
  <si>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</si>
  <si>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</si>
  <si>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</si>
  <si>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</si>
  <si>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</si>
  <si>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</si>
  <si>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</si>
  <si>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</si>
  <si>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</si>
  <si>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</si>
  <si>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</si>
  <si>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</si>
  <si>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</si>
  <si>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</si>
  <si>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</si>
  <si>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</si>
  <si>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</si>
  <si>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</si>
  <si>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</si>
  <si>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</si>
  <si>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</si>
  <si>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</si>
  <si>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</si>
  <si>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</si>
  <si>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</si>
  <si>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</si>
  <si>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</si>
  <si>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</si>
  <si>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</si>
  <si>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</si>
  <si>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</si>
  <si>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</si>
  <si>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</si>
  <si>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</si>
  <si>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</si>
  <si>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</si>
  <si>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</si>
  <si>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</si>
  <si>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</si>
  <si>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</si>
  <si>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</si>
  <si>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</si>
  <si>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</si>
  <si>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</si>
  <si>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</si>
  <si>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</si>
  <si>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</si>
  <si>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</si>
  <si>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</si>
  <si>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</si>
  <si>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</si>
  <si>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</si>
  <si>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</si>
  <si>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</si>
  <si>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</si>
  <si>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</si>
  <si>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</si>
  <si>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</si>
  <si>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</si>
  <si>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</si>
  <si>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</si>
  <si>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</si>
  <si>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</si>
  <si>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</si>
  <si>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</si>
  <si>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</si>
  <si>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</si>
  <si>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</si>
  <si>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</si>
  <si>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</si>
  <si>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</si>
  <si>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</si>
  <si>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</si>
  <si>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</si>
  <si>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</si>
  <si>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</si>
  <si>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</si>
  <si>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</si>
  <si>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</si>
  <si>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</si>
  <si>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</si>
  <si>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</si>
  <si>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</si>
  <si>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</si>
  <si>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</si>
  <si>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</si>
  <si>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</si>
  <si>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</si>
  <si>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</si>
  <si>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</si>
  <si>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</si>
  <si>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</si>
  <si>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</si>
  <si>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</si>
  <si>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</si>
  <si>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</si>
  <si>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</si>
  <si>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</si>
  <si>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</si>
  <si>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</si>
  <si>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</si>
  <si>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</si>
  <si>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</si>
  <si>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</si>
  <si>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</si>
  <si>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</si>
  <si>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</si>
  <si>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</si>
  <si>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</si>
  <si>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</si>
  <si>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</si>
  <si>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</si>
  <si>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</si>
  <si>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</si>
  <si>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</si>
  <si>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</si>
  <si>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</si>
  <si>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</si>
  <si>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</si>
  <si>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</si>
  <si>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</si>
  <si>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</si>
  <si>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</si>
  <si>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</si>
  <si>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</si>
  <si>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</si>
  <si>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</si>
  <si>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</si>
  <si>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</si>
  <si>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</si>
  <si>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</si>
  <si>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</si>
  <si>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</si>
  <si>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</si>
  <si>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</si>
  <si>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</si>
  <si>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</si>
  <si>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</si>
  <si>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</si>
  <si>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</si>
  <si>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</si>
  <si>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</si>
  <si>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</si>
  <si>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</si>
  <si>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</si>
  <si>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</si>
  <si>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</si>
  <si>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</si>
  <si>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</si>
  <si>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</si>
  <si>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</si>
  <si>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</si>
  <si>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</si>
  <si>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</si>
  <si>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</si>
  <si>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</si>
  <si>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</si>
  <si>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</si>
  <si>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</si>
  <si>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</si>
  <si>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</si>
  <si>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</si>
  <si>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</si>
  <si>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</si>
  <si>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</si>
  <si>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</si>
  <si>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</si>
  <si>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</si>
  <si>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</si>
  <si>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</si>
  <si>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</si>
  <si>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</si>
  <si>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</si>
  <si>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</si>
  <si>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</si>
  <si>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</si>
  <si>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</si>
  <si>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</si>
  <si>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</si>
  <si>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</si>
  <si>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</si>
  <si>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</si>
  <si>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</si>
  <si>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</si>
  <si>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</si>
  <si>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</si>
  <si>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</si>
  <si>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</si>
  <si>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</si>
  <si>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</si>
  <si>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</si>
  <si>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</si>
  <si>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</si>
  <si>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</si>
  <si>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</si>
  <si>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</si>
  <si>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</si>
  <si>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</si>
  <si>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</si>
  <si>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</si>
  <si>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</si>
  <si>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</si>
  <si>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</si>
  <si>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</si>
  <si>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</si>
  <si>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</si>
  <si>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</si>
  <si>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</si>
  <si>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</si>
  <si>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</si>
  <si>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</si>
  <si>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</si>
  <si>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</si>
  <si>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</si>
  <si>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</si>
  <si>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</si>
  <si>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</si>
  <si>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</si>
  <si>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</si>
  <si>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</si>
  <si>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</si>
  <si>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</si>
  <si>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</si>
  <si>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</si>
  <si>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</si>
  <si>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</si>
  <si>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</si>
  <si>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</si>
  <si>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</si>
  <si>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</si>
  <si>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</si>
  <si>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</si>
  <si>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</si>
  <si>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</si>
  <si>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</si>
  <si>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</si>
  <si>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</si>
  <si>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</si>
  <si>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</si>
  <si>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</si>
  <si>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</si>
  <si>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</si>
  <si>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</si>
  <si>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</si>
  <si>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</si>
  <si>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</si>
  <si>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</si>
  <si>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</si>
  <si>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</si>
  <si>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</si>
  <si>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</si>
  <si>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</si>
  <si>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</si>
  <si>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</si>
  <si>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</si>
  <si>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</si>
  <si>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</si>
  <si>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</si>
  <si>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</si>
  <si>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</si>
  <si>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</si>
  <si>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</si>
  <si>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</si>
  <si>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</si>
  <si>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</si>
  <si>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</si>
  <si>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</si>
  <si>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</si>
  <si>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</si>
  <si>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</si>
  <si>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</si>
  <si>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</si>
  <si>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</si>
  <si>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</si>
  <si>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</si>
  <si>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</si>
  <si>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</si>
  <si>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</si>
  <si>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</si>
  <si>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</si>
  <si>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</si>
  <si>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</si>
  <si>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</si>
  <si>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</si>
  <si>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</si>
  <si>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</si>
  <si>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</si>
  <si>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</si>
  <si>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</si>
  <si>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</si>
  <si>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</si>
  <si>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</si>
  <si>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</si>
  <si>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</si>
  <si>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</si>
  <si>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</si>
  <si>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</si>
  <si>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</si>
  <si>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</si>
  <si>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</si>
  <si>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</si>
  <si>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</si>
  <si>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</si>
  <si>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</si>
  <si>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</si>
  <si>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</si>
  <si>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</si>
  <si>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</si>
  <si>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</si>
  <si>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</si>
  <si>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</si>
  <si>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</si>
  <si>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</si>
  <si>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</si>
  <si>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</si>
  <si>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</si>
  <si>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</si>
  <si>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</si>
  <si>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</si>
  <si>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</si>
  <si>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</si>
  <si>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</si>
  <si>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</si>
  <si>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</si>
  <si>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</si>
  <si>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</si>
  <si>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</si>
  <si>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</si>
  <si>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</si>
  <si>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</si>
  <si>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</si>
  <si>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</si>
  <si>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</si>
  <si>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</si>
  <si>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</si>
  <si>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</si>
  <si>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</si>
  <si>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</si>
  <si>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</si>
  <si>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</si>
  <si>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</si>
  <si>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</si>
  <si>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</si>
  <si>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</si>
  <si>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</si>
  <si>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</si>
  <si>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</si>
  <si>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</si>
  <si>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</si>
  <si>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</si>
  <si>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</si>
  <si>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</si>
  <si>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</si>
  <si>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</si>
  <si>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</si>
  <si>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</si>
  <si>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</si>
  <si>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</si>
  <si>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</si>
  <si>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</si>
  <si>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</si>
  <si>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</si>
  <si>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</si>
  <si>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</si>
  <si>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</si>
  <si>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</si>
  <si>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</si>
  <si>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</si>
  <si>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</si>
  <si>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</si>
  <si>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</si>
  <si>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</si>
  <si>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</si>
  <si>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</si>
  <si>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</si>
  <si>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</si>
  <si>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</si>
  <si>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</si>
  <si>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</si>
  <si>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</si>
  <si>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</si>
  <si>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</si>
  <si>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</si>
  <si>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</si>
  <si>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</si>
  <si>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</si>
  <si>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</si>
  <si>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</si>
  <si>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</si>
  <si>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</si>
  <si>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</si>
  <si>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</si>
  <si>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</si>
  <si>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</si>
  <si>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</si>
  <si>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</si>
  <si>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</si>
  <si>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</si>
  <si>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</si>
  <si>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</si>
  <si>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</si>
  <si>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</si>
  <si>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</si>
  <si>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</si>
  <si>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</si>
  <si>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29.04.2021</t>
  </si>
  <si>
    <t>1790</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</si>
  <si>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</si>
  <si>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</si>
  <si>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</si>
  <si>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</si>
  <si>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</si>
  <si>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</si>
  <si>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</si>
  <si>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Зона теплоснабжения №01 Челябинского городского округа</t>
  </si>
  <si>
    <t>31.12.2022</t>
  </si>
  <si>
    <t>О</t>
  </si>
  <si>
    <t>01.01.2023</t>
  </si>
  <si>
    <t>31.12.2023</t>
  </si>
  <si>
    <t>01.01.2024</t>
  </si>
  <si>
    <t>31.12.2024</t>
  </si>
  <si>
    <t>01.01.2025</t>
  </si>
  <si>
    <t>31.12.2025</t>
  </si>
  <si>
    <t>01.01.2026</t>
  </si>
  <si>
    <t>Инвестиционная программа АО "УСТЭК-Челябинск" на 2020-2022 гг.</t>
  </si>
  <si>
    <t>https://portal.eias.ru/Portal/DownloadPage.aspx?type=12&amp;guid=270dcaf9-fe18-4c22-9291-c5a5b83f4b9f</t>
  </si>
  <si>
    <t>https://portal.eias.ru/Portal/DownloadPage.aspx?type=12&amp;guid=2172f34c-5732-4a49-adbf-699963d5af49</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</si>
  <si>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</si>
  <si>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</si>
  <si>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</si>
  <si>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</si>
  <si>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</si>
  <si>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</si>
  <si>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</si>
  <si>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</si>
  <si>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</si>
  <si>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</si>
  <si>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</si>
  <si>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</si>
  <si>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</si>
  <si>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</si>
  <si>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</si>
  <si>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</si>
  <si>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</si>
  <si>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</si>
  <si>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</si>
  <si>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</si>
  <si>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</si>
  <si>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</si>
  <si>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</si>
  <si>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</si>
  <si>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</si>
  <si>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</si>
  <si>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</si>
  <si>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</si>
  <si>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</si>
  <si>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</si>
  <si>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</si>
  <si>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</si>
  <si>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</si>
  <si>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</si>
  <si>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</si>
  <si>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</si>
  <si>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</si>
  <si>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</si>
  <si>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</si>
  <si>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</si>
  <si>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</si>
  <si>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</si>
  <si>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</si>
  <si>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</si>
  <si>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</si>
  <si>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</si>
  <si>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</si>
  <si>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</si>
  <si>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</si>
  <si>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</si>
  <si>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</si>
  <si>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</si>
  <si>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</si>
  <si>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</si>
  <si>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</si>
  <si>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</si>
  <si>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</si>
  <si>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</si>
  <si>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</si>
  <si>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</si>
  <si>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</si>
  <si>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</si>
  <si>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</si>
  <si>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</si>
  <si>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</si>
  <si>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</si>
  <si>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</si>
  <si>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</si>
  <si>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</si>
  <si>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</si>
  <si>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</si>
  <si>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</si>
  <si>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</si>
  <si>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</si>
  <si>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</si>
  <si>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</si>
  <si>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</si>
  <si>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</si>
  <si>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</si>
  <si>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</si>
  <si>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</si>
  <si>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</si>
  <si>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</si>
  <si>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</si>
  <si>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</si>
  <si>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</si>
  <si>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</si>
  <si>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</si>
  <si>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</si>
  <si>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</si>
  <si>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</si>
  <si>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</si>
  <si>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</si>
  <si>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</si>
  <si>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</si>
  <si>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</si>
  <si>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</si>
  <si>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</si>
  <si>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</si>
  <si>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</si>
  <si>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</si>
  <si>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</si>
  <si>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</si>
  <si>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</si>
  <si>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</si>
  <si>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</si>
  <si>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</si>
  <si>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</si>
  <si>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</si>
  <si>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</si>
  <si>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</si>
  <si>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</si>
  <si>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</si>
  <si>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</si>
  <si>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</si>
  <si>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</si>
  <si>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</si>
  <si>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</si>
  <si>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</si>
  <si>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</si>
  <si>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</si>
  <si>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</si>
  <si>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</si>
  <si>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</si>
  <si>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</si>
  <si>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</si>
  <si>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</si>
  <si>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</si>
  <si>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</si>
  <si>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</si>
  <si>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</si>
  <si>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</si>
  <si>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</si>
  <si>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</si>
  <si>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</si>
  <si>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</si>
  <si>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</si>
  <si>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</si>
  <si>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</si>
  <si>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</si>
  <si>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</si>
  <si>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</si>
  <si>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</si>
  <si>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</si>
  <si>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</si>
  <si>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</si>
  <si>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</si>
  <si>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</si>
  <si>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</si>
  <si>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</si>
  <si>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</si>
  <si>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</si>
  <si>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</si>
  <si>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</si>
  <si>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</si>
  <si>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</si>
  <si>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</si>
  <si>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</si>
  <si>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</si>
  <si>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</si>
  <si>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</si>
  <si>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</si>
  <si>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</si>
  <si>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</si>
  <si>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</si>
  <si>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</si>
  <si>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</si>
  <si>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</si>
  <si>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</si>
  <si>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</si>
  <si>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</si>
  <si>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</si>
  <si>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16:49:51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</si>
</sst>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1">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546099</xdr:rowOff>
    </xdr:from>
    <xdr:to>
      <xdr:col>3</xdr:col>
      <xdr:colOff>0</xdr:colOff>
      <xdr:row>113</xdr:row>
      <xdr:rowOff>69849</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09550" y="42989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82549</xdr:rowOff>
    </xdr:from>
    <xdr:to>
      <xdr:col>3</xdr:col>
      <xdr:colOff>0</xdr:colOff>
      <xdr:row>18</xdr:row>
      <xdr:rowOff>546099</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09550" y="38353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152399</xdr:rowOff>
    </xdr:from>
    <xdr:to>
      <xdr:col>3</xdr:col>
      <xdr:colOff>0</xdr:colOff>
      <xdr:row>18</xdr:row>
      <xdr:rowOff>82549</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09550" y="33718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50799</xdr:rowOff>
    </xdr:from>
    <xdr:to>
      <xdr:col>3</xdr:col>
      <xdr:colOff>0</xdr:colOff>
      <xdr:row>15</xdr:row>
      <xdr:rowOff>152399</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09550" y="2908299"/>
          <a:ext cx="1968500"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69849</xdr:rowOff>
    </xdr:from>
    <xdr:to>
      <xdr:col>3</xdr:col>
      <xdr:colOff>0</xdr:colOff>
      <xdr:row>13</xdr:row>
      <xdr:rowOff>50799</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09550" y="24447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101599</xdr:rowOff>
    </xdr:from>
    <xdr:to>
      <xdr:col>3</xdr:col>
      <xdr:colOff>0</xdr:colOff>
      <xdr:row>12</xdr:row>
      <xdr:rowOff>69849</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09550" y="19811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152399</xdr:rowOff>
    </xdr:from>
    <xdr:to>
      <xdr:col>3</xdr:col>
      <xdr:colOff>0</xdr:colOff>
      <xdr:row>10</xdr:row>
      <xdr:rowOff>101599</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09550" y="15176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4</xdr:row>
      <xdr:rowOff>539749</xdr:rowOff>
    </xdr:from>
    <xdr:to>
      <xdr:col>3</xdr:col>
      <xdr:colOff>0</xdr:colOff>
      <xdr:row>7</xdr:row>
      <xdr:rowOff>152399</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09550" y="1054099"/>
          <a:ext cx="1968500"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108700" y="5505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635750" y="4851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38100</xdr:colOff>
      <xdr:row>23</xdr:row>
      <xdr:rowOff>0</xdr:rowOff>
    </xdr:from>
    <xdr:to>
      <xdr:col>27</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10869386" y="3170464"/>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070600" y="3822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070600" y="3835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4941550" y="31369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34950" y="596900"/>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29475" y="3226594"/>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62602FF-51DE-4B30-95AA-AF6C640914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1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F2C26862-F684-4045-9A76-64439D8E30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49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7630886" y="12337143"/>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6737350"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502717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814300" y="825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130800" y="487680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9" t="s">
        <v>717</v>
      </c>
      <c r="M5" s="1299"/>
      <c r="N5" s="1299"/>
      <c r="O5" s="1299"/>
      <c r="P5" s="1299"/>
      <c r="Q5" s="1299"/>
      <c r="R5" s="1299"/>
      <c r="S5" s="1299"/>
      <c r="T5" s="1299"/>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551"/>
      <c r="V9" s="551"/>
      <c r="W9" s="489"/>
      <c r="X9" s="559"/>
      <c r="Y9" s="559"/>
      <c r="Z9" s="559"/>
      <c r="AA9" s="559"/>
      <c r="AB9" s="559"/>
      <c r="AC9" s="559"/>
    </row>
    <row r="10" spans="1:29"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29" s="539" customFormat="1" ht="11.25" hidden="1">
      <c r="A11" s="559"/>
      <c r="B11" s="559"/>
      <c r="C11" s="559"/>
      <c r="D11" s="559"/>
      <c r="E11" s="559"/>
      <c r="F11" s="559"/>
      <c r="G11" s="559"/>
      <c r="H11" s="559"/>
      <c r="L11" s="1300"/>
      <c r="M11" s="1300"/>
      <c r="N11" s="536"/>
      <c r="O11" s="551"/>
      <c r="P11" s="551"/>
      <c r="Q11" s="551"/>
      <c r="R11" s="551"/>
      <c r="S11" s="551"/>
      <c r="T11" s="551"/>
      <c r="U11" s="557" t="s">
        <v>371</v>
      </c>
      <c r="X11" s="559"/>
      <c r="Y11" s="559"/>
      <c r="Z11" s="559"/>
      <c r="AA11" s="559"/>
      <c r="AB11" s="559"/>
      <c r="AC11" s="559"/>
    </row>
    <row r="12" spans="1:29">
      <c r="J12" s="499"/>
      <c r="K12" s="499"/>
      <c r="L12" s="494"/>
      <c r="M12" s="494"/>
      <c r="N12" s="472"/>
      <c r="O12" s="1307"/>
      <c r="P12" s="1307"/>
      <c r="Q12" s="1307"/>
      <c r="R12" s="1307"/>
      <c r="S12" s="1307"/>
      <c r="T12" s="1307"/>
      <c r="U12" s="1307"/>
    </row>
    <row r="13" spans="1:29">
      <c r="J13" s="499"/>
      <c r="K13" s="499"/>
      <c r="L13" s="1230" t="s">
        <v>445</v>
      </c>
      <c r="M13" s="1230"/>
      <c r="N13" s="1230"/>
      <c r="O13" s="1230"/>
      <c r="P13" s="1230"/>
      <c r="Q13" s="1230"/>
      <c r="R13" s="1230"/>
      <c r="S13" s="1230"/>
      <c r="T13" s="1230"/>
      <c r="U13" s="1230"/>
      <c r="V13" s="1230"/>
      <c r="W13" s="1230" t="s">
        <v>446</v>
      </c>
    </row>
    <row r="14" spans="1:29" ht="14.25" customHeight="1">
      <c r="J14" s="499"/>
      <c r="K14" s="499"/>
      <c r="L14" s="1313" t="s">
        <v>91</v>
      </c>
      <c r="M14" s="1313" t="s">
        <v>602</v>
      </c>
      <c r="N14" s="630"/>
      <c r="O14" s="1314" t="s">
        <v>604</v>
      </c>
      <c r="P14" s="1315"/>
      <c r="Q14" s="1315"/>
      <c r="R14" s="1315"/>
      <c r="S14" s="1315"/>
      <c r="T14" s="1316"/>
      <c r="U14" s="1296" t="s">
        <v>339</v>
      </c>
      <c r="V14" s="1310" t="s">
        <v>274</v>
      </c>
      <c r="W14" s="1230"/>
    </row>
    <row r="15" spans="1:29" ht="14.25" customHeight="1">
      <c r="J15" s="499"/>
      <c r="K15" s="499"/>
      <c r="L15" s="1313"/>
      <c r="M15" s="1313"/>
      <c r="N15" s="631"/>
      <c r="O15" s="1319" t="s">
        <v>578</v>
      </c>
      <c r="P15" s="1317" t="s">
        <v>270</v>
      </c>
      <c r="Q15" s="1318"/>
      <c r="R15" s="1293" t="s">
        <v>615</v>
      </c>
      <c r="S15" s="1294"/>
      <c r="T15" s="1295"/>
      <c r="U15" s="1297"/>
      <c r="V15" s="1311"/>
      <c r="W15" s="1230"/>
    </row>
    <row r="16" spans="1:29" ht="33.75" customHeight="1">
      <c r="J16" s="499"/>
      <c r="K16" s="499"/>
      <c r="L16" s="1313"/>
      <c r="M16" s="1313"/>
      <c r="N16" s="632"/>
      <c r="O16" s="1320"/>
      <c r="P16" s="505" t="s">
        <v>579</v>
      </c>
      <c r="Q16" s="505" t="s">
        <v>6</v>
      </c>
      <c r="R16" s="506" t="s">
        <v>273</v>
      </c>
      <c r="S16" s="1308" t="s">
        <v>272</v>
      </c>
      <c r="T16" s="1309"/>
      <c r="U16" s="1298"/>
      <c r="V16" s="1312"/>
      <c r="W16" s="1230"/>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1">
        <f ca="1">OFFSET(S17,0,-1)+1</f>
        <v>7</v>
      </c>
      <c r="T17" s="1301"/>
      <c r="U17" s="617">
        <f ca="1">OFFSET(U17,0,-2)+1</f>
        <v>8</v>
      </c>
      <c r="V17" s="618">
        <f ca="1">OFFSET(V17,0,-1)</f>
        <v>8</v>
      </c>
      <c r="W17" s="617">
        <f ca="1">OFFSET(W17,0,-1)+1</f>
        <v>9</v>
      </c>
    </row>
    <row r="18" spans="1:29" ht="22.5">
      <c r="A18" s="1284">
        <v>1</v>
      </c>
      <c r="B18" s="813"/>
      <c r="C18" s="813"/>
      <c r="D18" s="813"/>
      <c r="E18" s="814"/>
      <c r="F18" s="815"/>
      <c r="G18" s="815"/>
      <c r="H18" s="815"/>
      <c r="I18" s="816"/>
      <c r="J18" s="811"/>
      <c r="K18" s="818"/>
      <c r="L18" s="562">
        <f>mergeValue(A18)</f>
        <v>1</v>
      </c>
      <c r="M18" s="610" t="s">
        <v>19</v>
      </c>
      <c r="N18" s="615"/>
      <c r="O18" s="1285"/>
      <c r="P18" s="1285"/>
      <c r="Q18" s="1285"/>
      <c r="R18" s="1285"/>
      <c r="S18" s="1285"/>
      <c r="T18" s="1285"/>
      <c r="U18" s="1285"/>
      <c r="V18" s="1285"/>
      <c r="W18" s="1129" t="s">
        <v>718</v>
      </c>
      <c r="Y18" s="558"/>
      <c r="Z18" s="558" t="str">
        <f t="shared" ref="Z18:Z31" si="0">IF(M18="","",M18 )</f>
        <v>Наименование тарифа</v>
      </c>
      <c r="AA18" s="558"/>
      <c r="AB18" s="558"/>
      <c r="AC18" s="558"/>
    </row>
    <row r="19" spans="1:29" ht="22.5">
      <c r="A19" s="1284"/>
      <c r="B19" s="1284">
        <v>1</v>
      </c>
      <c r="C19" s="813"/>
      <c r="D19" s="813"/>
      <c r="E19" s="815"/>
      <c r="F19" s="815"/>
      <c r="G19" s="815"/>
      <c r="H19" s="815"/>
      <c r="I19" s="810"/>
      <c r="J19" s="809"/>
      <c r="K19" s="812"/>
      <c r="L19" s="562" t="str">
        <f>mergeValue(A19) &amp;"."&amp; mergeValue(B19)</f>
        <v>1.1</v>
      </c>
      <c r="M19" s="516" t="s">
        <v>15</v>
      </c>
      <c r="N19" s="615"/>
      <c r="O19" s="1285"/>
      <c r="P19" s="1285"/>
      <c r="Q19" s="1285"/>
      <c r="R19" s="1285"/>
      <c r="S19" s="1285"/>
      <c r="T19" s="1285"/>
      <c r="U19" s="1285"/>
      <c r="V19" s="1285"/>
      <c r="W19" s="1129" t="s">
        <v>459</v>
      </c>
      <c r="Y19" s="558"/>
      <c r="Z19" s="558" t="str">
        <f t="shared" si="0"/>
        <v>Территория действия тарифа</v>
      </c>
      <c r="AA19" s="558"/>
      <c r="AB19" s="558"/>
      <c r="AC19" s="558"/>
    </row>
    <row r="20" spans="1:29" ht="22.5">
      <c r="A20" s="1284"/>
      <c r="B20" s="1284"/>
      <c r="C20" s="1284">
        <v>1</v>
      </c>
      <c r="D20" s="813"/>
      <c r="E20" s="815"/>
      <c r="F20" s="815"/>
      <c r="G20" s="815"/>
      <c r="H20" s="815"/>
      <c r="I20" s="817"/>
      <c r="J20" s="809"/>
      <c r="K20" s="812"/>
      <c r="L20" s="562" t="str">
        <f>mergeValue(A20) &amp;"."&amp; mergeValue(B20)&amp;"."&amp; mergeValue(C20)</f>
        <v>1.1.1</v>
      </c>
      <c r="M20" s="517" t="s">
        <v>7</v>
      </c>
      <c r="N20" s="615"/>
      <c r="O20" s="1285"/>
      <c r="P20" s="1285"/>
      <c r="Q20" s="1285"/>
      <c r="R20" s="1285"/>
      <c r="S20" s="1285"/>
      <c r="T20" s="1285"/>
      <c r="U20" s="1285"/>
      <c r="V20" s="1285"/>
      <c r="W20" s="1129" t="s">
        <v>600</v>
      </c>
      <c r="Y20" s="558"/>
      <c r="Z20" s="558" t="str">
        <f t="shared" si="0"/>
        <v xml:space="preserve">Наименование системы теплоснабжения </v>
      </c>
      <c r="AA20" s="558"/>
      <c r="AB20" s="558"/>
      <c r="AC20" s="558"/>
    </row>
    <row r="21" spans="1:29" ht="22.5">
      <c r="A21" s="1284"/>
      <c r="B21" s="1284"/>
      <c r="C21" s="1284"/>
      <c r="D21" s="1284">
        <v>1</v>
      </c>
      <c r="E21" s="815"/>
      <c r="F21" s="815"/>
      <c r="G21" s="815"/>
      <c r="H21" s="815"/>
      <c r="I21" s="817"/>
      <c r="J21" s="809"/>
      <c r="K21" s="812"/>
      <c r="L21" s="562" t="str">
        <f>mergeValue(A21) &amp;"."&amp; mergeValue(B21)&amp;"."&amp; mergeValue(C21)&amp;"."&amp; mergeValue(D21)</f>
        <v>1.1.1.1</v>
      </c>
      <c r="M21" s="518" t="s">
        <v>21</v>
      </c>
      <c r="N21" s="615"/>
      <c r="O21" s="1285"/>
      <c r="P21" s="1285"/>
      <c r="Q21" s="1285"/>
      <c r="R21" s="1285"/>
      <c r="S21" s="1285"/>
      <c r="T21" s="1285"/>
      <c r="U21" s="1285"/>
      <c r="V21" s="1285"/>
      <c r="W21" s="1129" t="s">
        <v>601</v>
      </c>
      <c r="Y21" s="558"/>
      <c r="Z21" s="558" t="str">
        <f t="shared" si="0"/>
        <v xml:space="preserve">Источник тепловой энергии  </v>
      </c>
      <c r="AA21" s="558"/>
      <c r="AB21" s="558"/>
      <c r="AC21" s="558"/>
    </row>
    <row r="22" spans="1:29" ht="78.75">
      <c r="A22" s="1284"/>
      <c r="B22" s="1284"/>
      <c r="C22" s="1284"/>
      <c r="D22" s="1284"/>
      <c r="E22" s="1284">
        <v>1</v>
      </c>
      <c r="F22" s="815"/>
      <c r="G22" s="815"/>
      <c r="H22" s="813">
        <v>1</v>
      </c>
      <c r="I22" s="1284">
        <v>1</v>
      </c>
      <c r="J22" s="815"/>
      <c r="K22" s="820"/>
      <c r="L22" s="562" t="str">
        <f>mergeValue(A22) &amp;"."&amp; mergeValue(B22)&amp;"."&amp; mergeValue(C22)&amp;"."&amp; mergeValue(D22)&amp;"."&amp; mergeValue(E22)</f>
        <v>1.1.1.1.1</v>
      </c>
      <c r="M22" s="524" t="s">
        <v>8</v>
      </c>
      <c r="N22" s="615"/>
      <c r="O22" s="1286"/>
      <c r="P22" s="1286"/>
      <c r="Q22" s="1286"/>
      <c r="R22" s="1286"/>
      <c r="S22" s="1286"/>
      <c r="T22" s="1286"/>
      <c r="U22" s="1286"/>
      <c r="V22" s="1286"/>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4"/>
      <c r="B23" s="1284"/>
      <c r="C23" s="1284"/>
      <c r="D23" s="1284"/>
      <c r="E23" s="1284"/>
      <c r="F23" s="1284">
        <v>1</v>
      </c>
      <c r="G23" s="813"/>
      <c r="H23" s="813"/>
      <c r="I23" s="1284"/>
      <c r="J23" s="1284">
        <v>1</v>
      </c>
      <c r="K23" s="821"/>
      <c r="L23" s="562" t="str">
        <f>mergeValue(A23) &amp;"."&amp; mergeValue(B23)&amp;"."&amp; mergeValue(C23)&amp;"."&amp; mergeValue(D23)&amp;"."&amp; mergeValue(E23)&amp;"."&amp; mergeValue(F23)</f>
        <v>1.1.1.1.1.1</v>
      </c>
      <c r="M23" s="525" t="s">
        <v>9</v>
      </c>
      <c r="N23" s="615"/>
      <c r="O23" s="1287"/>
      <c r="P23" s="1288"/>
      <c r="Q23" s="1288"/>
      <c r="R23" s="1288"/>
      <c r="S23" s="1288"/>
      <c r="T23" s="1288"/>
      <c r="U23" s="1288"/>
      <c r="V23" s="1289"/>
      <c r="W23" s="1129" t="s">
        <v>720</v>
      </c>
      <c r="Y23" s="558"/>
      <c r="Z23" s="558" t="str">
        <f t="shared" si="0"/>
        <v>Группа потребителей</v>
      </c>
      <c r="AA23" s="558"/>
      <c r="AB23" s="558"/>
      <c r="AC23" s="558"/>
    </row>
    <row r="24" spans="1:29" ht="122.1" customHeight="1">
      <c r="A24" s="1284"/>
      <c r="B24" s="1284"/>
      <c r="C24" s="1284"/>
      <c r="D24" s="1284"/>
      <c r="E24" s="1284"/>
      <c r="F24" s="1284"/>
      <c r="G24" s="813">
        <v>1</v>
      </c>
      <c r="H24" s="813"/>
      <c r="I24" s="1284"/>
      <c r="J24" s="1284"/>
      <c r="K24" s="821">
        <v>1</v>
      </c>
      <c r="L24" s="562" t="str">
        <f>mergeValue(A24) &amp;"."&amp; mergeValue(B24)&amp;"."&amp; mergeValue(C24)&amp;"."&amp; mergeValue(D24)&amp;"."&amp; mergeValue(E24)&amp;"."&amp; mergeValue(F24)&amp;"."&amp; mergeValue(G24)</f>
        <v>1.1.1.1.1.1.1</v>
      </c>
      <c r="M24" s="1088"/>
      <c r="N24" s="615"/>
      <c r="O24" s="532"/>
      <c r="P24" s="532"/>
      <c r="Q24" s="1040"/>
      <c r="R24" s="1291"/>
      <c r="S24" s="1292" t="s">
        <v>83</v>
      </c>
      <c r="T24" s="1291"/>
      <c r="U24" s="1292" t="s">
        <v>84</v>
      </c>
      <c r="V24" s="532"/>
      <c r="W24" s="1302" t="s">
        <v>721</v>
      </c>
      <c r="X24" s="554" t="str">
        <f>strCheckDate(O25:V25)</f>
        <v/>
      </c>
      <c r="Y24" s="558"/>
      <c r="Z24" s="558" t="str">
        <f t="shared" si="0"/>
        <v/>
      </c>
      <c r="AA24" s="558"/>
      <c r="AB24" s="558"/>
      <c r="AC24" s="558"/>
    </row>
    <row r="25" spans="1:29" ht="11.25" hidden="1">
      <c r="A25" s="1284"/>
      <c r="B25" s="1284"/>
      <c r="C25" s="1284"/>
      <c r="D25" s="1284"/>
      <c r="E25" s="1284"/>
      <c r="F25" s="1284"/>
      <c r="G25" s="813"/>
      <c r="H25" s="813"/>
      <c r="I25" s="1284"/>
      <c r="J25" s="1284"/>
      <c r="K25" s="821"/>
      <c r="L25" s="569"/>
      <c r="M25" s="615"/>
      <c r="N25" s="615"/>
      <c r="O25" s="532"/>
      <c r="P25" s="532"/>
      <c r="Q25" s="553" t="str">
        <f>R24 &amp; "-" &amp; T24</f>
        <v>-</v>
      </c>
      <c r="R25" s="1291"/>
      <c r="S25" s="1292"/>
      <c r="T25" s="1291"/>
      <c r="U25" s="1292"/>
      <c r="V25" s="532"/>
      <c r="W25" s="1303"/>
      <c r="Y25" s="558"/>
      <c r="Z25" s="558" t="str">
        <f t="shared" si="0"/>
        <v/>
      </c>
      <c r="AA25" s="558"/>
      <c r="AB25" s="558"/>
      <c r="AC25" s="558"/>
    </row>
    <row r="26" spans="1:29" ht="15" customHeight="1">
      <c r="A26" s="1284"/>
      <c r="B26" s="1284"/>
      <c r="C26" s="1284"/>
      <c r="D26" s="1284"/>
      <c r="E26" s="1284"/>
      <c r="F26" s="1284"/>
      <c r="G26" s="815"/>
      <c r="H26" s="813"/>
      <c r="I26" s="1284"/>
      <c r="J26" s="1284"/>
      <c r="K26" s="820"/>
      <c r="L26" s="508"/>
      <c r="M26" s="527" t="s">
        <v>24</v>
      </c>
      <c r="N26" s="534"/>
      <c r="O26" s="534"/>
      <c r="P26" s="534"/>
      <c r="Q26" s="534"/>
      <c r="R26" s="534"/>
      <c r="S26" s="534"/>
      <c r="T26" s="534"/>
      <c r="U26" s="534"/>
      <c r="V26" s="530"/>
      <c r="W26" s="1304"/>
      <c r="Y26" s="558"/>
      <c r="Z26" s="558" t="str">
        <f t="shared" si="0"/>
        <v>Добавить вид теплоносителя (параметры теплоносителя)</v>
      </c>
      <c r="AA26" s="558"/>
      <c r="AB26" s="558"/>
      <c r="AC26" s="558"/>
    </row>
    <row r="27" spans="1:29" ht="15" customHeight="1">
      <c r="A27" s="1284"/>
      <c r="B27" s="1284"/>
      <c r="C27" s="1284"/>
      <c r="D27" s="1284"/>
      <c r="E27" s="1284"/>
      <c r="F27" s="815"/>
      <c r="G27" s="815"/>
      <c r="H27" s="813"/>
      <c r="I27" s="128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4"/>
      <c r="B28" s="1284"/>
      <c r="C28" s="1284"/>
      <c r="D28" s="128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4"/>
      <c r="B29" s="1284"/>
      <c r="C29" s="128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4"/>
      <c r="B30" s="128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8" t="s">
        <v>470</v>
      </c>
      <c r="G2" s="1279"/>
      <c r="H2" s="1280"/>
      <c r="I2" s="757"/>
    </row>
    <row r="3" spans="1:20" ht="3" customHeight="1"/>
    <row r="4" spans="1:20" s="955" customFormat="1" ht="11.25">
      <c r="A4" s="961"/>
      <c r="B4" s="961"/>
      <c r="C4" s="961"/>
      <c r="D4" s="961"/>
      <c r="F4" s="1230" t="s">
        <v>445</v>
      </c>
      <c r="G4" s="1230"/>
      <c r="H4" s="1230"/>
      <c r="I4" s="128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07.05.2021</v>
      </c>
      <c r="I7" s="767" t="s">
        <v>472</v>
      </c>
      <c r="J7" s="584"/>
      <c r="K7" s="961"/>
      <c r="L7" s="961"/>
      <c r="M7" s="961"/>
      <c r="N7" s="961"/>
      <c r="O7" s="961"/>
      <c r="P7" s="961"/>
      <c r="Q7" s="961"/>
      <c r="R7" s="961"/>
      <c r="S7" s="961"/>
      <c r="T7" s="961"/>
    </row>
    <row r="8" spans="1:20" s="955" customFormat="1" ht="45">
      <c r="A8" s="1282">
        <v>1</v>
      </c>
      <c r="B8" s="961"/>
      <c r="C8" s="961"/>
      <c r="D8" s="961"/>
      <c r="F8" s="977" t="str">
        <f>"2." &amp;mergeValue(A8)</f>
        <v>2.1</v>
      </c>
      <c r="G8" s="766" t="s">
        <v>473</v>
      </c>
      <c r="H8" s="975"/>
      <c r="I8" s="767" t="s">
        <v>568</v>
      </c>
      <c r="J8" s="584"/>
      <c r="K8" s="961"/>
      <c r="L8" s="961"/>
      <c r="M8" s="961"/>
      <c r="N8" s="961"/>
      <c r="O8" s="961"/>
      <c r="P8" s="961"/>
      <c r="Q8" s="961"/>
      <c r="R8" s="961"/>
      <c r="S8" s="961"/>
      <c r="T8" s="961"/>
    </row>
    <row r="9" spans="1:20" s="955" customFormat="1" ht="22.5">
      <c r="A9" s="1282"/>
      <c r="B9" s="961"/>
      <c r="C9" s="961"/>
      <c r="D9" s="961"/>
      <c r="F9" s="977" t="str">
        <f>"3." &amp;mergeValue(A9)</f>
        <v>3.1</v>
      </c>
      <c r="G9" s="766" t="s">
        <v>474</v>
      </c>
      <c r="H9" s="975"/>
      <c r="I9" s="767" t="s">
        <v>566</v>
      </c>
      <c r="J9" s="584"/>
      <c r="K9" s="961"/>
      <c r="L9" s="961"/>
      <c r="M9" s="961"/>
      <c r="N9" s="961"/>
      <c r="O9" s="961"/>
      <c r="P9" s="961"/>
      <c r="Q9" s="961"/>
      <c r="R9" s="961"/>
      <c r="S9" s="961"/>
      <c r="T9" s="961"/>
    </row>
    <row r="10" spans="1:20" s="955" customFormat="1" ht="22.5">
      <c r="A10" s="1282"/>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2"/>
      <c r="B11" s="1282">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82"/>
      <c r="B12" s="1282"/>
      <c r="C12" s="1282">
        <v>1</v>
      </c>
      <c r="D12" s="971"/>
      <c r="F12" s="977" t="str">
        <f>"4."&amp;mergeValue(A12) &amp;"."&amp;mergeValue(B12)&amp;"."&amp;mergeValue(C12)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2"/>
      <c r="B13" s="1282"/>
      <c r="C13" s="1282"/>
      <c r="D13" s="971">
        <v>1</v>
      </c>
      <c r="F13" s="977" t="str">
        <f>"4."&amp;mergeValue(A13) &amp;"."&amp;mergeValue(B13)&amp;"."&amp;mergeValue(C13)&amp;"."&amp;mergeValue(D13)</f>
        <v>4.1.1.1.1</v>
      </c>
      <c r="G13" s="769" t="s">
        <v>477</v>
      </c>
      <c r="H13" s="975"/>
      <c r="I13" s="1283" t="s">
        <v>569</v>
      </c>
      <c r="J13" s="584"/>
      <c r="K13" s="961"/>
      <c r="L13" s="961"/>
      <c r="M13" s="961"/>
      <c r="N13" s="961"/>
      <c r="O13" s="961"/>
      <c r="P13" s="961"/>
      <c r="Q13" s="961"/>
      <c r="R13" s="961"/>
      <c r="S13" s="961"/>
      <c r="T13" s="961"/>
    </row>
    <row r="14" spans="1:20" s="955" customFormat="1" ht="18.75">
      <c r="A14" s="1282"/>
      <c r="B14" s="1282"/>
      <c r="C14" s="1282"/>
      <c r="D14" s="971"/>
      <c r="F14" s="770"/>
      <c r="G14" s="948" t="s">
        <v>4</v>
      </c>
      <c r="H14" s="593"/>
      <c r="I14" s="1283"/>
      <c r="J14" s="584"/>
      <c r="K14" s="961"/>
      <c r="L14" s="961"/>
      <c r="M14" s="961"/>
      <c r="N14" s="961"/>
      <c r="O14" s="961"/>
      <c r="P14" s="961"/>
      <c r="Q14" s="961"/>
      <c r="R14" s="961"/>
      <c r="S14" s="961"/>
      <c r="T14" s="961"/>
    </row>
    <row r="15" spans="1:20" s="955" customFormat="1" ht="18.75">
      <c r="A15" s="1282"/>
      <c r="B15" s="1282"/>
      <c r="C15" s="971"/>
      <c r="D15" s="971"/>
      <c r="F15" s="603"/>
      <c r="G15" s="546" t="s">
        <v>401</v>
      </c>
      <c r="H15" s="604"/>
      <c r="I15" s="605"/>
      <c r="J15" s="584"/>
      <c r="K15" s="961"/>
      <c r="L15" s="961"/>
      <c r="M15" s="961"/>
      <c r="N15" s="961"/>
      <c r="O15" s="961"/>
      <c r="P15" s="961"/>
      <c r="Q15" s="961"/>
      <c r="R15" s="961"/>
      <c r="S15" s="961"/>
      <c r="T15" s="961"/>
    </row>
    <row r="16" spans="1:20" s="955" customFormat="1" ht="18.75">
      <c r="A16" s="1282"/>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931"/>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hidden="1"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299" t="s">
        <v>717</v>
      </c>
      <c r="M5" s="1299"/>
      <c r="N5" s="1299"/>
      <c r="O5" s="1299"/>
      <c r="P5" s="1299"/>
      <c r="Q5" s="1299"/>
      <c r="R5" s="1299"/>
      <c r="S5" s="1299"/>
      <c r="T5" s="1299"/>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4" s="955" customFormat="1" ht="11.25" hidden="1">
      <c r="A11" s="961"/>
      <c r="B11" s="961"/>
      <c r="C11" s="961"/>
      <c r="D11" s="961"/>
      <c r="E11" s="961"/>
      <c r="F11" s="961"/>
      <c r="G11" s="961"/>
      <c r="H11" s="961"/>
      <c r="L11" s="1300"/>
      <c r="M11" s="1300"/>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07"/>
      <c r="P12" s="1307"/>
      <c r="Q12" s="1307"/>
      <c r="R12" s="1307"/>
      <c r="S12" s="1307"/>
      <c r="T12" s="1307"/>
      <c r="U12" s="1307"/>
    </row>
    <row r="13" spans="1:34">
      <c r="J13" s="943"/>
      <c r="K13" s="943"/>
      <c r="L13" s="1230" t="s">
        <v>445</v>
      </c>
      <c r="M13" s="1230"/>
      <c r="N13" s="1230"/>
      <c r="O13" s="1230"/>
      <c r="P13" s="1230"/>
      <c r="Q13" s="1230"/>
      <c r="R13" s="1230"/>
      <c r="S13" s="1230"/>
      <c r="T13" s="1230"/>
      <c r="U13" s="1230"/>
      <c r="V13" s="1230"/>
      <c r="W13" s="1230" t="s">
        <v>446</v>
      </c>
    </row>
    <row r="14" spans="1:34" ht="14.25" customHeight="1">
      <c r="J14" s="943"/>
      <c r="K14" s="943"/>
      <c r="L14" s="1313" t="s">
        <v>91</v>
      </c>
      <c r="M14" s="1313" t="s">
        <v>602</v>
      </c>
      <c r="N14" s="630"/>
      <c r="O14" s="1314" t="s">
        <v>604</v>
      </c>
      <c r="P14" s="1315"/>
      <c r="Q14" s="1315"/>
      <c r="R14" s="1315"/>
      <c r="S14" s="1315"/>
      <c r="T14" s="1316"/>
      <c r="U14" s="1296" t="s">
        <v>339</v>
      </c>
      <c r="V14" s="1310" t="s">
        <v>274</v>
      </c>
      <c r="W14" s="1230"/>
    </row>
    <row r="15" spans="1:34" ht="14.25" customHeight="1">
      <c r="J15" s="943"/>
      <c r="K15" s="943"/>
      <c r="L15" s="1313"/>
      <c r="M15" s="1313"/>
      <c r="N15" s="631"/>
      <c r="O15" s="1319" t="s">
        <v>578</v>
      </c>
      <c r="P15" s="1317" t="s">
        <v>270</v>
      </c>
      <c r="Q15" s="1318"/>
      <c r="R15" s="1293" t="s">
        <v>615</v>
      </c>
      <c r="S15" s="1294"/>
      <c r="T15" s="1295"/>
      <c r="U15" s="1297"/>
      <c r="V15" s="1311"/>
      <c r="W15" s="1230"/>
    </row>
    <row r="16" spans="1:34" ht="33.75" customHeight="1">
      <c r="J16" s="943"/>
      <c r="K16" s="943"/>
      <c r="L16" s="1313"/>
      <c r="M16" s="1313"/>
      <c r="N16" s="632"/>
      <c r="O16" s="1320"/>
      <c r="P16" s="719" t="s">
        <v>579</v>
      </c>
      <c r="Q16" s="719" t="s">
        <v>6</v>
      </c>
      <c r="R16" s="976" t="s">
        <v>273</v>
      </c>
      <c r="S16" s="1308" t="s">
        <v>272</v>
      </c>
      <c r="T16" s="1309"/>
      <c r="U16" s="1298"/>
      <c r="V16" s="1312"/>
      <c r="W16" s="1230"/>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1">
        <f ca="1">OFFSET(S17,0,-1)+1</f>
        <v>7</v>
      </c>
      <c r="T17" s="1301"/>
      <c r="U17" s="973">
        <f ca="1">OFFSET(U17,0,-2)+1</f>
        <v>8</v>
      </c>
      <c r="V17" s="618">
        <f ca="1">OFFSET(V17,0,-1)</f>
        <v>8</v>
      </c>
      <c r="W17" s="973">
        <f ca="1">OFFSET(W17,0,-1)+1</f>
        <v>9</v>
      </c>
    </row>
    <row r="18" spans="1:36" ht="22.5">
      <c r="A18" s="1284">
        <v>1</v>
      </c>
      <c r="B18" s="963"/>
      <c r="C18" s="963"/>
      <c r="D18" s="963"/>
      <c r="E18" s="929"/>
      <c r="F18" s="974"/>
      <c r="G18" s="974"/>
      <c r="H18" s="974"/>
      <c r="I18" s="931"/>
      <c r="J18" s="927"/>
      <c r="K18" s="911"/>
      <c r="L18" s="978">
        <f>mergeValue(A18)</f>
        <v>1</v>
      </c>
      <c r="M18" s="610" t="s">
        <v>19</v>
      </c>
      <c r="N18" s="615"/>
      <c r="O18" s="1285"/>
      <c r="P18" s="1285"/>
      <c r="Q18" s="1285"/>
      <c r="R18" s="1285"/>
      <c r="S18" s="1285"/>
      <c r="T18" s="1285"/>
      <c r="U18" s="1285"/>
      <c r="V18" s="1285"/>
      <c r="W18" s="1129" t="s">
        <v>718</v>
      </c>
      <c r="Y18" s="777"/>
      <c r="Z18" s="777" t="str">
        <f t="shared" ref="Z18:Z31" si="0">IF(M18="","",M18 )</f>
        <v>Наименование тарифа</v>
      </c>
      <c r="AA18" s="777"/>
      <c r="AB18" s="777"/>
      <c r="AC18" s="777"/>
      <c r="AI18" s="956"/>
      <c r="AJ18" s="956"/>
    </row>
    <row r="19" spans="1:36" ht="22.5">
      <c r="A19" s="1284"/>
      <c r="B19" s="1284">
        <v>1</v>
      </c>
      <c r="C19" s="963"/>
      <c r="D19" s="963"/>
      <c r="E19" s="974"/>
      <c r="F19" s="974"/>
      <c r="G19" s="974"/>
      <c r="H19" s="974"/>
      <c r="I19" s="969"/>
      <c r="J19" s="902"/>
      <c r="K19" s="905"/>
      <c r="L19" s="978" t="str">
        <f>mergeValue(A19) &amp;"."&amp; mergeValue(B19)</f>
        <v>1.1</v>
      </c>
      <c r="M19" s="658" t="s">
        <v>15</v>
      </c>
      <c r="N19" s="615"/>
      <c r="O19" s="1285"/>
      <c r="P19" s="1285"/>
      <c r="Q19" s="1285"/>
      <c r="R19" s="1285"/>
      <c r="S19" s="1285"/>
      <c r="T19" s="1285"/>
      <c r="U19" s="1285"/>
      <c r="V19" s="1285"/>
      <c r="W19" s="1129" t="s">
        <v>459</v>
      </c>
      <c r="Y19" s="777"/>
      <c r="Z19" s="777" t="str">
        <f t="shared" si="0"/>
        <v>Территория действия тарифа</v>
      </c>
      <c r="AA19" s="777"/>
      <c r="AB19" s="777"/>
      <c r="AC19" s="777"/>
      <c r="AI19" s="956"/>
      <c r="AJ19" s="956"/>
    </row>
    <row r="20" spans="1:36" ht="22.5">
      <c r="A20" s="1284"/>
      <c r="B20" s="1284"/>
      <c r="C20" s="1284">
        <v>1</v>
      </c>
      <c r="D20" s="963"/>
      <c r="E20" s="974"/>
      <c r="F20" s="974"/>
      <c r="G20" s="974"/>
      <c r="H20" s="974"/>
      <c r="I20" s="910"/>
      <c r="J20" s="902"/>
      <c r="K20" s="905"/>
      <c r="L20" s="978" t="str">
        <f>mergeValue(A20) &amp;"."&amp; mergeValue(B20)&amp;"."&amp; mergeValue(C20)</f>
        <v>1.1.1</v>
      </c>
      <c r="M20" s="659" t="s">
        <v>7</v>
      </c>
      <c r="N20" s="615"/>
      <c r="O20" s="1285"/>
      <c r="P20" s="1285"/>
      <c r="Q20" s="1285"/>
      <c r="R20" s="1285"/>
      <c r="S20" s="1285"/>
      <c r="T20" s="1285"/>
      <c r="U20" s="1285"/>
      <c r="V20" s="1285"/>
      <c r="W20" s="1129" t="s">
        <v>600</v>
      </c>
      <c r="Y20" s="777"/>
      <c r="Z20" s="777" t="str">
        <f t="shared" si="0"/>
        <v xml:space="preserve">Наименование системы теплоснабжения </v>
      </c>
      <c r="AA20" s="777"/>
      <c r="AB20" s="777"/>
      <c r="AC20" s="777"/>
      <c r="AI20" s="956"/>
      <c r="AJ20" s="956"/>
    </row>
    <row r="21" spans="1:36" ht="22.5">
      <c r="A21" s="1284"/>
      <c r="B21" s="1284"/>
      <c r="C21" s="1284"/>
      <c r="D21" s="1284">
        <v>1</v>
      </c>
      <c r="E21" s="974"/>
      <c r="F21" s="974"/>
      <c r="G21" s="974"/>
      <c r="H21" s="974"/>
      <c r="I21" s="910"/>
      <c r="J21" s="902"/>
      <c r="K21" s="905"/>
      <c r="L21" s="978" t="str">
        <f>mergeValue(A21) &amp;"."&amp; mergeValue(B21)&amp;"."&amp; mergeValue(C21)&amp;"."&amp; mergeValue(D21)</f>
        <v>1.1.1.1</v>
      </c>
      <c r="M21" s="660" t="s">
        <v>21</v>
      </c>
      <c r="N21" s="615"/>
      <c r="O21" s="1285"/>
      <c r="P21" s="1285"/>
      <c r="Q21" s="1285"/>
      <c r="R21" s="1285"/>
      <c r="S21" s="1285"/>
      <c r="T21" s="1285"/>
      <c r="U21" s="1285"/>
      <c r="V21" s="1285"/>
      <c r="W21" s="1129" t="s">
        <v>601</v>
      </c>
      <c r="Y21" s="777"/>
      <c r="Z21" s="777" t="str">
        <f t="shared" si="0"/>
        <v xml:space="preserve">Источник тепловой энергии  </v>
      </c>
      <c r="AA21" s="777"/>
      <c r="AB21" s="777"/>
      <c r="AC21" s="777"/>
      <c r="AI21" s="956"/>
      <c r="AJ21" s="956"/>
    </row>
    <row r="22" spans="1:36" ht="78.75">
      <c r="A22" s="1284"/>
      <c r="B22" s="1284"/>
      <c r="C22" s="1284"/>
      <c r="D22" s="1284"/>
      <c r="E22" s="1284">
        <v>1</v>
      </c>
      <c r="F22" s="974"/>
      <c r="G22" s="974"/>
      <c r="H22" s="963">
        <v>1</v>
      </c>
      <c r="I22" s="1284">
        <v>1</v>
      </c>
      <c r="J22" s="974"/>
      <c r="K22" s="913"/>
      <c r="L22" s="978" t="str">
        <f>mergeValue(A22) &amp;"."&amp; mergeValue(B22)&amp;"."&amp; mergeValue(C22)&amp;"."&amp; mergeValue(D22)&amp;"."&amp; mergeValue(E22)</f>
        <v>1.1.1.1.1</v>
      </c>
      <c r="M22" s="524" t="s">
        <v>8</v>
      </c>
      <c r="N22" s="615"/>
      <c r="O22" s="1286"/>
      <c r="P22" s="1286"/>
      <c r="Q22" s="1286"/>
      <c r="R22" s="1286"/>
      <c r="S22" s="1286"/>
      <c r="T22" s="1286"/>
      <c r="U22" s="1286"/>
      <c r="V22" s="1286"/>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284"/>
      <c r="B23" s="1284"/>
      <c r="C23" s="1284"/>
      <c r="D23" s="1284"/>
      <c r="E23" s="1284"/>
      <c r="F23" s="1284">
        <v>1</v>
      </c>
      <c r="G23" s="963"/>
      <c r="H23" s="963"/>
      <c r="I23" s="1284"/>
      <c r="J23" s="1284">
        <v>1</v>
      </c>
      <c r="K23" s="914"/>
      <c r="L23" s="978" t="str">
        <f>mergeValue(A23) &amp;"."&amp; mergeValue(B23)&amp;"."&amp; mergeValue(C23)&amp;"."&amp; mergeValue(D23)&amp;"."&amp; mergeValue(E23)&amp;"."&amp; mergeValue(F23)</f>
        <v>1.1.1.1.1.1</v>
      </c>
      <c r="M23" s="525" t="s">
        <v>9</v>
      </c>
      <c r="N23" s="615"/>
      <c r="O23" s="1287"/>
      <c r="P23" s="1288"/>
      <c r="Q23" s="1288"/>
      <c r="R23" s="1288"/>
      <c r="S23" s="1288"/>
      <c r="T23" s="1288"/>
      <c r="U23" s="1288"/>
      <c r="V23" s="1289"/>
      <c r="W23" s="1129" t="s">
        <v>720</v>
      </c>
      <c r="Y23" s="777"/>
      <c r="Z23" s="777" t="str">
        <f t="shared" si="0"/>
        <v>Группа потребителей</v>
      </c>
      <c r="AA23" s="777"/>
      <c r="AB23" s="777"/>
      <c r="AC23" s="777"/>
      <c r="AI23" s="956"/>
      <c r="AJ23" s="956"/>
    </row>
    <row r="24" spans="1:36" ht="122.1" customHeight="1">
      <c r="A24" s="1284"/>
      <c r="B24" s="1284"/>
      <c r="C24" s="1284"/>
      <c r="D24" s="1284"/>
      <c r="E24" s="1284"/>
      <c r="F24" s="1284"/>
      <c r="G24" s="963">
        <v>1</v>
      </c>
      <c r="H24" s="963"/>
      <c r="I24" s="1284"/>
      <c r="J24" s="1284"/>
      <c r="K24" s="914">
        <v>1</v>
      </c>
      <c r="L24" s="978" t="str">
        <f>mergeValue(A24) &amp;"."&amp; mergeValue(B24)&amp;"."&amp; mergeValue(C24)&amp;"."&amp; mergeValue(D24)&amp;"."&amp; mergeValue(E24)&amp;"."&amp; mergeValue(F24)&amp;"."&amp; mergeValue(G24)</f>
        <v>1.1.1.1.1.1.1</v>
      </c>
      <c r="M24" s="1088"/>
      <c r="N24" s="615"/>
      <c r="O24" s="726"/>
      <c r="P24" s="726"/>
      <c r="Q24" s="1040"/>
      <c r="R24" s="1291"/>
      <c r="S24" s="1292" t="s">
        <v>83</v>
      </c>
      <c r="T24" s="1291"/>
      <c r="U24" s="1292" t="s">
        <v>84</v>
      </c>
      <c r="V24" s="726"/>
      <c r="W24" s="1302" t="s">
        <v>721</v>
      </c>
      <c r="X24" s="956" t="str">
        <f>strCheckDate(O25:V25)</f>
        <v/>
      </c>
      <c r="Y24" s="777"/>
      <c r="Z24" s="777" t="str">
        <f t="shared" si="0"/>
        <v/>
      </c>
      <c r="AA24" s="777"/>
      <c r="AB24" s="777"/>
      <c r="AC24" s="777"/>
      <c r="AI24" s="956"/>
      <c r="AJ24" s="956"/>
    </row>
    <row r="25" spans="1:36" ht="11.25" hidden="1">
      <c r="A25" s="1284"/>
      <c r="B25" s="1284"/>
      <c r="C25" s="1284"/>
      <c r="D25" s="1284"/>
      <c r="E25" s="1284"/>
      <c r="F25" s="1284"/>
      <c r="G25" s="963"/>
      <c r="H25" s="963"/>
      <c r="I25" s="1284"/>
      <c r="J25" s="1284"/>
      <c r="K25" s="914"/>
      <c r="L25" s="752"/>
      <c r="M25" s="615"/>
      <c r="N25" s="615"/>
      <c r="O25" s="726"/>
      <c r="P25" s="726"/>
      <c r="Q25" s="732" t="str">
        <f>R24 &amp; "-" &amp; T24</f>
        <v>-</v>
      </c>
      <c r="R25" s="1291"/>
      <c r="S25" s="1292"/>
      <c r="T25" s="1291"/>
      <c r="U25" s="1292"/>
      <c r="V25" s="726"/>
      <c r="W25" s="1303"/>
      <c r="Y25" s="777"/>
      <c r="Z25" s="777" t="str">
        <f t="shared" si="0"/>
        <v/>
      </c>
      <c r="AA25" s="777"/>
      <c r="AB25" s="777"/>
      <c r="AC25" s="777"/>
      <c r="AI25" s="956"/>
      <c r="AJ25" s="956"/>
    </row>
    <row r="26" spans="1:36" ht="15" customHeight="1">
      <c r="A26" s="1284"/>
      <c r="B26" s="1284"/>
      <c r="C26" s="1284"/>
      <c r="D26" s="1284"/>
      <c r="E26" s="1284"/>
      <c r="F26" s="1284"/>
      <c r="G26" s="974"/>
      <c r="H26" s="963"/>
      <c r="I26" s="1284"/>
      <c r="J26" s="1284"/>
      <c r="K26" s="913"/>
      <c r="L26" s="654"/>
      <c r="M26" s="527" t="s">
        <v>24</v>
      </c>
      <c r="N26" s="954"/>
      <c r="O26" s="954"/>
      <c r="P26" s="954"/>
      <c r="Q26" s="954"/>
      <c r="R26" s="954"/>
      <c r="S26" s="954"/>
      <c r="T26" s="954"/>
      <c r="U26" s="954"/>
      <c r="V26" s="725"/>
      <c r="W26" s="1304"/>
      <c r="Y26" s="777"/>
      <c r="Z26" s="777" t="str">
        <f t="shared" si="0"/>
        <v>Добавить вид теплоносителя (параметры теплоносителя)</v>
      </c>
      <c r="AA26" s="777"/>
      <c r="AB26" s="777"/>
      <c r="AC26" s="777"/>
      <c r="AI26" s="956"/>
      <c r="AJ26" s="956"/>
    </row>
    <row r="27" spans="1:36" ht="15" customHeight="1">
      <c r="A27" s="1284"/>
      <c r="B27" s="1284"/>
      <c r="C27" s="1284"/>
      <c r="D27" s="1284"/>
      <c r="E27" s="1284"/>
      <c r="F27" s="974"/>
      <c r="G27" s="974"/>
      <c r="H27" s="963"/>
      <c r="I27" s="1284"/>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284"/>
      <c r="B28" s="1284"/>
      <c r="C28" s="1284"/>
      <c r="D28" s="1284"/>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284"/>
      <c r="B29" s="1284"/>
      <c r="C29" s="1284"/>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284"/>
      <c r="B30" s="1284"/>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284"/>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36"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34"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MG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4 U393240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9" t="s">
        <v>717</v>
      </c>
      <c r="M5" s="1299"/>
      <c r="N5" s="1299"/>
      <c r="O5" s="1299"/>
      <c r="P5" s="1299"/>
      <c r="Q5" s="1299"/>
      <c r="R5" s="1299"/>
      <c r="S5" s="1299"/>
      <c r="T5" s="1299"/>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21"/>
      <c r="P7" s="1321"/>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5"/>
      <c r="P9" s="1305"/>
      <c r="Q9" s="1305"/>
      <c r="R9" s="1305"/>
      <c r="S9" s="1305"/>
      <c r="T9" s="1305"/>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6" t="str">
        <f>IF(datePr_ch="",IF(datePr="","",datePr),datePr_ch)</f>
        <v>29.04.2021</v>
      </c>
      <c r="P10" s="1306"/>
      <c r="Q10" s="1306"/>
      <c r="R10" s="1306"/>
      <c r="S10" s="1306"/>
      <c r="T10" s="1306"/>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6" t="str">
        <f>IF(numberPr_ch="",IF(numberPr="","",numberPr),numberPr_ch)</f>
        <v>1790</v>
      </c>
      <c r="P11" s="1306"/>
      <c r="Q11" s="1306"/>
      <c r="R11" s="1306"/>
      <c r="S11" s="1306"/>
      <c r="T11" s="1306"/>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305"/>
      <c r="P12" s="1305"/>
      <c r="Q12" s="1305"/>
      <c r="R12" s="1305"/>
      <c r="S12" s="1305"/>
      <c r="T12" s="1305"/>
      <c r="U12" s="780"/>
      <c r="V12" s="780"/>
      <c r="X12" s="1121"/>
      <c r="Y12" s="1121"/>
      <c r="Z12" s="1121"/>
      <c r="AA12" s="1121"/>
      <c r="AB12" s="1121"/>
    </row>
    <row r="13" spans="1:34" s="539" customFormat="1" ht="11.25" hidden="1">
      <c r="A13" s="559"/>
      <c r="B13" s="559"/>
      <c r="C13" s="559"/>
      <c r="D13" s="559"/>
      <c r="E13" s="559"/>
      <c r="F13" s="559"/>
      <c r="G13" s="559"/>
      <c r="H13" s="559"/>
      <c r="L13" s="1300"/>
      <c r="M13" s="1300"/>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7"/>
      <c r="P14" s="1307"/>
      <c r="Q14" s="1307"/>
      <c r="R14" s="1307"/>
      <c r="S14" s="1307"/>
      <c r="T14" s="1307"/>
      <c r="U14" s="1307"/>
    </row>
    <row r="15" spans="1:34">
      <c r="J15" s="499"/>
      <c r="K15" s="499"/>
      <c r="L15" s="1230" t="s">
        <v>445</v>
      </c>
      <c r="M15" s="1230"/>
      <c r="N15" s="1230"/>
      <c r="O15" s="1230"/>
      <c r="P15" s="1230"/>
      <c r="Q15" s="1230"/>
      <c r="R15" s="1230"/>
      <c r="S15" s="1230"/>
      <c r="T15" s="1230"/>
      <c r="U15" s="1230"/>
      <c r="V15" s="1230"/>
      <c r="W15" s="1230" t="s">
        <v>446</v>
      </c>
    </row>
    <row r="16" spans="1:34" ht="14.25" customHeight="1">
      <c r="J16" s="499"/>
      <c r="K16" s="499"/>
      <c r="L16" s="1313" t="s">
        <v>91</v>
      </c>
      <c r="M16" s="1313" t="s">
        <v>602</v>
      </c>
      <c r="N16" s="630"/>
      <c r="O16" s="1314" t="s">
        <v>604</v>
      </c>
      <c r="P16" s="1315"/>
      <c r="Q16" s="1315"/>
      <c r="R16" s="1315"/>
      <c r="S16" s="1315"/>
      <c r="T16" s="1316"/>
      <c r="U16" s="1296" t="s">
        <v>339</v>
      </c>
      <c r="V16" s="1310" t="s">
        <v>274</v>
      </c>
      <c r="W16" s="1230"/>
    </row>
    <row r="17" spans="1:36" ht="14.25" customHeight="1">
      <c r="J17" s="499"/>
      <c r="K17" s="499"/>
      <c r="L17" s="1313"/>
      <c r="M17" s="1313"/>
      <c r="N17" s="631"/>
      <c r="O17" s="1319" t="s">
        <v>578</v>
      </c>
      <c r="P17" s="1317" t="s">
        <v>270</v>
      </c>
      <c r="Q17" s="1318"/>
      <c r="R17" s="1293" t="s">
        <v>615</v>
      </c>
      <c r="S17" s="1294"/>
      <c r="T17" s="1295"/>
      <c r="U17" s="1297"/>
      <c r="V17" s="1311"/>
      <c r="W17" s="1230"/>
    </row>
    <row r="18" spans="1:36" ht="33.75" customHeight="1">
      <c r="J18" s="499"/>
      <c r="K18" s="499"/>
      <c r="L18" s="1313"/>
      <c r="M18" s="1313"/>
      <c r="N18" s="632"/>
      <c r="O18" s="1320"/>
      <c r="P18" s="505" t="s">
        <v>579</v>
      </c>
      <c r="Q18" s="505" t="s">
        <v>6</v>
      </c>
      <c r="R18" s="506" t="s">
        <v>273</v>
      </c>
      <c r="S18" s="1308" t="s">
        <v>272</v>
      </c>
      <c r="T18" s="1309"/>
      <c r="U18" s="1298"/>
      <c r="V18" s="1312"/>
      <c r="W18" s="1230"/>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1">
        <f ca="1">OFFSET(S19,0,-1)+1</f>
        <v>7</v>
      </c>
      <c r="T19" s="1301"/>
      <c r="U19" s="617">
        <f ca="1">OFFSET(U19,0,-2)+1</f>
        <v>8</v>
      </c>
      <c r="V19" s="618">
        <f ca="1">OFFSET(V19,0,-1)</f>
        <v>8</v>
      </c>
      <c r="W19" s="617">
        <f ca="1">OFFSET(W19,0,-1)+1</f>
        <v>9</v>
      </c>
    </row>
    <row r="20" spans="1:36" ht="22.5">
      <c r="A20" s="1284">
        <v>1</v>
      </c>
      <c r="B20" s="831"/>
      <c r="C20" s="831"/>
      <c r="D20" s="831"/>
      <c r="E20" s="832"/>
      <c r="F20" s="833"/>
      <c r="G20" s="833"/>
      <c r="H20" s="833"/>
      <c r="I20" s="834"/>
      <c r="J20" s="829"/>
      <c r="K20" s="836"/>
      <c r="L20" s="562">
        <f>mergeValue(A20)</f>
        <v>1</v>
      </c>
      <c r="M20" s="610" t="s">
        <v>19</v>
      </c>
      <c r="N20" s="615"/>
      <c r="O20" s="1285"/>
      <c r="P20" s="1285"/>
      <c r="Q20" s="1285"/>
      <c r="R20" s="1285"/>
      <c r="S20" s="1285"/>
      <c r="T20" s="1285"/>
      <c r="U20" s="1285"/>
      <c r="V20" s="1285"/>
      <c r="W20" s="1129" t="s">
        <v>718</v>
      </c>
      <c r="Y20" s="558"/>
      <c r="Z20" s="558" t="str">
        <f t="shared" ref="Z20:Z33" si="0">IF(M20="","",M20 )</f>
        <v>Наименование тарифа</v>
      </c>
      <c r="AA20" s="558"/>
      <c r="AB20" s="558"/>
      <c r="AC20" s="558"/>
      <c r="AI20" s="554"/>
      <c r="AJ20" s="554"/>
    </row>
    <row r="21" spans="1:36" ht="22.5">
      <c r="A21" s="1284"/>
      <c r="B21" s="1284">
        <v>1</v>
      </c>
      <c r="C21" s="831"/>
      <c r="D21" s="831"/>
      <c r="E21" s="833"/>
      <c r="F21" s="833"/>
      <c r="G21" s="833"/>
      <c r="H21" s="833"/>
      <c r="I21" s="828"/>
      <c r="J21" s="827"/>
      <c r="K21" s="830"/>
      <c r="L21" s="562" t="str">
        <f>mergeValue(A21) &amp;"."&amp; mergeValue(B21)</f>
        <v>1.1</v>
      </c>
      <c r="M21" s="516" t="s">
        <v>15</v>
      </c>
      <c r="N21" s="615"/>
      <c r="O21" s="1285"/>
      <c r="P21" s="1285"/>
      <c r="Q21" s="1285"/>
      <c r="R21" s="1285"/>
      <c r="S21" s="1285"/>
      <c r="T21" s="1285"/>
      <c r="U21" s="1285"/>
      <c r="V21" s="1285"/>
      <c r="W21" s="1129" t="s">
        <v>459</v>
      </c>
      <c r="Y21" s="558"/>
      <c r="Z21" s="558" t="str">
        <f t="shared" si="0"/>
        <v>Территория действия тарифа</v>
      </c>
      <c r="AA21" s="558"/>
      <c r="AB21" s="558"/>
      <c r="AC21" s="558"/>
      <c r="AI21" s="554"/>
      <c r="AJ21" s="554"/>
    </row>
    <row r="22" spans="1:36" ht="22.5">
      <c r="A22" s="1284"/>
      <c r="B22" s="1284"/>
      <c r="C22" s="1284">
        <v>1</v>
      </c>
      <c r="D22" s="831"/>
      <c r="E22" s="833"/>
      <c r="F22" s="833"/>
      <c r="G22" s="833"/>
      <c r="H22" s="833"/>
      <c r="I22" s="835"/>
      <c r="J22" s="827"/>
      <c r="K22" s="830"/>
      <c r="L22" s="562" t="str">
        <f>mergeValue(A22) &amp;"."&amp; mergeValue(B22)&amp;"."&amp; mergeValue(C22)</f>
        <v>1.1.1</v>
      </c>
      <c r="M22" s="517" t="s">
        <v>7</v>
      </c>
      <c r="N22" s="615"/>
      <c r="O22" s="1285"/>
      <c r="P22" s="1285"/>
      <c r="Q22" s="1285"/>
      <c r="R22" s="1285"/>
      <c r="S22" s="1285"/>
      <c r="T22" s="1285"/>
      <c r="U22" s="1285"/>
      <c r="V22" s="1285"/>
      <c r="W22" s="1129" t="s">
        <v>600</v>
      </c>
      <c r="Y22" s="558"/>
      <c r="Z22" s="558" t="str">
        <f t="shared" si="0"/>
        <v xml:space="preserve">Наименование системы теплоснабжения </v>
      </c>
      <c r="AA22" s="558"/>
      <c r="AB22" s="558"/>
      <c r="AC22" s="558"/>
      <c r="AI22" s="554"/>
      <c r="AJ22" s="554"/>
    </row>
    <row r="23" spans="1:36" ht="22.5">
      <c r="A23" s="1284"/>
      <c r="B23" s="1284"/>
      <c r="C23" s="1284"/>
      <c r="D23" s="1284">
        <v>1</v>
      </c>
      <c r="E23" s="833"/>
      <c r="F23" s="833"/>
      <c r="G23" s="833"/>
      <c r="H23" s="833"/>
      <c r="I23" s="835"/>
      <c r="J23" s="827"/>
      <c r="K23" s="830"/>
      <c r="L23" s="562" t="str">
        <f>mergeValue(A23) &amp;"."&amp; mergeValue(B23)&amp;"."&amp; mergeValue(C23)&amp;"."&amp; mergeValue(D23)</f>
        <v>1.1.1.1</v>
      </c>
      <c r="M23" s="518" t="s">
        <v>21</v>
      </c>
      <c r="N23" s="615"/>
      <c r="O23" s="1285"/>
      <c r="P23" s="1285"/>
      <c r="Q23" s="1285"/>
      <c r="R23" s="1285"/>
      <c r="S23" s="1285"/>
      <c r="T23" s="1285"/>
      <c r="U23" s="1285"/>
      <c r="V23" s="1285"/>
      <c r="W23" s="1129" t="s">
        <v>601</v>
      </c>
      <c r="Y23" s="558"/>
      <c r="Z23" s="558" t="str">
        <f t="shared" si="0"/>
        <v xml:space="preserve">Источник тепловой энергии  </v>
      </c>
      <c r="AA23" s="558"/>
      <c r="AB23" s="558"/>
      <c r="AC23" s="558"/>
      <c r="AI23" s="554"/>
      <c r="AJ23" s="554"/>
    </row>
    <row r="24" spans="1:36" ht="78.75">
      <c r="A24" s="1284"/>
      <c r="B24" s="1284"/>
      <c r="C24" s="1284"/>
      <c r="D24" s="1284"/>
      <c r="E24" s="1284">
        <v>1</v>
      </c>
      <c r="F24" s="833"/>
      <c r="G24" s="833"/>
      <c r="H24" s="831">
        <v>1</v>
      </c>
      <c r="I24" s="1284">
        <v>1</v>
      </c>
      <c r="J24" s="833"/>
      <c r="K24" s="838"/>
      <c r="L24" s="562" t="str">
        <f>mergeValue(A24) &amp;"."&amp; mergeValue(B24)&amp;"."&amp; mergeValue(C24)&amp;"."&amp; mergeValue(D24)&amp;"."&amp; mergeValue(E24)</f>
        <v>1.1.1.1.1</v>
      </c>
      <c r="M24" s="524" t="s">
        <v>8</v>
      </c>
      <c r="N24" s="615"/>
      <c r="O24" s="1286"/>
      <c r="P24" s="1286"/>
      <c r="Q24" s="1286"/>
      <c r="R24" s="1286"/>
      <c r="S24" s="1286"/>
      <c r="T24" s="1286"/>
      <c r="U24" s="1286"/>
      <c r="V24" s="1286"/>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4"/>
      <c r="B25" s="1284"/>
      <c r="C25" s="1284"/>
      <c r="D25" s="1284"/>
      <c r="E25" s="1284"/>
      <c r="F25" s="1284">
        <v>1</v>
      </c>
      <c r="G25" s="831"/>
      <c r="H25" s="831"/>
      <c r="I25" s="1284"/>
      <c r="J25" s="1284">
        <v>1</v>
      </c>
      <c r="K25" s="839"/>
      <c r="L25" s="562" t="str">
        <f>mergeValue(A25) &amp;"."&amp; mergeValue(B25)&amp;"."&amp; mergeValue(C25)&amp;"."&amp; mergeValue(D25)&amp;"."&amp; mergeValue(E25)&amp;"."&amp; mergeValue(F25)</f>
        <v>1.1.1.1.1.1</v>
      </c>
      <c r="M25" s="525" t="s">
        <v>9</v>
      </c>
      <c r="N25" s="615"/>
      <c r="O25" s="1287"/>
      <c r="P25" s="1288"/>
      <c r="Q25" s="1288"/>
      <c r="R25" s="1288"/>
      <c r="S25" s="1288"/>
      <c r="T25" s="1288"/>
      <c r="U25" s="1288"/>
      <c r="V25" s="1289"/>
      <c r="W25" s="1129" t="s">
        <v>720</v>
      </c>
      <c r="Y25" s="558"/>
      <c r="Z25" s="558" t="str">
        <f t="shared" si="0"/>
        <v>Группа потребителей</v>
      </c>
      <c r="AA25" s="558"/>
      <c r="AB25" s="558"/>
      <c r="AC25" s="558"/>
      <c r="AI25" s="554"/>
      <c r="AJ25" s="554"/>
    </row>
    <row r="26" spans="1:36" ht="122.1" customHeight="1">
      <c r="A26" s="1284"/>
      <c r="B26" s="1284"/>
      <c r="C26" s="1284"/>
      <c r="D26" s="1284"/>
      <c r="E26" s="1284"/>
      <c r="F26" s="1284"/>
      <c r="G26" s="831">
        <v>1</v>
      </c>
      <c r="H26" s="831"/>
      <c r="I26" s="1284"/>
      <c r="J26" s="1284"/>
      <c r="K26" s="839">
        <v>1</v>
      </c>
      <c r="L26" s="562" t="str">
        <f>mergeValue(A26) &amp;"."&amp; mergeValue(B26)&amp;"."&amp; mergeValue(C26)&amp;"."&amp; mergeValue(D26)&amp;"."&amp; mergeValue(E26)&amp;"."&amp; mergeValue(F26)&amp;"."&amp; mergeValue(G26)</f>
        <v>1.1.1.1.1.1.1</v>
      </c>
      <c r="M26" s="1088"/>
      <c r="N26" s="615"/>
      <c r="O26" s="532"/>
      <c r="P26" s="532"/>
      <c r="Q26" s="1040"/>
      <c r="R26" s="1291"/>
      <c r="S26" s="1292" t="s">
        <v>83</v>
      </c>
      <c r="T26" s="1291"/>
      <c r="U26" s="1292" t="s">
        <v>84</v>
      </c>
      <c r="V26" s="532"/>
      <c r="W26" s="1302" t="s">
        <v>721</v>
      </c>
      <c r="X26" s="554" t="str">
        <f>strCheckDate(O27:V27)</f>
        <v/>
      </c>
      <c r="Y26" s="558"/>
      <c r="Z26" s="558" t="str">
        <f t="shared" si="0"/>
        <v/>
      </c>
      <c r="AA26" s="558"/>
      <c r="AB26" s="558"/>
      <c r="AC26" s="558"/>
      <c r="AI26" s="554"/>
      <c r="AJ26" s="554"/>
    </row>
    <row r="27" spans="1:36" ht="11.25" hidden="1">
      <c r="A27" s="1284"/>
      <c r="B27" s="1284"/>
      <c r="C27" s="1284"/>
      <c r="D27" s="1284"/>
      <c r="E27" s="1284"/>
      <c r="F27" s="1284"/>
      <c r="G27" s="831"/>
      <c r="H27" s="831"/>
      <c r="I27" s="1284"/>
      <c r="J27" s="1284"/>
      <c r="K27" s="839"/>
      <c r="L27" s="569"/>
      <c r="M27" s="615"/>
      <c r="N27" s="615"/>
      <c r="O27" s="532"/>
      <c r="P27" s="532"/>
      <c r="Q27" s="553" t="str">
        <f>R26 &amp; "-" &amp; T26</f>
        <v>-</v>
      </c>
      <c r="R27" s="1291"/>
      <c r="S27" s="1292"/>
      <c r="T27" s="1291"/>
      <c r="U27" s="1292"/>
      <c r="V27" s="532"/>
      <c r="W27" s="1303"/>
      <c r="Y27" s="558"/>
      <c r="Z27" s="558" t="str">
        <f t="shared" si="0"/>
        <v/>
      </c>
      <c r="AA27" s="558"/>
      <c r="AB27" s="558"/>
      <c r="AC27" s="558"/>
      <c r="AI27" s="554"/>
      <c r="AJ27" s="554"/>
    </row>
    <row r="28" spans="1:36" ht="15" customHeight="1">
      <c r="A28" s="1284"/>
      <c r="B28" s="1284"/>
      <c r="C28" s="1284"/>
      <c r="D28" s="1284"/>
      <c r="E28" s="1284"/>
      <c r="F28" s="1284"/>
      <c r="G28" s="833"/>
      <c r="H28" s="831"/>
      <c r="I28" s="1284"/>
      <c r="J28" s="1284"/>
      <c r="K28" s="838"/>
      <c r="L28" s="508"/>
      <c r="M28" s="527" t="s">
        <v>24</v>
      </c>
      <c r="N28" s="534"/>
      <c r="O28" s="534"/>
      <c r="P28" s="534"/>
      <c r="Q28" s="534"/>
      <c r="R28" s="534"/>
      <c r="S28" s="534"/>
      <c r="T28" s="534"/>
      <c r="U28" s="534"/>
      <c r="V28" s="530"/>
      <c r="W28" s="1304"/>
      <c r="Y28" s="558"/>
      <c r="Z28" s="558" t="str">
        <f t="shared" si="0"/>
        <v>Добавить вид теплоносителя (параметры теплоносителя)</v>
      </c>
      <c r="AA28" s="558"/>
      <c r="AB28" s="558"/>
      <c r="AC28" s="558"/>
      <c r="AI28" s="554"/>
      <c r="AJ28" s="554"/>
    </row>
    <row r="29" spans="1:36" ht="15" customHeight="1">
      <c r="A29" s="1284"/>
      <c r="B29" s="1284"/>
      <c r="C29" s="1284"/>
      <c r="D29" s="1284"/>
      <c r="E29" s="1284"/>
      <c r="F29" s="833"/>
      <c r="G29" s="833"/>
      <c r="H29" s="831"/>
      <c r="I29" s="128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4"/>
      <c r="B30" s="1284"/>
      <c r="C30" s="1284"/>
      <c r="D30" s="128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4"/>
      <c r="B31" s="1284"/>
      <c r="C31" s="128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4"/>
      <c r="B32" s="128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8" t="s">
        <v>470</v>
      </c>
      <c r="G2" s="1279"/>
      <c r="H2" s="1280"/>
      <c r="I2" s="757"/>
    </row>
    <row r="3" spans="1:20" ht="3" customHeight="1"/>
    <row r="4" spans="1:20" s="539" customFormat="1" ht="11.25">
      <c r="A4" s="734"/>
      <c r="B4" s="734"/>
      <c r="C4" s="734"/>
      <c r="D4" s="734"/>
      <c r="F4" s="1230" t="s">
        <v>445</v>
      </c>
      <c r="G4" s="1230"/>
      <c r="H4" s="1230"/>
      <c r="I4" s="128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07.05.2021</v>
      </c>
      <c r="I7" s="767" t="s">
        <v>472</v>
      </c>
      <c r="J7" s="584"/>
      <c r="K7" s="734"/>
      <c r="L7" s="734"/>
      <c r="M7" s="734"/>
      <c r="N7" s="734"/>
      <c r="O7" s="734"/>
      <c r="P7" s="734"/>
      <c r="Q7" s="734"/>
      <c r="R7" s="734"/>
      <c r="S7" s="734"/>
      <c r="T7" s="734"/>
    </row>
    <row r="8" spans="1:20" s="539" customFormat="1" ht="45">
      <c r="A8" s="1282">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2"/>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2"/>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2"/>
      <c r="B11" s="1282">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82"/>
      <c r="B12" s="1282"/>
      <c r="C12" s="1282">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2"/>
      <c r="B13" s="1282"/>
      <c r="C13" s="1282"/>
      <c r="D13" s="740">
        <v>1</v>
      </c>
      <c r="F13" s="765" t="str">
        <f>"4."&amp;mergeValue(A13) &amp;"."&amp;mergeValue(B13)&amp;"."&amp;mergeValue(C13)&amp;"."&amp;mergeValue(D13)</f>
        <v>4.1.1.1.1</v>
      </c>
      <c r="G13" s="769" t="s">
        <v>477</v>
      </c>
      <c r="H13" s="756"/>
      <c r="I13" s="1283" t="s">
        <v>569</v>
      </c>
      <c r="J13" s="584"/>
      <c r="K13" s="734"/>
      <c r="L13" s="734"/>
      <c r="M13" s="734"/>
      <c r="N13" s="734"/>
      <c r="O13" s="734"/>
      <c r="P13" s="734"/>
      <c r="Q13" s="734"/>
      <c r="R13" s="734"/>
      <c r="S13" s="734"/>
      <c r="T13" s="734"/>
    </row>
    <row r="14" spans="1:20" s="539" customFormat="1" ht="18.75">
      <c r="A14" s="1282"/>
      <c r="B14" s="1282"/>
      <c r="C14" s="1282"/>
      <c r="D14" s="740"/>
      <c r="F14" s="770"/>
      <c r="G14" s="722" t="s">
        <v>4</v>
      </c>
      <c r="H14" s="593"/>
      <c r="I14" s="1283"/>
      <c r="J14" s="584"/>
      <c r="K14" s="734"/>
      <c r="L14" s="734"/>
      <c r="M14" s="734"/>
      <c r="N14" s="734"/>
      <c r="O14" s="734"/>
      <c r="P14" s="734"/>
      <c r="Q14" s="734"/>
      <c r="R14" s="734"/>
      <c r="S14" s="734"/>
      <c r="T14" s="734"/>
    </row>
    <row r="15" spans="1:20" s="539" customFormat="1" ht="18.75">
      <c r="A15" s="1282"/>
      <c r="B15" s="1282"/>
      <c r="C15" s="740"/>
      <c r="D15" s="740"/>
      <c r="F15" s="603"/>
      <c r="G15" s="546" t="s">
        <v>401</v>
      </c>
      <c r="H15" s="604"/>
      <c r="I15" s="605"/>
      <c r="J15" s="584"/>
      <c r="K15" s="734"/>
      <c r="L15" s="734"/>
      <c r="M15" s="734"/>
      <c r="N15" s="734"/>
      <c r="O15" s="734"/>
      <c r="P15" s="734"/>
      <c r="Q15" s="734"/>
      <c r="R15" s="734"/>
      <c r="S15" s="734"/>
      <c r="T15" s="734"/>
    </row>
    <row r="16" spans="1:20" s="539" customFormat="1" ht="18.75">
      <c r="A16" s="1282"/>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9" t="s">
        <v>717</v>
      </c>
      <c r="M5" s="1299"/>
      <c r="N5" s="1299"/>
      <c r="O5" s="1299"/>
      <c r="P5" s="1299"/>
      <c r="Q5" s="1299"/>
      <c r="R5" s="1299"/>
      <c r="S5" s="1299"/>
      <c r="T5" s="1299"/>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2"/>
      <c r="P7" s="1323"/>
      <c r="Q7" s="1323"/>
      <c r="R7" s="1323"/>
      <c r="S7" s="1323"/>
      <c r="T7" s="132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305"/>
      <c r="P9" s="1305"/>
      <c r="Q9" s="1305"/>
      <c r="R9" s="1305"/>
      <c r="S9" s="1305"/>
      <c r="T9" s="1305"/>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6" t="str">
        <f>IF(datePr_ch="",IF(datePr="","",datePr),datePr_ch)</f>
        <v>29.04.2021</v>
      </c>
      <c r="P10" s="1306"/>
      <c r="Q10" s="1306"/>
      <c r="R10" s="1306"/>
      <c r="S10" s="1306"/>
      <c r="T10" s="1306"/>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6" t="str">
        <f>IF(numberPr_ch="",IF(numberPr="","",numberPr),numberPr_ch)</f>
        <v>1790</v>
      </c>
      <c r="P11" s="1306"/>
      <c r="Q11" s="1306"/>
      <c r="R11" s="1306"/>
      <c r="S11" s="1306"/>
      <c r="T11" s="1306"/>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305"/>
      <c r="P12" s="1305"/>
      <c r="Q12" s="1305"/>
      <c r="R12" s="1305"/>
      <c r="S12" s="1305"/>
      <c r="T12" s="1305"/>
      <c r="U12" s="780"/>
      <c r="V12" s="780"/>
      <c r="X12" s="1121"/>
      <c r="Y12" s="1121"/>
      <c r="Z12" s="1121"/>
      <c r="AA12" s="1121"/>
      <c r="AB12" s="1121"/>
    </row>
    <row r="13" spans="1:34" s="539" customFormat="1" ht="11.25">
      <c r="A13" s="734"/>
      <c r="B13" s="734"/>
      <c r="C13" s="734"/>
      <c r="D13" s="734"/>
      <c r="E13" s="734"/>
      <c r="F13" s="734"/>
      <c r="G13" s="734"/>
      <c r="H13" s="734"/>
      <c r="L13" s="1300"/>
      <c r="M13" s="1300"/>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7"/>
      <c r="P14" s="1307"/>
      <c r="Q14" s="1307"/>
      <c r="R14" s="1307"/>
      <c r="S14" s="1307"/>
      <c r="T14" s="1307"/>
      <c r="U14" s="1307"/>
    </row>
    <row r="15" spans="1:34">
      <c r="J15" s="652"/>
      <c r="K15" s="652"/>
      <c r="L15" s="1230" t="s">
        <v>445</v>
      </c>
      <c r="M15" s="1230"/>
      <c r="N15" s="1230"/>
      <c r="O15" s="1230"/>
      <c r="P15" s="1230"/>
      <c r="Q15" s="1230"/>
      <c r="R15" s="1230"/>
      <c r="S15" s="1230"/>
      <c r="T15" s="1230"/>
      <c r="U15" s="1230"/>
      <c r="V15" s="1230"/>
      <c r="W15" s="1230" t="s">
        <v>446</v>
      </c>
    </row>
    <row r="16" spans="1:34" ht="14.25" customHeight="1">
      <c r="J16" s="652"/>
      <c r="K16" s="652"/>
      <c r="L16" s="1313" t="s">
        <v>91</v>
      </c>
      <c r="M16" s="1313" t="s">
        <v>602</v>
      </c>
      <c r="N16" s="630"/>
      <c r="O16" s="1314" t="s">
        <v>604</v>
      </c>
      <c r="P16" s="1315"/>
      <c r="Q16" s="1315"/>
      <c r="R16" s="1315"/>
      <c r="S16" s="1315"/>
      <c r="T16" s="1316"/>
      <c r="U16" s="1296" t="s">
        <v>339</v>
      </c>
      <c r="V16" s="1310" t="s">
        <v>274</v>
      </c>
      <c r="W16" s="1230"/>
    </row>
    <row r="17" spans="1:36" ht="14.25" customHeight="1">
      <c r="J17" s="652"/>
      <c r="K17" s="652"/>
      <c r="L17" s="1313"/>
      <c r="M17" s="1313"/>
      <c r="N17" s="631"/>
      <c r="O17" s="1319" t="s">
        <v>578</v>
      </c>
      <c r="P17" s="1317" t="s">
        <v>270</v>
      </c>
      <c r="Q17" s="1318"/>
      <c r="R17" s="1293" t="s">
        <v>615</v>
      </c>
      <c r="S17" s="1294"/>
      <c r="T17" s="1295"/>
      <c r="U17" s="1297"/>
      <c r="V17" s="1311"/>
      <c r="W17" s="1230"/>
    </row>
    <row r="18" spans="1:36" ht="33.75" customHeight="1">
      <c r="J18" s="652"/>
      <c r="K18" s="652"/>
      <c r="L18" s="1313"/>
      <c r="M18" s="1313"/>
      <c r="N18" s="632"/>
      <c r="O18" s="1320"/>
      <c r="P18" s="719" t="s">
        <v>579</v>
      </c>
      <c r="Q18" s="719" t="s">
        <v>6</v>
      </c>
      <c r="R18" s="743" t="s">
        <v>273</v>
      </c>
      <c r="S18" s="1308" t="s">
        <v>272</v>
      </c>
      <c r="T18" s="1309"/>
      <c r="U18" s="1298"/>
      <c r="V18" s="1312"/>
      <c r="W18" s="1230"/>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1">
        <f ca="1">OFFSET(S19,0,-1)+1</f>
        <v>7</v>
      </c>
      <c r="T19" s="1301"/>
      <c r="U19" s="741">
        <f ca="1">OFFSET(U19,0,-2)+1</f>
        <v>8</v>
      </c>
      <c r="V19" s="618">
        <f ca="1">OFFSET(V19,0,-1)</f>
        <v>8</v>
      </c>
      <c r="W19" s="741">
        <f ca="1">OFFSET(W19,0,-1)+1</f>
        <v>9</v>
      </c>
    </row>
    <row r="20" spans="1:36" ht="22.5">
      <c r="A20" s="1284">
        <v>1</v>
      </c>
      <c r="B20" s="831"/>
      <c r="C20" s="831"/>
      <c r="D20" s="831"/>
      <c r="E20" s="832"/>
      <c r="F20" s="833"/>
      <c r="G20" s="833"/>
      <c r="H20" s="833"/>
      <c r="I20" s="834"/>
      <c r="J20" s="829"/>
      <c r="K20" s="836"/>
      <c r="L20" s="744">
        <f>mergeValue(A20)</f>
        <v>1</v>
      </c>
      <c r="M20" s="610" t="s">
        <v>19</v>
      </c>
      <c r="N20" s="615"/>
      <c r="O20" s="1285"/>
      <c r="P20" s="1285"/>
      <c r="Q20" s="1285"/>
      <c r="R20" s="1285"/>
      <c r="S20" s="1285"/>
      <c r="T20" s="1285"/>
      <c r="U20" s="1285"/>
      <c r="V20" s="1285"/>
      <c r="W20" s="1129" t="s">
        <v>718</v>
      </c>
      <c r="Y20" s="777"/>
      <c r="Z20" s="777" t="str">
        <f t="shared" ref="Z20:Z33" si="0">IF(M20="","",M20 )</f>
        <v>Наименование тарифа</v>
      </c>
      <c r="AA20" s="777"/>
      <c r="AB20" s="777"/>
      <c r="AC20" s="777"/>
      <c r="AI20" s="759"/>
      <c r="AJ20" s="759"/>
    </row>
    <row r="21" spans="1:36" ht="22.5">
      <c r="A21" s="1284"/>
      <c r="B21" s="1284">
        <v>1</v>
      </c>
      <c r="C21" s="831"/>
      <c r="D21" s="831"/>
      <c r="E21" s="833"/>
      <c r="F21" s="833"/>
      <c r="G21" s="833"/>
      <c r="H21" s="833"/>
      <c r="I21" s="828"/>
      <c r="J21" s="827"/>
      <c r="K21" s="830"/>
      <c r="L21" s="744" t="str">
        <f>mergeValue(A21) &amp;"."&amp; mergeValue(B21)</f>
        <v>1.1</v>
      </c>
      <c r="M21" s="658" t="s">
        <v>15</v>
      </c>
      <c r="N21" s="615"/>
      <c r="O21" s="1285"/>
      <c r="P21" s="1285"/>
      <c r="Q21" s="1285"/>
      <c r="R21" s="1285"/>
      <c r="S21" s="1285"/>
      <c r="T21" s="1285"/>
      <c r="U21" s="1285"/>
      <c r="V21" s="1285"/>
      <c r="W21" s="1129" t="s">
        <v>459</v>
      </c>
      <c r="Y21" s="777"/>
      <c r="Z21" s="777" t="str">
        <f t="shared" si="0"/>
        <v>Территория действия тарифа</v>
      </c>
      <c r="AA21" s="777"/>
      <c r="AB21" s="777"/>
      <c r="AC21" s="777"/>
      <c r="AI21" s="759"/>
      <c r="AJ21" s="759"/>
    </row>
    <row r="22" spans="1:36" ht="22.5">
      <c r="A22" s="1284"/>
      <c r="B22" s="1284"/>
      <c r="C22" s="1284">
        <v>1</v>
      </c>
      <c r="D22" s="831"/>
      <c r="E22" s="833"/>
      <c r="F22" s="833"/>
      <c r="G22" s="833"/>
      <c r="H22" s="833"/>
      <c r="I22" s="835"/>
      <c r="J22" s="827"/>
      <c r="K22" s="830"/>
      <c r="L22" s="744" t="str">
        <f>mergeValue(A22) &amp;"."&amp; mergeValue(B22)&amp;"."&amp; mergeValue(C22)</f>
        <v>1.1.1</v>
      </c>
      <c r="M22" s="659" t="s">
        <v>7</v>
      </c>
      <c r="N22" s="615"/>
      <c r="O22" s="1285"/>
      <c r="P22" s="1285"/>
      <c r="Q22" s="1285"/>
      <c r="R22" s="1285"/>
      <c r="S22" s="1285"/>
      <c r="T22" s="1285"/>
      <c r="U22" s="1285"/>
      <c r="V22" s="1285"/>
      <c r="W22" s="1129" t="s">
        <v>600</v>
      </c>
      <c r="Y22" s="777"/>
      <c r="Z22" s="777" t="str">
        <f t="shared" si="0"/>
        <v xml:space="preserve">Наименование системы теплоснабжения </v>
      </c>
      <c r="AA22" s="777"/>
      <c r="AB22" s="777"/>
      <c r="AC22" s="777"/>
      <c r="AI22" s="759"/>
      <c r="AJ22" s="759"/>
    </row>
    <row r="23" spans="1:36" ht="22.5">
      <c r="A23" s="1284"/>
      <c r="B23" s="1284"/>
      <c r="C23" s="1284"/>
      <c r="D23" s="1284">
        <v>1</v>
      </c>
      <c r="E23" s="833"/>
      <c r="F23" s="833"/>
      <c r="G23" s="833"/>
      <c r="H23" s="833"/>
      <c r="I23" s="835"/>
      <c r="J23" s="827"/>
      <c r="K23" s="830"/>
      <c r="L23" s="744" t="str">
        <f>mergeValue(A23) &amp;"."&amp; mergeValue(B23)&amp;"."&amp; mergeValue(C23)&amp;"."&amp; mergeValue(D23)</f>
        <v>1.1.1.1</v>
      </c>
      <c r="M23" s="660" t="s">
        <v>21</v>
      </c>
      <c r="N23" s="615"/>
      <c r="O23" s="1285"/>
      <c r="P23" s="1285"/>
      <c r="Q23" s="1285"/>
      <c r="R23" s="1285"/>
      <c r="S23" s="1285"/>
      <c r="T23" s="1285"/>
      <c r="U23" s="1285"/>
      <c r="V23" s="1285"/>
      <c r="W23" s="1129" t="s">
        <v>601</v>
      </c>
      <c r="Y23" s="777"/>
      <c r="Z23" s="777" t="str">
        <f t="shared" si="0"/>
        <v xml:space="preserve">Источник тепловой энергии  </v>
      </c>
      <c r="AA23" s="777"/>
      <c r="AB23" s="777"/>
      <c r="AC23" s="777"/>
      <c r="AI23" s="759"/>
      <c r="AJ23" s="759"/>
    </row>
    <row r="24" spans="1:36" ht="78.75">
      <c r="A24" s="1284"/>
      <c r="B24" s="1284"/>
      <c r="C24" s="1284"/>
      <c r="D24" s="1284"/>
      <c r="E24" s="1284">
        <v>1</v>
      </c>
      <c r="F24" s="833"/>
      <c r="G24" s="833"/>
      <c r="H24" s="831">
        <v>1</v>
      </c>
      <c r="I24" s="1284">
        <v>1</v>
      </c>
      <c r="J24" s="833"/>
      <c r="K24" s="838"/>
      <c r="L24" s="744" t="str">
        <f>mergeValue(A24) &amp;"."&amp; mergeValue(B24)&amp;"."&amp; mergeValue(C24)&amp;"."&amp; mergeValue(D24)&amp;"."&amp; mergeValue(E24)</f>
        <v>1.1.1.1.1</v>
      </c>
      <c r="M24" s="524" t="s">
        <v>8</v>
      </c>
      <c r="N24" s="615"/>
      <c r="O24" s="1286"/>
      <c r="P24" s="1286"/>
      <c r="Q24" s="1286"/>
      <c r="R24" s="1286"/>
      <c r="S24" s="1286"/>
      <c r="T24" s="1286"/>
      <c r="U24" s="1286"/>
      <c r="V24" s="1286"/>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4"/>
      <c r="B25" s="1284"/>
      <c r="C25" s="1284"/>
      <c r="D25" s="1284"/>
      <c r="E25" s="1284"/>
      <c r="F25" s="1284">
        <v>1</v>
      </c>
      <c r="G25" s="831"/>
      <c r="H25" s="831"/>
      <c r="I25" s="1284"/>
      <c r="J25" s="1284">
        <v>1</v>
      </c>
      <c r="K25" s="839"/>
      <c r="L25" s="744" t="str">
        <f>mergeValue(A25) &amp;"."&amp; mergeValue(B25)&amp;"."&amp; mergeValue(C25)&amp;"."&amp; mergeValue(D25)&amp;"."&amp; mergeValue(E25)&amp;"."&amp; mergeValue(F25)</f>
        <v>1.1.1.1.1.1</v>
      </c>
      <c r="M25" s="525" t="s">
        <v>9</v>
      </c>
      <c r="N25" s="615"/>
      <c r="O25" s="1286"/>
      <c r="P25" s="1286"/>
      <c r="Q25" s="1286"/>
      <c r="R25" s="1286"/>
      <c r="S25" s="1286"/>
      <c r="T25" s="1286"/>
      <c r="U25" s="1286"/>
      <c r="V25" s="1286"/>
      <c r="W25" s="1129" t="s">
        <v>720</v>
      </c>
      <c r="Y25" s="777"/>
      <c r="Z25" s="777" t="str">
        <f t="shared" si="0"/>
        <v>Группа потребителей</v>
      </c>
      <c r="AA25" s="777"/>
      <c r="AB25" s="777"/>
      <c r="AC25" s="777"/>
      <c r="AI25" s="759"/>
      <c r="AJ25" s="759"/>
    </row>
    <row r="26" spans="1:36" ht="122.1" customHeight="1">
      <c r="A26" s="1284"/>
      <c r="B26" s="1284"/>
      <c r="C26" s="1284"/>
      <c r="D26" s="1284"/>
      <c r="E26" s="1284"/>
      <c r="F26" s="1284"/>
      <c r="G26" s="831">
        <v>1</v>
      </c>
      <c r="H26" s="831"/>
      <c r="I26" s="1284"/>
      <c r="J26" s="1284"/>
      <c r="K26" s="839">
        <v>1</v>
      </c>
      <c r="L26" s="744" t="str">
        <f>mergeValue(A26) &amp;"."&amp; mergeValue(B26)&amp;"."&amp; mergeValue(C26)&amp;"."&amp; mergeValue(D26)&amp;"."&amp; mergeValue(E26)&amp;"."&amp; mergeValue(F26)&amp;"."&amp; mergeValue(G26)</f>
        <v>1.1.1.1.1.1.1</v>
      </c>
      <c r="M26" s="1088"/>
      <c r="N26" s="615"/>
      <c r="O26" s="726"/>
      <c r="P26" s="726"/>
      <c r="Q26" s="1040"/>
      <c r="R26" s="1291"/>
      <c r="S26" s="1292" t="s">
        <v>83</v>
      </c>
      <c r="T26" s="1291"/>
      <c r="U26" s="1292" t="s">
        <v>84</v>
      </c>
      <c r="V26" s="726"/>
      <c r="W26" s="1302" t="s">
        <v>721</v>
      </c>
      <c r="X26" s="759" t="str">
        <f>strCheckDate(O27:V27)</f>
        <v/>
      </c>
      <c r="Y26" s="777"/>
      <c r="Z26" s="777" t="str">
        <f t="shared" si="0"/>
        <v/>
      </c>
      <c r="AA26" s="777"/>
      <c r="AB26" s="777"/>
      <c r="AC26" s="777"/>
      <c r="AI26" s="759"/>
      <c r="AJ26" s="759"/>
    </row>
    <row r="27" spans="1:36" ht="11.25" hidden="1">
      <c r="A27" s="1284"/>
      <c r="B27" s="1284"/>
      <c r="C27" s="1284"/>
      <c r="D27" s="1284"/>
      <c r="E27" s="1284"/>
      <c r="F27" s="1284"/>
      <c r="G27" s="831"/>
      <c r="H27" s="831"/>
      <c r="I27" s="1284"/>
      <c r="J27" s="1284"/>
      <c r="K27" s="839"/>
      <c r="L27" s="752"/>
      <c r="M27" s="615"/>
      <c r="N27" s="615"/>
      <c r="O27" s="726"/>
      <c r="P27" s="726"/>
      <c r="Q27" s="732" t="str">
        <f>R26 &amp; "-" &amp; T26</f>
        <v>-</v>
      </c>
      <c r="R27" s="1291"/>
      <c r="S27" s="1292"/>
      <c r="T27" s="1291"/>
      <c r="U27" s="1292"/>
      <c r="V27" s="726"/>
      <c r="W27" s="1303"/>
      <c r="Y27" s="777"/>
      <c r="Z27" s="777" t="str">
        <f t="shared" si="0"/>
        <v/>
      </c>
      <c r="AA27" s="777"/>
      <c r="AB27" s="777"/>
      <c r="AC27" s="777"/>
      <c r="AI27" s="759"/>
      <c r="AJ27" s="759"/>
    </row>
    <row r="28" spans="1:36" ht="15" customHeight="1">
      <c r="A28" s="1284"/>
      <c r="B28" s="1284"/>
      <c r="C28" s="1284"/>
      <c r="D28" s="1284"/>
      <c r="E28" s="1284"/>
      <c r="F28" s="1284"/>
      <c r="G28" s="833"/>
      <c r="H28" s="831"/>
      <c r="I28" s="1284"/>
      <c r="J28" s="1284"/>
      <c r="K28" s="838"/>
      <c r="L28" s="654"/>
      <c r="M28" s="527" t="s">
        <v>24</v>
      </c>
      <c r="N28" s="728"/>
      <c r="O28" s="728"/>
      <c r="P28" s="728"/>
      <c r="Q28" s="728"/>
      <c r="R28" s="728"/>
      <c r="S28" s="728"/>
      <c r="T28" s="728"/>
      <c r="U28" s="728"/>
      <c r="V28" s="725"/>
      <c r="W28" s="1304"/>
      <c r="Y28" s="777"/>
      <c r="Z28" s="777" t="str">
        <f t="shared" si="0"/>
        <v>Добавить вид теплоносителя (параметры теплоносителя)</v>
      </c>
      <c r="AA28" s="777"/>
      <c r="AB28" s="777"/>
      <c r="AC28" s="777"/>
      <c r="AI28" s="759"/>
      <c r="AJ28" s="759"/>
    </row>
    <row r="29" spans="1:36" ht="15" customHeight="1">
      <c r="A29" s="1284"/>
      <c r="B29" s="1284"/>
      <c r="C29" s="1284"/>
      <c r="D29" s="1284"/>
      <c r="E29" s="1284"/>
      <c r="F29" s="833"/>
      <c r="G29" s="833"/>
      <c r="H29" s="831"/>
      <c r="I29" s="128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4"/>
      <c r="B30" s="1284"/>
      <c r="C30" s="1284"/>
      <c r="D30" s="128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4"/>
      <c r="B31" s="1284"/>
      <c r="C31" s="128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4"/>
      <c r="B32" s="128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9" t="s">
        <v>717</v>
      </c>
      <c r="M5" s="1299"/>
      <c r="N5" s="1299"/>
      <c r="O5" s="1299"/>
      <c r="P5" s="1299"/>
      <c r="Q5" s="1299"/>
      <c r="R5" s="1299"/>
      <c r="S5" s="1299"/>
      <c r="T5" s="1299"/>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6"/>
      <c r="P12" s="1326"/>
      <c r="Q12" s="1326"/>
      <c r="R12" s="1326"/>
      <c r="S12" s="1326"/>
      <c r="T12" s="1326"/>
      <c r="U12" s="1326"/>
    </row>
    <row r="13" spans="1:33">
      <c r="J13" s="451"/>
      <c r="K13" s="451"/>
      <c r="L13" s="1230" t="s">
        <v>445</v>
      </c>
      <c r="M13" s="1230"/>
      <c r="N13" s="1230"/>
      <c r="O13" s="1230"/>
      <c r="P13" s="1230"/>
      <c r="Q13" s="1230"/>
      <c r="R13" s="1230"/>
      <c r="S13" s="1230"/>
      <c r="T13" s="1230"/>
      <c r="U13" s="1230"/>
      <c r="V13" s="1230"/>
      <c r="W13" s="1230" t="s">
        <v>446</v>
      </c>
    </row>
    <row r="14" spans="1:33" ht="14.25" customHeight="1">
      <c r="J14" s="451"/>
      <c r="K14" s="451"/>
      <c r="L14" s="1313" t="s">
        <v>91</v>
      </c>
      <c r="M14" s="1313" t="s">
        <v>602</v>
      </c>
      <c r="N14" s="444"/>
      <c r="O14" s="1314" t="s">
        <v>604</v>
      </c>
      <c r="P14" s="1315"/>
      <c r="Q14" s="1315"/>
      <c r="R14" s="1315"/>
      <c r="S14" s="1315"/>
      <c r="T14" s="1316"/>
      <c r="U14" s="1296" t="s">
        <v>339</v>
      </c>
      <c r="V14" s="1325" t="s">
        <v>274</v>
      </c>
      <c r="W14" s="1230"/>
    </row>
    <row r="15" spans="1:33" ht="14.25" customHeight="1">
      <c r="J15" s="451"/>
      <c r="K15" s="451"/>
      <c r="L15" s="1313"/>
      <c r="M15" s="1313"/>
      <c r="N15" s="443"/>
      <c r="O15" s="1319" t="s">
        <v>603</v>
      </c>
      <c r="P15" s="624"/>
      <c r="Q15" s="624"/>
      <c r="R15" s="1294" t="s">
        <v>615</v>
      </c>
      <c r="S15" s="1294"/>
      <c r="T15" s="1295"/>
      <c r="U15" s="1297"/>
      <c r="V15" s="1325"/>
      <c r="W15" s="1230"/>
    </row>
    <row r="16" spans="1:33" ht="30.75" customHeight="1">
      <c r="J16" s="451"/>
      <c r="K16" s="451"/>
      <c r="L16" s="1313"/>
      <c r="M16" s="1313"/>
      <c r="N16" s="442"/>
      <c r="O16" s="1320"/>
      <c r="P16" s="622"/>
      <c r="Q16" s="623"/>
      <c r="R16" s="506" t="s">
        <v>273</v>
      </c>
      <c r="S16" s="1308" t="s">
        <v>272</v>
      </c>
      <c r="T16" s="1309"/>
      <c r="U16" s="1298"/>
      <c r="V16" s="1325"/>
      <c r="W16" s="1230"/>
    </row>
    <row r="17" spans="1:33">
      <c r="J17" s="451"/>
      <c r="K17" s="459">
        <v>1</v>
      </c>
      <c r="L17" s="606" t="s">
        <v>92</v>
      </c>
      <c r="M17" s="606" t="s">
        <v>48</v>
      </c>
      <c r="N17" s="479" t="s">
        <v>48</v>
      </c>
      <c r="O17" s="607">
        <f ca="1">OFFSET(O17,0,-1)+1</f>
        <v>3</v>
      </c>
      <c r="P17" s="608">
        <f ca="1">OFFSET(P17,0,-1)</f>
        <v>3</v>
      </c>
      <c r="Q17" s="608">
        <f ca="1">OFFSET(Q17,0,-1)</f>
        <v>3</v>
      </c>
      <c r="R17" s="607">
        <f ca="1">OFFSET(R17,0,-1)+1</f>
        <v>4</v>
      </c>
      <c r="S17" s="1328">
        <f ca="1">OFFSET(S17,0,-1)+1</f>
        <v>5</v>
      </c>
      <c r="T17" s="1328"/>
      <c r="U17" s="607">
        <f ca="1">OFFSET(U17,0,-2)+1</f>
        <v>6</v>
      </c>
      <c r="V17" s="608">
        <f ca="1">OFFSET(V17,0,-1)</f>
        <v>6</v>
      </c>
      <c r="W17" s="607">
        <f ca="1">OFFSET(W17,0,-1)+1</f>
        <v>7</v>
      </c>
    </row>
    <row r="18" spans="1:33" ht="22.5">
      <c r="A18" s="1284">
        <v>1</v>
      </c>
      <c r="B18" s="849"/>
      <c r="C18" s="849"/>
      <c r="D18" s="849"/>
      <c r="E18" s="850"/>
      <c r="F18" s="851"/>
      <c r="G18" s="851"/>
      <c r="H18" s="851"/>
      <c r="I18" s="852"/>
      <c r="J18" s="847"/>
      <c r="K18" s="854"/>
      <c r="L18" s="562">
        <f>mergeValue(A18)</f>
        <v>1</v>
      </c>
      <c r="M18" s="610" t="s">
        <v>19</v>
      </c>
      <c r="N18" s="549"/>
      <c r="O18" s="1327"/>
      <c r="P18" s="1327"/>
      <c r="Q18" s="1327"/>
      <c r="R18" s="1327"/>
      <c r="S18" s="1327"/>
      <c r="T18" s="1327"/>
      <c r="U18" s="1327"/>
      <c r="V18" s="1327"/>
      <c r="W18" s="1129" t="s">
        <v>718</v>
      </c>
    </row>
    <row r="19" spans="1:33" ht="22.5">
      <c r="A19" s="1284"/>
      <c r="B19" s="1284">
        <v>1</v>
      </c>
      <c r="C19" s="849"/>
      <c r="D19" s="849"/>
      <c r="E19" s="851"/>
      <c r="F19" s="851"/>
      <c r="G19" s="851"/>
      <c r="H19" s="851"/>
      <c r="I19" s="846"/>
      <c r="J19" s="845"/>
      <c r="K19" s="848"/>
      <c r="L19" s="562" t="str">
        <f>mergeValue(A19) &amp;"."&amp; mergeValue(B19)</f>
        <v>1.1</v>
      </c>
      <c r="M19" s="516" t="s">
        <v>15</v>
      </c>
      <c r="N19" s="549"/>
      <c r="O19" s="1327"/>
      <c r="P19" s="1327"/>
      <c r="Q19" s="1327"/>
      <c r="R19" s="1327"/>
      <c r="S19" s="1327"/>
      <c r="T19" s="1327"/>
      <c r="U19" s="1327"/>
      <c r="V19" s="1327"/>
      <c r="W19" s="1129" t="s">
        <v>459</v>
      </c>
    </row>
    <row r="20" spans="1:33" ht="22.5">
      <c r="A20" s="1284"/>
      <c r="B20" s="1284"/>
      <c r="C20" s="1284">
        <v>1</v>
      </c>
      <c r="D20" s="849"/>
      <c r="E20" s="851"/>
      <c r="F20" s="851"/>
      <c r="G20" s="851"/>
      <c r="H20" s="851"/>
      <c r="I20" s="853"/>
      <c r="J20" s="845"/>
      <c r="K20" s="848"/>
      <c r="L20" s="562" t="str">
        <f>mergeValue(A20) &amp;"."&amp; mergeValue(B20)&amp;"."&amp; mergeValue(C20)</f>
        <v>1.1.1</v>
      </c>
      <c r="M20" s="517" t="s">
        <v>7</v>
      </c>
      <c r="N20" s="549"/>
      <c r="O20" s="1327"/>
      <c r="P20" s="1327"/>
      <c r="Q20" s="1327"/>
      <c r="R20" s="1327"/>
      <c r="S20" s="1327"/>
      <c r="T20" s="1327"/>
      <c r="U20" s="1327"/>
      <c r="V20" s="1327"/>
      <c r="W20" s="1129" t="s">
        <v>600</v>
      </c>
    </row>
    <row r="21" spans="1:33" ht="22.5">
      <c r="A21" s="1284"/>
      <c r="B21" s="1284"/>
      <c r="C21" s="1284"/>
      <c r="D21" s="1284">
        <v>1</v>
      </c>
      <c r="E21" s="851"/>
      <c r="F21" s="851"/>
      <c r="G21" s="851"/>
      <c r="H21" s="851"/>
      <c r="I21" s="853"/>
      <c r="J21" s="845"/>
      <c r="K21" s="848"/>
      <c r="L21" s="562" t="str">
        <f>mergeValue(A21) &amp;"."&amp; mergeValue(B21)&amp;"."&amp; mergeValue(C21)&amp;"."&amp; mergeValue(D21)</f>
        <v>1.1.1.1</v>
      </c>
      <c r="M21" s="518" t="s">
        <v>21</v>
      </c>
      <c r="N21" s="549"/>
      <c r="O21" s="1327"/>
      <c r="P21" s="1327"/>
      <c r="Q21" s="1327"/>
      <c r="R21" s="1327"/>
      <c r="S21" s="1327"/>
      <c r="T21" s="1327"/>
      <c r="U21" s="1327"/>
      <c r="V21" s="1327"/>
      <c r="W21" s="1129" t="s">
        <v>601</v>
      </c>
    </row>
    <row r="22" spans="1:33" ht="78.75">
      <c r="A22" s="1284"/>
      <c r="B22" s="1284"/>
      <c r="C22" s="1284"/>
      <c r="D22" s="1284"/>
      <c r="E22" s="1284">
        <v>1</v>
      </c>
      <c r="F22" s="851"/>
      <c r="G22" s="851"/>
      <c r="H22" s="849">
        <v>1</v>
      </c>
      <c r="I22" s="1284">
        <v>1</v>
      </c>
      <c r="J22" s="851"/>
      <c r="K22" s="856"/>
      <c r="L22" s="562" t="str">
        <f>mergeValue(A22) &amp;"."&amp; mergeValue(B22)&amp;"."&amp; mergeValue(C22)&amp;"."&amp; mergeValue(D22)&amp;"."&amp; mergeValue(E22)</f>
        <v>1.1.1.1.1</v>
      </c>
      <c r="M22" s="524" t="s">
        <v>8</v>
      </c>
      <c r="N22" s="550"/>
      <c r="O22" s="1286"/>
      <c r="P22" s="1286"/>
      <c r="Q22" s="1286"/>
      <c r="R22" s="1286"/>
      <c r="S22" s="1286"/>
      <c r="T22" s="1286"/>
      <c r="U22" s="1286"/>
      <c r="V22" s="1286"/>
      <c r="W22" s="1129" t="s">
        <v>719</v>
      </c>
    </row>
    <row r="23" spans="1:33" ht="33.75">
      <c r="A23" s="1284"/>
      <c r="B23" s="1284"/>
      <c r="C23" s="1284"/>
      <c r="D23" s="1284"/>
      <c r="E23" s="1284"/>
      <c r="F23" s="1284">
        <v>1</v>
      </c>
      <c r="G23" s="849"/>
      <c r="H23" s="849"/>
      <c r="I23" s="1284"/>
      <c r="J23" s="1284">
        <v>1</v>
      </c>
      <c r="K23" s="857"/>
      <c r="L23" s="562" t="str">
        <f>mergeValue(A23) &amp;"."&amp; mergeValue(B23)&amp;"."&amp; mergeValue(C23)&amp;"."&amp; mergeValue(D23)&amp;"."&amp; mergeValue(E23)&amp;"."&amp; mergeValue(F23)</f>
        <v>1.1.1.1.1.1</v>
      </c>
      <c r="M23" s="525" t="s">
        <v>9</v>
      </c>
      <c r="N23" s="550"/>
      <c r="O23" s="1287"/>
      <c r="P23" s="1288"/>
      <c r="Q23" s="1288"/>
      <c r="R23" s="1288"/>
      <c r="S23" s="1288"/>
      <c r="T23" s="1288"/>
      <c r="U23" s="1288"/>
      <c r="V23" s="1289"/>
      <c r="W23" s="1129" t="s">
        <v>720</v>
      </c>
      <c r="Y23" s="474" t="str">
        <f>strCheckUnique(Z23:Z26)</f>
        <v/>
      </c>
      <c r="AA23" s="474" t="str">
        <f>IF(O23="","",O23 &amp; ":_")</f>
        <v/>
      </c>
    </row>
    <row r="24" spans="1:33" ht="122.1" customHeight="1">
      <c r="A24" s="1284"/>
      <c r="B24" s="1284"/>
      <c r="C24" s="1284"/>
      <c r="D24" s="1284"/>
      <c r="E24" s="1284"/>
      <c r="F24" s="1284"/>
      <c r="G24" s="849">
        <v>1</v>
      </c>
      <c r="H24" s="849"/>
      <c r="I24" s="1284"/>
      <c r="J24" s="1284"/>
      <c r="K24" s="857">
        <v>1</v>
      </c>
      <c r="L24" s="562" t="str">
        <f>mergeValue(A24) &amp;"."&amp; mergeValue(B24)&amp;"."&amp; mergeValue(C24)&amp;"."&amp; mergeValue(D24)&amp;"."&amp; mergeValue(E24)&amp;"."&amp; mergeValue(F24)&amp;"."&amp; mergeValue(G24)</f>
        <v>1.1.1.1.1.1.1</v>
      </c>
      <c r="M24" s="1088"/>
      <c r="N24" s="555"/>
      <c r="O24" s="1103"/>
      <c r="P24" s="532"/>
      <c r="Q24" s="532"/>
      <c r="R24" s="1290"/>
      <c r="S24" s="1292" t="s">
        <v>83</v>
      </c>
      <c r="T24" s="1290"/>
      <c r="U24" s="1292" t="s">
        <v>84</v>
      </c>
      <c r="V24" s="547"/>
      <c r="W24" s="1302" t="s">
        <v>721</v>
      </c>
      <c r="X24" s="470" t="str">
        <f>strCheckDate(O25:V25)</f>
        <v/>
      </c>
      <c r="Y24" s="474"/>
      <c r="Z24" s="474" t="str">
        <f>IF(M24="","",M24 )</f>
        <v/>
      </c>
      <c r="AA24" s="474"/>
      <c r="AB24" s="474"/>
      <c r="AC24" s="474"/>
    </row>
    <row r="25" spans="1:33" ht="11.25" hidden="1">
      <c r="A25" s="1284"/>
      <c r="B25" s="1284"/>
      <c r="C25" s="1284"/>
      <c r="D25" s="1284"/>
      <c r="E25" s="1284"/>
      <c r="F25" s="1284"/>
      <c r="G25" s="849"/>
      <c r="H25" s="849"/>
      <c r="I25" s="1284"/>
      <c r="J25" s="1284"/>
      <c r="K25" s="857"/>
      <c r="L25" s="569"/>
      <c r="M25" s="615"/>
      <c r="N25" s="555"/>
      <c r="O25" s="553"/>
      <c r="P25" s="532"/>
      <c r="Q25" s="553" t="str">
        <f>R24 &amp; "-" &amp; T24</f>
        <v>-</v>
      </c>
      <c r="R25" s="1291"/>
      <c r="S25" s="1292"/>
      <c r="T25" s="1291"/>
      <c r="U25" s="1292"/>
      <c r="V25" s="547"/>
      <c r="W25" s="1303"/>
    </row>
    <row r="26" spans="1:33" s="445" customFormat="1" ht="15" customHeight="1">
      <c r="A26" s="1284"/>
      <c r="B26" s="1284"/>
      <c r="C26" s="1284"/>
      <c r="D26" s="1284"/>
      <c r="E26" s="1284"/>
      <c r="F26" s="1284"/>
      <c r="G26" s="851"/>
      <c r="H26" s="849"/>
      <c r="I26" s="1284"/>
      <c r="J26" s="1284"/>
      <c r="K26" s="856"/>
      <c r="L26" s="508"/>
      <c r="M26" s="527" t="s">
        <v>24</v>
      </c>
      <c r="N26" s="521"/>
      <c r="O26" s="515"/>
      <c r="P26" s="515"/>
      <c r="Q26" s="515"/>
      <c r="R26" s="542"/>
      <c r="S26" s="534"/>
      <c r="T26" s="533"/>
      <c r="U26" s="521"/>
      <c r="V26" s="530"/>
      <c r="W26" s="1304"/>
      <c r="X26" s="471"/>
      <c r="Y26" s="471"/>
      <c r="Z26" s="471"/>
      <c r="AA26" s="471"/>
      <c r="AB26" s="471"/>
      <c r="AC26" s="471"/>
      <c r="AD26" s="471"/>
      <c r="AE26" s="471"/>
      <c r="AF26" s="471"/>
      <c r="AG26" s="471"/>
    </row>
    <row r="27" spans="1:33" s="445" customFormat="1" ht="15" customHeight="1">
      <c r="A27" s="1284"/>
      <c r="B27" s="1284"/>
      <c r="C27" s="1284"/>
      <c r="D27" s="1284"/>
      <c r="E27" s="1284"/>
      <c r="F27" s="851"/>
      <c r="G27" s="851"/>
      <c r="H27" s="849"/>
      <c r="I27" s="128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4"/>
      <c r="B28" s="1284"/>
      <c r="C28" s="1284"/>
      <c r="D28" s="128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4"/>
      <c r="B29" s="1284"/>
      <c r="C29" s="128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4"/>
      <c r="B30" s="128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80" zoomScaleNormal="8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t="str">
        <f>IF('Перечень тарифов'!R21="","наименование отсутствует","" &amp; 'Перечень тарифов'!R21 &amp; "")</f>
        <v>Зона теплоснабжения №01 Челябинского городского округа</v>
      </c>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t="str">
        <f>IF('Перечень тарифов'!F21="","наименование отсутствует","" &amp; 'Перечень тарифов'!F21 &amp; "")</f>
        <v>Сбыт. Теплоноситель</v>
      </c>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t="str">
        <f>IF(Территории!H13="","","" &amp; Территории!H13 &amp; "")</f>
        <v>Город Челябинск</v>
      </c>
      <c r="I12" s="550" t="s">
        <v>479</v>
      </c>
      <c r="J12" s="584"/>
      <c r="K12" s="559"/>
      <c r="L12" s="559"/>
      <c r="M12" s="559"/>
      <c r="N12" s="559"/>
      <c r="O12" s="559"/>
      <c r="P12" s="559"/>
      <c r="Q12" s="559"/>
      <c r="R12" s="559"/>
      <c r="S12" s="559"/>
      <c r="T12" s="559"/>
    </row>
    <row r="13" spans="1:20" s="539" customFormat="1" ht="56.25">
      <c r="A13" s="1282"/>
      <c r="B13" s="1282"/>
      <c r="C13" s="1282"/>
      <c r="D13" s="592">
        <v>1</v>
      </c>
      <c r="F13" s="585" t="str">
        <f>"4."&amp;mergeValue(A13) &amp;"."&amp;mergeValue(B13)&amp;"."&amp;mergeValue(C13)&amp;"."&amp;mergeValue(D13)</f>
        <v>4.1.1.1.1</v>
      </c>
      <c r="G13" s="602" t="s">
        <v>477</v>
      </c>
      <c r="H13" s="573" t="str">
        <f>IF(Территории!R14="","","" &amp; Территории!R14 &amp; "")</f>
        <v>Город Челябинск (75701000)</v>
      </c>
      <c r="I13" s="1182"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7" t="s">
        <v>571</v>
      </c>
      <c r="H15" s="1277"/>
      <c r="I15" s="563"/>
      <c r="J15" s="583"/>
      <c r="K15" s="583"/>
      <c r="L15" s="583"/>
      <c r="M15" s="583"/>
      <c r="N15" s="583"/>
      <c r="O15" s="583"/>
      <c r="P15" s="583"/>
      <c r="Q15" s="583"/>
      <c r="R15" s="583"/>
      <c r="S15" s="583"/>
      <c r="T15" s="583"/>
    </row>
  </sheetData>
  <sheetProtection algorithmName="SHA-512" hashValue="3nozjPxD7V7+rfHgBFXk6EzEw4NUxzGbObIcg6I8f7VSd+jlXCME3JyzZwASCwFis3ivQxC6MWb4FEIMl1zlbg==" saltValue="IlHWBJr+TxIsIqXUu1qUa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3" t="str">
        <f>"Код отчёта: " &amp; GetCode()</f>
        <v>Код отчёта: FAS.JKH.OPEN.INFO.REQUEST.WARM</v>
      </c>
      <c r="C2" s="1213"/>
      <c r="D2" s="1213"/>
      <c r="E2" s="1213"/>
      <c r="F2" s="1213"/>
      <c r="G2" s="1213"/>
      <c r="Q2" s="223"/>
      <c r="R2" s="223"/>
      <c r="S2" s="223"/>
      <c r="T2" s="223"/>
      <c r="U2" s="223"/>
      <c r="V2" s="223"/>
      <c r="W2" s="223"/>
    </row>
    <row r="3" spans="1:27" ht="18" customHeight="1">
      <c r="B3" s="1214" t="str">
        <f>"Версия " &amp; GetVersion()</f>
        <v>Версия 1.0.2</v>
      </c>
      <c r="C3" s="1214"/>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7" t="s">
        <v>676</v>
      </c>
      <c r="C5" s="1218"/>
      <c r="D5" s="1218"/>
      <c r="E5" s="1218"/>
      <c r="F5" s="1218"/>
      <c r="G5" s="1218"/>
      <c r="H5" s="1218"/>
      <c r="I5" s="1218"/>
      <c r="J5" s="1218"/>
      <c r="K5" s="1218"/>
      <c r="L5" s="1218"/>
      <c r="M5" s="1218"/>
      <c r="N5" s="1218"/>
      <c r="O5" s="1218"/>
      <c r="P5" s="1218"/>
      <c r="Q5" s="1218"/>
      <c r="R5" s="1218"/>
      <c r="S5" s="1218"/>
      <c r="T5" s="1218"/>
      <c r="U5" s="1218"/>
      <c r="V5" s="1218"/>
      <c r="W5" s="1218"/>
      <c r="X5" s="1218"/>
      <c r="Y5" s="121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5" t="s">
        <v>567</v>
      </c>
      <c r="F7" s="1215"/>
      <c r="G7" s="1215"/>
      <c r="H7" s="1215"/>
      <c r="I7" s="1215"/>
      <c r="J7" s="1215"/>
      <c r="K7" s="1215"/>
      <c r="L7" s="1215"/>
      <c r="M7" s="1215"/>
      <c r="N7" s="1215"/>
      <c r="O7" s="1215"/>
      <c r="P7" s="1215"/>
      <c r="Q7" s="1215"/>
      <c r="R7" s="1215"/>
      <c r="S7" s="1215"/>
      <c r="T7" s="1215"/>
      <c r="U7" s="1215"/>
      <c r="V7" s="1215"/>
      <c r="W7" s="1215"/>
      <c r="X7" s="1215"/>
      <c r="Y7" s="56"/>
    </row>
    <row r="8" spans="1:27" ht="15" customHeight="1">
      <c r="A8" s="40"/>
      <c r="B8" s="75"/>
      <c r="C8" s="74"/>
      <c r="D8" s="57"/>
      <c r="E8" s="1215"/>
      <c r="F8" s="1215"/>
      <c r="G8" s="1215"/>
      <c r="H8" s="1215"/>
      <c r="I8" s="1215"/>
      <c r="J8" s="1215"/>
      <c r="K8" s="1215"/>
      <c r="L8" s="1215"/>
      <c r="M8" s="1215"/>
      <c r="N8" s="1215"/>
      <c r="O8" s="1215"/>
      <c r="P8" s="1215"/>
      <c r="Q8" s="1215"/>
      <c r="R8" s="1215"/>
      <c r="S8" s="1215"/>
      <c r="T8" s="1215"/>
      <c r="U8" s="1215"/>
      <c r="V8" s="1215"/>
      <c r="W8" s="1215"/>
      <c r="X8" s="1215"/>
      <c r="Y8" s="56"/>
    </row>
    <row r="9" spans="1:27" ht="15" customHeight="1">
      <c r="A9" s="40"/>
      <c r="B9" s="75"/>
      <c r="C9" s="74"/>
      <c r="D9" s="57"/>
      <c r="E9" s="1215"/>
      <c r="F9" s="1215"/>
      <c r="G9" s="1215"/>
      <c r="H9" s="1215"/>
      <c r="I9" s="1215"/>
      <c r="J9" s="1215"/>
      <c r="K9" s="1215"/>
      <c r="L9" s="1215"/>
      <c r="M9" s="1215"/>
      <c r="N9" s="1215"/>
      <c r="O9" s="1215"/>
      <c r="P9" s="1215"/>
      <c r="Q9" s="1215"/>
      <c r="R9" s="1215"/>
      <c r="S9" s="1215"/>
      <c r="T9" s="1215"/>
      <c r="U9" s="1215"/>
      <c r="V9" s="1215"/>
      <c r="W9" s="1215"/>
      <c r="X9" s="1215"/>
      <c r="Y9" s="56"/>
    </row>
    <row r="10" spans="1:27" ht="10.5" customHeight="1">
      <c r="A10" s="40"/>
      <c r="B10" s="75"/>
      <c r="C10" s="74"/>
      <c r="D10" s="57"/>
      <c r="E10" s="1215"/>
      <c r="F10" s="1215"/>
      <c r="G10" s="1215"/>
      <c r="H10" s="1215"/>
      <c r="I10" s="1215"/>
      <c r="J10" s="1215"/>
      <c r="K10" s="1215"/>
      <c r="L10" s="1215"/>
      <c r="M10" s="1215"/>
      <c r="N10" s="1215"/>
      <c r="O10" s="1215"/>
      <c r="P10" s="1215"/>
      <c r="Q10" s="1215"/>
      <c r="R10" s="1215"/>
      <c r="S10" s="1215"/>
      <c r="T10" s="1215"/>
      <c r="U10" s="1215"/>
      <c r="V10" s="1215"/>
      <c r="W10" s="1215"/>
      <c r="X10" s="1215"/>
      <c r="Y10" s="56"/>
    </row>
    <row r="11" spans="1:27" ht="27" customHeight="1">
      <c r="A11" s="40"/>
      <c r="B11" s="75"/>
      <c r="C11" s="74"/>
      <c r="D11" s="57"/>
      <c r="E11" s="1215"/>
      <c r="F11" s="1215"/>
      <c r="G11" s="1215"/>
      <c r="H11" s="1215"/>
      <c r="I11" s="1215"/>
      <c r="J11" s="1215"/>
      <c r="K11" s="1215"/>
      <c r="L11" s="1215"/>
      <c r="M11" s="1215"/>
      <c r="N11" s="1215"/>
      <c r="O11" s="1215"/>
      <c r="P11" s="1215"/>
      <c r="Q11" s="1215"/>
      <c r="R11" s="1215"/>
      <c r="S11" s="1215"/>
      <c r="T11" s="1215"/>
      <c r="U11" s="1215"/>
      <c r="V11" s="1215"/>
      <c r="W11" s="1215"/>
      <c r="X11" s="1215"/>
      <c r="Y11" s="56"/>
    </row>
    <row r="12" spans="1:27" ht="12" customHeight="1">
      <c r="A12" s="40"/>
      <c r="B12" s="75"/>
      <c r="C12" s="74"/>
      <c r="D12" s="57"/>
      <c r="E12" s="1215"/>
      <c r="F12" s="1215"/>
      <c r="G12" s="1215"/>
      <c r="H12" s="1215"/>
      <c r="I12" s="1215"/>
      <c r="J12" s="1215"/>
      <c r="K12" s="1215"/>
      <c r="L12" s="1215"/>
      <c r="M12" s="1215"/>
      <c r="N12" s="1215"/>
      <c r="O12" s="1215"/>
      <c r="P12" s="1215"/>
      <c r="Q12" s="1215"/>
      <c r="R12" s="1215"/>
      <c r="S12" s="1215"/>
      <c r="T12" s="1215"/>
      <c r="U12" s="1215"/>
      <c r="V12" s="1215"/>
      <c r="W12" s="1215"/>
      <c r="X12" s="1215"/>
      <c r="Y12" s="56"/>
    </row>
    <row r="13" spans="1:27" ht="38.25" customHeight="1">
      <c r="A13" s="40"/>
      <c r="B13" s="75"/>
      <c r="C13" s="74"/>
      <c r="D13" s="57"/>
      <c r="E13" s="1215"/>
      <c r="F13" s="1215"/>
      <c r="G13" s="1215"/>
      <c r="H13" s="1215"/>
      <c r="I13" s="1215"/>
      <c r="J13" s="1215"/>
      <c r="K13" s="1215"/>
      <c r="L13" s="1215"/>
      <c r="M13" s="1215"/>
      <c r="N13" s="1215"/>
      <c r="O13" s="1215"/>
      <c r="P13" s="1215"/>
      <c r="Q13" s="1215"/>
      <c r="R13" s="1215"/>
      <c r="S13" s="1215"/>
      <c r="T13" s="1215"/>
      <c r="U13" s="1215"/>
      <c r="V13" s="1215"/>
      <c r="W13" s="1215"/>
      <c r="X13" s="1215"/>
      <c r="Y13" s="70"/>
    </row>
    <row r="14" spans="1:27" ht="15" customHeight="1">
      <c r="A14" s="40"/>
      <c r="B14" s="75"/>
      <c r="C14" s="74"/>
      <c r="D14" s="57"/>
      <c r="E14" s="1215"/>
      <c r="F14" s="1215"/>
      <c r="G14" s="1215"/>
      <c r="H14" s="1215"/>
      <c r="I14" s="1215"/>
      <c r="J14" s="1215"/>
      <c r="K14" s="1215"/>
      <c r="L14" s="1215"/>
      <c r="M14" s="1215"/>
      <c r="N14" s="1215"/>
      <c r="O14" s="1215"/>
      <c r="P14" s="1215"/>
      <c r="Q14" s="1215"/>
      <c r="R14" s="1215"/>
      <c r="S14" s="1215"/>
      <c r="T14" s="1215"/>
      <c r="U14" s="1215"/>
      <c r="V14" s="1215"/>
      <c r="W14" s="1215"/>
      <c r="X14" s="1215"/>
      <c r="Y14" s="56"/>
    </row>
    <row r="15" spans="1:27" ht="15">
      <c r="A15" s="40"/>
      <c r="B15" s="75"/>
      <c r="C15" s="74"/>
      <c r="D15" s="57"/>
      <c r="E15" s="1215"/>
      <c r="F15" s="1215"/>
      <c r="G15" s="1215"/>
      <c r="H15" s="1215"/>
      <c r="I15" s="1215"/>
      <c r="J15" s="1215"/>
      <c r="K15" s="1215"/>
      <c r="L15" s="1215"/>
      <c r="M15" s="1215"/>
      <c r="N15" s="1215"/>
      <c r="O15" s="1215"/>
      <c r="P15" s="1215"/>
      <c r="Q15" s="1215"/>
      <c r="R15" s="1215"/>
      <c r="S15" s="1215"/>
      <c r="T15" s="1215"/>
      <c r="U15" s="1215"/>
      <c r="V15" s="1215"/>
      <c r="W15" s="1215"/>
      <c r="X15" s="1215"/>
      <c r="Y15" s="56"/>
    </row>
    <row r="16" spans="1:27" ht="15">
      <c r="A16" s="40"/>
      <c r="B16" s="75"/>
      <c r="C16" s="74"/>
      <c r="D16" s="57"/>
      <c r="E16" s="1215"/>
      <c r="F16" s="1215"/>
      <c r="G16" s="1215"/>
      <c r="H16" s="1215"/>
      <c r="I16" s="1215"/>
      <c r="J16" s="1215"/>
      <c r="K16" s="1215"/>
      <c r="L16" s="1215"/>
      <c r="M16" s="1215"/>
      <c r="N16" s="1215"/>
      <c r="O16" s="1215"/>
      <c r="P16" s="1215"/>
      <c r="Q16" s="1215"/>
      <c r="R16" s="1215"/>
      <c r="S16" s="1215"/>
      <c r="T16" s="1215"/>
      <c r="U16" s="1215"/>
      <c r="V16" s="1215"/>
      <c r="W16" s="1215"/>
      <c r="X16" s="1215"/>
      <c r="Y16" s="56"/>
    </row>
    <row r="17" spans="1:25" ht="15" customHeight="1">
      <c r="A17" s="40"/>
      <c r="B17" s="75"/>
      <c r="C17" s="74"/>
      <c r="D17" s="57"/>
      <c r="E17" s="1215"/>
      <c r="F17" s="1215"/>
      <c r="G17" s="1215"/>
      <c r="H17" s="1215"/>
      <c r="I17" s="1215"/>
      <c r="J17" s="1215"/>
      <c r="K17" s="1215"/>
      <c r="L17" s="1215"/>
      <c r="M17" s="1215"/>
      <c r="N17" s="1215"/>
      <c r="O17" s="1215"/>
      <c r="P17" s="1215"/>
      <c r="Q17" s="1215"/>
      <c r="R17" s="1215"/>
      <c r="S17" s="1215"/>
      <c r="T17" s="1215"/>
      <c r="U17" s="1215"/>
      <c r="V17" s="1215"/>
      <c r="W17" s="1215"/>
      <c r="X17" s="1215"/>
      <c r="Y17" s="56"/>
    </row>
    <row r="18" spans="1:25" ht="15">
      <c r="A18" s="40"/>
      <c r="B18" s="75"/>
      <c r="C18" s="74"/>
      <c r="D18" s="57"/>
      <c r="E18" s="1215"/>
      <c r="F18" s="1215"/>
      <c r="G18" s="1215"/>
      <c r="H18" s="1215"/>
      <c r="I18" s="1215"/>
      <c r="J18" s="1215"/>
      <c r="K18" s="1215"/>
      <c r="L18" s="1215"/>
      <c r="M18" s="1215"/>
      <c r="N18" s="1215"/>
      <c r="O18" s="1215"/>
      <c r="P18" s="1215"/>
      <c r="Q18" s="1215"/>
      <c r="R18" s="1215"/>
      <c r="S18" s="1215"/>
      <c r="T18" s="1215"/>
      <c r="U18" s="1215"/>
      <c r="V18" s="1215"/>
      <c r="W18" s="1215"/>
      <c r="X18" s="1215"/>
      <c r="Y18" s="56"/>
    </row>
    <row r="19" spans="1:25" ht="59.25" customHeight="1">
      <c r="A19" s="40"/>
      <c r="B19" s="75"/>
      <c r="C19" s="74"/>
      <c r="D19" s="63"/>
      <c r="E19" s="1215"/>
      <c r="F19" s="1215"/>
      <c r="G19" s="1215"/>
      <c r="H19" s="1215"/>
      <c r="I19" s="1215"/>
      <c r="J19" s="1215"/>
      <c r="K19" s="1215"/>
      <c r="L19" s="1215"/>
      <c r="M19" s="1215"/>
      <c r="N19" s="1215"/>
      <c r="O19" s="1215"/>
      <c r="P19" s="1215"/>
      <c r="Q19" s="1215"/>
      <c r="R19" s="1215"/>
      <c r="S19" s="1215"/>
      <c r="T19" s="1215"/>
      <c r="U19" s="1215"/>
      <c r="V19" s="1215"/>
      <c r="W19" s="1215"/>
      <c r="X19" s="1215"/>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20" t="s">
        <v>253</v>
      </c>
      <c r="G21" s="1221"/>
      <c r="H21" s="1221"/>
      <c r="I21" s="1221"/>
      <c r="J21" s="1221"/>
      <c r="K21" s="1221"/>
      <c r="L21" s="1221"/>
      <c r="M21" s="1221"/>
      <c r="N21" s="57"/>
      <c r="O21" s="68" t="s">
        <v>236</v>
      </c>
      <c r="P21" s="1222" t="s">
        <v>237</v>
      </c>
      <c r="Q21" s="1223"/>
      <c r="R21" s="1223"/>
      <c r="S21" s="1223"/>
      <c r="T21" s="1223"/>
      <c r="U21" s="1223"/>
      <c r="V21" s="1223"/>
      <c r="W21" s="1223"/>
      <c r="X21" s="1223"/>
      <c r="Y21" s="56"/>
    </row>
    <row r="22" spans="1:25" ht="14.25" hidden="1" customHeight="1">
      <c r="A22" s="40"/>
      <c r="B22" s="75"/>
      <c r="C22" s="74"/>
      <c r="D22" s="58"/>
      <c r="E22" s="89" t="s">
        <v>236</v>
      </c>
      <c r="F22" s="1220" t="s">
        <v>239</v>
      </c>
      <c r="G22" s="1221"/>
      <c r="H22" s="1221"/>
      <c r="I22" s="1221"/>
      <c r="J22" s="1221"/>
      <c r="K22" s="1221"/>
      <c r="L22" s="1221"/>
      <c r="M22" s="1221"/>
      <c r="N22" s="57"/>
      <c r="O22" s="71" t="s">
        <v>236</v>
      </c>
      <c r="P22" s="1222" t="s">
        <v>565</v>
      </c>
      <c r="Q22" s="1223"/>
      <c r="R22" s="1223"/>
      <c r="S22" s="1223"/>
      <c r="T22" s="1223"/>
      <c r="U22" s="1223"/>
      <c r="V22" s="1223"/>
      <c r="W22" s="1223"/>
      <c r="X22" s="1223"/>
      <c r="Y22" s="56"/>
    </row>
    <row r="23" spans="1:25" ht="27" hidden="1" customHeight="1">
      <c r="A23" s="40"/>
      <c r="B23" s="75"/>
      <c r="C23" s="74"/>
      <c r="D23" s="58"/>
      <c r="E23" s="57"/>
      <c r="F23" s="57"/>
      <c r="G23" s="57"/>
      <c r="H23" s="57"/>
      <c r="I23" s="57"/>
      <c r="J23" s="57"/>
      <c r="K23" s="57"/>
      <c r="L23" s="57"/>
      <c r="M23" s="57"/>
      <c r="N23" s="57"/>
      <c r="O23" s="57"/>
      <c r="P23" s="1216"/>
      <c r="Q23" s="1216"/>
      <c r="R23" s="1216"/>
      <c r="S23" s="1216"/>
      <c r="T23" s="1216"/>
      <c r="U23" s="1216"/>
      <c r="V23" s="1216"/>
      <c r="W23" s="1216"/>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9" t="s">
        <v>392</v>
      </c>
      <c r="F35" s="1219"/>
      <c r="G35" s="1219"/>
      <c r="H35" s="1219"/>
      <c r="I35" s="1219"/>
      <c r="J35" s="1219"/>
      <c r="K35" s="1219"/>
      <c r="L35" s="1219"/>
      <c r="M35" s="1219"/>
      <c r="N35" s="1219"/>
      <c r="O35" s="1219"/>
      <c r="P35" s="1219"/>
      <c r="Q35" s="1219"/>
      <c r="R35" s="1219"/>
      <c r="S35" s="1219"/>
      <c r="T35" s="1219"/>
      <c r="U35" s="1219"/>
      <c r="V35" s="1219"/>
      <c r="W35" s="1219"/>
      <c r="X35" s="1219"/>
      <c r="Y35" s="56"/>
    </row>
    <row r="36" spans="1:25" ht="38.25" hidden="1" customHeight="1">
      <c r="A36" s="40"/>
      <c r="B36" s="75"/>
      <c r="C36" s="74"/>
      <c r="D36" s="58"/>
      <c r="E36" s="1219"/>
      <c r="F36" s="1219"/>
      <c r="G36" s="1219"/>
      <c r="H36" s="1219"/>
      <c r="I36" s="1219"/>
      <c r="J36" s="1219"/>
      <c r="K36" s="1219"/>
      <c r="L36" s="1219"/>
      <c r="M36" s="1219"/>
      <c r="N36" s="1219"/>
      <c r="O36" s="1219"/>
      <c r="P36" s="1219"/>
      <c r="Q36" s="1219"/>
      <c r="R36" s="1219"/>
      <c r="S36" s="1219"/>
      <c r="T36" s="1219"/>
      <c r="U36" s="1219"/>
      <c r="V36" s="1219"/>
      <c r="W36" s="1219"/>
      <c r="X36" s="1219"/>
      <c r="Y36" s="56"/>
    </row>
    <row r="37" spans="1:25" ht="9.75" hidden="1" customHeight="1">
      <c r="A37" s="40"/>
      <c r="B37" s="75"/>
      <c r="C37" s="74"/>
      <c r="D37" s="58"/>
      <c r="E37" s="1219"/>
      <c r="F37" s="1219"/>
      <c r="G37" s="1219"/>
      <c r="H37" s="1219"/>
      <c r="I37" s="1219"/>
      <c r="J37" s="1219"/>
      <c r="K37" s="1219"/>
      <c r="L37" s="1219"/>
      <c r="M37" s="1219"/>
      <c r="N37" s="1219"/>
      <c r="O37" s="1219"/>
      <c r="P37" s="1219"/>
      <c r="Q37" s="1219"/>
      <c r="R37" s="1219"/>
      <c r="S37" s="1219"/>
      <c r="T37" s="1219"/>
      <c r="U37" s="1219"/>
      <c r="V37" s="1219"/>
      <c r="W37" s="1219"/>
      <c r="X37" s="1219"/>
      <c r="Y37" s="56"/>
    </row>
    <row r="38" spans="1:25" ht="51" hidden="1" customHeight="1">
      <c r="A38" s="40"/>
      <c r="B38" s="75"/>
      <c r="C38" s="74"/>
      <c r="D38" s="58"/>
      <c r="E38" s="1219"/>
      <c r="F38" s="1219"/>
      <c r="G38" s="1219"/>
      <c r="H38" s="1219"/>
      <c r="I38" s="1219"/>
      <c r="J38" s="1219"/>
      <c r="K38" s="1219"/>
      <c r="L38" s="1219"/>
      <c r="M38" s="1219"/>
      <c r="N38" s="1219"/>
      <c r="O38" s="1219"/>
      <c r="P38" s="1219"/>
      <c r="Q38" s="1219"/>
      <c r="R38" s="1219"/>
      <c r="S38" s="1219"/>
      <c r="T38" s="1219"/>
      <c r="U38" s="1219"/>
      <c r="V38" s="1219"/>
      <c r="W38" s="1219"/>
      <c r="X38" s="1219"/>
      <c r="Y38" s="56"/>
    </row>
    <row r="39" spans="1:25" ht="15" hidden="1" customHeight="1">
      <c r="A39" s="40"/>
      <c r="B39" s="75"/>
      <c r="C39" s="74"/>
      <c r="D39" s="58"/>
      <c r="E39" s="1219"/>
      <c r="F39" s="1219"/>
      <c r="G39" s="1219"/>
      <c r="H39" s="1219"/>
      <c r="I39" s="1219"/>
      <c r="J39" s="1219"/>
      <c r="K39" s="1219"/>
      <c r="L39" s="1219"/>
      <c r="M39" s="1219"/>
      <c r="N39" s="1219"/>
      <c r="O39" s="1219"/>
      <c r="P39" s="1219"/>
      <c r="Q39" s="1219"/>
      <c r="R39" s="1219"/>
      <c r="S39" s="1219"/>
      <c r="T39" s="1219"/>
      <c r="U39" s="1219"/>
      <c r="V39" s="1219"/>
      <c r="W39" s="1219"/>
      <c r="X39" s="1219"/>
      <c r="Y39" s="56"/>
    </row>
    <row r="40" spans="1:25" ht="12" hidden="1" customHeight="1">
      <c r="A40" s="40"/>
      <c r="B40" s="75"/>
      <c r="C40" s="74"/>
      <c r="D40" s="58"/>
      <c r="E40" s="1205"/>
      <c r="F40" s="1206"/>
      <c r="G40" s="1206"/>
      <c r="H40" s="1206"/>
      <c r="I40" s="1206"/>
      <c r="J40" s="1206"/>
      <c r="K40" s="1206"/>
      <c r="L40" s="1206"/>
      <c r="M40" s="1206"/>
      <c r="N40" s="1206"/>
      <c r="O40" s="1206"/>
      <c r="P40" s="1206"/>
      <c r="Q40" s="1206"/>
      <c r="R40" s="1206"/>
      <c r="S40" s="1206"/>
      <c r="T40" s="1206"/>
      <c r="U40" s="1206"/>
      <c r="V40" s="1206"/>
      <c r="W40" s="1206"/>
      <c r="X40" s="1206"/>
      <c r="Y40" s="56"/>
    </row>
    <row r="41" spans="1:25" ht="38.25" hidden="1" customHeight="1">
      <c r="A41" s="40"/>
      <c r="B41" s="75"/>
      <c r="C41" s="74"/>
      <c r="D41" s="58"/>
      <c r="E41" s="1219"/>
      <c r="F41" s="1219"/>
      <c r="G41" s="1219"/>
      <c r="H41" s="1219"/>
      <c r="I41" s="1219"/>
      <c r="J41" s="1219"/>
      <c r="K41" s="1219"/>
      <c r="L41" s="1219"/>
      <c r="M41" s="1219"/>
      <c r="N41" s="1219"/>
      <c r="O41" s="1219"/>
      <c r="P41" s="1219"/>
      <c r="Q41" s="1219"/>
      <c r="R41" s="1219"/>
      <c r="S41" s="1219"/>
      <c r="T41" s="1219"/>
      <c r="U41" s="1219"/>
      <c r="V41" s="1219"/>
      <c r="W41" s="1219"/>
      <c r="X41" s="1219"/>
      <c r="Y41" s="56"/>
    </row>
    <row r="42" spans="1:25" ht="15" hidden="1">
      <c r="A42" s="40"/>
      <c r="B42" s="75"/>
      <c r="C42" s="74"/>
      <c r="D42" s="58"/>
      <c r="E42" s="1219"/>
      <c r="F42" s="1219"/>
      <c r="G42" s="1219"/>
      <c r="H42" s="1219"/>
      <c r="I42" s="1219"/>
      <c r="J42" s="1219"/>
      <c r="K42" s="1219"/>
      <c r="L42" s="1219"/>
      <c r="M42" s="1219"/>
      <c r="N42" s="1219"/>
      <c r="O42" s="1219"/>
      <c r="P42" s="1219"/>
      <c r="Q42" s="1219"/>
      <c r="R42" s="1219"/>
      <c r="S42" s="1219"/>
      <c r="T42" s="1219"/>
      <c r="U42" s="1219"/>
      <c r="V42" s="1219"/>
      <c r="W42" s="1219"/>
      <c r="X42" s="1219"/>
      <c r="Y42" s="56"/>
    </row>
    <row r="43" spans="1:25" ht="15" hidden="1">
      <c r="A43" s="40"/>
      <c r="B43" s="75"/>
      <c r="C43" s="74"/>
      <c r="D43" s="58"/>
      <c r="E43" s="1219"/>
      <c r="F43" s="1219"/>
      <c r="G43" s="1219"/>
      <c r="H43" s="1219"/>
      <c r="I43" s="1219"/>
      <c r="J43" s="1219"/>
      <c r="K43" s="1219"/>
      <c r="L43" s="1219"/>
      <c r="M43" s="1219"/>
      <c r="N43" s="1219"/>
      <c r="O43" s="1219"/>
      <c r="P43" s="1219"/>
      <c r="Q43" s="1219"/>
      <c r="R43" s="1219"/>
      <c r="S43" s="1219"/>
      <c r="T43" s="1219"/>
      <c r="U43" s="1219"/>
      <c r="V43" s="1219"/>
      <c r="W43" s="1219"/>
      <c r="X43" s="1219"/>
      <c r="Y43" s="56"/>
    </row>
    <row r="44" spans="1:25" ht="33.75" hidden="1" customHeight="1">
      <c r="A44" s="40"/>
      <c r="B44" s="75"/>
      <c r="C44" s="74"/>
      <c r="D44" s="63"/>
      <c r="E44" s="1219"/>
      <c r="F44" s="1219"/>
      <c r="G44" s="1219"/>
      <c r="H44" s="1219"/>
      <c r="I44" s="1219"/>
      <c r="J44" s="1219"/>
      <c r="K44" s="1219"/>
      <c r="L44" s="1219"/>
      <c r="M44" s="1219"/>
      <c r="N44" s="1219"/>
      <c r="O44" s="1219"/>
      <c r="P44" s="1219"/>
      <c r="Q44" s="1219"/>
      <c r="R44" s="1219"/>
      <c r="S44" s="1219"/>
      <c r="T44" s="1219"/>
      <c r="U44" s="1219"/>
      <c r="V44" s="1219"/>
      <c r="W44" s="1219"/>
      <c r="X44" s="1219"/>
      <c r="Y44" s="56"/>
    </row>
    <row r="45" spans="1:25" ht="15" hidden="1">
      <c r="A45" s="40"/>
      <c r="B45" s="75"/>
      <c r="C45" s="74"/>
      <c r="D45" s="63"/>
      <c r="E45" s="1219"/>
      <c r="F45" s="1219"/>
      <c r="G45" s="1219"/>
      <c r="H45" s="1219"/>
      <c r="I45" s="1219"/>
      <c r="J45" s="1219"/>
      <c r="K45" s="1219"/>
      <c r="L45" s="1219"/>
      <c r="M45" s="1219"/>
      <c r="N45" s="1219"/>
      <c r="O45" s="1219"/>
      <c r="P45" s="1219"/>
      <c r="Q45" s="1219"/>
      <c r="R45" s="1219"/>
      <c r="S45" s="1219"/>
      <c r="T45" s="1219"/>
      <c r="U45" s="1219"/>
      <c r="V45" s="1219"/>
      <c r="W45" s="1219"/>
      <c r="X45" s="1219"/>
      <c r="Y45" s="56"/>
    </row>
    <row r="46" spans="1:25" ht="24" hidden="1" customHeight="1">
      <c r="A46" s="40"/>
      <c r="B46" s="75"/>
      <c r="C46" s="74"/>
      <c r="D46" s="58"/>
      <c r="E46" s="1207" t="s">
        <v>235</v>
      </c>
      <c r="F46" s="1207"/>
      <c r="G46" s="1207"/>
      <c r="H46" s="1207"/>
      <c r="I46" s="1207"/>
      <c r="J46" s="1207"/>
      <c r="K46" s="1207"/>
      <c r="L46" s="1207"/>
      <c r="M46" s="1207"/>
      <c r="N46" s="1207"/>
      <c r="O46" s="1207"/>
      <c r="P46" s="1207"/>
      <c r="Q46" s="1207"/>
      <c r="R46" s="1207"/>
      <c r="S46" s="1207"/>
      <c r="T46" s="1207"/>
      <c r="U46" s="1207"/>
      <c r="V46" s="1207"/>
      <c r="W46" s="1207"/>
      <c r="X46" s="1207"/>
      <c r="Y46" s="56"/>
    </row>
    <row r="47" spans="1:25" ht="37.5" hidden="1" customHeight="1">
      <c r="A47" s="40"/>
      <c r="B47" s="75"/>
      <c r="C47" s="74"/>
      <c r="D47" s="58"/>
      <c r="E47" s="1207"/>
      <c r="F47" s="1207"/>
      <c r="G47" s="1207"/>
      <c r="H47" s="1207"/>
      <c r="I47" s="1207"/>
      <c r="J47" s="1207"/>
      <c r="K47" s="1207"/>
      <c r="L47" s="1207"/>
      <c r="M47" s="1207"/>
      <c r="N47" s="1207"/>
      <c r="O47" s="1207"/>
      <c r="P47" s="1207"/>
      <c r="Q47" s="1207"/>
      <c r="R47" s="1207"/>
      <c r="S47" s="1207"/>
      <c r="T47" s="1207"/>
      <c r="U47" s="1207"/>
      <c r="V47" s="1207"/>
      <c r="W47" s="1207"/>
      <c r="X47" s="1207"/>
      <c r="Y47" s="56"/>
    </row>
    <row r="48" spans="1:25" ht="24" hidden="1" customHeight="1">
      <c r="A48" s="40"/>
      <c r="B48" s="75"/>
      <c r="C48" s="74"/>
      <c r="D48" s="58"/>
      <c r="E48" s="1207"/>
      <c r="F48" s="1207"/>
      <c r="G48" s="1207"/>
      <c r="H48" s="1207"/>
      <c r="I48" s="1207"/>
      <c r="J48" s="1207"/>
      <c r="K48" s="1207"/>
      <c r="L48" s="1207"/>
      <c r="M48" s="1207"/>
      <c r="N48" s="1207"/>
      <c r="O48" s="1207"/>
      <c r="P48" s="1207"/>
      <c r="Q48" s="1207"/>
      <c r="R48" s="1207"/>
      <c r="S48" s="1207"/>
      <c r="T48" s="1207"/>
      <c r="U48" s="1207"/>
      <c r="V48" s="1207"/>
      <c r="W48" s="1207"/>
      <c r="X48" s="1207"/>
      <c r="Y48" s="56"/>
    </row>
    <row r="49" spans="1:25" ht="51" hidden="1" customHeight="1">
      <c r="A49" s="40"/>
      <c r="B49" s="75"/>
      <c r="C49" s="74"/>
      <c r="D49" s="58"/>
      <c r="E49" s="1207"/>
      <c r="F49" s="1207"/>
      <c r="G49" s="1207"/>
      <c r="H49" s="1207"/>
      <c r="I49" s="1207"/>
      <c r="J49" s="1207"/>
      <c r="K49" s="1207"/>
      <c r="L49" s="1207"/>
      <c r="M49" s="1207"/>
      <c r="N49" s="1207"/>
      <c r="O49" s="1207"/>
      <c r="P49" s="1207"/>
      <c r="Q49" s="1207"/>
      <c r="R49" s="1207"/>
      <c r="S49" s="1207"/>
      <c r="T49" s="1207"/>
      <c r="U49" s="1207"/>
      <c r="V49" s="1207"/>
      <c r="W49" s="1207"/>
      <c r="X49" s="1207"/>
      <c r="Y49" s="56"/>
    </row>
    <row r="50" spans="1:25" ht="15" hidden="1">
      <c r="A50" s="40"/>
      <c r="B50" s="75"/>
      <c r="C50" s="74"/>
      <c r="D50" s="58"/>
      <c r="E50" s="1207"/>
      <c r="F50" s="1207"/>
      <c r="G50" s="1207"/>
      <c r="H50" s="1207"/>
      <c r="I50" s="1207"/>
      <c r="J50" s="1207"/>
      <c r="K50" s="1207"/>
      <c r="L50" s="1207"/>
      <c r="M50" s="1207"/>
      <c r="N50" s="1207"/>
      <c r="O50" s="1207"/>
      <c r="P50" s="1207"/>
      <c r="Q50" s="1207"/>
      <c r="R50" s="1207"/>
      <c r="S50" s="1207"/>
      <c r="T50" s="1207"/>
      <c r="U50" s="1207"/>
      <c r="V50" s="1207"/>
      <c r="W50" s="1207"/>
      <c r="X50" s="1207"/>
      <c r="Y50" s="56"/>
    </row>
    <row r="51" spans="1:25" ht="15" hidden="1">
      <c r="A51" s="40"/>
      <c r="B51" s="75"/>
      <c r="C51" s="74"/>
      <c r="D51" s="58"/>
      <c r="E51" s="1207"/>
      <c r="F51" s="1207"/>
      <c r="G51" s="1207"/>
      <c r="H51" s="1207"/>
      <c r="I51" s="1207"/>
      <c r="J51" s="1207"/>
      <c r="K51" s="1207"/>
      <c r="L51" s="1207"/>
      <c r="M51" s="1207"/>
      <c r="N51" s="1207"/>
      <c r="O51" s="1207"/>
      <c r="P51" s="1207"/>
      <c r="Q51" s="1207"/>
      <c r="R51" s="1207"/>
      <c r="S51" s="1207"/>
      <c r="T51" s="1207"/>
      <c r="U51" s="1207"/>
      <c r="V51" s="1207"/>
      <c r="W51" s="1207"/>
      <c r="X51" s="1207"/>
      <c r="Y51" s="56"/>
    </row>
    <row r="52" spans="1:25" ht="15" hidden="1">
      <c r="A52" s="40"/>
      <c r="B52" s="75"/>
      <c r="C52" s="74"/>
      <c r="D52" s="58"/>
      <c r="E52" s="1207"/>
      <c r="F52" s="1207"/>
      <c r="G52" s="1207"/>
      <c r="H52" s="1207"/>
      <c r="I52" s="1207"/>
      <c r="J52" s="1207"/>
      <c r="K52" s="1207"/>
      <c r="L52" s="1207"/>
      <c r="M52" s="1207"/>
      <c r="N52" s="1207"/>
      <c r="O52" s="1207"/>
      <c r="P52" s="1207"/>
      <c r="Q52" s="1207"/>
      <c r="R52" s="1207"/>
      <c r="S52" s="1207"/>
      <c r="T52" s="1207"/>
      <c r="U52" s="1207"/>
      <c r="V52" s="1207"/>
      <c r="W52" s="1207"/>
      <c r="X52" s="1207"/>
      <c r="Y52" s="56"/>
    </row>
    <row r="53" spans="1:25" ht="15" hidden="1">
      <c r="A53" s="40"/>
      <c r="B53" s="75"/>
      <c r="C53" s="74"/>
      <c r="D53" s="58"/>
      <c r="E53" s="1207"/>
      <c r="F53" s="1207"/>
      <c r="G53" s="1207"/>
      <c r="H53" s="1207"/>
      <c r="I53" s="1207"/>
      <c r="J53" s="1207"/>
      <c r="K53" s="1207"/>
      <c r="L53" s="1207"/>
      <c r="M53" s="1207"/>
      <c r="N53" s="1207"/>
      <c r="O53" s="1207"/>
      <c r="P53" s="1207"/>
      <c r="Q53" s="1207"/>
      <c r="R53" s="1207"/>
      <c r="S53" s="1207"/>
      <c r="T53" s="1207"/>
      <c r="U53" s="1207"/>
      <c r="V53" s="1207"/>
      <c r="W53" s="1207"/>
      <c r="X53" s="1207"/>
      <c r="Y53" s="56"/>
    </row>
    <row r="54" spans="1:25" ht="15" hidden="1">
      <c r="A54" s="40"/>
      <c r="B54" s="75"/>
      <c r="C54" s="74"/>
      <c r="D54" s="58"/>
      <c r="E54" s="1207"/>
      <c r="F54" s="1207"/>
      <c r="G54" s="1207"/>
      <c r="H54" s="1207"/>
      <c r="I54" s="1207"/>
      <c r="J54" s="1207"/>
      <c r="K54" s="1207"/>
      <c r="L54" s="1207"/>
      <c r="M54" s="1207"/>
      <c r="N54" s="1207"/>
      <c r="O54" s="1207"/>
      <c r="P54" s="1207"/>
      <c r="Q54" s="1207"/>
      <c r="R54" s="1207"/>
      <c r="S54" s="1207"/>
      <c r="T54" s="1207"/>
      <c r="U54" s="1207"/>
      <c r="V54" s="1207"/>
      <c r="W54" s="1207"/>
      <c r="X54" s="1207"/>
      <c r="Y54" s="56"/>
    </row>
    <row r="55" spans="1:25" ht="15" hidden="1">
      <c r="A55" s="40"/>
      <c r="B55" s="75"/>
      <c r="C55" s="74"/>
      <c r="D55" s="58"/>
      <c r="E55" s="1207"/>
      <c r="F55" s="1207"/>
      <c r="G55" s="1207"/>
      <c r="H55" s="1207"/>
      <c r="I55" s="1207"/>
      <c r="J55" s="1207"/>
      <c r="K55" s="1207"/>
      <c r="L55" s="1207"/>
      <c r="M55" s="1207"/>
      <c r="N55" s="1207"/>
      <c r="O55" s="1207"/>
      <c r="P55" s="1207"/>
      <c r="Q55" s="1207"/>
      <c r="R55" s="1207"/>
      <c r="S55" s="1207"/>
      <c r="T55" s="1207"/>
      <c r="U55" s="1207"/>
      <c r="V55" s="1207"/>
      <c r="W55" s="1207"/>
      <c r="X55" s="1207"/>
      <c r="Y55" s="56"/>
    </row>
    <row r="56" spans="1:25" ht="25.5" hidden="1" customHeight="1">
      <c r="A56" s="40"/>
      <c r="B56" s="75"/>
      <c r="C56" s="74"/>
      <c r="D56" s="63"/>
      <c r="E56" s="1207"/>
      <c r="F56" s="1207"/>
      <c r="G56" s="1207"/>
      <c r="H56" s="1207"/>
      <c r="I56" s="1207"/>
      <c r="J56" s="1207"/>
      <c r="K56" s="1207"/>
      <c r="L56" s="1207"/>
      <c r="M56" s="1207"/>
      <c r="N56" s="1207"/>
      <c r="O56" s="1207"/>
      <c r="P56" s="1207"/>
      <c r="Q56" s="1207"/>
      <c r="R56" s="1207"/>
      <c r="S56" s="1207"/>
      <c r="T56" s="1207"/>
      <c r="U56" s="1207"/>
      <c r="V56" s="1207"/>
      <c r="W56" s="1207"/>
      <c r="X56" s="1207"/>
      <c r="Y56" s="56"/>
    </row>
    <row r="57" spans="1:25" ht="15" hidden="1">
      <c r="A57" s="40"/>
      <c r="B57" s="75"/>
      <c r="C57" s="74"/>
      <c r="D57" s="63"/>
      <c r="E57" s="1207"/>
      <c r="F57" s="1207"/>
      <c r="G57" s="1207"/>
      <c r="H57" s="1207"/>
      <c r="I57" s="1207"/>
      <c r="J57" s="1207"/>
      <c r="K57" s="1207"/>
      <c r="L57" s="1207"/>
      <c r="M57" s="1207"/>
      <c r="N57" s="1207"/>
      <c r="O57" s="1207"/>
      <c r="P57" s="1207"/>
      <c r="Q57" s="1207"/>
      <c r="R57" s="1207"/>
      <c r="S57" s="1207"/>
      <c r="T57" s="1207"/>
      <c r="U57" s="1207"/>
      <c r="V57" s="1207"/>
      <c r="W57" s="1207"/>
      <c r="X57" s="1207"/>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10"/>
      <c r="F59" s="1210"/>
      <c r="G59" s="1210"/>
      <c r="H59" s="1205"/>
      <c r="I59" s="1206"/>
      <c r="J59" s="1206"/>
      <c r="K59" s="1206"/>
      <c r="L59" s="1206"/>
      <c r="M59" s="1206"/>
      <c r="N59" s="1206"/>
      <c r="O59" s="1206"/>
      <c r="P59" s="1206"/>
      <c r="Q59" s="1206"/>
      <c r="R59" s="1206"/>
      <c r="S59" s="1206"/>
      <c r="T59" s="1206"/>
      <c r="U59" s="1206"/>
      <c r="V59" s="1206"/>
      <c r="W59" s="1206"/>
      <c r="X59" s="1206"/>
      <c r="Y59" s="56"/>
    </row>
    <row r="60" spans="1:25" ht="15" hidden="1" customHeight="1">
      <c r="A60" s="40"/>
      <c r="B60" s="75"/>
      <c r="C60" s="74"/>
      <c r="D60" s="58"/>
      <c r="E60" s="1209"/>
      <c r="F60" s="1209"/>
      <c r="G60" s="1209"/>
      <c r="H60" s="1204"/>
      <c r="I60" s="1204"/>
      <c r="J60" s="1204"/>
      <c r="K60" s="1204"/>
      <c r="L60" s="1204"/>
      <c r="M60" s="1204"/>
      <c r="N60" s="1204"/>
      <c r="O60" s="1204"/>
      <c r="P60" s="1204"/>
      <c r="Q60" s="1204"/>
      <c r="R60" s="1204"/>
      <c r="S60" s="1204"/>
      <c r="T60" s="1204"/>
      <c r="U60" s="1204"/>
      <c r="V60" s="1204"/>
      <c r="W60" s="1204"/>
      <c r="X60" s="1204"/>
      <c r="Y60" s="56"/>
    </row>
    <row r="61" spans="1:25" ht="15" hidden="1">
      <c r="A61" s="40"/>
      <c r="B61" s="75"/>
      <c r="C61" s="74"/>
      <c r="D61" s="58"/>
      <c r="E61" s="67"/>
      <c r="F61" s="65"/>
      <c r="G61" s="66"/>
      <c r="H61" s="1204"/>
      <c r="I61" s="1204"/>
      <c r="J61" s="1204"/>
      <c r="K61" s="1204"/>
      <c r="L61" s="1204"/>
      <c r="M61" s="1204"/>
      <c r="N61" s="1204"/>
      <c r="O61" s="1204"/>
      <c r="P61" s="1204"/>
      <c r="Q61" s="1204"/>
      <c r="R61" s="1204"/>
      <c r="S61" s="1204"/>
      <c r="T61" s="1204"/>
      <c r="U61" s="1204"/>
      <c r="V61" s="1204"/>
      <c r="W61" s="1204"/>
      <c r="X61" s="1204"/>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564</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09"/>
      <c r="F82" s="1209"/>
      <c r="G82" s="1209"/>
      <c r="H82" s="1205"/>
      <c r="I82" s="1206"/>
      <c r="J82" s="1206"/>
      <c r="K82" s="1206"/>
      <c r="L82" s="1206"/>
      <c r="M82" s="1206"/>
      <c r="N82" s="1206"/>
      <c r="O82" s="1206"/>
      <c r="P82" s="1206"/>
      <c r="Q82" s="1206"/>
      <c r="R82" s="1206"/>
      <c r="S82" s="1206"/>
      <c r="T82" s="1206"/>
      <c r="U82" s="1206"/>
      <c r="V82" s="1206"/>
      <c r="W82" s="1206"/>
      <c r="X82" s="1206"/>
      <c r="Y82" s="56"/>
    </row>
    <row r="83" spans="1:25" ht="15" hidden="1" customHeight="1">
      <c r="A83" s="40"/>
      <c r="B83" s="75"/>
      <c r="C83" s="74"/>
      <c r="D83" s="58"/>
      <c r="Y83" s="56"/>
    </row>
    <row r="84" spans="1:25" ht="15" hidden="1" customHeight="1">
      <c r="A84" s="40"/>
      <c r="B84" s="75"/>
      <c r="C84" s="74"/>
      <c r="D84" s="58"/>
      <c r="E84" s="67"/>
      <c r="F84" s="65"/>
      <c r="G84" s="66"/>
      <c r="H84" s="1204"/>
      <c r="I84" s="1204"/>
      <c r="J84" s="1204"/>
      <c r="K84" s="1204"/>
      <c r="L84" s="1204"/>
      <c r="M84" s="1204"/>
      <c r="N84" s="1204"/>
      <c r="O84" s="1204"/>
      <c r="P84" s="1204"/>
      <c r="Q84" s="1204"/>
      <c r="R84" s="1204"/>
      <c r="S84" s="1204"/>
      <c r="T84" s="1204"/>
      <c r="U84" s="1204"/>
      <c r="V84" s="1204"/>
      <c r="W84" s="1204"/>
      <c r="X84" s="1204"/>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2" t="s">
        <v>234</v>
      </c>
      <c r="F98" s="1212"/>
      <c r="G98" s="1212"/>
      <c r="H98" s="1212"/>
      <c r="I98" s="1212"/>
      <c r="J98" s="1212"/>
      <c r="K98" s="1212"/>
      <c r="L98" s="1212"/>
      <c r="M98" s="1212"/>
      <c r="N98" s="1212"/>
      <c r="O98" s="1212"/>
      <c r="P98" s="1212"/>
      <c r="Q98" s="1212"/>
      <c r="R98" s="1212"/>
      <c r="S98" s="1212"/>
      <c r="T98" s="1212"/>
      <c r="U98" s="1212"/>
      <c r="V98" s="1212"/>
      <c r="W98" s="1212"/>
      <c r="X98" s="1212"/>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1" t="s">
        <v>233</v>
      </c>
      <c r="G100" s="1211"/>
      <c r="H100" s="1211"/>
      <c r="I100" s="1211"/>
      <c r="J100" s="1211"/>
      <c r="K100" s="1211"/>
      <c r="L100" s="1211"/>
      <c r="M100" s="1211"/>
      <c r="N100" s="1211"/>
      <c r="O100" s="1211"/>
      <c r="P100" s="1211"/>
      <c r="Q100" s="1211"/>
      <c r="R100" s="1211"/>
      <c r="S100" s="1211"/>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1" t="s">
        <v>232</v>
      </c>
      <c r="G102" s="1211"/>
      <c r="H102" s="1211"/>
      <c r="I102" s="1211"/>
      <c r="J102" s="1211"/>
      <c r="K102" s="1211"/>
      <c r="L102" s="1211"/>
      <c r="M102" s="1211"/>
      <c r="N102" s="1211"/>
      <c r="O102" s="1211"/>
      <c r="P102" s="1211"/>
      <c r="Q102" s="1211"/>
      <c r="R102" s="1211"/>
      <c r="S102" s="1211"/>
      <c r="T102" s="1211"/>
      <c r="U102" s="1211"/>
      <c r="V102" s="1211"/>
      <c r="W102" s="1211"/>
      <c r="X102" s="1211"/>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BL30"/>
  <sheetViews>
    <sheetView showGridLines="0" topLeftCell="K4" zoomScale="70" zoomScaleNormal="70" workbookViewId="0">
      <selection activeCell="AJ24" sqref="AJ24"/>
    </sheetView>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15.855468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customWidth="1"/>
    <col min="22" max="22" width="15.7109375" style="1074" customWidth="1"/>
    <col min="23" max="24" width="1.7109375" style="1074" hidden="1" customWidth="1"/>
    <col min="25" max="25" width="11.7109375" style="1074" customWidth="1"/>
    <col min="26" max="26" width="3.7109375" style="1074" customWidth="1"/>
    <col min="27" max="27" width="11.7109375" style="1074" customWidth="1"/>
    <col min="28" max="28" width="8.5703125" style="1074" customWidth="1"/>
    <col min="29" max="29" width="15.85546875" style="1074" customWidth="1"/>
    <col min="30" max="31" width="1.7109375" style="1074" hidden="1" customWidth="1"/>
    <col min="32" max="32" width="11.7109375" style="1074" customWidth="1"/>
    <col min="33" max="33" width="3.7109375" style="1074" customWidth="1"/>
    <col min="34" max="34" width="11.7109375" style="1074" customWidth="1"/>
    <col min="35" max="35" width="8.5703125" style="1074" customWidth="1"/>
    <col min="36" max="36" width="15.85546875" style="1074" customWidth="1"/>
    <col min="37" max="38" width="1.7109375" style="1074" hidden="1" customWidth="1"/>
    <col min="39" max="39" width="11.7109375" style="1074" customWidth="1"/>
    <col min="40" max="40" width="3.7109375" style="1074" customWidth="1"/>
    <col min="41" max="41" width="11.7109375" style="1074" customWidth="1"/>
    <col min="42" max="42" width="8.5703125" style="1074" customWidth="1"/>
    <col min="43" max="43" width="15.85546875" style="1074" customWidth="1"/>
    <col min="44" max="45" width="1.7109375" style="1074" hidden="1" customWidth="1"/>
    <col min="46" max="46" width="11.7109375" style="1074" customWidth="1"/>
    <col min="47" max="47" width="3.7109375" style="1074" customWidth="1"/>
    <col min="48" max="48" width="11.7109375" style="1074" customWidth="1"/>
    <col min="49" max="49" width="8.5703125" style="1074" hidden="1" customWidth="1"/>
    <col min="50" max="50" width="4.7109375" style="493" customWidth="1"/>
    <col min="51" max="51" width="115.7109375" style="493" customWidth="1"/>
    <col min="52" max="63" width="10.5703125" style="554"/>
    <col min="64" max="284" width="10.5703125" style="493"/>
    <col min="285" max="292" width="0" style="493" hidden="1" customWidth="1"/>
    <col min="293" max="295" width="3.7109375" style="493" customWidth="1"/>
    <col min="296" max="296" width="12.7109375" style="493" customWidth="1"/>
    <col min="297" max="297" width="47.42578125" style="493" customWidth="1"/>
    <col min="298" max="301" width="0" style="493" hidden="1" customWidth="1"/>
    <col min="302" max="302" width="11.7109375" style="493" customWidth="1"/>
    <col min="303" max="303" width="6.42578125" style="493" bestFit="1" customWidth="1"/>
    <col min="304" max="304" width="11.7109375" style="493" customWidth="1"/>
    <col min="305" max="305" width="0" style="493" hidden="1" customWidth="1"/>
    <col min="306" max="306" width="3.7109375" style="493" customWidth="1"/>
    <col min="307" max="307" width="11.140625" style="493" bestFit="1" customWidth="1"/>
    <col min="308" max="540" width="10.5703125" style="493"/>
    <col min="541" max="548" width="0" style="493" hidden="1" customWidth="1"/>
    <col min="549" max="551" width="3.7109375" style="493" customWidth="1"/>
    <col min="552" max="552" width="12.7109375" style="493" customWidth="1"/>
    <col min="553" max="553" width="47.42578125" style="493" customWidth="1"/>
    <col min="554" max="557" width="0" style="493" hidden="1" customWidth="1"/>
    <col min="558" max="558" width="11.7109375" style="493" customWidth="1"/>
    <col min="559" max="559" width="6.42578125" style="493" bestFit="1" customWidth="1"/>
    <col min="560" max="560" width="11.7109375" style="493" customWidth="1"/>
    <col min="561" max="561" width="0" style="493" hidden="1" customWidth="1"/>
    <col min="562" max="562" width="3.7109375" style="493" customWidth="1"/>
    <col min="563" max="563" width="11.140625" style="493" bestFit="1" customWidth="1"/>
    <col min="564" max="796" width="10.5703125" style="493"/>
    <col min="797" max="804" width="0" style="493" hidden="1" customWidth="1"/>
    <col min="805" max="807" width="3.7109375" style="493" customWidth="1"/>
    <col min="808" max="808" width="12.7109375" style="493" customWidth="1"/>
    <col min="809" max="809" width="47.42578125" style="493" customWidth="1"/>
    <col min="810" max="813" width="0" style="493" hidden="1" customWidth="1"/>
    <col min="814" max="814" width="11.7109375" style="493" customWidth="1"/>
    <col min="815" max="815" width="6.42578125" style="493" bestFit="1" customWidth="1"/>
    <col min="816" max="816" width="11.7109375" style="493" customWidth="1"/>
    <col min="817" max="817" width="0" style="493" hidden="1" customWidth="1"/>
    <col min="818" max="818" width="3.7109375" style="493" customWidth="1"/>
    <col min="819" max="819" width="11.140625" style="493" bestFit="1" customWidth="1"/>
    <col min="820" max="1052" width="10.5703125" style="493"/>
    <col min="1053" max="1060" width="0" style="493" hidden="1" customWidth="1"/>
    <col min="1061" max="1063" width="3.7109375" style="493" customWidth="1"/>
    <col min="1064" max="1064" width="12.7109375" style="493" customWidth="1"/>
    <col min="1065" max="1065" width="47.42578125" style="493" customWidth="1"/>
    <col min="1066" max="1069" width="0" style="493" hidden="1" customWidth="1"/>
    <col min="1070" max="1070" width="11.7109375" style="493" customWidth="1"/>
    <col min="1071" max="1071" width="6.42578125" style="493" bestFit="1" customWidth="1"/>
    <col min="1072" max="1072" width="11.7109375" style="493" customWidth="1"/>
    <col min="1073" max="1073" width="0" style="493" hidden="1" customWidth="1"/>
    <col min="1074" max="1074" width="3.7109375" style="493" customWidth="1"/>
    <col min="1075" max="1075" width="11.140625" style="493" bestFit="1" customWidth="1"/>
    <col min="1076" max="1308" width="10.5703125" style="493"/>
    <col min="1309" max="1316" width="0" style="493" hidden="1" customWidth="1"/>
    <col min="1317" max="1319" width="3.7109375" style="493" customWidth="1"/>
    <col min="1320" max="1320" width="12.7109375" style="493" customWidth="1"/>
    <col min="1321" max="1321" width="47.42578125" style="493" customWidth="1"/>
    <col min="1322" max="1325" width="0" style="493" hidden="1" customWidth="1"/>
    <col min="1326" max="1326" width="11.7109375" style="493" customWidth="1"/>
    <col min="1327" max="1327" width="6.42578125" style="493" bestFit="1" customWidth="1"/>
    <col min="1328" max="1328" width="11.7109375" style="493" customWidth="1"/>
    <col min="1329" max="1329" width="0" style="493" hidden="1" customWidth="1"/>
    <col min="1330" max="1330" width="3.7109375" style="493" customWidth="1"/>
    <col min="1331" max="1331" width="11.140625" style="493" bestFit="1" customWidth="1"/>
    <col min="1332" max="1564" width="10.5703125" style="493"/>
    <col min="1565" max="1572" width="0" style="493" hidden="1" customWidth="1"/>
    <col min="1573" max="1575" width="3.7109375" style="493" customWidth="1"/>
    <col min="1576" max="1576" width="12.7109375" style="493" customWidth="1"/>
    <col min="1577" max="1577" width="47.42578125" style="493" customWidth="1"/>
    <col min="1578" max="1581" width="0" style="493" hidden="1" customWidth="1"/>
    <col min="1582" max="1582" width="11.7109375" style="493" customWidth="1"/>
    <col min="1583" max="1583" width="6.42578125" style="493" bestFit="1" customWidth="1"/>
    <col min="1584" max="1584" width="11.7109375" style="493" customWidth="1"/>
    <col min="1585" max="1585" width="0" style="493" hidden="1" customWidth="1"/>
    <col min="1586" max="1586" width="3.7109375" style="493" customWidth="1"/>
    <col min="1587" max="1587" width="11.140625" style="493" bestFit="1" customWidth="1"/>
    <col min="1588" max="1820" width="10.5703125" style="493"/>
    <col min="1821" max="1828" width="0" style="493" hidden="1" customWidth="1"/>
    <col min="1829" max="1831" width="3.7109375" style="493" customWidth="1"/>
    <col min="1832" max="1832" width="12.7109375" style="493" customWidth="1"/>
    <col min="1833" max="1833" width="47.42578125" style="493" customWidth="1"/>
    <col min="1834" max="1837" width="0" style="493" hidden="1" customWidth="1"/>
    <col min="1838" max="1838" width="11.7109375" style="493" customWidth="1"/>
    <col min="1839" max="1839" width="6.42578125" style="493" bestFit="1" customWidth="1"/>
    <col min="1840" max="1840" width="11.7109375" style="493" customWidth="1"/>
    <col min="1841" max="1841" width="0" style="493" hidden="1" customWidth="1"/>
    <col min="1842" max="1842" width="3.7109375" style="493" customWidth="1"/>
    <col min="1843" max="1843" width="11.140625" style="493" bestFit="1" customWidth="1"/>
    <col min="1844" max="2076" width="10.5703125" style="493"/>
    <col min="2077" max="2084" width="0" style="493" hidden="1" customWidth="1"/>
    <col min="2085" max="2087" width="3.7109375" style="493" customWidth="1"/>
    <col min="2088" max="2088" width="12.7109375" style="493" customWidth="1"/>
    <col min="2089" max="2089" width="47.42578125" style="493" customWidth="1"/>
    <col min="2090" max="2093" width="0" style="493" hidden="1" customWidth="1"/>
    <col min="2094" max="2094" width="11.7109375" style="493" customWidth="1"/>
    <col min="2095" max="2095" width="6.42578125" style="493" bestFit="1" customWidth="1"/>
    <col min="2096" max="2096" width="11.7109375" style="493" customWidth="1"/>
    <col min="2097" max="2097" width="0" style="493" hidden="1" customWidth="1"/>
    <col min="2098" max="2098" width="3.7109375" style="493" customWidth="1"/>
    <col min="2099" max="2099" width="11.140625" style="493" bestFit="1" customWidth="1"/>
    <col min="2100" max="2332" width="10.5703125" style="493"/>
    <col min="2333" max="2340" width="0" style="493" hidden="1" customWidth="1"/>
    <col min="2341" max="2343" width="3.7109375" style="493" customWidth="1"/>
    <col min="2344" max="2344" width="12.7109375" style="493" customWidth="1"/>
    <col min="2345" max="2345" width="47.42578125" style="493" customWidth="1"/>
    <col min="2346" max="2349" width="0" style="493" hidden="1" customWidth="1"/>
    <col min="2350" max="2350" width="11.7109375" style="493" customWidth="1"/>
    <col min="2351" max="2351" width="6.42578125" style="493" bestFit="1" customWidth="1"/>
    <col min="2352" max="2352" width="11.7109375" style="493" customWidth="1"/>
    <col min="2353" max="2353" width="0" style="493" hidden="1" customWidth="1"/>
    <col min="2354" max="2354" width="3.7109375" style="493" customWidth="1"/>
    <col min="2355" max="2355" width="11.140625" style="493" bestFit="1" customWidth="1"/>
    <col min="2356" max="2588" width="10.5703125" style="493"/>
    <col min="2589" max="2596" width="0" style="493" hidden="1" customWidth="1"/>
    <col min="2597" max="2599" width="3.7109375" style="493" customWidth="1"/>
    <col min="2600" max="2600" width="12.7109375" style="493" customWidth="1"/>
    <col min="2601" max="2601" width="47.42578125" style="493" customWidth="1"/>
    <col min="2602" max="2605" width="0" style="493" hidden="1" customWidth="1"/>
    <col min="2606" max="2606" width="11.7109375" style="493" customWidth="1"/>
    <col min="2607" max="2607" width="6.42578125" style="493" bestFit="1" customWidth="1"/>
    <col min="2608" max="2608" width="11.7109375" style="493" customWidth="1"/>
    <col min="2609" max="2609" width="0" style="493" hidden="1" customWidth="1"/>
    <col min="2610" max="2610" width="3.7109375" style="493" customWidth="1"/>
    <col min="2611" max="2611" width="11.140625" style="493" bestFit="1" customWidth="1"/>
    <col min="2612" max="2844" width="10.5703125" style="493"/>
    <col min="2845" max="2852" width="0" style="493" hidden="1" customWidth="1"/>
    <col min="2853" max="2855" width="3.7109375" style="493" customWidth="1"/>
    <col min="2856" max="2856" width="12.7109375" style="493" customWidth="1"/>
    <col min="2857" max="2857" width="47.42578125" style="493" customWidth="1"/>
    <col min="2858" max="2861" width="0" style="493" hidden="1" customWidth="1"/>
    <col min="2862" max="2862" width="11.7109375" style="493" customWidth="1"/>
    <col min="2863" max="2863" width="6.42578125" style="493" bestFit="1" customWidth="1"/>
    <col min="2864" max="2864" width="11.7109375" style="493" customWidth="1"/>
    <col min="2865" max="2865" width="0" style="493" hidden="1" customWidth="1"/>
    <col min="2866" max="2866" width="3.7109375" style="493" customWidth="1"/>
    <col min="2867" max="2867" width="11.140625" style="493" bestFit="1" customWidth="1"/>
    <col min="2868" max="3100" width="10.5703125" style="493"/>
    <col min="3101" max="3108" width="0" style="493" hidden="1" customWidth="1"/>
    <col min="3109" max="3111" width="3.7109375" style="493" customWidth="1"/>
    <col min="3112" max="3112" width="12.7109375" style="493" customWidth="1"/>
    <col min="3113" max="3113" width="47.42578125" style="493" customWidth="1"/>
    <col min="3114" max="3117" width="0" style="493" hidden="1" customWidth="1"/>
    <col min="3118" max="3118" width="11.7109375" style="493" customWidth="1"/>
    <col min="3119" max="3119" width="6.42578125" style="493" bestFit="1" customWidth="1"/>
    <col min="3120" max="3120" width="11.7109375" style="493" customWidth="1"/>
    <col min="3121" max="3121" width="0" style="493" hidden="1" customWidth="1"/>
    <col min="3122" max="3122" width="3.7109375" style="493" customWidth="1"/>
    <col min="3123" max="3123" width="11.140625" style="493" bestFit="1" customWidth="1"/>
    <col min="3124" max="3356" width="10.5703125" style="493"/>
    <col min="3357" max="3364" width="0" style="493" hidden="1" customWidth="1"/>
    <col min="3365" max="3367" width="3.7109375" style="493" customWidth="1"/>
    <col min="3368" max="3368" width="12.7109375" style="493" customWidth="1"/>
    <col min="3369" max="3369" width="47.42578125" style="493" customWidth="1"/>
    <col min="3370" max="3373" width="0" style="493" hidden="1" customWidth="1"/>
    <col min="3374" max="3374" width="11.7109375" style="493" customWidth="1"/>
    <col min="3375" max="3375" width="6.42578125" style="493" bestFit="1" customWidth="1"/>
    <col min="3376" max="3376" width="11.7109375" style="493" customWidth="1"/>
    <col min="3377" max="3377" width="0" style="493" hidden="1" customWidth="1"/>
    <col min="3378" max="3378" width="3.7109375" style="493" customWidth="1"/>
    <col min="3379" max="3379" width="11.140625" style="493" bestFit="1" customWidth="1"/>
    <col min="3380" max="3612" width="10.5703125" style="493"/>
    <col min="3613" max="3620" width="0" style="493" hidden="1" customWidth="1"/>
    <col min="3621" max="3623" width="3.7109375" style="493" customWidth="1"/>
    <col min="3624" max="3624" width="12.7109375" style="493" customWidth="1"/>
    <col min="3625" max="3625" width="47.42578125" style="493" customWidth="1"/>
    <col min="3626" max="3629" width="0" style="493" hidden="1" customWidth="1"/>
    <col min="3630" max="3630" width="11.7109375" style="493" customWidth="1"/>
    <col min="3631" max="3631" width="6.42578125" style="493" bestFit="1" customWidth="1"/>
    <col min="3632" max="3632" width="11.7109375" style="493" customWidth="1"/>
    <col min="3633" max="3633" width="0" style="493" hidden="1" customWidth="1"/>
    <col min="3634" max="3634" width="3.7109375" style="493" customWidth="1"/>
    <col min="3635" max="3635" width="11.140625" style="493" bestFit="1" customWidth="1"/>
    <col min="3636" max="3868" width="10.5703125" style="493"/>
    <col min="3869" max="3876" width="0" style="493" hidden="1" customWidth="1"/>
    <col min="3877" max="3879" width="3.7109375" style="493" customWidth="1"/>
    <col min="3880" max="3880" width="12.7109375" style="493" customWidth="1"/>
    <col min="3881" max="3881" width="47.42578125" style="493" customWidth="1"/>
    <col min="3882" max="3885" width="0" style="493" hidden="1" customWidth="1"/>
    <col min="3886" max="3886" width="11.7109375" style="493" customWidth="1"/>
    <col min="3887" max="3887" width="6.42578125" style="493" bestFit="1" customWidth="1"/>
    <col min="3888" max="3888" width="11.7109375" style="493" customWidth="1"/>
    <col min="3889" max="3889" width="0" style="493" hidden="1" customWidth="1"/>
    <col min="3890" max="3890" width="3.7109375" style="493" customWidth="1"/>
    <col min="3891" max="3891" width="11.140625" style="493" bestFit="1" customWidth="1"/>
    <col min="3892" max="4124" width="10.5703125" style="493"/>
    <col min="4125" max="4132" width="0" style="493" hidden="1" customWidth="1"/>
    <col min="4133" max="4135" width="3.7109375" style="493" customWidth="1"/>
    <col min="4136" max="4136" width="12.7109375" style="493" customWidth="1"/>
    <col min="4137" max="4137" width="47.42578125" style="493" customWidth="1"/>
    <col min="4138" max="4141" width="0" style="493" hidden="1" customWidth="1"/>
    <col min="4142" max="4142" width="11.7109375" style="493" customWidth="1"/>
    <col min="4143" max="4143" width="6.42578125" style="493" bestFit="1" customWidth="1"/>
    <col min="4144" max="4144" width="11.7109375" style="493" customWidth="1"/>
    <col min="4145" max="4145" width="0" style="493" hidden="1" customWidth="1"/>
    <col min="4146" max="4146" width="3.7109375" style="493" customWidth="1"/>
    <col min="4147" max="4147" width="11.140625" style="493" bestFit="1" customWidth="1"/>
    <col min="4148" max="4380" width="10.5703125" style="493"/>
    <col min="4381" max="4388" width="0" style="493" hidden="1" customWidth="1"/>
    <col min="4389" max="4391" width="3.7109375" style="493" customWidth="1"/>
    <col min="4392" max="4392" width="12.7109375" style="493" customWidth="1"/>
    <col min="4393" max="4393" width="47.42578125" style="493" customWidth="1"/>
    <col min="4394" max="4397" width="0" style="493" hidden="1" customWidth="1"/>
    <col min="4398" max="4398" width="11.7109375" style="493" customWidth="1"/>
    <col min="4399" max="4399" width="6.42578125" style="493" bestFit="1" customWidth="1"/>
    <col min="4400" max="4400" width="11.7109375" style="493" customWidth="1"/>
    <col min="4401" max="4401" width="0" style="493" hidden="1" customWidth="1"/>
    <col min="4402" max="4402" width="3.7109375" style="493" customWidth="1"/>
    <col min="4403" max="4403" width="11.140625" style="493" bestFit="1" customWidth="1"/>
    <col min="4404" max="4636" width="10.5703125" style="493"/>
    <col min="4637" max="4644" width="0" style="493" hidden="1" customWidth="1"/>
    <col min="4645" max="4647" width="3.7109375" style="493" customWidth="1"/>
    <col min="4648" max="4648" width="12.7109375" style="493" customWidth="1"/>
    <col min="4649" max="4649" width="47.42578125" style="493" customWidth="1"/>
    <col min="4650" max="4653" width="0" style="493" hidden="1" customWidth="1"/>
    <col min="4654" max="4654" width="11.7109375" style="493" customWidth="1"/>
    <col min="4655" max="4655" width="6.42578125" style="493" bestFit="1" customWidth="1"/>
    <col min="4656" max="4656" width="11.7109375" style="493" customWidth="1"/>
    <col min="4657" max="4657" width="0" style="493" hidden="1" customWidth="1"/>
    <col min="4658" max="4658" width="3.7109375" style="493" customWidth="1"/>
    <col min="4659" max="4659" width="11.140625" style="493" bestFit="1" customWidth="1"/>
    <col min="4660" max="4892" width="10.5703125" style="493"/>
    <col min="4893" max="4900" width="0" style="493" hidden="1" customWidth="1"/>
    <col min="4901" max="4903" width="3.7109375" style="493" customWidth="1"/>
    <col min="4904" max="4904" width="12.7109375" style="493" customWidth="1"/>
    <col min="4905" max="4905" width="47.42578125" style="493" customWidth="1"/>
    <col min="4906" max="4909" width="0" style="493" hidden="1" customWidth="1"/>
    <col min="4910" max="4910" width="11.7109375" style="493" customWidth="1"/>
    <col min="4911" max="4911" width="6.42578125" style="493" bestFit="1" customWidth="1"/>
    <col min="4912" max="4912" width="11.7109375" style="493" customWidth="1"/>
    <col min="4913" max="4913" width="0" style="493" hidden="1" customWidth="1"/>
    <col min="4914" max="4914" width="3.7109375" style="493" customWidth="1"/>
    <col min="4915" max="4915" width="11.140625" style="493" bestFit="1" customWidth="1"/>
    <col min="4916" max="5148" width="10.5703125" style="493"/>
    <col min="5149" max="5156" width="0" style="493" hidden="1" customWidth="1"/>
    <col min="5157" max="5159" width="3.7109375" style="493" customWidth="1"/>
    <col min="5160" max="5160" width="12.7109375" style="493" customWidth="1"/>
    <col min="5161" max="5161" width="47.42578125" style="493" customWidth="1"/>
    <col min="5162" max="5165" width="0" style="493" hidden="1" customWidth="1"/>
    <col min="5166" max="5166" width="11.7109375" style="493" customWidth="1"/>
    <col min="5167" max="5167" width="6.42578125" style="493" bestFit="1" customWidth="1"/>
    <col min="5168" max="5168" width="11.7109375" style="493" customWidth="1"/>
    <col min="5169" max="5169" width="0" style="493" hidden="1" customWidth="1"/>
    <col min="5170" max="5170" width="3.7109375" style="493" customWidth="1"/>
    <col min="5171" max="5171" width="11.140625" style="493" bestFit="1" customWidth="1"/>
    <col min="5172" max="5404" width="10.5703125" style="493"/>
    <col min="5405" max="5412" width="0" style="493" hidden="1" customWidth="1"/>
    <col min="5413" max="5415" width="3.7109375" style="493" customWidth="1"/>
    <col min="5416" max="5416" width="12.7109375" style="493" customWidth="1"/>
    <col min="5417" max="5417" width="47.42578125" style="493" customWidth="1"/>
    <col min="5418" max="5421" width="0" style="493" hidden="1" customWidth="1"/>
    <col min="5422" max="5422" width="11.7109375" style="493" customWidth="1"/>
    <col min="5423" max="5423" width="6.42578125" style="493" bestFit="1" customWidth="1"/>
    <col min="5424" max="5424" width="11.7109375" style="493" customWidth="1"/>
    <col min="5425" max="5425" width="0" style="493" hidden="1" customWidth="1"/>
    <col min="5426" max="5426" width="3.7109375" style="493" customWidth="1"/>
    <col min="5427" max="5427" width="11.140625" style="493" bestFit="1" customWidth="1"/>
    <col min="5428" max="5660" width="10.5703125" style="493"/>
    <col min="5661" max="5668" width="0" style="493" hidden="1" customWidth="1"/>
    <col min="5669" max="5671" width="3.7109375" style="493" customWidth="1"/>
    <col min="5672" max="5672" width="12.7109375" style="493" customWidth="1"/>
    <col min="5673" max="5673" width="47.42578125" style="493" customWidth="1"/>
    <col min="5674" max="5677" width="0" style="493" hidden="1" customWidth="1"/>
    <col min="5678" max="5678" width="11.7109375" style="493" customWidth="1"/>
    <col min="5679" max="5679" width="6.42578125" style="493" bestFit="1" customWidth="1"/>
    <col min="5680" max="5680" width="11.7109375" style="493" customWidth="1"/>
    <col min="5681" max="5681" width="0" style="493" hidden="1" customWidth="1"/>
    <col min="5682" max="5682" width="3.7109375" style="493" customWidth="1"/>
    <col min="5683" max="5683" width="11.140625" style="493" bestFit="1" customWidth="1"/>
    <col min="5684" max="5916" width="10.5703125" style="493"/>
    <col min="5917" max="5924" width="0" style="493" hidden="1" customWidth="1"/>
    <col min="5925" max="5927" width="3.7109375" style="493" customWidth="1"/>
    <col min="5928" max="5928" width="12.7109375" style="493" customWidth="1"/>
    <col min="5929" max="5929" width="47.42578125" style="493" customWidth="1"/>
    <col min="5930" max="5933" width="0" style="493" hidden="1" customWidth="1"/>
    <col min="5934" max="5934" width="11.7109375" style="493" customWidth="1"/>
    <col min="5935" max="5935" width="6.42578125" style="493" bestFit="1" customWidth="1"/>
    <col min="5936" max="5936" width="11.7109375" style="493" customWidth="1"/>
    <col min="5937" max="5937" width="0" style="493" hidden="1" customWidth="1"/>
    <col min="5938" max="5938" width="3.7109375" style="493" customWidth="1"/>
    <col min="5939" max="5939" width="11.140625" style="493" bestFit="1" customWidth="1"/>
    <col min="5940" max="6172" width="10.5703125" style="493"/>
    <col min="6173" max="6180" width="0" style="493" hidden="1" customWidth="1"/>
    <col min="6181" max="6183" width="3.7109375" style="493" customWidth="1"/>
    <col min="6184" max="6184" width="12.7109375" style="493" customWidth="1"/>
    <col min="6185" max="6185" width="47.42578125" style="493" customWidth="1"/>
    <col min="6186" max="6189" width="0" style="493" hidden="1" customWidth="1"/>
    <col min="6190" max="6190" width="11.7109375" style="493" customWidth="1"/>
    <col min="6191" max="6191" width="6.42578125" style="493" bestFit="1" customWidth="1"/>
    <col min="6192" max="6192" width="11.7109375" style="493" customWidth="1"/>
    <col min="6193" max="6193" width="0" style="493" hidden="1" customWidth="1"/>
    <col min="6194" max="6194" width="3.7109375" style="493" customWidth="1"/>
    <col min="6195" max="6195" width="11.140625" style="493" bestFit="1" customWidth="1"/>
    <col min="6196" max="6428" width="10.5703125" style="493"/>
    <col min="6429" max="6436" width="0" style="493" hidden="1" customWidth="1"/>
    <col min="6437" max="6439" width="3.7109375" style="493" customWidth="1"/>
    <col min="6440" max="6440" width="12.7109375" style="493" customWidth="1"/>
    <col min="6441" max="6441" width="47.42578125" style="493" customWidth="1"/>
    <col min="6442" max="6445" width="0" style="493" hidden="1" customWidth="1"/>
    <col min="6446" max="6446" width="11.7109375" style="493" customWidth="1"/>
    <col min="6447" max="6447" width="6.42578125" style="493" bestFit="1" customWidth="1"/>
    <col min="6448" max="6448" width="11.7109375" style="493" customWidth="1"/>
    <col min="6449" max="6449" width="0" style="493" hidden="1" customWidth="1"/>
    <col min="6450" max="6450" width="3.7109375" style="493" customWidth="1"/>
    <col min="6451" max="6451" width="11.140625" style="493" bestFit="1" customWidth="1"/>
    <col min="6452" max="6684" width="10.5703125" style="493"/>
    <col min="6685" max="6692" width="0" style="493" hidden="1" customWidth="1"/>
    <col min="6693" max="6695" width="3.7109375" style="493" customWidth="1"/>
    <col min="6696" max="6696" width="12.7109375" style="493" customWidth="1"/>
    <col min="6697" max="6697" width="47.42578125" style="493" customWidth="1"/>
    <col min="6698" max="6701" width="0" style="493" hidden="1" customWidth="1"/>
    <col min="6702" max="6702" width="11.7109375" style="493" customWidth="1"/>
    <col min="6703" max="6703" width="6.42578125" style="493" bestFit="1" customWidth="1"/>
    <col min="6704" max="6704" width="11.7109375" style="493" customWidth="1"/>
    <col min="6705" max="6705" width="0" style="493" hidden="1" customWidth="1"/>
    <col min="6706" max="6706" width="3.7109375" style="493" customWidth="1"/>
    <col min="6707" max="6707" width="11.140625" style="493" bestFit="1" customWidth="1"/>
    <col min="6708" max="6940" width="10.5703125" style="493"/>
    <col min="6941" max="6948" width="0" style="493" hidden="1" customWidth="1"/>
    <col min="6949" max="6951" width="3.7109375" style="493" customWidth="1"/>
    <col min="6952" max="6952" width="12.7109375" style="493" customWidth="1"/>
    <col min="6953" max="6953" width="47.42578125" style="493" customWidth="1"/>
    <col min="6954" max="6957" width="0" style="493" hidden="1" customWidth="1"/>
    <col min="6958" max="6958" width="11.7109375" style="493" customWidth="1"/>
    <col min="6959" max="6959" width="6.42578125" style="493" bestFit="1" customWidth="1"/>
    <col min="6960" max="6960" width="11.7109375" style="493" customWidth="1"/>
    <col min="6961" max="6961" width="0" style="493" hidden="1" customWidth="1"/>
    <col min="6962" max="6962" width="3.7109375" style="493" customWidth="1"/>
    <col min="6963" max="6963" width="11.140625" style="493" bestFit="1" customWidth="1"/>
    <col min="6964" max="7196" width="10.5703125" style="493"/>
    <col min="7197" max="7204" width="0" style="493" hidden="1" customWidth="1"/>
    <col min="7205" max="7207" width="3.7109375" style="493" customWidth="1"/>
    <col min="7208" max="7208" width="12.7109375" style="493" customWidth="1"/>
    <col min="7209" max="7209" width="47.42578125" style="493" customWidth="1"/>
    <col min="7210" max="7213" width="0" style="493" hidden="1" customWidth="1"/>
    <col min="7214" max="7214" width="11.7109375" style="493" customWidth="1"/>
    <col min="7215" max="7215" width="6.42578125" style="493" bestFit="1" customWidth="1"/>
    <col min="7216" max="7216" width="11.7109375" style="493" customWidth="1"/>
    <col min="7217" max="7217" width="0" style="493" hidden="1" customWidth="1"/>
    <col min="7218" max="7218" width="3.7109375" style="493" customWidth="1"/>
    <col min="7219" max="7219" width="11.140625" style="493" bestFit="1" customWidth="1"/>
    <col min="7220" max="7452" width="10.5703125" style="493"/>
    <col min="7453" max="7460" width="0" style="493" hidden="1" customWidth="1"/>
    <col min="7461" max="7463" width="3.7109375" style="493" customWidth="1"/>
    <col min="7464" max="7464" width="12.7109375" style="493" customWidth="1"/>
    <col min="7465" max="7465" width="47.42578125" style="493" customWidth="1"/>
    <col min="7466" max="7469" width="0" style="493" hidden="1" customWidth="1"/>
    <col min="7470" max="7470" width="11.7109375" style="493" customWidth="1"/>
    <col min="7471" max="7471" width="6.42578125" style="493" bestFit="1" customWidth="1"/>
    <col min="7472" max="7472" width="11.7109375" style="493" customWidth="1"/>
    <col min="7473" max="7473" width="0" style="493" hidden="1" customWidth="1"/>
    <col min="7474" max="7474" width="3.7109375" style="493" customWidth="1"/>
    <col min="7475" max="7475" width="11.140625" style="493" bestFit="1" customWidth="1"/>
    <col min="7476" max="7708" width="10.5703125" style="493"/>
    <col min="7709" max="7716" width="0" style="493" hidden="1" customWidth="1"/>
    <col min="7717" max="7719" width="3.7109375" style="493" customWidth="1"/>
    <col min="7720" max="7720" width="12.7109375" style="493" customWidth="1"/>
    <col min="7721" max="7721" width="47.42578125" style="493" customWidth="1"/>
    <col min="7722" max="7725" width="0" style="493" hidden="1" customWidth="1"/>
    <col min="7726" max="7726" width="11.7109375" style="493" customWidth="1"/>
    <col min="7727" max="7727" width="6.42578125" style="493" bestFit="1" customWidth="1"/>
    <col min="7728" max="7728" width="11.7109375" style="493" customWidth="1"/>
    <col min="7729" max="7729" width="0" style="493" hidden="1" customWidth="1"/>
    <col min="7730" max="7730" width="3.7109375" style="493" customWidth="1"/>
    <col min="7731" max="7731" width="11.140625" style="493" bestFit="1" customWidth="1"/>
    <col min="7732" max="7964" width="10.5703125" style="493"/>
    <col min="7965" max="7972" width="0" style="493" hidden="1" customWidth="1"/>
    <col min="7973" max="7975" width="3.7109375" style="493" customWidth="1"/>
    <col min="7976" max="7976" width="12.7109375" style="493" customWidth="1"/>
    <col min="7977" max="7977" width="47.42578125" style="493" customWidth="1"/>
    <col min="7978" max="7981" width="0" style="493" hidden="1" customWidth="1"/>
    <col min="7982" max="7982" width="11.7109375" style="493" customWidth="1"/>
    <col min="7983" max="7983" width="6.42578125" style="493" bestFit="1" customWidth="1"/>
    <col min="7984" max="7984" width="11.7109375" style="493" customWidth="1"/>
    <col min="7985" max="7985" width="0" style="493" hidden="1" customWidth="1"/>
    <col min="7986" max="7986" width="3.7109375" style="493" customWidth="1"/>
    <col min="7987" max="7987" width="11.140625" style="493" bestFit="1" customWidth="1"/>
    <col min="7988" max="8220" width="10.5703125" style="493"/>
    <col min="8221" max="8228" width="0" style="493" hidden="1" customWidth="1"/>
    <col min="8229" max="8231" width="3.7109375" style="493" customWidth="1"/>
    <col min="8232" max="8232" width="12.7109375" style="493" customWidth="1"/>
    <col min="8233" max="8233" width="47.42578125" style="493" customWidth="1"/>
    <col min="8234" max="8237" width="0" style="493" hidden="1" customWidth="1"/>
    <col min="8238" max="8238" width="11.7109375" style="493" customWidth="1"/>
    <col min="8239" max="8239" width="6.42578125" style="493" bestFit="1" customWidth="1"/>
    <col min="8240" max="8240" width="11.7109375" style="493" customWidth="1"/>
    <col min="8241" max="8241" width="0" style="493" hidden="1" customWidth="1"/>
    <col min="8242" max="8242" width="3.7109375" style="493" customWidth="1"/>
    <col min="8243" max="8243" width="11.140625" style="493" bestFit="1" customWidth="1"/>
    <col min="8244" max="8476" width="10.5703125" style="493"/>
    <col min="8477" max="8484" width="0" style="493" hidden="1" customWidth="1"/>
    <col min="8485" max="8487" width="3.7109375" style="493" customWidth="1"/>
    <col min="8488" max="8488" width="12.7109375" style="493" customWidth="1"/>
    <col min="8489" max="8489" width="47.42578125" style="493" customWidth="1"/>
    <col min="8490" max="8493" width="0" style="493" hidden="1" customWidth="1"/>
    <col min="8494" max="8494" width="11.7109375" style="493" customWidth="1"/>
    <col min="8495" max="8495" width="6.42578125" style="493" bestFit="1" customWidth="1"/>
    <col min="8496" max="8496" width="11.7109375" style="493" customWidth="1"/>
    <col min="8497" max="8497" width="0" style="493" hidden="1" customWidth="1"/>
    <col min="8498" max="8498" width="3.7109375" style="493" customWidth="1"/>
    <col min="8499" max="8499" width="11.140625" style="493" bestFit="1" customWidth="1"/>
    <col min="8500" max="8732" width="10.5703125" style="493"/>
    <col min="8733" max="8740" width="0" style="493" hidden="1" customWidth="1"/>
    <col min="8741" max="8743" width="3.7109375" style="493" customWidth="1"/>
    <col min="8744" max="8744" width="12.7109375" style="493" customWidth="1"/>
    <col min="8745" max="8745" width="47.42578125" style="493" customWidth="1"/>
    <col min="8746" max="8749" width="0" style="493" hidden="1" customWidth="1"/>
    <col min="8750" max="8750" width="11.7109375" style="493" customWidth="1"/>
    <col min="8751" max="8751" width="6.42578125" style="493" bestFit="1" customWidth="1"/>
    <col min="8752" max="8752" width="11.7109375" style="493" customWidth="1"/>
    <col min="8753" max="8753" width="0" style="493" hidden="1" customWidth="1"/>
    <col min="8754" max="8754" width="3.7109375" style="493" customWidth="1"/>
    <col min="8755" max="8755" width="11.140625" style="493" bestFit="1" customWidth="1"/>
    <col min="8756" max="8988" width="10.5703125" style="493"/>
    <col min="8989" max="8996" width="0" style="493" hidden="1" customWidth="1"/>
    <col min="8997" max="8999" width="3.7109375" style="493" customWidth="1"/>
    <col min="9000" max="9000" width="12.7109375" style="493" customWidth="1"/>
    <col min="9001" max="9001" width="47.42578125" style="493" customWidth="1"/>
    <col min="9002" max="9005" width="0" style="493" hidden="1" customWidth="1"/>
    <col min="9006" max="9006" width="11.7109375" style="493" customWidth="1"/>
    <col min="9007" max="9007" width="6.42578125" style="493" bestFit="1" customWidth="1"/>
    <col min="9008" max="9008" width="11.7109375" style="493" customWidth="1"/>
    <col min="9009" max="9009" width="0" style="493" hidden="1" customWidth="1"/>
    <col min="9010" max="9010" width="3.7109375" style="493" customWidth="1"/>
    <col min="9011" max="9011" width="11.140625" style="493" bestFit="1" customWidth="1"/>
    <col min="9012" max="9244" width="10.5703125" style="493"/>
    <col min="9245" max="9252" width="0" style="493" hidden="1" customWidth="1"/>
    <col min="9253" max="9255" width="3.7109375" style="493" customWidth="1"/>
    <col min="9256" max="9256" width="12.7109375" style="493" customWidth="1"/>
    <col min="9257" max="9257" width="47.42578125" style="493" customWidth="1"/>
    <col min="9258" max="9261" width="0" style="493" hidden="1" customWidth="1"/>
    <col min="9262" max="9262" width="11.7109375" style="493" customWidth="1"/>
    <col min="9263" max="9263" width="6.42578125" style="493" bestFit="1" customWidth="1"/>
    <col min="9264" max="9264" width="11.7109375" style="493" customWidth="1"/>
    <col min="9265" max="9265" width="0" style="493" hidden="1" customWidth="1"/>
    <col min="9266" max="9266" width="3.7109375" style="493" customWidth="1"/>
    <col min="9267" max="9267" width="11.140625" style="493" bestFit="1" customWidth="1"/>
    <col min="9268" max="9500" width="10.5703125" style="493"/>
    <col min="9501" max="9508" width="0" style="493" hidden="1" customWidth="1"/>
    <col min="9509" max="9511" width="3.7109375" style="493" customWidth="1"/>
    <col min="9512" max="9512" width="12.7109375" style="493" customWidth="1"/>
    <col min="9513" max="9513" width="47.42578125" style="493" customWidth="1"/>
    <col min="9514" max="9517" width="0" style="493" hidden="1" customWidth="1"/>
    <col min="9518" max="9518" width="11.7109375" style="493" customWidth="1"/>
    <col min="9519" max="9519" width="6.42578125" style="493" bestFit="1" customWidth="1"/>
    <col min="9520" max="9520" width="11.7109375" style="493" customWidth="1"/>
    <col min="9521" max="9521" width="0" style="493" hidden="1" customWidth="1"/>
    <col min="9522" max="9522" width="3.7109375" style="493" customWidth="1"/>
    <col min="9523" max="9523" width="11.140625" style="493" bestFit="1" customWidth="1"/>
    <col min="9524" max="9756" width="10.5703125" style="493"/>
    <col min="9757" max="9764" width="0" style="493" hidden="1" customWidth="1"/>
    <col min="9765" max="9767" width="3.7109375" style="493" customWidth="1"/>
    <col min="9768" max="9768" width="12.7109375" style="493" customWidth="1"/>
    <col min="9769" max="9769" width="47.42578125" style="493" customWidth="1"/>
    <col min="9770" max="9773" width="0" style="493" hidden="1" customWidth="1"/>
    <col min="9774" max="9774" width="11.7109375" style="493" customWidth="1"/>
    <col min="9775" max="9775" width="6.42578125" style="493" bestFit="1" customWidth="1"/>
    <col min="9776" max="9776" width="11.7109375" style="493" customWidth="1"/>
    <col min="9777" max="9777" width="0" style="493" hidden="1" customWidth="1"/>
    <col min="9778" max="9778" width="3.7109375" style="493" customWidth="1"/>
    <col min="9779" max="9779" width="11.140625" style="493" bestFit="1" customWidth="1"/>
    <col min="9780" max="10012" width="10.5703125" style="493"/>
    <col min="10013" max="10020" width="0" style="493" hidden="1" customWidth="1"/>
    <col min="10021" max="10023" width="3.7109375" style="493" customWidth="1"/>
    <col min="10024" max="10024" width="12.7109375" style="493" customWidth="1"/>
    <col min="10025" max="10025" width="47.42578125" style="493" customWidth="1"/>
    <col min="10026" max="10029" width="0" style="493" hidden="1" customWidth="1"/>
    <col min="10030" max="10030" width="11.7109375" style="493" customWidth="1"/>
    <col min="10031" max="10031" width="6.42578125" style="493" bestFit="1" customWidth="1"/>
    <col min="10032" max="10032" width="11.7109375" style="493" customWidth="1"/>
    <col min="10033" max="10033" width="0" style="493" hidden="1" customWidth="1"/>
    <col min="10034" max="10034" width="3.7109375" style="493" customWidth="1"/>
    <col min="10035" max="10035" width="11.140625" style="493" bestFit="1" customWidth="1"/>
    <col min="10036" max="10268" width="10.5703125" style="493"/>
    <col min="10269" max="10276" width="0" style="493" hidden="1" customWidth="1"/>
    <col min="10277" max="10279" width="3.7109375" style="493" customWidth="1"/>
    <col min="10280" max="10280" width="12.7109375" style="493" customWidth="1"/>
    <col min="10281" max="10281" width="47.42578125" style="493" customWidth="1"/>
    <col min="10282" max="10285" width="0" style="493" hidden="1" customWidth="1"/>
    <col min="10286" max="10286" width="11.7109375" style="493" customWidth="1"/>
    <col min="10287" max="10287" width="6.42578125" style="493" bestFit="1" customWidth="1"/>
    <col min="10288" max="10288" width="11.7109375" style="493" customWidth="1"/>
    <col min="10289" max="10289" width="0" style="493" hidden="1" customWidth="1"/>
    <col min="10290" max="10290" width="3.7109375" style="493" customWidth="1"/>
    <col min="10291" max="10291" width="11.140625" style="493" bestFit="1" customWidth="1"/>
    <col min="10292" max="10524" width="10.5703125" style="493"/>
    <col min="10525" max="10532" width="0" style="493" hidden="1" customWidth="1"/>
    <col min="10533" max="10535" width="3.7109375" style="493" customWidth="1"/>
    <col min="10536" max="10536" width="12.7109375" style="493" customWidth="1"/>
    <col min="10537" max="10537" width="47.42578125" style="493" customWidth="1"/>
    <col min="10538" max="10541" width="0" style="493" hidden="1" customWidth="1"/>
    <col min="10542" max="10542" width="11.7109375" style="493" customWidth="1"/>
    <col min="10543" max="10543" width="6.42578125" style="493" bestFit="1" customWidth="1"/>
    <col min="10544" max="10544" width="11.7109375" style="493" customWidth="1"/>
    <col min="10545" max="10545" width="0" style="493" hidden="1" customWidth="1"/>
    <col min="10546" max="10546" width="3.7109375" style="493" customWidth="1"/>
    <col min="10547" max="10547" width="11.140625" style="493" bestFit="1" customWidth="1"/>
    <col min="10548" max="10780" width="10.5703125" style="493"/>
    <col min="10781" max="10788" width="0" style="493" hidden="1" customWidth="1"/>
    <col min="10789" max="10791" width="3.7109375" style="493" customWidth="1"/>
    <col min="10792" max="10792" width="12.7109375" style="493" customWidth="1"/>
    <col min="10793" max="10793" width="47.42578125" style="493" customWidth="1"/>
    <col min="10794" max="10797" width="0" style="493" hidden="1" customWidth="1"/>
    <col min="10798" max="10798" width="11.7109375" style="493" customWidth="1"/>
    <col min="10799" max="10799" width="6.42578125" style="493" bestFit="1" customWidth="1"/>
    <col min="10800" max="10800" width="11.7109375" style="493" customWidth="1"/>
    <col min="10801" max="10801" width="0" style="493" hidden="1" customWidth="1"/>
    <col min="10802" max="10802" width="3.7109375" style="493" customWidth="1"/>
    <col min="10803" max="10803" width="11.140625" style="493" bestFit="1" customWidth="1"/>
    <col min="10804" max="11036" width="10.5703125" style="493"/>
    <col min="11037" max="11044" width="0" style="493" hidden="1" customWidth="1"/>
    <col min="11045" max="11047" width="3.7109375" style="493" customWidth="1"/>
    <col min="11048" max="11048" width="12.7109375" style="493" customWidth="1"/>
    <col min="11049" max="11049" width="47.42578125" style="493" customWidth="1"/>
    <col min="11050" max="11053" width="0" style="493" hidden="1" customWidth="1"/>
    <col min="11054" max="11054" width="11.7109375" style="493" customWidth="1"/>
    <col min="11055" max="11055" width="6.42578125" style="493" bestFit="1" customWidth="1"/>
    <col min="11056" max="11056" width="11.7109375" style="493" customWidth="1"/>
    <col min="11057" max="11057" width="0" style="493" hidden="1" customWidth="1"/>
    <col min="11058" max="11058" width="3.7109375" style="493" customWidth="1"/>
    <col min="11059" max="11059" width="11.140625" style="493" bestFit="1" customWidth="1"/>
    <col min="11060" max="11292" width="10.5703125" style="493"/>
    <col min="11293" max="11300" width="0" style="493" hidden="1" customWidth="1"/>
    <col min="11301" max="11303" width="3.7109375" style="493" customWidth="1"/>
    <col min="11304" max="11304" width="12.7109375" style="493" customWidth="1"/>
    <col min="11305" max="11305" width="47.42578125" style="493" customWidth="1"/>
    <col min="11306" max="11309" width="0" style="493" hidden="1" customWidth="1"/>
    <col min="11310" max="11310" width="11.7109375" style="493" customWidth="1"/>
    <col min="11311" max="11311" width="6.42578125" style="493" bestFit="1" customWidth="1"/>
    <col min="11312" max="11312" width="11.7109375" style="493" customWidth="1"/>
    <col min="11313" max="11313" width="0" style="493" hidden="1" customWidth="1"/>
    <col min="11314" max="11314" width="3.7109375" style="493" customWidth="1"/>
    <col min="11315" max="11315" width="11.140625" style="493" bestFit="1" customWidth="1"/>
    <col min="11316" max="11548" width="10.5703125" style="493"/>
    <col min="11549" max="11556" width="0" style="493" hidden="1" customWidth="1"/>
    <col min="11557" max="11559" width="3.7109375" style="493" customWidth="1"/>
    <col min="11560" max="11560" width="12.7109375" style="493" customWidth="1"/>
    <col min="11561" max="11561" width="47.42578125" style="493" customWidth="1"/>
    <col min="11562" max="11565" width="0" style="493" hidden="1" customWidth="1"/>
    <col min="11566" max="11566" width="11.7109375" style="493" customWidth="1"/>
    <col min="11567" max="11567" width="6.42578125" style="493" bestFit="1" customWidth="1"/>
    <col min="11568" max="11568" width="11.7109375" style="493" customWidth="1"/>
    <col min="11569" max="11569" width="0" style="493" hidden="1" customWidth="1"/>
    <col min="11570" max="11570" width="3.7109375" style="493" customWidth="1"/>
    <col min="11571" max="11571" width="11.140625" style="493" bestFit="1" customWidth="1"/>
    <col min="11572" max="11804" width="10.5703125" style="493"/>
    <col min="11805" max="11812" width="0" style="493" hidden="1" customWidth="1"/>
    <col min="11813" max="11815" width="3.7109375" style="493" customWidth="1"/>
    <col min="11816" max="11816" width="12.7109375" style="493" customWidth="1"/>
    <col min="11817" max="11817" width="47.42578125" style="493" customWidth="1"/>
    <col min="11818" max="11821" width="0" style="493" hidden="1" customWidth="1"/>
    <col min="11822" max="11822" width="11.7109375" style="493" customWidth="1"/>
    <col min="11823" max="11823" width="6.42578125" style="493" bestFit="1" customWidth="1"/>
    <col min="11824" max="11824" width="11.7109375" style="493" customWidth="1"/>
    <col min="11825" max="11825" width="0" style="493" hidden="1" customWidth="1"/>
    <col min="11826" max="11826" width="3.7109375" style="493" customWidth="1"/>
    <col min="11827" max="11827" width="11.140625" style="493" bestFit="1" customWidth="1"/>
    <col min="11828" max="12060" width="10.5703125" style="493"/>
    <col min="12061" max="12068" width="0" style="493" hidden="1" customWidth="1"/>
    <col min="12069" max="12071" width="3.7109375" style="493" customWidth="1"/>
    <col min="12072" max="12072" width="12.7109375" style="493" customWidth="1"/>
    <col min="12073" max="12073" width="47.42578125" style="493" customWidth="1"/>
    <col min="12074" max="12077" width="0" style="493" hidden="1" customWidth="1"/>
    <col min="12078" max="12078" width="11.7109375" style="493" customWidth="1"/>
    <col min="12079" max="12079" width="6.42578125" style="493" bestFit="1" customWidth="1"/>
    <col min="12080" max="12080" width="11.7109375" style="493" customWidth="1"/>
    <col min="12081" max="12081" width="0" style="493" hidden="1" customWidth="1"/>
    <col min="12082" max="12082" width="3.7109375" style="493" customWidth="1"/>
    <col min="12083" max="12083" width="11.140625" style="493" bestFit="1" customWidth="1"/>
    <col min="12084" max="12316" width="10.5703125" style="493"/>
    <col min="12317" max="12324" width="0" style="493" hidden="1" customWidth="1"/>
    <col min="12325" max="12327" width="3.7109375" style="493" customWidth="1"/>
    <col min="12328" max="12328" width="12.7109375" style="493" customWidth="1"/>
    <col min="12329" max="12329" width="47.42578125" style="493" customWidth="1"/>
    <col min="12330" max="12333" width="0" style="493" hidden="1" customWidth="1"/>
    <col min="12334" max="12334" width="11.7109375" style="493" customWidth="1"/>
    <col min="12335" max="12335" width="6.42578125" style="493" bestFit="1" customWidth="1"/>
    <col min="12336" max="12336" width="11.7109375" style="493" customWidth="1"/>
    <col min="12337" max="12337" width="0" style="493" hidden="1" customWidth="1"/>
    <col min="12338" max="12338" width="3.7109375" style="493" customWidth="1"/>
    <col min="12339" max="12339" width="11.140625" style="493" bestFit="1" customWidth="1"/>
    <col min="12340" max="12572" width="10.5703125" style="493"/>
    <col min="12573" max="12580" width="0" style="493" hidden="1" customWidth="1"/>
    <col min="12581" max="12583" width="3.7109375" style="493" customWidth="1"/>
    <col min="12584" max="12584" width="12.7109375" style="493" customWidth="1"/>
    <col min="12585" max="12585" width="47.42578125" style="493" customWidth="1"/>
    <col min="12586" max="12589" width="0" style="493" hidden="1" customWidth="1"/>
    <col min="12590" max="12590" width="11.7109375" style="493" customWidth="1"/>
    <col min="12591" max="12591" width="6.42578125" style="493" bestFit="1" customWidth="1"/>
    <col min="12592" max="12592" width="11.7109375" style="493" customWidth="1"/>
    <col min="12593" max="12593" width="0" style="493" hidden="1" customWidth="1"/>
    <col min="12594" max="12594" width="3.7109375" style="493" customWidth="1"/>
    <col min="12595" max="12595" width="11.140625" style="493" bestFit="1" customWidth="1"/>
    <col min="12596" max="12828" width="10.5703125" style="493"/>
    <col min="12829" max="12836" width="0" style="493" hidden="1" customWidth="1"/>
    <col min="12837" max="12839" width="3.7109375" style="493" customWidth="1"/>
    <col min="12840" max="12840" width="12.7109375" style="493" customWidth="1"/>
    <col min="12841" max="12841" width="47.42578125" style="493" customWidth="1"/>
    <col min="12842" max="12845" width="0" style="493" hidden="1" customWidth="1"/>
    <col min="12846" max="12846" width="11.7109375" style="493" customWidth="1"/>
    <col min="12847" max="12847" width="6.42578125" style="493" bestFit="1" customWidth="1"/>
    <col min="12848" max="12848" width="11.7109375" style="493" customWidth="1"/>
    <col min="12849" max="12849" width="0" style="493" hidden="1" customWidth="1"/>
    <col min="12850" max="12850" width="3.7109375" style="493" customWidth="1"/>
    <col min="12851" max="12851" width="11.140625" style="493" bestFit="1" customWidth="1"/>
    <col min="12852" max="13084" width="10.5703125" style="493"/>
    <col min="13085" max="13092" width="0" style="493" hidden="1" customWidth="1"/>
    <col min="13093" max="13095" width="3.7109375" style="493" customWidth="1"/>
    <col min="13096" max="13096" width="12.7109375" style="493" customWidth="1"/>
    <col min="13097" max="13097" width="47.42578125" style="493" customWidth="1"/>
    <col min="13098" max="13101" width="0" style="493" hidden="1" customWidth="1"/>
    <col min="13102" max="13102" width="11.7109375" style="493" customWidth="1"/>
    <col min="13103" max="13103" width="6.42578125" style="493" bestFit="1" customWidth="1"/>
    <col min="13104" max="13104" width="11.7109375" style="493" customWidth="1"/>
    <col min="13105" max="13105" width="0" style="493" hidden="1" customWidth="1"/>
    <col min="13106" max="13106" width="3.7109375" style="493" customWidth="1"/>
    <col min="13107" max="13107" width="11.140625" style="493" bestFit="1" customWidth="1"/>
    <col min="13108" max="13340" width="10.5703125" style="493"/>
    <col min="13341" max="13348" width="0" style="493" hidden="1" customWidth="1"/>
    <col min="13349" max="13351" width="3.7109375" style="493" customWidth="1"/>
    <col min="13352" max="13352" width="12.7109375" style="493" customWidth="1"/>
    <col min="13353" max="13353" width="47.42578125" style="493" customWidth="1"/>
    <col min="13354" max="13357" width="0" style="493" hidden="1" customWidth="1"/>
    <col min="13358" max="13358" width="11.7109375" style="493" customWidth="1"/>
    <col min="13359" max="13359" width="6.42578125" style="493" bestFit="1" customWidth="1"/>
    <col min="13360" max="13360" width="11.7109375" style="493" customWidth="1"/>
    <col min="13361" max="13361" width="0" style="493" hidden="1" customWidth="1"/>
    <col min="13362" max="13362" width="3.7109375" style="493" customWidth="1"/>
    <col min="13363" max="13363" width="11.140625" style="493" bestFit="1" customWidth="1"/>
    <col min="13364" max="13596" width="10.5703125" style="493"/>
    <col min="13597" max="13604" width="0" style="493" hidden="1" customWidth="1"/>
    <col min="13605" max="13607" width="3.7109375" style="493" customWidth="1"/>
    <col min="13608" max="13608" width="12.7109375" style="493" customWidth="1"/>
    <col min="13609" max="13609" width="47.42578125" style="493" customWidth="1"/>
    <col min="13610" max="13613" width="0" style="493" hidden="1" customWidth="1"/>
    <col min="13614" max="13614" width="11.7109375" style="493" customWidth="1"/>
    <col min="13615" max="13615" width="6.42578125" style="493" bestFit="1" customWidth="1"/>
    <col min="13616" max="13616" width="11.7109375" style="493" customWidth="1"/>
    <col min="13617" max="13617" width="0" style="493" hidden="1" customWidth="1"/>
    <col min="13618" max="13618" width="3.7109375" style="493" customWidth="1"/>
    <col min="13619" max="13619" width="11.140625" style="493" bestFit="1" customWidth="1"/>
    <col min="13620" max="13852" width="10.5703125" style="493"/>
    <col min="13853" max="13860" width="0" style="493" hidden="1" customWidth="1"/>
    <col min="13861" max="13863" width="3.7109375" style="493" customWidth="1"/>
    <col min="13864" max="13864" width="12.7109375" style="493" customWidth="1"/>
    <col min="13865" max="13865" width="47.42578125" style="493" customWidth="1"/>
    <col min="13866" max="13869" width="0" style="493" hidden="1" customWidth="1"/>
    <col min="13870" max="13870" width="11.7109375" style="493" customWidth="1"/>
    <col min="13871" max="13871" width="6.42578125" style="493" bestFit="1" customWidth="1"/>
    <col min="13872" max="13872" width="11.7109375" style="493" customWidth="1"/>
    <col min="13873" max="13873" width="0" style="493" hidden="1" customWidth="1"/>
    <col min="13874" max="13874" width="3.7109375" style="493" customWidth="1"/>
    <col min="13875" max="13875" width="11.140625" style="493" bestFit="1" customWidth="1"/>
    <col min="13876" max="14108" width="10.5703125" style="493"/>
    <col min="14109" max="14116" width="0" style="493" hidden="1" customWidth="1"/>
    <col min="14117" max="14119" width="3.7109375" style="493" customWidth="1"/>
    <col min="14120" max="14120" width="12.7109375" style="493" customWidth="1"/>
    <col min="14121" max="14121" width="47.42578125" style="493" customWidth="1"/>
    <col min="14122" max="14125" width="0" style="493" hidden="1" customWidth="1"/>
    <col min="14126" max="14126" width="11.7109375" style="493" customWidth="1"/>
    <col min="14127" max="14127" width="6.42578125" style="493" bestFit="1" customWidth="1"/>
    <col min="14128" max="14128" width="11.7109375" style="493" customWidth="1"/>
    <col min="14129" max="14129" width="0" style="493" hidden="1" customWidth="1"/>
    <col min="14130" max="14130" width="3.7109375" style="493" customWidth="1"/>
    <col min="14131" max="14131" width="11.140625" style="493" bestFit="1" customWidth="1"/>
    <col min="14132" max="14364" width="10.5703125" style="493"/>
    <col min="14365" max="14372" width="0" style="493" hidden="1" customWidth="1"/>
    <col min="14373" max="14375" width="3.7109375" style="493" customWidth="1"/>
    <col min="14376" max="14376" width="12.7109375" style="493" customWidth="1"/>
    <col min="14377" max="14377" width="47.42578125" style="493" customWidth="1"/>
    <col min="14378" max="14381" width="0" style="493" hidden="1" customWidth="1"/>
    <col min="14382" max="14382" width="11.7109375" style="493" customWidth="1"/>
    <col min="14383" max="14383" width="6.42578125" style="493" bestFit="1" customWidth="1"/>
    <col min="14384" max="14384" width="11.7109375" style="493" customWidth="1"/>
    <col min="14385" max="14385" width="0" style="493" hidden="1" customWidth="1"/>
    <col min="14386" max="14386" width="3.7109375" style="493" customWidth="1"/>
    <col min="14387" max="14387" width="11.140625" style="493" bestFit="1" customWidth="1"/>
    <col min="14388" max="14620" width="10.5703125" style="493"/>
    <col min="14621" max="14628" width="0" style="493" hidden="1" customWidth="1"/>
    <col min="14629" max="14631" width="3.7109375" style="493" customWidth="1"/>
    <col min="14632" max="14632" width="12.7109375" style="493" customWidth="1"/>
    <col min="14633" max="14633" width="47.42578125" style="493" customWidth="1"/>
    <col min="14634" max="14637" width="0" style="493" hidden="1" customWidth="1"/>
    <col min="14638" max="14638" width="11.7109375" style="493" customWidth="1"/>
    <col min="14639" max="14639" width="6.42578125" style="493" bestFit="1" customWidth="1"/>
    <col min="14640" max="14640" width="11.7109375" style="493" customWidth="1"/>
    <col min="14641" max="14641" width="0" style="493" hidden="1" customWidth="1"/>
    <col min="14642" max="14642" width="3.7109375" style="493" customWidth="1"/>
    <col min="14643" max="14643" width="11.140625" style="493" bestFit="1" customWidth="1"/>
    <col min="14644" max="14876" width="10.5703125" style="493"/>
    <col min="14877" max="14884" width="0" style="493" hidden="1" customWidth="1"/>
    <col min="14885" max="14887" width="3.7109375" style="493" customWidth="1"/>
    <col min="14888" max="14888" width="12.7109375" style="493" customWidth="1"/>
    <col min="14889" max="14889" width="47.42578125" style="493" customWidth="1"/>
    <col min="14890" max="14893" width="0" style="493" hidden="1" customWidth="1"/>
    <col min="14894" max="14894" width="11.7109375" style="493" customWidth="1"/>
    <col min="14895" max="14895" width="6.42578125" style="493" bestFit="1" customWidth="1"/>
    <col min="14896" max="14896" width="11.7109375" style="493" customWidth="1"/>
    <col min="14897" max="14897" width="0" style="493" hidden="1" customWidth="1"/>
    <col min="14898" max="14898" width="3.7109375" style="493" customWidth="1"/>
    <col min="14899" max="14899" width="11.140625" style="493" bestFit="1" customWidth="1"/>
    <col min="14900" max="15132" width="10.5703125" style="493"/>
    <col min="15133" max="15140" width="0" style="493" hidden="1" customWidth="1"/>
    <col min="15141" max="15143" width="3.7109375" style="493" customWidth="1"/>
    <col min="15144" max="15144" width="12.7109375" style="493" customWidth="1"/>
    <col min="15145" max="15145" width="47.42578125" style="493" customWidth="1"/>
    <col min="15146" max="15149" width="0" style="493" hidden="1" customWidth="1"/>
    <col min="15150" max="15150" width="11.7109375" style="493" customWidth="1"/>
    <col min="15151" max="15151" width="6.42578125" style="493" bestFit="1" customWidth="1"/>
    <col min="15152" max="15152" width="11.7109375" style="493" customWidth="1"/>
    <col min="15153" max="15153" width="0" style="493" hidden="1" customWidth="1"/>
    <col min="15154" max="15154" width="3.7109375" style="493" customWidth="1"/>
    <col min="15155" max="15155" width="11.140625" style="493" bestFit="1" customWidth="1"/>
    <col min="15156" max="15388" width="10.5703125" style="493"/>
    <col min="15389" max="15396" width="0" style="493" hidden="1" customWidth="1"/>
    <col min="15397" max="15399" width="3.7109375" style="493" customWidth="1"/>
    <col min="15400" max="15400" width="12.7109375" style="493" customWidth="1"/>
    <col min="15401" max="15401" width="47.42578125" style="493" customWidth="1"/>
    <col min="15402" max="15405" width="0" style="493" hidden="1" customWidth="1"/>
    <col min="15406" max="15406" width="11.7109375" style="493" customWidth="1"/>
    <col min="15407" max="15407" width="6.42578125" style="493" bestFit="1" customWidth="1"/>
    <col min="15408" max="15408" width="11.7109375" style="493" customWidth="1"/>
    <col min="15409" max="15409" width="0" style="493" hidden="1" customWidth="1"/>
    <col min="15410" max="15410" width="3.7109375" style="493" customWidth="1"/>
    <col min="15411" max="15411" width="11.140625" style="493" bestFit="1" customWidth="1"/>
    <col min="15412" max="15644" width="10.5703125" style="493"/>
    <col min="15645" max="15652" width="0" style="493" hidden="1" customWidth="1"/>
    <col min="15653" max="15655" width="3.7109375" style="493" customWidth="1"/>
    <col min="15656" max="15656" width="12.7109375" style="493" customWidth="1"/>
    <col min="15657" max="15657" width="47.42578125" style="493" customWidth="1"/>
    <col min="15658" max="15661" width="0" style="493" hidden="1" customWidth="1"/>
    <col min="15662" max="15662" width="11.7109375" style="493" customWidth="1"/>
    <col min="15663" max="15663" width="6.42578125" style="493" bestFit="1" customWidth="1"/>
    <col min="15664" max="15664" width="11.7109375" style="493" customWidth="1"/>
    <col min="15665" max="15665" width="0" style="493" hidden="1" customWidth="1"/>
    <col min="15666" max="15666" width="3.7109375" style="493" customWidth="1"/>
    <col min="15667" max="15667" width="11.140625" style="493" bestFit="1" customWidth="1"/>
    <col min="15668" max="15900" width="10.5703125" style="493"/>
    <col min="15901" max="15908" width="0" style="493" hidden="1" customWidth="1"/>
    <col min="15909" max="15911" width="3.7109375" style="493" customWidth="1"/>
    <col min="15912" max="15912" width="12.7109375" style="493" customWidth="1"/>
    <col min="15913" max="15913" width="47.42578125" style="493" customWidth="1"/>
    <col min="15914" max="15917" width="0" style="493" hidden="1" customWidth="1"/>
    <col min="15918" max="15918" width="11.7109375" style="493" customWidth="1"/>
    <col min="15919" max="15919" width="6.42578125" style="493" bestFit="1" customWidth="1"/>
    <col min="15920" max="15920" width="11.7109375" style="493" customWidth="1"/>
    <col min="15921" max="15921" width="0" style="493" hidden="1" customWidth="1"/>
    <col min="15922" max="15922" width="3.7109375" style="493" customWidth="1"/>
    <col min="15923" max="15923" width="11.140625" style="493" bestFit="1" customWidth="1"/>
    <col min="15924" max="16156" width="10.5703125" style="493"/>
    <col min="16157" max="16164" width="0" style="493" hidden="1" customWidth="1"/>
    <col min="16165" max="16167" width="3.7109375" style="493" customWidth="1"/>
    <col min="16168" max="16168" width="12.7109375" style="493" customWidth="1"/>
    <col min="16169" max="16169" width="47.42578125" style="493" customWidth="1"/>
    <col min="16170" max="16173" width="0" style="493" hidden="1" customWidth="1"/>
    <col min="16174" max="16174" width="11.7109375" style="493" customWidth="1"/>
    <col min="16175" max="16175" width="6.42578125" style="493" bestFit="1" customWidth="1"/>
    <col min="16176" max="16176" width="11.7109375" style="493" customWidth="1"/>
    <col min="16177" max="16177" width="0" style="493" hidden="1" customWidth="1"/>
    <col min="16178" max="16178" width="3.7109375" style="493" customWidth="1"/>
    <col min="16179" max="16179" width="11.140625" style="493" bestFit="1" customWidth="1"/>
    <col min="16180" max="16384" width="10.5703125" style="493"/>
  </cols>
  <sheetData>
    <row r="1" spans="1:63" ht="14.25" hidden="1" customHeight="1"/>
    <row r="2" spans="1:63" ht="14.25" hidden="1" customHeight="1"/>
    <row r="3" spans="1:63" ht="14.25" hidden="1" customHeight="1"/>
    <row r="4" spans="1:63" ht="3" customHeight="1">
      <c r="J4" s="499"/>
      <c r="K4" s="499"/>
      <c r="L4" s="494"/>
      <c r="M4" s="494"/>
      <c r="N4" s="494"/>
      <c r="O4" s="502"/>
      <c r="P4" s="502"/>
      <c r="Q4" s="502"/>
      <c r="R4" s="502"/>
      <c r="S4" s="502"/>
      <c r="T4" s="502"/>
      <c r="U4" s="494"/>
      <c r="V4" s="946"/>
      <c r="W4" s="946"/>
      <c r="X4" s="946"/>
      <c r="Y4" s="946"/>
      <c r="Z4" s="946"/>
      <c r="AA4" s="946"/>
      <c r="AB4" s="1075"/>
      <c r="AC4" s="946"/>
      <c r="AD4" s="946"/>
      <c r="AE4" s="946"/>
      <c r="AF4" s="946"/>
      <c r="AG4" s="946"/>
      <c r="AH4" s="946"/>
      <c r="AI4" s="1075"/>
      <c r="AJ4" s="946"/>
      <c r="AK4" s="946"/>
      <c r="AL4" s="946"/>
      <c r="AM4" s="946"/>
      <c r="AN4" s="946"/>
      <c r="AO4" s="946"/>
      <c r="AP4" s="1075"/>
      <c r="AQ4" s="946"/>
      <c r="AR4" s="946"/>
      <c r="AS4" s="946"/>
      <c r="AT4" s="946"/>
      <c r="AU4" s="946"/>
      <c r="AV4" s="946"/>
      <c r="AW4" s="1075"/>
    </row>
    <row r="5" spans="1:63" ht="22.5" customHeight="1">
      <c r="J5" s="499"/>
      <c r="K5" s="499"/>
      <c r="L5" s="1299" t="s">
        <v>732</v>
      </c>
      <c r="M5" s="1299"/>
      <c r="N5" s="1299"/>
      <c r="O5" s="1299"/>
      <c r="P5" s="1299"/>
      <c r="Q5" s="1299"/>
      <c r="R5" s="1299"/>
      <c r="S5" s="1299"/>
      <c r="T5" s="1299"/>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row>
    <row r="6" spans="1:63" ht="3" customHeight="1">
      <c r="J6" s="499"/>
      <c r="K6" s="499"/>
      <c r="L6" s="494"/>
      <c r="M6" s="494"/>
      <c r="N6" s="494"/>
      <c r="O6" s="498"/>
      <c r="P6" s="498"/>
      <c r="Q6" s="498"/>
      <c r="R6" s="498"/>
      <c r="S6" s="498"/>
      <c r="T6" s="498"/>
      <c r="U6" s="494"/>
      <c r="V6" s="1079"/>
      <c r="W6" s="1079"/>
      <c r="X6" s="1079"/>
      <c r="Y6" s="1079"/>
      <c r="Z6" s="1079"/>
      <c r="AA6" s="1079"/>
      <c r="AB6" s="1075"/>
      <c r="AC6" s="1079"/>
      <c r="AD6" s="1079"/>
      <c r="AE6" s="1079"/>
      <c r="AF6" s="1079"/>
      <c r="AG6" s="1079"/>
      <c r="AH6" s="1079"/>
      <c r="AI6" s="1075"/>
      <c r="AJ6" s="1079"/>
      <c r="AK6" s="1079"/>
      <c r="AL6" s="1079"/>
      <c r="AM6" s="1079"/>
      <c r="AN6" s="1079"/>
      <c r="AO6" s="1079"/>
      <c r="AP6" s="1075"/>
      <c r="AQ6" s="1079"/>
      <c r="AR6" s="1079"/>
      <c r="AS6" s="1079"/>
      <c r="AT6" s="1079"/>
      <c r="AU6" s="1079"/>
      <c r="AV6" s="1079"/>
      <c r="AW6" s="1075"/>
    </row>
    <row r="7" spans="1:63" s="746" customFormat="1" ht="11.25" hidden="1">
      <c r="A7" s="1121"/>
      <c r="B7" s="1121"/>
      <c r="C7" s="1121"/>
      <c r="D7" s="1121"/>
      <c r="E7" s="1121"/>
      <c r="F7" s="1121"/>
      <c r="G7" s="1121"/>
      <c r="H7" s="1121"/>
      <c r="L7" s="1170"/>
      <c r="M7" s="1046"/>
      <c r="O7" s="1305"/>
      <c r="P7" s="1305"/>
      <c r="Q7" s="1305"/>
      <c r="R7" s="1305"/>
      <c r="S7" s="1305"/>
      <c r="T7" s="1305"/>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63"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635"/>
      <c r="V8"/>
      <c r="W8"/>
      <c r="X8"/>
      <c r="Y8"/>
      <c r="Z8"/>
      <c r="AA8"/>
      <c r="AB8"/>
      <c r="AC8"/>
      <c r="AD8"/>
      <c r="AE8"/>
      <c r="AF8"/>
      <c r="AG8"/>
      <c r="AH8"/>
      <c r="AI8"/>
      <c r="AJ8"/>
      <c r="AK8"/>
      <c r="AL8"/>
      <c r="AM8"/>
      <c r="AN8"/>
      <c r="AO8"/>
      <c r="AP8"/>
      <c r="AQ8"/>
      <c r="AR8"/>
      <c r="AS8"/>
      <c r="AT8"/>
      <c r="AU8"/>
      <c r="AV8"/>
      <c r="AW8"/>
      <c r="AZ8" s="559"/>
      <c r="BA8" s="559"/>
      <c r="BB8" s="559"/>
      <c r="BC8" s="559"/>
      <c r="BD8" s="559"/>
      <c r="BE8" s="559"/>
      <c r="BF8" s="559"/>
      <c r="BG8" s="559"/>
      <c r="BH8" s="559"/>
      <c r="BI8" s="559"/>
      <c r="BJ8" s="559"/>
      <c r="BK8" s="559"/>
    </row>
    <row r="9" spans="1:63"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635"/>
      <c r="V9"/>
      <c r="W9"/>
      <c r="X9"/>
      <c r="Y9"/>
      <c r="Z9"/>
      <c r="AA9"/>
      <c r="AB9"/>
      <c r="AC9"/>
      <c r="AD9"/>
      <c r="AE9"/>
      <c r="AF9"/>
      <c r="AG9"/>
      <c r="AH9"/>
      <c r="AI9"/>
      <c r="AJ9"/>
      <c r="AK9"/>
      <c r="AL9"/>
      <c r="AM9"/>
      <c r="AN9"/>
      <c r="AO9"/>
      <c r="AP9"/>
      <c r="AQ9"/>
      <c r="AR9"/>
      <c r="AS9"/>
      <c r="AT9"/>
      <c r="AU9"/>
      <c r="AV9"/>
      <c r="AW9"/>
      <c r="AZ9" s="559"/>
      <c r="BA9" s="559"/>
      <c r="BB9" s="559"/>
      <c r="BC9" s="559"/>
      <c r="BD9" s="559"/>
      <c r="BE9" s="559"/>
      <c r="BF9" s="559"/>
      <c r="BG9" s="559"/>
      <c r="BH9" s="559"/>
      <c r="BI9" s="559"/>
      <c r="BJ9" s="559"/>
      <c r="BK9" s="559"/>
    </row>
    <row r="10" spans="1:63" s="746" customFormat="1" ht="11.25" hidden="1">
      <c r="A10" s="1121"/>
      <c r="B10" s="1121"/>
      <c r="C10" s="1121"/>
      <c r="D10" s="1121"/>
      <c r="E10" s="1121"/>
      <c r="F10" s="1121"/>
      <c r="G10" s="1121"/>
      <c r="H10" s="1121"/>
      <c r="L10" s="1170"/>
      <c r="M10" s="1046"/>
      <c r="O10" s="1305"/>
      <c r="P10" s="1305"/>
      <c r="Q10" s="1305"/>
      <c r="R10" s="1305"/>
      <c r="S10" s="1305"/>
      <c r="T10" s="1305"/>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63" s="539" customFormat="1" ht="11.25" hidden="1" customHeight="1">
      <c r="A11" s="559"/>
      <c r="B11" s="559"/>
      <c r="C11" s="559"/>
      <c r="D11" s="559"/>
      <c r="E11" s="559"/>
      <c r="F11" s="559"/>
      <c r="G11" s="559"/>
      <c r="H11" s="559"/>
      <c r="L11" s="1300"/>
      <c r="M11" s="1300"/>
      <c r="N11" s="536"/>
      <c r="O11" s="1331"/>
      <c r="P11" s="1331"/>
      <c r="Q11" s="1331"/>
      <c r="R11" s="1331"/>
      <c r="S11" s="1331"/>
      <c r="T11" s="1331"/>
      <c r="U11" s="557" t="s">
        <v>371</v>
      </c>
      <c r="V11" s="1331"/>
      <c r="W11" s="1331"/>
      <c r="X11" s="1331"/>
      <c r="Y11" s="1331"/>
      <c r="Z11" s="1331"/>
      <c r="AA11" s="1331"/>
      <c r="AB11" s="959" t="s">
        <v>371</v>
      </c>
      <c r="AC11" s="1331"/>
      <c r="AD11" s="1331"/>
      <c r="AE11" s="1331"/>
      <c r="AF11" s="1331"/>
      <c r="AG11" s="1331"/>
      <c r="AH11" s="1331"/>
      <c r="AI11" s="959" t="s">
        <v>371</v>
      </c>
      <c r="AJ11" s="1331"/>
      <c r="AK11" s="1331"/>
      <c r="AL11" s="1331"/>
      <c r="AM11" s="1331"/>
      <c r="AN11" s="1331"/>
      <c r="AO11" s="1331"/>
      <c r="AP11" s="959" t="s">
        <v>371</v>
      </c>
      <c r="AQ11" s="1331"/>
      <c r="AR11" s="1331"/>
      <c r="AS11" s="1331"/>
      <c r="AT11" s="1331"/>
      <c r="AU11" s="1331"/>
      <c r="AV11" s="1331"/>
      <c r="AW11" s="959" t="s">
        <v>371</v>
      </c>
      <c r="AZ11" s="559"/>
      <c r="BA11" s="559"/>
      <c r="BB11" s="559"/>
      <c r="BC11" s="559"/>
      <c r="BD11" s="559"/>
      <c r="BE11" s="559"/>
      <c r="BF11" s="559"/>
      <c r="BG11" s="559"/>
      <c r="BH11" s="559"/>
      <c r="BI11" s="559"/>
      <c r="BJ11" s="559"/>
      <c r="BK11" s="559"/>
    </row>
    <row r="12" spans="1:63">
      <c r="J12" s="499"/>
      <c r="K12" s="499"/>
      <c r="L12" s="494"/>
      <c r="M12" s="494"/>
      <c r="N12" s="494"/>
      <c r="O12" s="1330"/>
      <c r="P12" s="1330"/>
      <c r="Q12" s="1330"/>
      <c r="R12" s="1330"/>
      <c r="S12" s="1330"/>
      <c r="T12" s="1330"/>
      <c r="U12" s="1330"/>
      <c r="V12" s="1330" t="s">
        <v>2841</v>
      </c>
      <c r="W12" s="1330"/>
      <c r="X12" s="1330"/>
      <c r="Y12" s="1330"/>
      <c r="Z12" s="1330"/>
      <c r="AA12" s="1330"/>
      <c r="AB12" s="1330"/>
      <c r="AC12" s="1330" t="s">
        <v>2841</v>
      </c>
      <c r="AD12" s="1330"/>
      <c r="AE12" s="1330"/>
      <c r="AF12" s="1330"/>
      <c r="AG12" s="1330"/>
      <c r="AH12" s="1330"/>
      <c r="AI12" s="1330"/>
      <c r="AJ12" s="1330" t="s">
        <v>2841</v>
      </c>
      <c r="AK12" s="1330"/>
      <c r="AL12" s="1330"/>
      <c r="AM12" s="1330"/>
      <c r="AN12" s="1330"/>
      <c r="AO12" s="1330"/>
      <c r="AP12" s="1330"/>
      <c r="AQ12" s="1330" t="s">
        <v>2841</v>
      </c>
      <c r="AR12" s="1330"/>
      <c r="AS12" s="1330"/>
      <c r="AT12" s="1330"/>
      <c r="AU12" s="1330"/>
      <c r="AV12" s="1330"/>
      <c r="AW12" s="1330"/>
    </row>
    <row r="13" spans="1:63" ht="14.25" customHeight="1">
      <c r="J13" s="499"/>
      <c r="K13" s="499"/>
      <c r="L13" s="1230" t="s">
        <v>445</v>
      </c>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1230"/>
      <c r="AV13" s="1230"/>
      <c r="AW13" s="1230"/>
      <c r="AX13" s="1230"/>
      <c r="AY13" s="1230" t="s">
        <v>446</v>
      </c>
    </row>
    <row r="14" spans="1:63" ht="14.25" customHeight="1">
      <c r="J14" s="499"/>
      <c r="K14" s="499"/>
      <c r="L14" s="1313" t="s">
        <v>91</v>
      </c>
      <c r="M14" s="1313" t="s">
        <v>602</v>
      </c>
      <c r="N14" s="491"/>
      <c r="O14" s="1314" t="s">
        <v>604</v>
      </c>
      <c r="P14" s="1315"/>
      <c r="Q14" s="1315"/>
      <c r="R14" s="1315"/>
      <c r="S14" s="1315"/>
      <c r="T14" s="1316"/>
      <c r="U14" s="1296" t="s">
        <v>339</v>
      </c>
      <c r="V14" s="1314" t="s">
        <v>604</v>
      </c>
      <c r="W14" s="1315"/>
      <c r="X14" s="1315"/>
      <c r="Y14" s="1315"/>
      <c r="Z14" s="1315"/>
      <c r="AA14" s="1316"/>
      <c r="AB14" s="1296" t="s">
        <v>339</v>
      </c>
      <c r="AC14" s="1314" t="s">
        <v>604</v>
      </c>
      <c r="AD14" s="1315"/>
      <c r="AE14" s="1315"/>
      <c r="AF14" s="1315"/>
      <c r="AG14" s="1315"/>
      <c r="AH14" s="1316"/>
      <c r="AI14" s="1296" t="s">
        <v>339</v>
      </c>
      <c r="AJ14" s="1314" t="s">
        <v>604</v>
      </c>
      <c r="AK14" s="1315"/>
      <c r="AL14" s="1315"/>
      <c r="AM14" s="1315"/>
      <c r="AN14" s="1315"/>
      <c r="AO14" s="1316"/>
      <c r="AP14" s="1296" t="s">
        <v>339</v>
      </c>
      <c r="AQ14" s="1314" t="s">
        <v>604</v>
      </c>
      <c r="AR14" s="1315"/>
      <c r="AS14" s="1315"/>
      <c r="AT14" s="1315"/>
      <c r="AU14" s="1315"/>
      <c r="AV14" s="1316"/>
      <c r="AW14" s="1296" t="s">
        <v>339</v>
      </c>
      <c r="AX14" s="1310" t="s">
        <v>274</v>
      </c>
      <c r="AY14" s="1230"/>
    </row>
    <row r="15" spans="1:63" ht="14.25" customHeight="1">
      <c r="J15" s="499"/>
      <c r="K15" s="499"/>
      <c r="L15" s="1313"/>
      <c r="M15" s="1313"/>
      <c r="N15" s="491"/>
      <c r="O15" s="1319" t="s">
        <v>590</v>
      </c>
      <c r="P15" s="1317"/>
      <c r="Q15" s="1318"/>
      <c r="R15" s="1294" t="s">
        <v>615</v>
      </c>
      <c r="S15" s="1294"/>
      <c r="T15" s="1295"/>
      <c r="U15" s="1297"/>
      <c r="V15" s="1319" t="s">
        <v>590</v>
      </c>
      <c r="W15" s="1317"/>
      <c r="X15" s="1318"/>
      <c r="Y15" s="1294" t="s">
        <v>615</v>
      </c>
      <c r="Z15" s="1294"/>
      <c r="AA15" s="1295"/>
      <c r="AB15" s="1297"/>
      <c r="AC15" s="1319" t="s">
        <v>590</v>
      </c>
      <c r="AD15" s="1317"/>
      <c r="AE15" s="1318"/>
      <c r="AF15" s="1294" t="s">
        <v>615</v>
      </c>
      <c r="AG15" s="1294"/>
      <c r="AH15" s="1295"/>
      <c r="AI15" s="1297"/>
      <c r="AJ15" s="1319" t="s">
        <v>590</v>
      </c>
      <c r="AK15" s="1317"/>
      <c r="AL15" s="1318"/>
      <c r="AM15" s="1294" t="s">
        <v>615</v>
      </c>
      <c r="AN15" s="1294"/>
      <c r="AO15" s="1295"/>
      <c r="AP15" s="1297"/>
      <c r="AQ15" s="1319" t="s">
        <v>590</v>
      </c>
      <c r="AR15" s="1317"/>
      <c r="AS15" s="1318"/>
      <c r="AT15" s="1294" t="s">
        <v>615</v>
      </c>
      <c r="AU15" s="1294"/>
      <c r="AV15" s="1295"/>
      <c r="AW15" s="1297"/>
      <c r="AX15" s="1311"/>
      <c r="AY15" s="1230"/>
    </row>
    <row r="16" spans="1:63" ht="30" customHeight="1">
      <c r="J16" s="499"/>
      <c r="K16" s="499"/>
      <c r="L16" s="1313"/>
      <c r="M16" s="1313"/>
      <c r="N16" s="490"/>
      <c r="O16" s="1320"/>
      <c r="P16" s="505"/>
      <c r="Q16" s="505"/>
      <c r="R16" s="506" t="s">
        <v>273</v>
      </c>
      <c r="S16" s="1308" t="s">
        <v>272</v>
      </c>
      <c r="T16" s="1309"/>
      <c r="U16" s="1298"/>
      <c r="V16" s="1320"/>
      <c r="W16" s="719"/>
      <c r="X16" s="719"/>
      <c r="Y16" s="1191" t="s">
        <v>273</v>
      </c>
      <c r="Z16" s="1308" t="s">
        <v>272</v>
      </c>
      <c r="AA16" s="1309"/>
      <c r="AB16" s="1298"/>
      <c r="AC16" s="1320"/>
      <c r="AD16" s="719"/>
      <c r="AE16" s="719"/>
      <c r="AF16" s="1191" t="s">
        <v>273</v>
      </c>
      <c r="AG16" s="1308" t="s">
        <v>272</v>
      </c>
      <c r="AH16" s="1309"/>
      <c r="AI16" s="1298"/>
      <c r="AJ16" s="1320"/>
      <c r="AK16" s="719"/>
      <c r="AL16" s="719"/>
      <c r="AM16" s="1191" t="s">
        <v>273</v>
      </c>
      <c r="AN16" s="1308" t="s">
        <v>272</v>
      </c>
      <c r="AO16" s="1309"/>
      <c r="AP16" s="1298"/>
      <c r="AQ16" s="1320"/>
      <c r="AR16" s="719"/>
      <c r="AS16" s="719"/>
      <c r="AT16" s="1191" t="s">
        <v>273</v>
      </c>
      <c r="AU16" s="1308" t="s">
        <v>272</v>
      </c>
      <c r="AV16" s="1309"/>
      <c r="AW16" s="1298"/>
      <c r="AX16" s="1312"/>
      <c r="AY16" s="1230"/>
    </row>
    <row r="17" spans="1:64">
      <c r="J17" s="499"/>
      <c r="K17" s="538">
        <v>1</v>
      </c>
      <c r="L17" s="616" t="s">
        <v>92</v>
      </c>
      <c r="M17" s="616" t="s">
        <v>48</v>
      </c>
      <c r="N17" s="636" t="s">
        <v>48</v>
      </c>
      <c r="O17" s="617">
        <f ca="1">OFFSET(O17,0,-1)+1</f>
        <v>3</v>
      </c>
      <c r="P17" s="618">
        <f ca="1">OFFSET(P17,0,-1)</f>
        <v>3</v>
      </c>
      <c r="Q17" s="618">
        <f ca="1">OFFSET(Q17,0,-1)</f>
        <v>3</v>
      </c>
      <c r="R17" s="617">
        <f ca="1">OFFSET(R17,0,-1)+1</f>
        <v>4</v>
      </c>
      <c r="S17" s="1301">
        <f ca="1">OFFSET(S17,0,-1)+1</f>
        <v>5</v>
      </c>
      <c r="T17" s="1301"/>
      <c r="U17" s="617">
        <f ca="1">OFFSET(U17,0,-2)+1</f>
        <v>6</v>
      </c>
      <c r="V17" s="1190">
        <f ca="1">OFFSET(V17,0,-1)+1</f>
        <v>7</v>
      </c>
      <c r="W17" s="618">
        <f ca="1">OFFSET(W17,0,-1)</f>
        <v>7</v>
      </c>
      <c r="X17" s="618">
        <f ca="1">OFFSET(X17,0,-1)</f>
        <v>7</v>
      </c>
      <c r="Y17" s="1190">
        <f ca="1">OFFSET(Y17,0,-1)+1</f>
        <v>8</v>
      </c>
      <c r="Z17" s="1301">
        <f ca="1">OFFSET(Z17,0,-1)+1</f>
        <v>9</v>
      </c>
      <c r="AA17" s="1301"/>
      <c r="AB17" s="1190">
        <f ca="1">OFFSET(AB17,0,-2)+1</f>
        <v>10</v>
      </c>
      <c r="AC17" s="1190">
        <f ca="1">OFFSET(AC17,0,-1)+1</f>
        <v>11</v>
      </c>
      <c r="AD17" s="618">
        <f ca="1">OFFSET(AD17,0,-1)</f>
        <v>11</v>
      </c>
      <c r="AE17" s="618">
        <f ca="1">OFFSET(AE17,0,-1)</f>
        <v>11</v>
      </c>
      <c r="AF17" s="1190">
        <f ca="1">OFFSET(AF17,0,-1)+1</f>
        <v>12</v>
      </c>
      <c r="AG17" s="1301">
        <f ca="1">OFFSET(AG17,0,-1)+1</f>
        <v>13</v>
      </c>
      <c r="AH17" s="1301"/>
      <c r="AI17" s="1190">
        <f ca="1">OFFSET(AI17,0,-2)+1</f>
        <v>14</v>
      </c>
      <c r="AJ17" s="1190">
        <f ca="1">OFFSET(AJ17,0,-1)+1</f>
        <v>15</v>
      </c>
      <c r="AK17" s="618">
        <f ca="1">OFFSET(AK17,0,-1)</f>
        <v>15</v>
      </c>
      <c r="AL17" s="618">
        <f ca="1">OFFSET(AL17,0,-1)</f>
        <v>15</v>
      </c>
      <c r="AM17" s="1190">
        <f ca="1">OFFSET(AM17,0,-1)+1</f>
        <v>16</v>
      </c>
      <c r="AN17" s="1301">
        <f ca="1">OFFSET(AN17,0,-1)+1</f>
        <v>17</v>
      </c>
      <c r="AO17" s="1301"/>
      <c r="AP17" s="1190">
        <f ca="1">OFFSET(AP17,0,-2)+1</f>
        <v>18</v>
      </c>
      <c r="AQ17" s="1190">
        <f ca="1">OFFSET(AQ17,0,-1)+1</f>
        <v>19</v>
      </c>
      <c r="AR17" s="618">
        <f ca="1">OFFSET(AR17,0,-1)</f>
        <v>19</v>
      </c>
      <c r="AS17" s="618">
        <f ca="1">OFFSET(AS17,0,-1)</f>
        <v>19</v>
      </c>
      <c r="AT17" s="1190">
        <f ca="1">OFFSET(AT17,0,-1)+1</f>
        <v>20</v>
      </c>
      <c r="AU17" s="1301">
        <f ca="1">OFFSET(AU17,0,-1)+1</f>
        <v>21</v>
      </c>
      <c r="AV17" s="1301"/>
      <c r="AW17" s="1190">
        <f ca="1">OFFSET(AW17,0,-2)+1</f>
        <v>22</v>
      </c>
      <c r="AX17" s="618">
        <f ca="1">OFFSET(AX17,0,-1)</f>
        <v>22</v>
      </c>
      <c r="AY17" s="617">
        <f ca="1">OFFSET(AY17,0,-1)+1</f>
        <v>23</v>
      </c>
    </row>
    <row r="18" spans="1:64" ht="22.5">
      <c r="A18" s="1284">
        <v>1</v>
      </c>
      <c r="B18" s="867"/>
      <c r="C18" s="867"/>
      <c r="D18" s="867"/>
      <c r="E18" s="868"/>
      <c r="F18" s="869"/>
      <c r="G18" s="867"/>
      <c r="H18" s="867"/>
      <c r="I18" s="870"/>
      <c r="J18" s="865"/>
      <c r="K18" s="874">
        <v>1</v>
      </c>
      <c r="L18" s="562">
        <f>mergeValue(A18)</f>
        <v>1</v>
      </c>
      <c r="M18" s="610" t="s">
        <v>19</v>
      </c>
      <c r="N18" s="549"/>
      <c r="O18" s="1327" t="str">
        <f>IF('Перечень тарифов'!J21="","","" &amp; 'Перечень тарифов'!J21 &amp; "")</f>
        <v>Тариф на теплоноситель, поставляемый потребителям</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599" t="s">
        <v>718</v>
      </c>
    </row>
    <row r="19" spans="1:64" hidden="1">
      <c r="A19" s="1284"/>
      <c r="B19" s="1284">
        <v>1</v>
      </c>
      <c r="C19" s="867"/>
      <c r="D19" s="867"/>
      <c r="E19" s="869"/>
      <c r="F19" s="869"/>
      <c r="G19" s="867"/>
      <c r="H19" s="867"/>
      <c r="I19" s="864"/>
      <c r="J19" s="863"/>
      <c r="K19" s="874">
        <v>1</v>
      </c>
      <c r="L19" s="562" t="str">
        <f>mergeValue(A19) &amp;"."&amp; mergeValue(B19)</f>
        <v>1.1</v>
      </c>
      <c r="M19" s="516"/>
      <c r="N19" s="549"/>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599"/>
    </row>
    <row r="20" spans="1:64" ht="22.5">
      <c r="A20" s="1284"/>
      <c r="B20" s="1284"/>
      <c r="C20" s="1284">
        <v>1</v>
      </c>
      <c r="D20" s="867"/>
      <c r="E20" s="869"/>
      <c r="F20" s="869"/>
      <c r="G20" s="867"/>
      <c r="H20" s="867"/>
      <c r="I20" s="871"/>
      <c r="J20" s="863"/>
      <c r="K20" s="874">
        <v>1</v>
      </c>
      <c r="L20" s="562" t="str">
        <f>mergeValue(A20) &amp;"."&amp; mergeValue(B20)&amp;"."&amp; mergeValue(C20)</f>
        <v>1.1.1</v>
      </c>
      <c r="M20" s="517" t="s">
        <v>7</v>
      </c>
      <c r="N20" s="549"/>
      <c r="O20" s="1327" t="str">
        <f>IF('Перечень тарифов'!R21="","","" &amp; 'Перечень тарифов'!R21 &amp; "")</f>
        <v>Зона теплоснабжения №01 Челябинского городского округа</v>
      </c>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c r="AT20" s="1327"/>
      <c r="AU20" s="1327"/>
      <c r="AV20" s="1327"/>
      <c r="AW20" s="1327"/>
      <c r="AX20" s="1327"/>
      <c r="AY20" s="599" t="s">
        <v>600</v>
      </c>
    </row>
    <row r="21" spans="1:64" hidden="1">
      <c r="A21" s="1284"/>
      <c r="B21" s="1284"/>
      <c r="C21" s="1284"/>
      <c r="D21" s="1284">
        <v>1</v>
      </c>
      <c r="E21" s="869"/>
      <c r="F21" s="869"/>
      <c r="G21" s="867"/>
      <c r="H21" s="867"/>
      <c r="I21" s="1284">
        <v>1</v>
      </c>
      <c r="J21" s="863"/>
      <c r="K21" s="874">
        <v>1</v>
      </c>
      <c r="L21" s="562" t="str">
        <f>mergeValue(A21) &amp;"."&amp; mergeValue(B21)&amp;"."&amp; mergeValue(C21)&amp;"."&amp; mergeValue(D21)</f>
        <v>1.1.1.1</v>
      </c>
      <c r="M21" s="518"/>
      <c r="N21" s="549"/>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599"/>
    </row>
    <row r="22" spans="1:64" ht="11.25" hidden="1" customHeight="1">
      <c r="A22" s="1284"/>
      <c r="B22" s="1284"/>
      <c r="C22" s="1284"/>
      <c r="D22" s="1284"/>
      <c r="E22" s="1284">
        <v>1</v>
      </c>
      <c r="F22" s="869"/>
      <c r="G22" s="867"/>
      <c r="H22" s="867"/>
      <c r="I22" s="1284"/>
      <c r="J22" s="869"/>
      <c r="K22" s="874">
        <v>1</v>
      </c>
      <c r="L22" s="562"/>
      <c r="M22" s="524"/>
      <c r="N22" s="550"/>
      <c r="O22" s="600"/>
      <c r="P22" s="600"/>
      <c r="Q22" s="600"/>
      <c r="R22" s="600"/>
      <c r="S22" s="600"/>
      <c r="T22" s="600"/>
      <c r="U22" s="562"/>
      <c r="V22" s="1194"/>
      <c r="W22" s="1194"/>
      <c r="X22" s="1194"/>
      <c r="Y22" s="1194"/>
      <c r="Z22" s="1194"/>
      <c r="AA22" s="1194"/>
      <c r="AB22" s="1193"/>
      <c r="AC22" s="1194"/>
      <c r="AD22" s="1194"/>
      <c r="AE22" s="1194"/>
      <c r="AF22" s="1194"/>
      <c r="AG22" s="1194"/>
      <c r="AH22" s="1194"/>
      <c r="AI22" s="1193"/>
      <c r="AJ22" s="1194"/>
      <c r="AK22" s="1194"/>
      <c r="AL22" s="1194"/>
      <c r="AM22" s="1194"/>
      <c r="AN22" s="1194"/>
      <c r="AO22" s="1194"/>
      <c r="AP22" s="1193"/>
      <c r="AQ22" s="1194"/>
      <c r="AR22" s="1194"/>
      <c r="AS22" s="1194"/>
      <c r="AT22" s="1194"/>
      <c r="AU22" s="1194"/>
      <c r="AV22" s="1194"/>
      <c r="AW22" s="1193"/>
      <c r="AX22" s="477"/>
      <c r="AY22" s="529"/>
    </row>
    <row r="23" spans="1:64" ht="33.75">
      <c r="A23" s="1284"/>
      <c r="B23" s="1284"/>
      <c r="C23" s="1284"/>
      <c r="D23" s="1284"/>
      <c r="E23" s="1284"/>
      <c r="F23" s="1284">
        <v>1</v>
      </c>
      <c r="G23" s="867"/>
      <c r="H23" s="867"/>
      <c r="I23" s="1284"/>
      <c r="J23" s="1329"/>
      <c r="K23" s="874">
        <v>1</v>
      </c>
      <c r="L23" s="562" t="str">
        <f>mergeValue(A23) &amp;"."&amp; mergeValue(B23)&amp;"."&amp; mergeValue(C23)&amp;"."&amp; mergeValue(D23)&amp;"."&amp;  mergeValue(F23)</f>
        <v>1.1.1.1.1</v>
      </c>
      <c r="M23" s="524" t="s">
        <v>9</v>
      </c>
      <c r="N23" s="550"/>
      <c r="O23" s="1286" t="s">
        <v>303</v>
      </c>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c r="AT23" s="1286"/>
      <c r="AU23" s="1286"/>
      <c r="AV23" s="1286"/>
      <c r="AW23" s="1286"/>
      <c r="AX23" s="1286"/>
      <c r="AY23" s="599" t="s">
        <v>720</v>
      </c>
      <c r="BA23" s="558" t="str">
        <f>strCheckUnique(BB23:BB26)</f>
        <v/>
      </c>
      <c r="BC23" s="558"/>
    </row>
    <row r="24" spans="1:64" ht="99" customHeight="1">
      <c r="A24" s="1284"/>
      <c r="B24" s="1284"/>
      <c r="C24" s="1284"/>
      <c r="D24" s="1284"/>
      <c r="E24" s="1284"/>
      <c r="F24" s="1284"/>
      <c r="G24" s="867">
        <v>1</v>
      </c>
      <c r="H24" s="867"/>
      <c r="I24" s="1284"/>
      <c r="J24" s="1329"/>
      <c r="K24" s="866"/>
      <c r="L24" s="562" t="str">
        <f>mergeValue(A24) &amp;"."&amp; mergeValue(B24)&amp;"."&amp; mergeValue(C24)&amp;"."&amp; mergeValue(D24)&amp;"."&amp;  mergeValue(F24)&amp;"."&amp;  mergeValue(G24)</f>
        <v>1.1.1.1.1.1</v>
      </c>
      <c r="M24" s="1088" t="s">
        <v>605</v>
      </c>
      <c r="N24" s="555"/>
      <c r="O24" s="649">
        <v>94.39</v>
      </c>
      <c r="P24" s="532"/>
      <c r="Q24" s="532"/>
      <c r="R24" s="1290" t="s">
        <v>1421</v>
      </c>
      <c r="S24" s="1292" t="s">
        <v>83</v>
      </c>
      <c r="T24" s="1290" t="s">
        <v>2840</v>
      </c>
      <c r="U24" s="1292" t="s">
        <v>83</v>
      </c>
      <c r="V24" s="649">
        <v>98.16</v>
      </c>
      <c r="W24" s="726"/>
      <c r="X24" s="726"/>
      <c r="Y24" s="1290" t="s">
        <v>2842</v>
      </c>
      <c r="Z24" s="1292" t="s">
        <v>83</v>
      </c>
      <c r="AA24" s="1290" t="s">
        <v>2843</v>
      </c>
      <c r="AB24" s="1292" t="s">
        <v>83</v>
      </c>
      <c r="AC24" s="649">
        <v>102.06</v>
      </c>
      <c r="AD24" s="726"/>
      <c r="AE24" s="726"/>
      <c r="AF24" s="1290" t="s">
        <v>2844</v>
      </c>
      <c r="AG24" s="1292" t="s">
        <v>83</v>
      </c>
      <c r="AH24" s="1290" t="s">
        <v>2845</v>
      </c>
      <c r="AI24" s="1292" t="s">
        <v>83</v>
      </c>
      <c r="AJ24" s="649">
        <v>106.12</v>
      </c>
      <c r="AK24" s="726"/>
      <c r="AL24" s="726"/>
      <c r="AM24" s="1290" t="s">
        <v>2846</v>
      </c>
      <c r="AN24" s="1292" t="s">
        <v>83</v>
      </c>
      <c r="AO24" s="1290" t="s">
        <v>2847</v>
      </c>
      <c r="AP24" s="1292" t="s">
        <v>83</v>
      </c>
      <c r="AQ24" s="649">
        <v>110.35</v>
      </c>
      <c r="AR24" s="726"/>
      <c r="AS24" s="726"/>
      <c r="AT24" s="1290" t="s">
        <v>2848</v>
      </c>
      <c r="AU24" s="1292" t="s">
        <v>83</v>
      </c>
      <c r="AV24" s="1290" t="s">
        <v>1422</v>
      </c>
      <c r="AW24" s="1292" t="s">
        <v>84</v>
      </c>
      <c r="AX24" s="507"/>
      <c r="AY24" s="1302" t="s">
        <v>733</v>
      </c>
      <c r="AZ24" s="554" t="str">
        <f>strCheckDate(O25:AX25)</f>
        <v/>
      </c>
      <c r="BA24" s="558"/>
      <c r="BB24" s="558" t="str">
        <f>IF(M24="","",M24 )</f>
        <v>вода</v>
      </c>
      <c r="BC24" s="558"/>
      <c r="BD24" s="558"/>
      <c r="BE24" s="558"/>
    </row>
    <row r="25" spans="1:64" ht="11.45" hidden="1" customHeight="1">
      <c r="A25" s="1284"/>
      <c r="B25" s="1284"/>
      <c r="C25" s="1284"/>
      <c r="D25" s="1284"/>
      <c r="E25" s="1284"/>
      <c r="F25" s="1284"/>
      <c r="G25" s="867"/>
      <c r="H25" s="867"/>
      <c r="I25" s="1284"/>
      <c r="J25" s="1329"/>
      <c r="K25" s="874">
        <v>1</v>
      </c>
      <c r="L25" s="569"/>
      <c r="M25" s="615"/>
      <c r="N25" s="555"/>
      <c r="O25" s="532"/>
      <c r="P25" s="532"/>
      <c r="Q25" s="553" t="str">
        <f>R24 &amp; "-" &amp; T24</f>
        <v>01.01.2022-31.12.2022</v>
      </c>
      <c r="R25" s="1290"/>
      <c r="S25" s="1292"/>
      <c r="T25" s="1290"/>
      <c r="U25" s="1292"/>
      <c r="V25" s="726"/>
      <c r="W25" s="726"/>
      <c r="X25" s="732" t="str">
        <f>Y24 &amp; "-" &amp; AA24</f>
        <v>01.01.2023-31.12.2023</v>
      </c>
      <c r="Y25" s="1290"/>
      <c r="Z25" s="1292"/>
      <c r="AA25" s="1290"/>
      <c r="AB25" s="1292"/>
      <c r="AC25" s="726"/>
      <c r="AD25" s="726"/>
      <c r="AE25" s="732" t="str">
        <f>AF24 &amp; "-" &amp; AH24</f>
        <v>01.01.2024-31.12.2024</v>
      </c>
      <c r="AF25" s="1290"/>
      <c r="AG25" s="1292"/>
      <c r="AH25" s="1290"/>
      <c r="AI25" s="1292"/>
      <c r="AJ25" s="726"/>
      <c r="AK25" s="726"/>
      <c r="AL25" s="732" t="str">
        <f>AM24 &amp; "-" &amp; AO24</f>
        <v>01.01.2025-31.12.2025</v>
      </c>
      <c r="AM25" s="1290"/>
      <c r="AN25" s="1292"/>
      <c r="AO25" s="1290"/>
      <c r="AP25" s="1292"/>
      <c r="AQ25" s="726"/>
      <c r="AR25" s="726"/>
      <c r="AS25" s="732" t="str">
        <f>AT24 &amp; "-" &amp; AV24</f>
        <v>01.01.2026-31.12.2026</v>
      </c>
      <c r="AT25" s="1290"/>
      <c r="AU25" s="1292"/>
      <c r="AV25" s="1290"/>
      <c r="AW25" s="1292"/>
      <c r="AX25" s="507"/>
      <c r="AY25" s="1303"/>
      <c r="BA25" s="558"/>
      <c r="BB25" s="558"/>
      <c r="BC25" s="558"/>
      <c r="BD25" s="558"/>
      <c r="BE25" s="558"/>
    </row>
    <row r="26" spans="1:64" s="492" customFormat="1" ht="15" customHeight="1">
      <c r="A26" s="1284"/>
      <c r="B26" s="1284"/>
      <c r="C26" s="1284"/>
      <c r="D26" s="1284"/>
      <c r="E26" s="1284"/>
      <c r="F26" s="1284"/>
      <c r="G26" s="867"/>
      <c r="H26" s="867"/>
      <c r="I26" s="1284"/>
      <c r="J26" s="1329"/>
      <c r="K26" s="874">
        <v>1</v>
      </c>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720"/>
      <c r="AR26" s="720"/>
      <c r="AS26" s="720"/>
      <c r="AT26" s="729"/>
      <c r="AU26" s="954"/>
      <c r="AV26" s="953"/>
      <c r="AW26" s="949"/>
      <c r="AX26" s="530"/>
      <c r="AY26" s="1304"/>
      <c r="AZ26" s="556"/>
      <c r="BA26" s="556"/>
      <c r="BB26" s="556"/>
      <c r="BC26" s="556"/>
      <c r="BD26" s="556"/>
      <c r="BE26" s="556"/>
      <c r="BF26" s="556"/>
      <c r="BG26" s="556"/>
      <c r="BH26" s="556"/>
      <c r="BI26" s="556"/>
      <c r="BJ26" s="556"/>
      <c r="BK26" s="556"/>
    </row>
    <row r="27" spans="1:64" s="492" customFormat="1" ht="15" customHeight="1">
      <c r="A27" s="1284"/>
      <c r="B27" s="1284"/>
      <c r="C27" s="1284"/>
      <c r="D27" s="1284"/>
      <c r="E27" s="1284"/>
      <c r="F27" s="869"/>
      <c r="G27" s="869"/>
      <c r="H27" s="867"/>
      <c r="I27" s="1284"/>
      <c r="J27" s="869"/>
      <c r="K27" s="873"/>
      <c r="L27" s="508"/>
      <c r="M27" s="521" t="s">
        <v>10</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30"/>
      <c r="AZ27" s="556"/>
      <c r="BA27" s="556"/>
      <c r="BB27" s="556"/>
      <c r="BC27" s="556"/>
      <c r="BD27" s="556"/>
      <c r="BE27" s="556"/>
      <c r="BF27" s="556"/>
      <c r="BG27" s="556"/>
      <c r="BH27" s="556"/>
      <c r="BI27" s="556"/>
      <c r="BJ27" s="556"/>
      <c r="BK27" s="556"/>
      <c r="BL27" s="556"/>
    </row>
    <row r="28" spans="1:64" s="492" customFormat="1" ht="15" hidden="1" customHeight="1">
      <c r="A28" s="1284"/>
      <c r="B28" s="1284"/>
      <c r="C28" s="1284"/>
      <c r="D28" s="1284"/>
      <c r="E28" s="869"/>
      <c r="F28" s="869"/>
      <c r="G28" s="869"/>
      <c r="H28" s="867"/>
      <c r="I28" s="1284"/>
      <c r="J28" s="869"/>
      <c r="K28" s="873"/>
      <c r="L28" s="508"/>
      <c r="M28" s="521"/>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6"/>
      <c r="AT28" s="526"/>
      <c r="AU28" s="526"/>
      <c r="AV28" s="526"/>
      <c r="AW28" s="526"/>
      <c r="AX28" s="526"/>
      <c r="AY28" s="530"/>
      <c r="AZ28" s="556"/>
      <c r="BA28" s="556"/>
      <c r="BB28" s="556"/>
      <c r="BC28" s="556"/>
      <c r="BD28" s="556"/>
      <c r="BE28" s="556"/>
      <c r="BF28" s="556"/>
      <c r="BG28" s="556"/>
      <c r="BH28" s="556"/>
      <c r="BI28" s="556"/>
      <c r="BJ28" s="556"/>
      <c r="BK28" s="556"/>
      <c r="BL28" s="556"/>
    </row>
    <row r="29" spans="1:64" ht="3" customHeight="1">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455"/>
      <c r="AS29" s="455"/>
      <c r="AT29" s="455"/>
      <c r="AU29" s="455"/>
      <c r="AV29" s="455"/>
      <c r="AW29" s="455"/>
    </row>
    <row r="30" spans="1:64" ht="106.5" customHeight="1">
      <c r="L30" s="1">
        <v>1</v>
      </c>
      <c r="M30" s="1277" t="s">
        <v>734</v>
      </c>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c r="AL30" s="1277"/>
      <c r="AM30" s="1277"/>
      <c r="AN30" s="1277"/>
      <c r="AO30" s="1277"/>
      <c r="AP30" s="1277"/>
      <c r="AQ30" s="1277"/>
      <c r="AR30" s="1277"/>
      <c r="AS30" s="1277"/>
      <c r="AT30" s="1277"/>
      <c r="AU30" s="1277"/>
      <c r="AV30" s="1277"/>
      <c r="AW30" s="1277"/>
      <c r="AX30" s="1277"/>
      <c r="AY30" s="1277"/>
    </row>
  </sheetData>
  <sheetProtection algorithmName="SHA-512" hashValue="X4MneL9DmB5czXml6pyAcnsrjtDK2X0hiNhU/5xqS26DOEQHVk0qzikj0y6SLYJBfljE7pfB3OIpJ3KmJMABOQ==" saltValue="8OQpwTejHhCDz0pEZ5Fz9Q==" spinCount="100000" sheet="1" objects="1" scenarios="1" formatColumns="0" formatRows="0"/>
  <dataConsolidate leftLabels="1"/>
  <mergeCells count="91">
    <mergeCell ref="AU17:AV17"/>
    <mergeCell ref="AT24:AT25"/>
    <mergeCell ref="AU24:AU25"/>
    <mergeCell ref="AV24:AV25"/>
    <mergeCell ref="AW24:AW25"/>
    <mergeCell ref="AW14:AW16"/>
    <mergeCell ref="AQ15:AQ16"/>
    <mergeCell ref="AR15:AS15"/>
    <mergeCell ref="AT15:AV15"/>
    <mergeCell ref="AU16:AV16"/>
    <mergeCell ref="AQ11:AV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J11:AO11"/>
    <mergeCell ref="AQ12:AW12"/>
    <mergeCell ref="AQ14:AV14"/>
    <mergeCell ref="AG17:AH17"/>
    <mergeCell ref="AF24:AF25"/>
    <mergeCell ref="AG24:AG25"/>
    <mergeCell ref="AH24:AH25"/>
    <mergeCell ref="AI24:AI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Y24:AY26"/>
    <mergeCell ref="R15:T15"/>
    <mergeCell ref="O14:T14"/>
    <mergeCell ref="M30:AY30"/>
    <mergeCell ref="U14:U16"/>
    <mergeCell ref="AX14:AX16"/>
    <mergeCell ref="AY13:AY16"/>
    <mergeCell ref="L13:AX13"/>
    <mergeCell ref="L14:L16"/>
    <mergeCell ref="M14:M16"/>
    <mergeCell ref="S17:T17"/>
    <mergeCell ref="T24:T25"/>
    <mergeCell ref="Z17:AA17"/>
    <mergeCell ref="Y24:Y25"/>
    <mergeCell ref="Z24:Z25"/>
    <mergeCell ref="AA24:AA25"/>
    <mergeCell ref="L5:T5"/>
    <mergeCell ref="O7:T7"/>
    <mergeCell ref="O8:T8"/>
    <mergeCell ref="L11:M11"/>
    <mergeCell ref="O11:T11"/>
    <mergeCell ref="O9:T9"/>
    <mergeCell ref="O10:T10"/>
    <mergeCell ref="O12:U12"/>
    <mergeCell ref="O15:O16"/>
    <mergeCell ref="P15:Q15"/>
    <mergeCell ref="S16:T16"/>
    <mergeCell ref="I21:I28"/>
    <mergeCell ref="A18:A28"/>
    <mergeCell ref="O18:AX18"/>
    <mergeCell ref="B19:B28"/>
    <mergeCell ref="O19:AX19"/>
    <mergeCell ref="C20:C28"/>
    <mergeCell ref="U24:U25"/>
    <mergeCell ref="O20:AX20"/>
    <mergeCell ref="D21:D28"/>
    <mergeCell ref="O21:AX21"/>
    <mergeCell ref="E22:E27"/>
    <mergeCell ref="F23:F26"/>
    <mergeCell ref="J23:J26"/>
    <mergeCell ref="O23:AX23"/>
    <mergeCell ref="R24:R25"/>
    <mergeCell ref="S24:S25"/>
    <mergeCell ref="AB24:AB25"/>
  </mergeCells>
  <dataValidations count="10">
    <dataValidation allowBlank="1" sqref="KJ27:KU28 UF27:UQ28 AEB27:AEM28 ANX27:AOI28 AXT27:AYE28 BHP27:BIA28 BRL27:BRW28 CBH27:CBS28 CLD27:CLO28 CUZ27:CVK28 DEV27:DFG28 DOR27:DPC28 DYN27:DYY28 EIJ27:EIU28 ESF27:ESQ28 FCB27:FCM28 FLX27:FMI28 FVT27:FWE28 GFP27:GGA28 GPL27:GPW28 GZH27:GZS28 HJD27:HJO28 HSZ27:HTK28 ICV27:IDG28 IMR27:INC28 IWN27:IWY28 JGJ27:JGU28 JQF27:JQQ28 KAB27:KAM28 KJX27:KKI28 KTT27:KUE28 LDP27:LEA28 LNL27:LNW28 LXH27:LXS28 MHD27:MHO28 MQZ27:MRK28 NAV27:NBG28 NKR27:NLC28 NUN27:NUY28 OEJ27:OEU28 OOF27:OOQ28 OYB27:OYM28 PHX27:PII28 PRT27:PSE28 QBP27:QCA28 QLL27:QLW28 QVH27:QVS28 RFD27:RFO28 ROZ27:RPK28 RYV27:RZG28 SIR27:SJC28 SSN27:SSY28 TCJ27:TCU28 TMF27:TMQ28 TWB27:TWM28 UFX27:UGI28 UPT27:UQE28 UZP27:VAA28 VJL27:VJW28 VTH27:VTS28 WDD27:WDO28 WMZ27:WNK28 WWV27:WXG28 KJ65559:KU65560 UF65559:UQ65560 AEB65559:AEM65560 ANX65559:AOI65560 AXT65559:AYE65560 BHP65559:BIA65560 BRL65559:BRW65560 CBH65559:CBS65560 CLD65559:CLO65560 CUZ65559:CVK65560 DEV65559:DFG65560 DOR65559:DPC65560 DYN65559:DYY65560 EIJ65559:EIU65560 ESF65559:ESQ65560 FCB65559:FCM65560 FLX65559:FMI65560 FVT65559:FWE65560 GFP65559:GGA65560 GPL65559:GPW65560 GZH65559:GZS65560 HJD65559:HJO65560 HSZ65559:HTK65560 ICV65559:IDG65560 IMR65559:INC65560 IWN65559:IWY65560 JGJ65559:JGU65560 JQF65559:JQQ65560 KAB65559:KAM65560 KJX65559:KKI65560 KTT65559:KUE65560 LDP65559:LEA65560 LNL65559:LNW65560 LXH65559:LXS65560 MHD65559:MHO65560 MQZ65559:MRK65560 NAV65559:NBG65560 NKR65559:NLC65560 NUN65559:NUY65560 OEJ65559:OEU65560 OOF65559:OOQ65560 OYB65559:OYM65560 PHX65559:PII65560 PRT65559:PSE65560 QBP65559:QCA65560 QLL65559:QLW65560 QVH65559:QVS65560 RFD65559:RFO65560 ROZ65559:RPK65560 RYV65559:RZG65560 SIR65559:SJC65560 SSN65559:SSY65560 TCJ65559:TCU65560 TMF65559:TMQ65560 TWB65559:TWM65560 UFX65559:UGI65560 UPT65559:UQE65560 UZP65559:VAA65560 VJL65559:VJW65560 VTH65559:VTS65560 WDD65559:WDO65560 WMZ65559:WNK65560 WWV65559:WXG65560 KJ131095:KU131096 UF131095:UQ131096 AEB131095:AEM131096 ANX131095:AOI131096 AXT131095:AYE131096 BHP131095:BIA131096 BRL131095:BRW131096 CBH131095:CBS131096 CLD131095:CLO131096 CUZ131095:CVK131096 DEV131095:DFG131096 DOR131095:DPC131096 DYN131095:DYY131096 EIJ131095:EIU131096 ESF131095:ESQ131096 FCB131095:FCM131096 FLX131095:FMI131096 FVT131095:FWE131096 GFP131095:GGA131096 GPL131095:GPW131096 GZH131095:GZS131096 HJD131095:HJO131096 HSZ131095:HTK131096 ICV131095:IDG131096 IMR131095:INC131096 IWN131095:IWY131096 JGJ131095:JGU131096 JQF131095:JQQ131096 KAB131095:KAM131096 KJX131095:KKI131096 KTT131095:KUE131096 LDP131095:LEA131096 LNL131095:LNW131096 LXH131095:LXS131096 MHD131095:MHO131096 MQZ131095:MRK131096 NAV131095:NBG131096 NKR131095:NLC131096 NUN131095:NUY131096 OEJ131095:OEU131096 OOF131095:OOQ131096 OYB131095:OYM131096 PHX131095:PII131096 PRT131095:PSE131096 QBP131095:QCA131096 QLL131095:QLW131096 QVH131095:QVS131096 RFD131095:RFO131096 ROZ131095:RPK131096 RYV131095:RZG131096 SIR131095:SJC131096 SSN131095:SSY131096 TCJ131095:TCU131096 TMF131095:TMQ131096 TWB131095:TWM131096 UFX131095:UGI131096 UPT131095:UQE131096 UZP131095:VAA131096 VJL131095:VJW131096 VTH131095:VTS131096 WDD131095:WDO131096 WMZ131095:WNK131096 WWV131095:WXG131096 KJ196631:KU196632 UF196631:UQ196632 AEB196631:AEM196632 ANX196631:AOI196632 AXT196631:AYE196632 BHP196631:BIA196632 BRL196631:BRW196632 CBH196631:CBS196632 CLD196631:CLO196632 CUZ196631:CVK196632 DEV196631:DFG196632 DOR196631:DPC196632 DYN196631:DYY196632 EIJ196631:EIU196632 ESF196631:ESQ196632 FCB196631:FCM196632 FLX196631:FMI196632 FVT196631:FWE196632 GFP196631:GGA196632 GPL196631:GPW196632 GZH196631:GZS196632 HJD196631:HJO196632 HSZ196631:HTK196632 ICV196631:IDG196632 IMR196631:INC196632 IWN196631:IWY196632 JGJ196631:JGU196632 JQF196631:JQQ196632 KAB196631:KAM196632 KJX196631:KKI196632 KTT196631:KUE196632 LDP196631:LEA196632 LNL196631:LNW196632 LXH196631:LXS196632 MHD196631:MHO196632 MQZ196631:MRK196632 NAV196631:NBG196632 NKR196631:NLC196632 NUN196631:NUY196632 OEJ196631:OEU196632 OOF196631:OOQ196632 OYB196631:OYM196632 PHX196631:PII196632 PRT196631:PSE196632 QBP196631:QCA196632 QLL196631:QLW196632 QVH196631:QVS196632 RFD196631:RFO196632 ROZ196631:RPK196632 RYV196631:RZG196632 SIR196631:SJC196632 SSN196631:SSY196632 TCJ196631:TCU196632 TMF196631:TMQ196632 TWB196631:TWM196632 UFX196631:UGI196632 UPT196631:UQE196632 UZP196631:VAA196632 VJL196631:VJW196632 VTH196631:VTS196632 WDD196631:WDO196632 WMZ196631:WNK196632 WWV196631:WXG196632 KJ262167:KU262168 UF262167:UQ262168 AEB262167:AEM262168 ANX262167:AOI262168 AXT262167:AYE262168 BHP262167:BIA262168 BRL262167:BRW262168 CBH262167:CBS262168 CLD262167:CLO262168 CUZ262167:CVK262168 DEV262167:DFG262168 DOR262167:DPC262168 DYN262167:DYY262168 EIJ262167:EIU262168 ESF262167:ESQ262168 FCB262167:FCM262168 FLX262167:FMI262168 FVT262167:FWE262168 GFP262167:GGA262168 GPL262167:GPW262168 GZH262167:GZS262168 HJD262167:HJO262168 HSZ262167:HTK262168 ICV262167:IDG262168 IMR262167:INC262168 IWN262167:IWY262168 JGJ262167:JGU262168 JQF262167:JQQ262168 KAB262167:KAM262168 KJX262167:KKI262168 KTT262167:KUE262168 LDP262167:LEA262168 LNL262167:LNW262168 LXH262167:LXS262168 MHD262167:MHO262168 MQZ262167:MRK262168 NAV262167:NBG262168 NKR262167:NLC262168 NUN262167:NUY262168 OEJ262167:OEU262168 OOF262167:OOQ262168 OYB262167:OYM262168 PHX262167:PII262168 PRT262167:PSE262168 QBP262167:QCA262168 QLL262167:QLW262168 QVH262167:QVS262168 RFD262167:RFO262168 ROZ262167:RPK262168 RYV262167:RZG262168 SIR262167:SJC262168 SSN262167:SSY262168 TCJ262167:TCU262168 TMF262167:TMQ262168 TWB262167:TWM262168 UFX262167:UGI262168 UPT262167:UQE262168 UZP262167:VAA262168 VJL262167:VJW262168 VTH262167:VTS262168 WDD262167:WDO262168 WMZ262167:WNK262168 WWV262167:WXG262168 KJ327703:KU327704 UF327703:UQ327704 AEB327703:AEM327704 ANX327703:AOI327704 AXT327703:AYE327704 BHP327703:BIA327704 BRL327703:BRW327704 CBH327703:CBS327704 CLD327703:CLO327704 CUZ327703:CVK327704 DEV327703:DFG327704 DOR327703:DPC327704 DYN327703:DYY327704 EIJ327703:EIU327704 ESF327703:ESQ327704 FCB327703:FCM327704 FLX327703:FMI327704 FVT327703:FWE327704 GFP327703:GGA327704 GPL327703:GPW327704 GZH327703:GZS327704 HJD327703:HJO327704 HSZ327703:HTK327704 ICV327703:IDG327704 IMR327703:INC327704 IWN327703:IWY327704 JGJ327703:JGU327704 JQF327703:JQQ327704 KAB327703:KAM327704 KJX327703:KKI327704 KTT327703:KUE327704 LDP327703:LEA327704 LNL327703:LNW327704 LXH327703:LXS327704 MHD327703:MHO327704 MQZ327703:MRK327704 NAV327703:NBG327704 NKR327703:NLC327704 NUN327703:NUY327704 OEJ327703:OEU327704 OOF327703:OOQ327704 OYB327703:OYM327704 PHX327703:PII327704 PRT327703:PSE327704 QBP327703:QCA327704 QLL327703:QLW327704 QVH327703:QVS327704 RFD327703:RFO327704 ROZ327703:RPK327704 RYV327703:RZG327704 SIR327703:SJC327704 SSN327703:SSY327704 TCJ327703:TCU327704 TMF327703:TMQ327704 TWB327703:TWM327704 UFX327703:UGI327704 UPT327703:UQE327704 UZP327703:VAA327704 VJL327703:VJW327704 VTH327703:VTS327704 WDD327703:WDO327704 WMZ327703:WNK327704 WWV327703:WXG327704 KJ393239:KU393240 UF393239:UQ393240 AEB393239:AEM393240 ANX393239:AOI393240 AXT393239:AYE393240 BHP393239:BIA393240 BRL393239:BRW393240 CBH393239:CBS393240 CLD393239:CLO393240 CUZ393239:CVK393240 DEV393239:DFG393240 DOR393239:DPC393240 DYN393239:DYY393240 EIJ393239:EIU393240 ESF393239:ESQ393240 FCB393239:FCM393240 FLX393239:FMI393240 FVT393239:FWE393240 GFP393239:GGA393240 GPL393239:GPW393240 GZH393239:GZS393240 HJD393239:HJO393240 HSZ393239:HTK393240 ICV393239:IDG393240 IMR393239:INC393240 IWN393239:IWY393240 JGJ393239:JGU393240 JQF393239:JQQ393240 KAB393239:KAM393240 KJX393239:KKI393240 KTT393239:KUE393240 LDP393239:LEA393240 LNL393239:LNW393240 LXH393239:LXS393240 MHD393239:MHO393240 MQZ393239:MRK393240 NAV393239:NBG393240 NKR393239:NLC393240 NUN393239:NUY393240 OEJ393239:OEU393240 OOF393239:OOQ393240 OYB393239:OYM393240 PHX393239:PII393240 PRT393239:PSE393240 QBP393239:QCA393240 QLL393239:QLW393240 QVH393239:QVS393240 RFD393239:RFO393240 ROZ393239:RPK393240 RYV393239:RZG393240 SIR393239:SJC393240 SSN393239:SSY393240 TCJ393239:TCU393240 TMF393239:TMQ393240 TWB393239:TWM393240 UFX393239:UGI393240 UPT393239:UQE393240 UZP393239:VAA393240 VJL393239:VJW393240 VTH393239:VTS393240 WDD393239:WDO393240 WMZ393239:WNK393240 WWV393239:WXG393240 KJ458775:KU458776 UF458775:UQ458776 AEB458775:AEM458776 ANX458775:AOI458776 AXT458775:AYE458776 BHP458775:BIA458776 BRL458775:BRW458776 CBH458775:CBS458776 CLD458775:CLO458776 CUZ458775:CVK458776 DEV458775:DFG458776 DOR458775:DPC458776 DYN458775:DYY458776 EIJ458775:EIU458776 ESF458775:ESQ458776 FCB458775:FCM458776 FLX458775:FMI458776 FVT458775:FWE458776 GFP458775:GGA458776 GPL458775:GPW458776 GZH458775:GZS458776 HJD458775:HJO458776 HSZ458775:HTK458776 ICV458775:IDG458776 IMR458775:INC458776 IWN458775:IWY458776 JGJ458775:JGU458776 JQF458775:JQQ458776 KAB458775:KAM458776 KJX458775:KKI458776 KTT458775:KUE458776 LDP458775:LEA458776 LNL458775:LNW458776 LXH458775:LXS458776 MHD458775:MHO458776 MQZ458775:MRK458776 NAV458775:NBG458776 NKR458775:NLC458776 NUN458775:NUY458776 OEJ458775:OEU458776 OOF458775:OOQ458776 OYB458775:OYM458776 PHX458775:PII458776 PRT458775:PSE458776 QBP458775:QCA458776 QLL458775:QLW458776 QVH458775:QVS458776 RFD458775:RFO458776 ROZ458775:RPK458776 RYV458775:RZG458776 SIR458775:SJC458776 SSN458775:SSY458776 TCJ458775:TCU458776 TMF458775:TMQ458776 TWB458775:TWM458776 UFX458775:UGI458776 UPT458775:UQE458776 UZP458775:VAA458776 VJL458775:VJW458776 VTH458775:VTS458776 WDD458775:WDO458776 WMZ458775:WNK458776 WWV458775:WXG458776 KJ524311:KU524312 UF524311:UQ524312 AEB524311:AEM524312 ANX524311:AOI524312 AXT524311:AYE524312 BHP524311:BIA524312 BRL524311:BRW524312 CBH524311:CBS524312 CLD524311:CLO524312 CUZ524311:CVK524312 DEV524311:DFG524312 DOR524311:DPC524312 DYN524311:DYY524312 EIJ524311:EIU524312 ESF524311:ESQ524312 FCB524311:FCM524312 FLX524311:FMI524312 FVT524311:FWE524312 GFP524311:GGA524312 GPL524311:GPW524312 GZH524311:GZS524312 HJD524311:HJO524312 HSZ524311:HTK524312 ICV524311:IDG524312 IMR524311:INC524312 IWN524311:IWY524312 JGJ524311:JGU524312 JQF524311:JQQ524312 KAB524311:KAM524312 KJX524311:KKI524312 KTT524311:KUE524312 LDP524311:LEA524312 LNL524311:LNW524312 LXH524311:LXS524312 MHD524311:MHO524312 MQZ524311:MRK524312 NAV524311:NBG524312 NKR524311:NLC524312 NUN524311:NUY524312 OEJ524311:OEU524312 OOF524311:OOQ524312 OYB524311:OYM524312 PHX524311:PII524312 PRT524311:PSE524312 QBP524311:QCA524312 QLL524311:QLW524312 QVH524311:QVS524312 RFD524311:RFO524312 ROZ524311:RPK524312 RYV524311:RZG524312 SIR524311:SJC524312 SSN524311:SSY524312 TCJ524311:TCU524312 TMF524311:TMQ524312 TWB524311:TWM524312 UFX524311:UGI524312 UPT524311:UQE524312 UZP524311:VAA524312 VJL524311:VJW524312 VTH524311:VTS524312 WDD524311:WDO524312 WMZ524311:WNK524312 WWV524311:WXG524312 KJ589847:KU589848 UF589847:UQ589848 AEB589847:AEM589848 ANX589847:AOI589848 AXT589847:AYE589848 BHP589847:BIA589848 BRL589847:BRW589848 CBH589847:CBS589848 CLD589847:CLO589848 CUZ589847:CVK589848 DEV589847:DFG589848 DOR589847:DPC589848 DYN589847:DYY589848 EIJ589847:EIU589848 ESF589847:ESQ589848 FCB589847:FCM589848 FLX589847:FMI589848 FVT589847:FWE589848 GFP589847:GGA589848 GPL589847:GPW589848 GZH589847:GZS589848 HJD589847:HJO589848 HSZ589847:HTK589848 ICV589847:IDG589848 IMR589847:INC589848 IWN589847:IWY589848 JGJ589847:JGU589848 JQF589847:JQQ589848 KAB589847:KAM589848 KJX589847:KKI589848 KTT589847:KUE589848 LDP589847:LEA589848 LNL589847:LNW589848 LXH589847:LXS589848 MHD589847:MHO589848 MQZ589847:MRK589848 NAV589847:NBG589848 NKR589847:NLC589848 NUN589847:NUY589848 OEJ589847:OEU589848 OOF589847:OOQ589848 OYB589847:OYM589848 PHX589847:PII589848 PRT589847:PSE589848 QBP589847:QCA589848 QLL589847:QLW589848 QVH589847:QVS589848 RFD589847:RFO589848 ROZ589847:RPK589848 RYV589847:RZG589848 SIR589847:SJC589848 SSN589847:SSY589848 TCJ589847:TCU589848 TMF589847:TMQ589848 TWB589847:TWM589848 UFX589847:UGI589848 UPT589847:UQE589848 UZP589847:VAA589848 VJL589847:VJW589848 VTH589847:VTS589848 WDD589847:WDO589848 WMZ589847:WNK589848 WWV589847:WXG589848 KJ655383:KU655384 UF655383:UQ655384 AEB655383:AEM655384 ANX655383:AOI655384 AXT655383:AYE655384 BHP655383:BIA655384 BRL655383:BRW655384 CBH655383:CBS655384 CLD655383:CLO655384 CUZ655383:CVK655384 DEV655383:DFG655384 DOR655383:DPC655384 DYN655383:DYY655384 EIJ655383:EIU655384 ESF655383:ESQ655384 FCB655383:FCM655384 FLX655383:FMI655384 FVT655383:FWE655384 GFP655383:GGA655384 GPL655383:GPW655384 GZH655383:GZS655384 HJD655383:HJO655384 HSZ655383:HTK655384 ICV655383:IDG655384 IMR655383:INC655384 IWN655383:IWY655384 JGJ655383:JGU655384 JQF655383:JQQ655384 KAB655383:KAM655384 KJX655383:KKI655384 KTT655383:KUE655384 LDP655383:LEA655384 LNL655383:LNW655384 LXH655383:LXS655384 MHD655383:MHO655384 MQZ655383:MRK655384 NAV655383:NBG655384 NKR655383:NLC655384 NUN655383:NUY655384 OEJ655383:OEU655384 OOF655383:OOQ655384 OYB655383:OYM655384 PHX655383:PII655384 PRT655383:PSE655384 QBP655383:QCA655384 QLL655383:QLW655384 QVH655383:QVS655384 RFD655383:RFO655384 ROZ655383:RPK655384 RYV655383:RZG655384 SIR655383:SJC655384 SSN655383:SSY655384 TCJ655383:TCU655384 TMF655383:TMQ655384 TWB655383:TWM655384 UFX655383:UGI655384 UPT655383:UQE655384 UZP655383:VAA655384 VJL655383:VJW655384 VTH655383:VTS655384 WDD655383:WDO655384 WMZ655383:WNK655384 WWV655383:WXG655384 KJ720919:KU720920 UF720919:UQ720920 AEB720919:AEM720920 ANX720919:AOI720920 AXT720919:AYE720920 BHP720919:BIA720920 BRL720919:BRW720920 CBH720919:CBS720920 CLD720919:CLO720920 CUZ720919:CVK720920 DEV720919:DFG720920 DOR720919:DPC720920 DYN720919:DYY720920 EIJ720919:EIU720920 ESF720919:ESQ720920 FCB720919:FCM720920 FLX720919:FMI720920 FVT720919:FWE720920 GFP720919:GGA720920 GPL720919:GPW720920 GZH720919:GZS720920 HJD720919:HJO720920 HSZ720919:HTK720920 ICV720919:IDG720920 IMR720919:INC720920 IWN720919:IWY720920 JGJ720919:JGU720920 JQF720919:JQQ720920 KAB720919:KAM720920 KJX720919:KKI720920 KTT720919:KUE720920 LDP720919:LEA720920 LNL720919:LNW720920 LXH720919:LXS720920 MHD720919:MHO720920 MQZ720919:MRK720920 NAV720919:NBG720920 NKR720919:NLC720920 NUN720919:NUY720920 OEJ720919:OEU720920 OOF720919:OOQ720920 OYB720919:OYM720920 PHX720919:PII720920 PRT720919:PSE720920 QBP720919:QCA720920 QLL720919:QLW720920 QVH720919:QVS720920 RFD720919:RFO720920 ROZ720919:RPK720920 RYV720919:RZG720920 SIR720919:SJC720920 SSN720919:SSY720920 TCJ720919:TCU720920 TMF720919:TMQ720920 TWB720919:TWM720920 UFX720919:UGI720920 UPT720919:UQE720920 UZP720919:VAA720920 VJL720919:VJW720920 VTH720919:VTS720920 WDD720919:WDO720920 WMZ720919:WNK720920 WWV720919:WXG720920 KJ786455:KU786456 UF786455:UQ786456 AEB786455:AEM786456 ANX786455:AOI786456 AXT786455:AYE786456 BHP786455:BIA786456 BRL786455:BRW786456 CBH786455:CBS786456 CLD786455:CLO786456 CUZ786455:CVK786456 DEV786455:DFG786456 DOR786455:DPC786456 DYN786455:DYY786456 EIJ786455:EIU786456 ESF786455:ESQ786456 FCB786455:FCM786456 FLX786455:FMI786456 FVT786455:FWE786456 GFP786455:GGA786456 GPL786455:GPW786456 GZH786455:GZS786456 HJD786455:HJO786456 HSZ786455:HTK786456 ICV786455:IDG786456 IMR786455:INC786456 IWN786455:IWY786456 JGJ786455:JGU786456 JQF786455:JQQ786456 KAB786455:KAM786456 KJX786455:KKI786456 KTT786455:KUE786456 LDP786455:LEA786456 LNL786455:LNW786456 LXH786455:LXS786456 MHD786455:MHO786456 MQZ786455:MRK786456 NAV786455:NBG786456 NKR786455:NLC786456 NUN786455:NUY786456 OEJ786455:OEU786456 OOF786455:OOQ786456 OYB786455:OYM786456 PHX786455:PII786456 PRT786455:PSE786456 QBP786455:QCA786456 QLL786455:QLW786456 QVH786455:QVS786456 RFD786455:RFO786456 ROZ786455:RPK786456 RYV786455:RZG786456 SIR786455:SJC786456 SSN786455:SSY786456 TCJ786455:TCU786456 TMF786455:TMQ786456 TWB786455:TWM786456 UFX786455:UGI786456 UPT786455:UQE786456 UZP786455:VAA786456 VJL786455:VJW786456 VTH786455:VTS786456 WDD786455:WDO786456 WMZ786455:WNK786456 WWV786455:WXG786456 KJ851991:KU851992 UF851991:UQ851992 AEB851991:AEM851992 ANX851991:AOI851992 AXT851991:AYE851992 BHP851991:BIA851992 BRL851991:BRW851992 CBH851991:CBS851992 CLD851991:CLO851992 CUZ851991:CVK851992 DEV851991:DFG851992 DOR851991:DPC851992 DYN851991:DYY851992 EIJ851991:EIU851992 ESF851991:ESQ851992 FCB851991:FCM851992 FLX851991:FMI851992 FVT851991:FWE851992 GFP851991:GGA851992 GPL851991:GPW851992 GZH851991:GZS851992 HJD851991:HJO851992 HSZ851991:HTK851992 ICV851991:IDG851992 IMR851991:INC851992 IWN851991:IWY851992 JGJ851991:JGU851992 JQF851991:JQQ851992 KAB851991:KAM851992 KJX851991:KKI851992 KTT851991:KUE851992 LDP851991:LEA851992 LNL851991:LNW851992 LXH851991:LXS851992 MHD851991:MHO851992 MQZ851991:MRK851992 NAV851991:NBG851992 NKR851991:NLC851992 NUN851991:NUY851992 OEJ851991:OEU851992 OOF851991:OOQ851992 OYB851991:OYM851992 PHX851991:PII851992 PRT851991:PSE851992 QBP851991:QCA851992 QLL851991:QLW851992 QVH851991:QVS851992 RFD851991:RFO851992 ROZ851991:RPK851992 RYV851991:RZG851992 SIR851991:SJC851992 SSN851991:SSY851992 TCJ851991:TCU851992 TMF851991:TMQ851992 TWB851991:TWM851992 UFX851991:UGI851992 UPT851991:UQE851992 UZP851991:VAA851992 VJL851991:VJW851992 VTH851991:VTS851992 WDD851991:WDO851992 WMZ851991:WNK851992 WWV851991:WXG851992 KJ917527:KU917528 UF917527:UQ917528 AEB917527:AEM917528 ANX917527:AOI917528 AXT917527:AYE917528 BHP917527:BIA917528 BRL917527:BRW917528 CBH917527:CBS917528 CLD917527:CLO917528 CUZ917527:CVK917528 DEV917527:DFG917528 DOR917527:DPC917528 DYN917527:DYY917528 EIJ917527:EIU917528 ESF917527:ESQ917528 FCB917527:FCM917528 FLX917527:FMI917528 FVT917527:FWE917528 GFP917527:GGA917528 GPL917527:GPW917528 GZH917527:GZS917528 HJD917527:HJO917528 HSZ917527:HTK917528 ICV917527:IDG917528 IMR917527:INC917528 IWN917527:IWY917528 JGJ917527:JGU917528 JQF917527:JQQ917528 KAB917527:KAM917528 KJX917527:KKI917528 KTT917527:KUE917528 LDP917527:LEA917528 LNL917527:LNW917528 LXH917527:LXS917528 MHD917527:MHO917528 MQZ917527:MRK917528 NAV917527:NBG917528 NKR917527:NLC917528 NUN917527:NUY917528 OEJ917527:OEU917528 OOF917527:OOQ917528 OYB917527:OYM917528 PHX917527:PII917528 PRT917527:PSE917528 QBP917527:QCA917528 QLL917527:QLW917528 QVH917527:QVS917528 RFD917527:RFO917528 ROZ917527:RPK917528 RYV917527:RZG917528 SIR917527:SJC917528 SSN917527:SSY917528 TCJ917527:TCU917528 TMF917527:TMQ917528 TWB917527:TWM917528 UFX917527:UGI917528 UPT917527:UQE917528 UZP917527:VAA917528 VJL917527:VJW917528 VTH917527:VTS917528 WDD917527:WDO917528 WMZ917527:WNK917528 WWV917527:WXG917528 WWV983063:WXG983064 KJ983063:KU983064 UF983063:UQ983064 AEB983063:AEM983064 ANX983063:AOI983064 AXT983063:AYE983064 BHP983063:BIA983064 BRL983063:BRW983064 CBH983063:CBS983064 CLD983063:CLO983064 CUZ983063:CVK983064 DEV983063:DFG983064 DOR983063:DPC983064 DYN983063:DYY983064 EIJ983063:EIU983064 ESF983063:ESQ983064 FCB983063:FCM983064 FLX983063:FMI983064 FVT983063:FWE983064 GFP983063:GGA983064 GPL983063:GPW983064 GZH983063:GZS983064 HJD983063:HJO983064 HSZ983063:HTK983064 ICV983063:IDG983064 IMR983063:INC983064 IWN983063:IWY983064 JGJ983063:JGU983064 JQF983063:JQQ983064 KAB983063:KAM983064 KJX983063:KKI983064 KTT983063:KUE983064 LDP983063:LEA983064 LNL983063:LNW983064 LXH983063:LXS983064 MHD983063:MHO983064 MQZ983063:MRK983064 NAV983063:NBG983064 NKR983063:NLC983064 NUN983063:NUY983064 OEJ983063:OEU983064 OOF983063:OOQ983064 OYB983063:OYM983064 PHX983063:PII983064 PRT983063:PSE983064 QBP983063:QCA983064 QLL983063:QLW983064 QVH983063:QVS983064 RFD983063:RFO983064 ROZ983063:RPK983064 RYV983063:RZG983064 SIR983063:SJC983064 SSN983063:SSY983064 TCJ983063:TCU983064 TMF983063:TMQ983064 TWB983063:TWM983064 UFX983063:UGI983064 UPT983063:UQE983064 UZP983063:VAA983064 VJL983063:VJW983064 VTH983063:VTS983064 WDD983063:WDO983064 WMZ983063:WNK983064 AY27:AY28 L65559:AY65560 L131095:AY131096 L196631:AY196632 L262167:AY262168 L327703:AY327704 L393239:AY393240 L458775:AY458776 L524311:AY524312 L589847:AY589848 L655383:AY655384 L720919:AY720920 L786455:AY786456 L851991:AY851992 L917527:AY917528 L983063:AY983064"/>
    <dataValidation allowBlank="1" prompt="Для выбора выполните двойной щелчок левой клавиши мыши по соответствующей ячейке." sqref="KJ65561:KU65564 UF65561:UQ65564 AEB65561:AEM65564 ANX65561:AOI65564 AXT65561:AYE65564 BHP65561:BIA65564 BRL65561:BRW65564 CBH65561:CBS65564 CLD65561:CLO65564 CUZ65561:CVK65564 DEV65561:DFG65564 DOR65561:DPC65564 DYN65561:DYY65564 EIJ65561:EIU65564 ESF65561:ESQ65564 FCB65561:FCM65564 FLX65561:FMI65564 FVT65561:FWE65564 GFP65561:GGA65564 GPL65561:GPW65564 GZH65561:GZS65564 HJD65561:HJO65564 HSZ65561:HTK65564 ICV65561:IDG65564 IMR65561:INC65564 IWN65561:IWY65564 JGJ65561:JGU65564 JQF65561:JQQ65564 KAB65561:KAM65564 KJX65561:KKI65564 KTT65561:KUE65564 LDP65561:LEA65564 LNL65561:LNW65564 LXH65561:LXS65564 MHD65561:MHO65564 MQZ65561:MRK65564 NAV65561:NBG65564 NKR65561:NLC65564 NUN65561:NUY65564 OEJ65561:OEU65564 OOF65561:OOQ65564 OYB65561:OYM65564 PHX65561:PII65564 PRT65561:PSE65564 QBP65561:QCA65564 QLL65561:QLW65564 QVH65561:QVS65564 RFD65561:RFO65564 ROZ65561:RPK65564 RYV65561:RZG65564 SIR65561:SJC65564 SSN65561:SSY65564 TCJ65561:TCU65564 TMF65561:TMQ65564 TWB65561:TWM65564 UFX65561:UGI65564 UPT65561:UQE65564 UZP65561:VAA65564 VJL65561:VJW65564 VTH65561:VTS65564 WDD65561:WDO65564 WMZ65561:WNK65564 WWV65561:WXG65564 KJ131097:KU131100 UF131097:UQ131100 AEB131097:AEM131100 ANX131097:AOI131100 AXT131097:AYE131100 BHP131097:BIA131100 BRL131097:BRW131100 CBH131097:CBS131100 CLD131097:CLO131100 CUZ131097:CVK131100 DEV131097:DFG131100 DOR131097:DPC131100 DYN131097:DYY131100 EIJ131097:EIU131100 ESF131097:ESQ131100 FCB131097:FCM131100 FLX131097:FMI131100 FVT131097:FWE131100 GFP131097:GGA131100 GPL131097:GPW131100 GZH131097:GZS131100 HJD131097:HJO131100 HSZ131097:HTK131100 ICV131097:IDG131100 IMR131097:INC131100 IWN131097:IWY131100 JGJ131097:JGU131100 JQF131097:JQQ131100 KAB131097:KAM131100 KJX131097:KKI131100 KTT131097:KUE131100 LDP131097:LEA131100 LNL131097:LNW131100 LXH131097:LXS131100 MHD131097:MHO131100 MQZ131097:MRK131100 NAV131097:NBG131100 NKR131097:NLC131100 NUN131097:NUY131100 OEJ131097:OEU131100 OOF131097:OOQ131100 OYB131097:OYM131100 PHX131097:PII131100 PRT131097:PSE131100 QBP131097:QCA131100 QLL131097:QLW131100 QVH131097:QVS131100 RFD131097:RFO131100 ROZ131097:RPK131100 RYV131097:RZG131100 SIR131097:SJC131100 SSN131097:SSY131100 TCJ131097:TCU131100 TMF131097:TMQ131100 TWB131097:TWM131100 UFX131097:UGI131100 UPT131097:UQE131100 UZP131097:VAA131100 VJL131097:VJW131100 VTH131097:VTS131100 WDD131097:WDO131100 WMZ131097:WNK131100 WWV131097:WXG131100 KJ196633:KU196636 UF196633:UQ196636 AEB196633:AEM196636 ANX196633:AOI196636 AXT196633:AYE196636 BHP196633:BIA196636 BRL196633:BRW196636 CBH196633:CBS196636 CLD196633:CLO196636 CUZ196633:CVK196636 DEV196633:DFG196636 DOR196633:DPC196636 DYN196633:DYY196636 EIJ196633:EIU196636 ESF196633:ESQ196636 FCB196633:FCM196636 FLX196633:FMI196636 FVT196633:FWE196636 GFP196633:GGA196636 GPL196633:GPW196636 GZH196633:GZS196636 HJD196633:HJO196636 HSZ196633:HTK196636 ICV196633:IDG196636 IMR196633:INC196636 IWN196633:IWY196636 JGJ196633:JGU196636 JQF196633:JQQ196636 KAB196633:KAM196636 KJX196633:KKI196636 KTT196633:KUE196636 LDP196633:LEA196636 LNL196633:LNW196636 LXH196633:LXS196636 MHD196633:MHO196636 MQZ196633:MRK196636 NAV196633:NBG196636 NKR196633:NLC196636 NUN196633:NUY196636 OEJ196633:OEU196636 OOF196633:OOQ196636 OYB196633:OYM196636 PHX196633:PII196636 PRT196633:PSE196636 QBP196633:QCA196636 QLL196633:QLW196636 QVH196633:QVS196636 RFD196633:RFO196636 ROZ196633:RPK196636 RYV196633:RZG196636 SIR196633:SJC196636 SSN196633:SSY196636 TCJ196633:TCU196636 TMF196633:TMQ196636 TWB196633:TWM196636 UFX196633:UGI196636 UPT196633:UQE196636 UZP196633:VAA196636 VJL196633:VJW196636 VTH196633:VTS196636 WDD196633:WDO196636 WMZ196633:WNK196636 WWV196633:WXG196636 KJ262169:KU262172 UF262169:UQ262172 AEB262169:AEM262172 ANX262169:AOI262172 AXT262169:AYE262172 BHP262169:BIA262172 BRL262169:BRW262172 CBH262169:CBS262172 CLD262169:CLO262172 CUZ262169:CVK262172 DEV262169:DFG262172 DOR262169:DPC262172 DYN262169:DYY262172 EIJ262169:EIU262172 ESF262169:ESQ262172 FCB262169:FCM262172 FLX262169:FMI262172 FVT262169:FWE262172 GFP262169:GGA262172 GPL262169:GPW262172 GZH262169:GZS262172 HJD262169:HJO262172 HSZ262169:HTK262172 ICV262169:IDG262172 IMR262169:INC262172 IWN262169:IWY262172 JGJ262169:JGU262172 JQF262169:JQQ262172 KAB262169:KAM262172 KJX262169:KKI262172 KTT262169:KUE262172 LDP262169:LEA262172 LNL262169:LNW262172 LXH262169:LXS262172 MHD262169:MHO262172 MQZ262169:MRK262172 NAV262169:NBG262172 NKR262169:NLC262172 NUN262169:NUY262172 OEJ262169:OEU262172 OOF262169:OOQ262172 OYB262169:OYM262172 PHX262169:PII262172 PRT262169:PSE262172 QBP262169:QCA262172 QLL262169:QLW262172 QVH262169:QVS262172 RFD262169:RFO262172 ROZ262169:RPK262172 RYV262169:RZG262172 SIR262169:SJC262172 SSN262169:SSY262172 TCJ262169:TCU262172 TMF262169:TMQ262172 TWB262169:TWM262172 UFX262169:UGI262172 UPT262169:UQE262172 UZP262169:VAA262172 VJL262169:VJW262172 VTH262169:VTS262172 WDD262169:WDO262172 WMZ262169:WNK262172 WWV262169:WXG262172 KJ327705:KU327708 UF327705:UQ327708 AEB327705:AEM327708 ANX327705:AOI327708 AXT327705:AYE327708 BHP327705:BIA327708 BRL327705:BRW327708 CBH327705:CBS327708 CLD327705:CLO327708 CUZ327705:CVK327708 DEV327705:DFG327708 DOR327705:DPC327708 DYN327705:DYY327708 EIJ327705:EIU327708 ESF327705:ESQ327708 FCB327705:FCM327708 FLX327705:FMI327708 FVT327705:FWE327708 GFP327705:GGA327708 GPL327705:GPW327708 GZH327705:GZS327708 HJD327705:HJO327708 HSZ327705:HTK327708 ICV327705:IDG327708 IMR327705:INC327708 IWN327705:IWY327708 JGJ327705:JGU327708 JQF327705:JQQ327708 KAB327705:KAM327708 KJX327705:KKI327708 KTT327705:KUE327708 LDP327705:LEA327708 LNL327705:LNW327708 LXH327705:LXS327708 MHD327705:MHO327708 MQZ327705:MRK327708 NAV327705:NBG327708 NKR327705:NLC327708 NUN327705:NUY327708 OEJ327705:OEU327708 OOF327705:OOQ327708 OYB327705:OYM327708 PHX327705:PII327708 PRT327705:PSE327708 QBP327705:QCA327708 QLL327705:QLW327708 QVH327705:QVS327708 RFD327705:RFO327708 ROZ327705:RPK327708 RYV327705:RZG327708 SIR327705:SJC327708 SSN327705:SSY327708 TCJ327705:TCU327708 TMF327705:TMQ327708 TWB327705:TWM327708 UFX327705:UGI327708 UPT327705:UQE327708 UZP327705:VAA327708 VJL327705:VJW327708 VTH327705:VTS327708 WDD327705:WDO327708 WMZ327705:WNK327708 WWV327705:WXG327708 KJ393241:KU393244 UF393241:UQ393244 AEB393241:AEM393244 ANX393241:AOI393244 AXT393241:AYE393244 BHP393241:BIA393244 BRL393241:BRW393244 CBH393241:CBS393244 CLD393241:CLO393244 CUZ393241:CVK393244 DEV393241:DFG393244 DOR393241:DPC393244 DYN393241:DYY393244 EIJ393241:EIU393244 ESF393241:ESQ393244 FCB393241:FCM393244 FLX393241:FMI393244 FVT393241:FWE393244 GFP393241:GGA393244 GPL393241:GPW393244 GZH393241:GZS393244 HJD393241:HJO393244 HSZ393241:HTK393244 ICV393241:IDG393244 IMR393241:INC393244 IWN393241:IWY393244 JGJ393241:JGU393244 JQF393241:JQQ393244 KAB393241:KAM393244 KJX393241:KKI393244 KTT393241:KUE393244 LDP393241:LEA393244 LNL393241:LNW393244 LXH393241:LXS393244 MHD393241:MHO393244 MQZ393241:MRK393244 NAV393241:NBG393244 NKR393241:NLC393244 NUN393241:NUY393244 OEJ393241:OEU393244 OOF393241:OOQ393244 OYB393241:OYM393244 PHX393241:PII393244 PRT393241:PSE393244 QBP393241:QCA393244 QLL393241:QLW393244 QVH393241:QVS393244 RFD393241:RFO393244 ROZ393241:RPK393244 RYV393241:RZG393244 SIR393241:SJC393244 SSN393241:SSY393244 TCJ393241:TCU393244 TMF393241:TMQ393244 TWB393241:TWM393244 UFX393241:UGI393244 UPT393241:UQE393244 UZP393241:VAA393244 VJL393241:VJW393244 VTH393241:VTS393244 WDD393241:WDO393244 WMZ393241:WNK393244 WWV393241:WXG393244 KJ458777:KU458780 UF458777:UQ458780 AEB458777:AEM458780 ANX458777:AOI458780 AXT458777:AYE458780 BHP458777:BIA458780 BRL458777:BRW458780 CBH458777:CBS458780 CLD458777:CLO458780 CUZ458777:CVK458780 DEV458777:DFG458780 DOR458777:DPC458780 DYN458777:DYY458780 EIJ458777:EIU458780 ESF458777:ESQ458780 FCB458777:FCM458780 FLX458777:FMI458780 FVT458777:FWE458780 GFP458777:GGA458780 GPL458777:GPW458780 GZH458777:GZS458780 HJD458777:HJO458780 HSZ458777:HTK458780 ICV458777:IDG458780 IMR458777:INC458780 IWN458777:IWY458780 JGJ458777:JGU458780 JQF458777:JQQ458780 KAB458777:KAM458780 KJX458777:KKI458780 KTT458777:KUE458780 LDP458777:LEA458780 LNL458777:LNW458780 LXH458777:LXS458780 MHD458777:MHO458780 MQZ458777:MRK458780 NAV458777:NBG458780 NKR458777:NLC458780 NUN458777:NUY458780 OEJ458777:OEU458780 OOF458777:OOQ458780 OYB458777:OYM458780 PHX458777:PII458780 PRT458777:PSE458780 QBP458777:QCA458780 QLL458777:QLW458780 QVH458777:QVS458780 RFD458777:RFO458780 ROZ458777:RPK458780 RYV458777:RZG458780 SIR458777:SJC458780 SSN458777:SSY458780 TCJ458777:TCU458780 TMF458777:TMQ458780 TWB458777:TWM458780 UFX458777:UGI458780 UPT458777:UQE458780 UZP458777:VAA458780 VJL458777:VJW458780 VTH458777:VTS458780 WDD458777:WDO458780 WMZ458777:WNK458780 WWV458777:WXG458780 KJ524313:KU524316 UF524313:UQ524316 AEB524313:AEM524316 ANX524313:AOI524316 AXT524313:AYE524316 BHP524313:BIA524316 BRL524313:BRW524316 CBH524313:CBS524316 CLD524313:CLO524316 CUZ524313:CVK524316 DEV524313:DFG524316 DOR524313:DPC524316 DYN524313:DYY524316 EIJ524313:EIU524316 ESF524313:ESQ524316 FCB524313:FCM524316 FLX524313:FMI524316 FVT524313:FWE524316 GFP524313:GGA524316 GPL524313:GPW524316 GZH524313:GZS524316 HJD524313:HJO524316 HSZ524313:HTK524316 ICV524313:IDG524316 IMR524313:INC524316 IWN524313:IWY524316 JGJ524313:JGU524316 JQF524313:JQQ524316 KAB524313:KAM524316 KJX524313:KKI524316 KTT524313:KUE524316 LDP524313:LEA524316 LNL524313:LNW524316 LXH524313:LXS524316 MHD524313:MHO524316 MQZ524313:MRK524316 NAV524313:NBG524316 NKR524313:NLC524316 NUN524313:NUY524316 OEJ524313:OEU524316 OOF524313:OOQ524316 OYB524313:OYM524316 PHX524313:PII524316 PRT524313:PSE524316 QBP524313:QCA524316 QLL524313:QLW524316 QVH524313:QVS524316 RFD524313:RFO524316 ROZ524313:RPK524316 RYV524313:RZG524316 SIR524313:SJC524316 SSN524313:SSY524316 TCJ524313:TCU524316 TMF524313:TMQ524316 TWB524313:TWM524316 UFX524313:UGI524316 UPT524313:UQE524316 UZP524313:VAA524316 VJL524313:VJW524316 VTH524313:VTS524316 WDD524313:WDO524316 WMZ524313:WNK524316 WWV524313:WXG524316 KJ589849:KU589852 UF589849:UQ589852 AEB589849:AEM589852 ANX589849:AOI589852 AXT589849:AYE589852 BHP589849:BIA589852 BRL589849:BRW589852 CBH589849:CBS589852 CLD589849:CLO589852 CUZ589849:CVK589852 DEV589849:DFG589852 DOR589849:DPC589852 DYN589849:DYY589852 EIJ589849:EIU589852 ESF589849:ESQ589852 FCB589849:FCM589852 FLX589849:FMI589852 FVT589849:FWE589852 GFP589849:GGA589852 GPL589849:GPW589852 GZH589849:GZS589852 HJD589849:HJO589852 HSZ589849:HTK589852 ICV589849:IDG589852 IMR589849:INC589852 IWN589849:IWY589852 JGJ589849:JGU589852 JQF589849:JQQ589852 KAB589849:KAM589852 KJX589849:KKI589852 KTT589849:KUE589852 LDP589849:LEA589852 LNL589849:LNW589852 LXH589849:LXS589852 MHD589849:MHO589852 MQZ589849:MRK589852 NAV589849:NBG589852 NKR589849:NLC589852 NUN589849:NUY589852 OEJ589849:OEU589852 OOF589849:OOQ589852 OYB589849:OYM589852 PHX589849:PII589852 PRT589849:PSE589852 QBP589849:QCA589852 QLL589849:QLW589852 QVH589849:QVS589852 RFD589849:RFO589852 ROZ589849:RPK589852 RYV589849:RZG589852 SIR589849:SJC589852 SSN589849:SSY589852 TCJ589849:TCU589852 TMF589849:TMQ589852 TWB589849:TWM589852 UFX589849:UGI589852 UPT589849:UQE589852 UZP589849:VAA589852 VJL589849:VJW589852 VTH589849:VTS589852 WDD589849:WDO589852 WMZ589849:WNK589852 WWV589849:WXG589852 KJ655385:KU655388 UF655385:UQ655388 AEB655385:AEM655388 ANX655385:AOI655388 AXT655385:AYE655388 BHP655385:BIA655388 BRL655385:BRW655388 CBH655385:CBS655388 CLD655385:CLO655388 CUZ655385:CVK655388 DEV655385:DFG655388 DOR655385:DPC655388 DYN655385:DYY655388 EIJ655385:EIU655388 ESF655385:ESQ655388 FCB655385:FCM655388 FLX655385:FMI655388 FVT655385:FWE655388 GFP655385:GGA655388 GPL655385:GPW655388 GZH655385:GZS655388 HJD655385:HJO655388 HSZ655385:HTK655388 ICV655385:IDG655388 IMR655385:INC655388 IWN655385:IWY655388 JGJ655385:JGU655388 JQF655385:JQQ655388 KAB655385:KAM655388 KJX655385:KKI655388 KTT655385:KUE655388 LDP655385:LEA655388 LNL655385:LNW655388 LXH655385:LXS655388 MHD655385:MHO655388 MQZ655385:MRK655388 NAV655385:NBG655388 NKR655385:NLC655388 NUN655385:NUY655388 OEJ655385:OEU655388 OOF655385:OOQ655388 OYB655385:OYM655388 PHX655385:PII655388 PRT655385:PSE655388 QBP655385:QCA655388 QLL655385:QLW655388 QVH655385:QVS655388 RFD655385:RFO655388 ROZ655385:RPK655388 RYV655385:RZG655388 SIR655385:SJC655388 SSN655385:SSY655388 TCJ655385:TCU655388 TMF655385:TMQ655388 TWB655385:TWM655388 UFX655385:UGI655388 UPT655385:UQE655388 UZP655385:VAA655388 VJL655385:VJW655388 VTH655385:VTS655388 WDD655385:WDO655388 WMZ655385:WNK655388 WWV655385:WXG655388 KJ720921:KU720924 UF720921:UQ720924 AEB720921:AEM720924 ANX720921:AOI720924 AXT720921:AYE720924 BHP720921:BIA720924 BRL720921:BRW720924 CBH720921:CBS720924 CLD720921:CLO720924 CUZ720921:CVK720924 DEV720921:DFG720924 DOR720921:DPC720924 DYN720921:DYY720924 EIJ720921:EIU720924 ESF720921:ESQ720924 FCB720921:FCM720924 FLX720921:FMI720924 FVT720921:FWE720924 GFP720921:GGA720924 GPL720921:GPW720924 GZH720921:GZS720924 HJD720921:HJO720924 HSZ720921:HTK720924 ICV720921:IDG720924 IMR720921:INC720924 IWN720921:IWY720924 JGJ720921:JGU720924 JQF720921:JQQ720924 KAB720921:KAM720924 KJX720921:KKI720924 KTT720921:KUE720924 LDP720921:LEA720924 LNL720921:LNW720924 LXH720921:LXS720924 MHD720921:MHO720924 MQZ720921:MRK720924 NAV720921:NBG720924 NKR720921:NLC720924 NUN720921:NUY720924 OEJ720921:OEU720924 OOF720921:OOQ720924 OYB720921:OYM720924 PHX720921:PII720924 PRT720921:PSE720924 QBP720921:QCA720924 QLL720921:QLW720924 QVH720921:QVS720924 RFD720921:RFO720924 ROZ720921:RPK720924 RYV720921:RZG720924 SIR720921:SJC720924 SSN720921:SSY720924 TCJ720921:TCU720924 TMF720921:TMQ720924 TWB720921:TWM720924 UFX720921:UGI720924 UPT720921:UQE720924 UZP720921:VAA720924 VJL720921:VJW720924 VTH720921:VTS720924 WDD720921:WDO720924 WMZ720921:WNK720924 WWV720921:WXG720924 KJ786457:KU786460 UF786457:UQ786460 AEB786457:AEM786460 ANX786457:AOI786460 AXT786457:AYE786460 BHP786457:BIA786460 BRL786457:BRW786460 CBH786457:CBS786460 CLD786457:CLO786460 CUZ786457:CVK786460 DEV786457:DFG786460 DOR786457:DPC786460 DYN786457:DYY786460 EIJ786457:EIU786460 ESF786457:ESQ786460 FCB786457:FCM786460 FLX786457:FMI786460 FVT786457:FWE786460 GFP786457:GGA786460 GPL786457:GPW786460 GZH786457:GZS786460 HJD786457:HJO786460 HSZ786457:HTK786460 ICV786457:IDG786460 IMR786457:INC786460 IWN786457:IWY786460 JGJ786457:JGU786460 JQF786457:JQQ786460 KAB786457:KAM786460 KJX786457:KKI786460 KTT786457:KUE786460 LDP786457:LEA786460 LNL786457:LNW786460 LXH786457:LXS786460 MHD786457:MHO786460 MQZ786457:MRK786460 NAV786457:NBG786460 NKR786457:NLC786460 NUN786457:NUY786460 OEJ786457:OEU786460 OOF786457:OOQ786460 OYB786457:OYM786460 PHX786457:PII786460 PRT786457:PSE786460 QBP786457:QCA786460 QLL786457:QLW786460 QVH786457:QVS786460 RFD786457:RFO786460 ROZ786457:RPK786460 RYV786457:RZG786460 SIR786457:SJC786460 SSN786457:SSY786460 TCJ786457:TCU786460 TMF786457:TMQ786460 TWB786457:TWM786460 UFX786457:UGI786460 UPT786457:UQE786460 UZP786457:VAA786460 VJL786457:VJW786460 VTH786457:VTS786460 WDD786457:WDO786460 WMZ786457:WNK786460 WWV786457:WXG786460 KJ851993:KU851996 UF851993:UQ851996 AEB851993:AEM851996 ANX851993:AOI851996 AXT851993:AYE851996 BHP851993:BIA851996 BRL851993:BRW851996 CBH851993:CBS851996 CLD851993:CLO851996 CUZ851993:CVK851996 DEV851993:DFG851996 DOR851993:DPC851996 DYN851993:DYY851996 EIJ851993:EIU851996 ESF851993:ESQ851996 FCB851993:FCM851996 FLX851993:FMI851996 FVT851993:FWE851996 GFP851993:GGA851996 GPL851993:GPW851996 GZH851993:GZS851996 HJD851993:HJO851996 HSZ851993:HTK851996 ICV851993:IDG851996 IMR851993:INC851996 IWN851993:IWY851996 JGJ851993:JGU851996 JQF851993:JQQ851996 KAB851993:KAM851996 KJX851993:KKI851996 KTT851993:KUE851996 LDP851993:LEA851996 LNL851993:LNW851996 LXH851993:LXS851996 MHD851993:MHO851996 MQZ851993:MRK851996 NAV851993:NBG851996 NKR851993:NLC851996 NUN851993:NUY851996 OEJ851993:OEU851996 OOF851993:OOQ851996 OYB851993:OYM851996 PHX851993:PII851996 PRT851993:PSE851996 QBP851993:QCA851996 QLL851993:QLW851996 QVH851993:QVS851996 RFD851993:RFO851996 ROZ851993:RPK851996 RYV851993:RZG851996 SIR851993:SJC851996 SSN851993:SSY851996 TCJ851993:TCU851996 TMF851993:TMQ851996 TWB851993:TWM851996 UFX851993:UGI851996 UPT851993:UQE851996 UZP851993:VAA851996 VJL851993:VJW851996 VTH851993:VTS851996 WDD851993:WDO851996 WMZ851993:WNK851996 WWV851993:WXG851996 KJ917529:KU917532 UF917529:UQ917532 AEB917529:AEM917532 ANX917529:AOI917532 AXT917529:AYE917532 BHP917529:BIA917532 BRL917529:BRW917532 CBH917529:CBS917532 CLD917529:CLO917532 CUZ917529:CVK917532 DEV917529:DFG917532 DOR917529:DPC917532 DYN917529:DYY917532 EIJ917529:EIU917532 ESF917529:ESQ917532 FCB917529:FCM917532 FLX917529:FMI917532 FVT917529:FWE917532 GFP917529:GGA917532 GPL917529:GPW917532 GZH917529:GZS917532 HJD917529:HJO917532 HSZ917529:HTK917532 ICV917529:IDG917532 IMR917529:INC917532 IWN917529:IWY917532 JGJ917529:JGU917532 JQF917529:JQQ917532 KAB917529:KAM917532 KJX917529:KKI917532 KTT917529:KUE917532 LDP917529:LEA917532 LNL917529:LNW917532 LXH917529:LXS917532 MHD917529:MHO917532 MQZ917529:MRK917532 NAV917529:NBG917532 NKR917529:NLC917532 NUN917529:NUY917532 OEJ917529:OEU917532 OOF917529:OOQ917532 OYB917529:OYM917532 PHX917529:PII917532 PRT917529:PSE917532 QBP917529:QCA917532 QLL917529:QLW917532 QVH917529:QVS917532 RFD917529:RFO917532 ROZ917529:RPK917532 RYV917529:RZG917532 SIR917529:SJC917532 SSN917529:SSY917532 TCJ917529:TCU917532 TMF917529:TMQ917532 TWB917529:TWM917532 UFX917529:UGI917532 UPT917529:UQE917532 UZP917529:VAA917532 VJL917529:VJW917532 VTH917529:VTS917532 WDD917529:WDO917532 WMZ917529:WNK917532 WWV917529:WXG917532 KJ983065:KU983068 UF983065:UQ983068 AEB983065:AEM983068 ANX983065:AOI983068 AXT983065:AYE983068 BHP983065:BIA983068 BRL983065:BRW983068 CBH983065:CBS983068 CLD983065:CLO983068 CUZ983065:CVK983068 DEV983065:DFG983068 DOR983065:DPC983068 DYN983065:DYY983068 EIJ983065:EIU983068 ESF983065:ESQ983068 FCB983065:FCM983068 FLX983065:FMI983068 FVT983065:FWE983068 GFP983065:GGA983068 GPL983065:GPW983068 GZH983065:GZS983068 HJD983065:HJO983068 HSZ983065:HTK983068 ICV983065:IDG983068 IMR983065:INC983068 IWN983065:IWY983068 JGJ983065:JGU983068 JQF983065:JQQ983068 KAB983065:KAM983068 KJX983065:KKI983068 KTT983065:KUE983068 LDP983065:LEA983068 LNL983065:LNW983068 LXH983065:LXS983068 MHD983065:MHO983068 MQZ983065:MRK983068 NAV983065:NBG983068 NKR983065:NLC983068 NUN983065:NUY983068 OEJ983065:OEU983068 OOF983065:OOQ983068 OYB983065:OYM983068 PHX983065:PII983068 PRT983065:PSE983068 QBP983065:QCA983068 QLL983065:QLW983068 QVH983065:QVS983068 RFD983065:RFO983068 ROZ983065:RPK983068 RYV983065:RZG983068 SIR983065:SJC983068 SSN983065:SSY983068 TCJ983065:TCU983068 TMF983065:TMQ983068 TWB983065:TWM983068 UFX983065:UGI983068 UPT983065:UQE983068 UZP983065:VAA983068 VJL983065:VJW983068 VTH983065:VTS983068 WDD983065:WDO983068 WMZ983065:WNK983068 WWV983065:WXG983068 WWV983062:WXG983062 KJ26:KU26 UF26:UQ26 AEB26:AEM26 ANX26:AOI26 AXT26:AYE26 BHP26:BIA26 BRL26:BRW26 CBH26:CBS26 CLD26:CLO26 CUZ26:CVK26 DEV26:DFG26 DOR26:DPC26 DYN26:DYY26 EIJ26:EIU26 ESF26:ESQ26 FCB26:FCM26 FLX26:FMI26 FVT26:FWE26 GFP26:GGA26 GPL26:GPW26 GZH26:GZS26 HJD26:HJO26 HSZ26:HTK26 ICV26:IDG26 IMR26:INC26 IWN26:IWY26 JGJ26:JGU26 JQF26:JQQ26 KAB26:KAM26 KJX26:KKI26 KTT26:KUE26 LDP26:LEA26 LNL26:LNW26 LXH26:LXS26 MHD26:MHO26 MQZ26:MRK26 NAV26:NBG26 NKR26:NLC26 NUN26:NUY26 OEJ26:OEU26 OOF26:OOQ26 OYB26:OYM26 PHX26:PII26 PRT26:PSE26 QBP26:QCA26 QLL26:QLW26 QVH26:QVS26 RFD26:RFO26 ROZ26:RPK26 RYV26:RZG26 SIR26:SJC26 SSN26:SSY26 TCJ26:TCU26 TMF26:TMQ26 TWB26:TWM26 UFX26:UGI26 UPT26:UQE26 UZP26:VAA26 VJL26:VJW26 VTH26:VTS26 WDD26:WDO26 WMZ26:WNK26 WWV26:WXG26 KJ65558:KU65558 UF65558:UQ65558 AEB65558:AEM65558 ANX65558:AOI65558 AXT65558:AYE65558 BHP65558:BIA65558 BRL65558:BRW65558 CBH65558:CBS65558 CLD65558:CLO65558 CUZ65558:CVK65558 DEV65558:DFG65558 DOR65558:DPC65558 DYN65558:DYY65558 EIJ65558:EIU65558 ESF65558:ESQ65558 FCB65558:FCM65558 FLX65558:FMI65558 FVT65558:FWE65558 GFP65558:GGA65558 GPL65558:GPW65558 GZH65558:GZS65558 HJD65558:HJO65558 HSZ65558:HTK65558 ICV65558:IDG65558 IMR65558:INC65558 IWN65558:IWY65558 JGJ65558:JGU65558 JQF65558:JQQ65558 KAB65558:KAM65558 KJX65558:KKI65558 KTT65558:KUE65558 LDP65558:LEA65558 LNL65558:LNW65558 LXH65558:LXS65558 MHD65558:MHO65558 MQZ65558:MRK65558 NAV65558:NBG65558 NKR65558:NLC65558 NUN65558:NUY65558 OEJ65558:OEU65558 OOF65558:OOQ65558 OYB65558:OYM65558 PHX65558:PII65558 PRT65558:PSE65558 QBP65558:QCA65558 QLL65558:QLW65558 QVH65558:QVS65558 RFD65558:RFO65558 ROZ65558:RPK65558 RYV65558:RZG65558 SIR65558:SJC65558 SSN65558:SSY65558 TCJ65558:TCU65558 TMF65558:TMQ65558 TWB65558:TWM65558 UFX65558:UGI65558 UPT65558:UQE65558 UZP65558:VAA65558 VJL65558:VJW65558 VTH65558:VTS65558 WDD65558:WDO65558 WMZ65558:WNK65558 WWV65558:WXG65558 KJ131094:KU131094 UF131094:UQ131094 AEB131094:AEM131094 ANX131094:AOI131094 AXT131094:AYE131094 BHP131094:BIA131094 BRL131094:BRW131094 CBH131094:CBS131094 CLD131094:CLO131094 CUZ131094:CVK131094 DEV131094:DFG131094 DOR131094:DPC131094 DYN131094:DYY131094 EIJ131094:EIU131094 ESF131094:ESQ131094 FCB131094:FCM131094 FLX131094:FMI131094 FVT131094:FWE131094 GFP131094:GGA131094 GPL131094:GPW131094 GZH131094:GZS131094 HJD131094:HJO131094 HSZ131094:HTK131094 ICV131094:IDG131094 IMR131094:INC131094 IWN131094:IWY131094 JGJ131094:JGU131094 JQF131094:JQQ131094 KAB131094:KAM131094 KJX131094:KKI131094 KTT131094:KUE131094 LDP131094:LEA131094 LNL131094:LNW131094 LXH131094:LXS131094 MHD131094:MHO131094 MQZ131094:MRK131094 NAV131094:NBG131094 NKR131094:NLC131094 NUN131094:NUY131094 OEJ131094:OEU131094 OOF131094:OOQ131094 OYB131094:OYM131094 PHX131094:PII131094 PRT131094:PSE131094 QBP131094:QCA131094 QLL131094:QLW131094 QVH131094:QVS131094 RFD131094:RFO131094 ROZ131094:RPK131094 RYV131094:RZG131094 SIR131094:SJC131094 SSN131094:SSY131094 TCJ131094:TCU131094 TMF131094:TMQ131094 TWB131094:TWM131094 UFX131094:UGI131094 UPT131094:UQE131094 UZP131094:VAA131094 VJL131094:VJW131094 VTH131094:VTS131094 WDD131094:WDO131094 WMZ131094:WNK131094 WWV131094:WXG131094 KJ196630:KU196630 UF196630:UQ196630 AEB196630:AEM196630 ANX196630:AOI196630 AXT196630:AYE196630 BHP196630:BIA196630 BRL196630:BRW196630 CBH196630:CBS196630 CLD196630:CLO196630 CUZ196630:CVK196630 DEV196630:DFG196630 DOR196630:DPC196630 DYN196630:DYY196630 EIJ196630:EIU196630 ESF196630:ESQ196630 FCB196630:FCM196630 FLX196630:FMI196630 FVT196630:FWE196630 GFP196630:GGA196630 GPL196630:GPW196630 GZH196630:GZS196630 HJD196630:HJO196630 HSZ196630:HTK196630 ICV196630:IDG196630 IMR196630:INC196630 IWN196630:IWY196630 JGJ196630:JGU196630 JQF196630:JQQ196630 KAB196630:KAM196630 KJX196630:KKI196630 KTT196630:KUE196630 LDP196630:LEA196630 LNL196630:LNW196630 LXH196630:LXS196630 MHD196630:MHO196630 MQZ196630:MRK196630 NAV196630:NBG196630 NKR196630:NLC196630 NUN196630:NUY196630 OEJ196630:OEU196630 OOF196630:OOQ196630 OYB196630:OYM196630 PHX196630:PII196630 PRT196630:PSE196630 QBP196630:QCA196630 QLL196630:QLW196630 QVH196630:QVS196630 RFD196630:RFO196630 ROZ196630:RPK196630 RYV196630:RZG196630 SIR196630:SJC196630 SSN196630:SSY196630 TCJ196630:TCU196630 TMF196630:TMQ196630 TWB196630:TWM196630 UFX196630:UGI196630 UPT196630:UQE196630 UZP196630:VAA196630 VJL196630:VJW196630 VTH196630:VTS196630 WDD196630:WDO196630 WMZ196630:WNK196630 WWV196630:WXG196630 KJ262166:KU262166 UF262166:UQ262166 AEB262166:AEM262166 ANX262166:AOI262166 AXT262166:AYE262166 BHP262166:BIA262166 BRL262166:BRW262166 CBH262166:CBS262166 CLD262166:CLO262166 CUZ262166:CVK262166 DEV262166:DFG262166 DOR262166:DPC262166 DYN262166:DYY262166 EIJ262166:EIU262166 ESF262166:ESQ262166 FCB262166:FCM262166 FLX262166:FMI262166 FVT262166:FWE262166 GFP262166:GGA262166 GPL262166:GPW262166 GZH262166:GZS262166 HJD262166:HJO262166 HSZ262166:HTK262166 ICV262166:IDG262166 IMR262166:INC262166 IWN262166:IWY262166 JGJ262166:JGU262166 JQF262166:JQQ262166 KAB262166:KAM262166 KJX262166:KKI262166 KTT262166:KUE262166 LDP262166:LEA262166 LNL262166:LNW262166 LXH262166:LXS262166 MHD262166:MHO262166 MQZ262166:MRK262166 NAV262166:NBG262166 NKR262166:NLC262166 NUN262166:NUY262166 OEJ262166:OEU262166 OOF262166:OOQ262166 OYB262166:OYM262166 PHX262166:PII262166 PRT262166:PSE262166 QBP262166:QCA262166 QLL262166:QLW262166 QVH262166:QVS262166 RFD262166:RFO262166 ROZ262166:RPK262166 RYV262166:RZG262166 SIR262166:SJC262166 SSN262166:SSY262166 TCJ262166:TCU262166 TMF262166:TMQ262166 TWB262166:TWM262166 UFX262166:UGI262166 UPT262166:UQE262166 UZP262166:VAA262166 VJL262166:VJW262166 VTH262166:VTS262166 WDD262166:WDO262166 WMZ262166:WNK262166 WWV262166:WXG262166 KJ327702:KU327702 UF327702:UQ327702 AEB327702:AEM327702 ANX327702:AOI327702 AXT327702:AYE327702 BHP327702:BIA327702 BRL327702:BRW327702 CBH327702:CBS327702 CLD327702:CLO327702 CUZ327702:CVK327702 DEV327702:DFG327702 DOR327702:DPC327702 DYN327702:DYY327702 EIJ327702:EIU327702 ESF327702:ESQ327702 FCB327702:FCM327702 FLX327702:FMI327702 FVT327702:FWE327702 GFP327702:GGA327702 GPL327702:GPW327702 GZH327702:GZS327702 HJD327702:HJO327702 HSZ327702:HTK327702 ICV327702:IDG327702 IMR327702:INC327702 IWN327702:IWY327702 JGJ327702:JGU327702 JQF327702:JQQ327702 KAB327702:KAM327702 KJX327702:KKI327702 KTT327702:KUE327702 LDP327702:LEA327702 LNL327702:LNW327702 LXH327702:LXS327702 MHD327702:MHO327702 MQZ327702:MRK327702 NAV327702:NBG327702 NKR327702:NLC327702 NUN327702:NUY327702 OEJ327702:OEU327702 OOF327702:OOQ327702 OYB327702:OYM327702 PHX327702:PII327702 PRT327702:PSE327702 QBP327702:QCA327702 QLL327702:QLW327702 QVH327702:QVS327702 RFD327702:RFO327702 ROZ327702:RPK327702 RYV327702:RZG327702 SIR327702:SJC327702 SSN327702:SSY327702 TCJ327702:TCU327702 TMF327702:TMQ327702 TWB327702:TWM327702 UFX327702:UGI327702 UPT327702:UQE327702 UZP327702:VAA327702 VJL327702:VJW327702 VTH327702:VTS327702 WDD327702:WDO327702 WMZ327702:WNK327702 WWV327702:WXG327702 KJ393238:KU393238 UF393238:UQ393238 AEB393238:AEM393238 ANX393238:AOI393238 AXT393238:AYE393238 BHP393238:BIA393238 BRL393238:BRW393238 CBH393238:CBS393238 CLD393238:CLO393238 CUZ393238:CVK393238 DEV393238:DFG393238 DOR393238:DPC393238 DYN393238:DYY393238 EIJ393238:EIU393238 ESF393238:ESQ393238 FCB393238:FCM393238 FLX393238:FMI393238 FVT393238:FWE393238 GFP393238:GGA393238 GPL393238:GPW393238 GZH393238:GZS393238 HJD393238:HJO393238 HSZ393238:HTK393238 ICV393238:IDG393238 IMR393238:INC393238 IWN393238:IWY393238 JGJ393238:JGU393238 JQF393238:JQQ393238 KAB393238:KAM393238 KJX393238:KKI393238 KTT393238:KUE393238 LDP393238:LEA393238 LNL393238:LNW393238 LXH393238:LXS393238 MHD393238:MHO393238 MQZ393238:MRK393238 NAV393238:NBG393238 NKR393238:NLC393238 NUN393238:NUY393238 OEJ393238:OEU393238 OOF393238:OOQ393238 OYB393238:OYM393238 PHX393238:PII393238 PRT393238:PSE393238 QBP393238:QCA393238 QLL393238:QLW393238 QVH393238:QVS393238 RFD393238:RFO393238 ROZ393238:RPK393238 RYV393238:RZG393238 SIR393238:SJC393238 SSN393238:SSY393238 TCJ393238:TCU393238 TMF393238:TMQ393238 TWB393238:TWM393238 UFX393238:UGI393238 UPT393238:UQE393238 UZP393238:VAA393238 VJL393238:VJW393238 VTH393238:VTS393238 WDD393238:WDO393238 WMZ393238:WNK393238 WWV393238:WXG393238 KJ458774:KU458774 UF458774:UQ458774 AEB458774:AEM458774 ANX458774:AOI458774 AXT458774:AYE458774 BHP458774:BIA458774 BRL458774:BRW458774 CBH458774:CBS458774 CLD458774:CLO458774 CUZ458774:CVK458774 DEV458774:DFG458774 DOR458774:DPC458774 DYN458774:DYY458774 EIJ458774:EIU458774 ESF458774:ESQ458774 FCB458774:FCM458774 FLX458774:FMI458774 FVT458774:FWE458774 GFP458774:GGA458774 GPL458774:GPW458774 GZH458774:GZS458774 HJD458774:HJO458774 HSZ458774:HTK458774 ICV458774:IDG458774 IMR458774:INC458774 IWN458774:IWY458774 JGJ458774:JGU458774 JQF458774:JQQ458774 KAB458774:KAM458774 KJX458774:KKI458774 KTT458774:KUE458774 LDP458774:LEA458774 LNL458774:LNW458774 LXH458774:LXS458774 MHD458774:MHO458774 MQZ458774:MRK458774 NAV458774:NBG458774 NKR458774:NLC458774 NUN458774:NUY458774 OEJ458774:OEU458774 OOF458774:OOQ458774 OYB458774:OYM458774 PHX458774:PII458774 PRT458774:PSE458774 QBP458774:QCA458774 QLL458774:QLW458774 QVH458774:QVS458774 RFD458774:RFO458774 ROZ458774:RPK458774 RYV458774:RZG458774 SIR458774:SJC458774 SSN458774:SSY458774 TCJ458774:TCU458774 TMF458774:TMQ458774 TWB458774:TWM458774 UFX458774:UGI458774 UPT458774:UQE458774 UZP458774:VAA458774 VJL458774:VJW458774 VTH458774:VTS458774 WDD458774:WDO458774 WMZ458774:WNK458774 WWV458774:WXG458774 KJ524310:KU524310 UF524310:UQ524310 AEB524310:AEM524310 ANX524310:AOI524310 AXT524310:AYE524310 BHP524310:BIA524310 BRL524310:BRW524310 CBH524310:CBS524310 CLD524310:CLO524310 CUZ524310:CVK524310 DEV524310:DFG524310 DOR524310:DPC524310 DYN524310:DYY524310 EIJ524310:EIU524310 ESF524310:ESQ524310 FCB524310:FCM524310 FLX524310:FMI524310 FVT524310:FWE524310 GFP524310:GGA524310 GPL524310:GPW524310 GZH524310:GZS524310 HJD524310:HJO524310 HSZ524310:HTK524310 ICV524310:IDG524310 IMR524310:INC524310 IWN524310:IWY524310 JGJ524310:JGU524310 JQF524310:JQQ524310 KAB524310:KAM524310 KJX524310:KKI524310 KTT524310:KUE524310 LDP524310:LEA524310 LNL524310:LNW524310 LXH524310:LXS524310 MHD524310:MHO524310 MQZ524310:MRK524310 NAV524310:NBG524310 NKR524310:NLC524310 NUN524310:NUY524310 OEJ524310:OEU524310 OOF524310:OOQ524310 OYB524310:OYM524310 PHX524310:PII524310 PRT524310:PSE524310 QBP524310:QCA524310 QLL524310:QLW524310 QVH524310:QVS524310 RFD524310:RFO524310 ROZ524310:RPK524310 RYV524310:RZG524310 SIR524310:SJC524310 SSN524310:SSY524310 TCJ524310:TCU524310 TMF524310:TMQ524310 TWB524310:TWM524310 UFX524310:UGI524310 UPT524310:UQE524310 UZP524310:VAA524310 VJL524310:VJW524310 VTH524310:VTS524310 WDD524310:WDO524310 WMZ524310:WNK524310 WWV524310:WXG524310 KJ589846:KU589846 UF589846:UQ589846 AEB589846:AEM589846 ANX589846:AOI589846 AXT589846:AYE589846 BHP589846:BIA589846 BRL589846:BRW589846 CBH589846:CBS589846 CLD589846:CLO589846 CUZ589846:CVK589846 DEV589846:DFG589846 DOR589846:DPC589846 DYN589846:DYY589846 EIJ589846:EIU589846 ESF589846:ESQ589846 FCB589846:FCM589846 FLX589846:FMI589846 FVT589846:FWE589846 GFP589846:GGA589846 GPL589846:GPW589846 GZH589846:GZS589846 HJD589846:HJO589846 HSZ589846:HTK589846 ICV589846:IDG589846 IMR589846:INC589846 IWN589846:IWY589846 JGJ589846:JGU589846 JQF589846:JQQ589846 KAB589846:KAM589846 KJX589846:KKI589846 KTT589846:KUE589846 LDP589846:LEA589846 LNL589846:LNW589846 LXH589846:LXS589846 MHD589846:MHO589846 MQZ589846:MRK589846 NAV589846:NBG589846 NKR589846:NLC589846 NUN589846:NUY589846 OEJ589846:OEU589846 OOF589846:OOQ589846 OYB589846:OYM589846 PHX589846:PII589846 PRT589846:PSE589846 QBP589846:QCA589846 QLL589846:QLW589846 QVH589846:QVS589846 RFD589846:RFO589846 ROZ589846:RPK589846 RYV589846:RZG589846 SIR589846:SJC589846 SSN589846:SSY589846 TCJ589846:TCU589846 TMF589846:TMQ589846 TWB589846:TWM589846 UFX589846:UGI589846 UPT589846:UQE589846 UZP589846:VAA589846 VJL589846:VJW589846 VTH589846:VTS589846 WDD589846:WDO589846 WMZ589846:WNK589846 WWV589846:WXG589846 KJ655382:KU655382 UF655382:UQ655382 AEB655382:AEM655382 ANX655382:AOI655382 AXT655382:AYE655382 BHP655382:BIA655382 BRL655382:BRW655382 CBH655382:CBS655382 CLD655382:CLO655382 CUZ655382:CVK655382 DEV655382:DFG655382 DOR655382:DPC655382 DYN655382:DYY655382 EIJ655382:EIU655382 ESF655382:ESQ655382 FCB655382:FCM655382 FLX655382:FMI655382 FVT655382:FWE655382 GFP655382:GGA655382 GPL655382:GPW655382 GZH655382:GZS655382 HJD655382:HJO655382 HSZ655382:HTK655382 ICV655382:IDG655382 IMR655382:INC655382 IWN655382:IWY655382 JGJ655382:JGU655382 JQF655382:JQQ655382 KAB655382:KAM655382 KJX655382:KKI655382 KTT655382:KUE655382 LDP655382:LEA655382 LNL655382:LNW655382 LXH655382:LXS655382 MHD655382:MHO655382 MQZ655382:MRK655382 NAV655382:NBG655382 NKR655382:NLC655382 NUN655382:NUY655382 OEJ655382:OEU655382 OOF655382:OOQ655382 OYB655382:OYM655382 PHX655382:PII655382 PRT655382:PSE655382 QBP655382:QCA655382 QLL655382:QLW655382 QVH655382:QVS655382 RFD655382:RFO655382 ROZ655382:RPK655382 RYV655382:RZG655382 SIR655382:SJC655382 SSN655382:SSY655382 TCJ655382:TCU655382 TMF655382:TMQ655382 TWB655382:TWM655382 UFX655382:UGI655382 UPT655382:UQE655382 UZP655382:VAA655382 VJL655382:VJW655382 VTH655382:VTS655382 WDD655382:WDO655382 WMZ655382:WNK655382 WWV655382:WXG655382 KJ720918:KU720918 UF720918:UQ720918 AEB720918:AEM720918 ANX720918:AOI720918 AXT720918:AYE720918 BHP720918:BIA720918 BRL720918:BRW720918 CBH720918:CBS720918 CLD720918:CLO720918 CUZ720918:CVK720918 DEV720918:DFG720918 DOR720918:DPC720918 DYN720918:DYY720918 EIJ720918:EIU720918 ESF720918:ESQ720918 FCB720918:FCM720918 FLX720918:FMI720918 FVT720918:FWE720918 GFP720918:GGA720918 GPL720918:GPW720918 GZH720918:GZS720918 HJD720918:HJO720918 HSZ720918:HTK720918 ICV720918:IDG720918 IMR720918:INC720918 IWN720918:IWY720918 JGJ720918:JGU720918 JQF720918:JQQ720918 KAB720918:KAM720918 KJX720918:KKI720918 KTT720918:KUE720918 LDP720918:LEA720918 LNL720918:LNW720918 LXH720918:LXS720918 MHD720918:MHO720918 MQZ720918:MRK720918 NAV720918:NBG720918 NKR720918:NLC720918 NUN720918:NUY720918 OEJ720918:OEU720918 OOF720918:OOQ720918 OYB720918:OYM720918 PHX720918:PII720918 PRT720918:PSE720918 QBP720918:QCA720918 QLL720918:QLW720918 QVH720918:QVS720918 RFD720918:RFO720918 ROZ720918:RPK720918 RYV720918:RZG720918 SIR720918:SJC720918 SSN720918:SSY720918 TCJ720918:TCU720918 TMF720918:TMQ720918 TWB720918:TWM720918 UFX720918:UGI720918 UPT720918:UQE720918 UZP720918:VAA720918 VJL720918:VJW720918 VTH720918:VTS720918 WDD720918:WDO720918 WMZ720918:WNK720918 WWV720918:WXG720918 KJ786454:KU786454 UF786454:UQ786454 AEB786454:AEM786454 ANX786454:AOI786454 AXT786454:AYE786454 BHP786454:BIA786454 BRL786454:BRW786454 CBH786454:CBS786454 CLD786454:CLO786454 CUZ786454:CVK786454 DEV786454:DFG786454 DOR786454:DPC786454 DYN786454:DYY786454 EIJ786454:EIU786454 ESF786454:ESQ786454 FCB786454:FCM786454 FLX786454:FMI786454 FVT786454:FWE786454 GFP786454:GGA786454 GPL786454:GPW786454 GZH786454:GZS786454 HJD786454:HJO786454 HSZ786454:HTK786454 ICV786454:IDG786454 IMR786454:INC786454 IWN786454:IWY786454 JGJ786454:JGU786454 JQF786454:JQQ786454 KAB786454:KAM786454 KJX786454:KKI786454 KTT786454:KUE786454 LDP786454:LEA786454 LNL786454:LNW786454 LXH786454:LXS786454 MHD786454:MHO786454 MQZ786454:MRK786454 NAV786454:NBG786454 NKR786454:NLC786454 NUN786454:NUY786454 OEJ786454:OEU786454 OOF786454:OOQ786454 OYB786454:OYM786454 PHX786454:PII786454 PRT786454:PSE786454 QBP786454:QCA786454 QLL786454:QLW786454 QVH786454:QVS786454 RFD786454:RFO786454 ROZ786454:RPK786454 RYV786454:RZG786454 SIR786454:SJC786454 SSN786454:SSY786454 TCJ786454:TCU786454 TMF786454:TMQ786454 TWB786454:TWM786454 UFX786454:UGI786454 UPT786454:UQE786454 UZP786454:VAA786454 VJL786454:VJW786454 VTH786454:VTS786454 WDD786454:WDO786454 WMZ786454:WNK786454 WWV786454:WXG786454 KJ851990:KU851990 UF851990:UQ851990 AEB851990:AEM851990 ANX851990:AOI851990 AXT851990:AYE851990 BHP851990:BIA851990 BRL851990:BRW851990 CBH851990:CBS851990 CLD851990:CLO851990 CUZ851990:CVK851990 DEV851990:DFG851990 DOR851990:DPC851990 DYN851990:DYY851990 EIJ851990:EIU851990 ESF851990:ESQ851990 FCB851990:FCM851990 FLX851990:FMI851990 FVT851990:FWE851990 GFP851990:GGA851990 GPL851990:GPW851990 GZH851990:GZS851990 HJD851990:HJO851990 HSZ851990:HTK851990 ICV851990:IDG851990 IMR851990:INC851990 IWN851990:IWY851990 JGJ851990:JGU851990 JQF851990:JQQ851990 KAB851990:KAM851990 KJX851990:KKI851990 KTT851990:KUE851990 LDP851990:LEA851990 LNL851990:LNW851990 LXH851990:LXS851990 MHD851990:MHO851990 MQZ851990:MRK851990 NAV851990:NBG851990 NKR851990:NLC851990 NUN851990:NUY851990 OEJ851990:OEU851990 OOF851990:OOQ851990 OYB851990:OYM851990 PHX851990:PII851990 PRT851990:PSE851990 QBP851990:QCA851990 QLL851990:QLW851990 QVH851990:QVS851990 RFD851990:RFO851990 ROZ851990:RPK851990 RYV851990:RZG851990 SIR851990:SJC851990 SSN851990:SSY851990 TCJ851990:TCU851990 TMF851990:TMQ851990 TWB851990:TWM851990 UFX851990:UGI851990 UPT851990:UQE851990 UZP851990:VAA851990 VJL851990:VJW851990 VTH851990:VTS851990 WDD851990:WDO851990 WMZ851990:WNK851990 WWV851990:WXG851990 KJ917526:KU917526 UF917526:UQ917526 AEB917526:AEM917526 ANX917526:AOI917526 AXT917526:AYE917526 BHP917526:BIA917526 BRL917526:BRW917526 CBH917526:CBS917526 CLD917526:CLO917526 CUZ917526:CVK917526 DEV917526:DFG917526 DOR917526:DPC917526 DYN917526:DYY917526 EIJ917526:EIU917526 ESF917526:ESQ917526 FCB917526:FCM917526 FLX917526:FMI917526 FVT917526:FWE917526 GFP917526:GGA917526 GPL917526:GPW917526 GZH917526:GZS917526 HJD917526:HJO917526 HSZ917526:HTK917526 ICV917526:IDG917526 IMR917526:INC917526 IWN917526:IWY917526 JGJ917526:JGU917526 JQF917526:JQQ917526 KAB917526:KAM917526 KJX917526:KKI917526 KTT917526:KUE917526 LDP917526:LEA917526 LNL917526:LNW917526 LXH917526:LXS917526 MHD917526:MHO917526 MQZ917526:MRK917526 NAV917526:NBG917526 NKR917526:NLC917526 NUN917526:NUY917526 OEJ917526:OEU917526 OOF917526:OOQ917526 OYB917526:OYM917526 PHX917526:PII917526 PRT917526:PSE917526 QBP917526:QCA917526 QLL917526:QLW917526 QVH917526:QVS917526 RFD917526:RFO917526 ROZ917526:RPK917526 RYV917526:RZG917526 SIR917526:SJC917526 SSN917526:SSY917526 TCJ917526:TCU917526 TMF917526:TMQ917526 TWB917526:TWM917526 UFX917526:UGI917526 UPT917526:UQE917526 UZP917526:VAA917526 VJL917526:VJW917526 VTH917526:VTS917526 WDD917526:WDO917526 WMZ917526:WNK917526 WWV917526:WXG917526 KJ983062:KU983062 UF983062:UQ983062 AEB983062:AEM983062 ANX983062:AOI983062 AXT983062:AYE983062 BHP983062:BIA983062 BRL983062:BRW983062 CBH983062:CBS983062 CLD983062:CLO983062 CUZ983062:CVK983062 DEV983062:DFG983062 DOR983062:DPC983062 DYN983062:DYY983062 EIJ983062:EIU983062 ESF983062:ESQ983062 FCB983062:FCM983062 FLX983062:FMI983062 FVT983062:FWE983062 GFP983062:GGA983062 GPL983062:GPW983062 GZH983062:GZS983062 HJD983062:HJO983062 HSZ983062:HTK983062 ICV983062:IDG983062 IMR983062:INC983062 IWN983062:IWY983062 JGJ983062:JGU983062 JQF983062:JQQ983062 KAB983062:KAM983062 KJX983062:KKI983062 KTT983062:KUE983062 LDP983062:LEA983062 LNL983062:LNW983062 LXH983062:LXS983062 MHD983062:MHO983062 MQZ983062:MRK983062 NAV983062:NBG983062 NKR983062:NLC983062 NUN983062:NUY983062 OEJ983062:OEU983062 OOF983062:OOQ983062 OYB983062:OYM983062 PHX983062:PII983062 PRT983062:PSE983062 QBP983062:QCA983062 QLL983062:QLW983062 QVH983062:QVS983062 RFD983062:RFO983062 ROZ983062:RPK983062 RYV983062:RZG983062 SIR983062:SJC983062 SSN983062:SSY983062 TCJ983062:TCU983062 TMF983062:TMQ983062 TWB983062:TWM983062 UFX983062:UGI983062 UPT983062:UQE983062 UZP983062:VAA983062 VJL983062:VJW983062 VTH983062:VTS983062 WDD983062:WDO983062 WMZ983062:WNK983062 L131097:AY131100 L196633:AY196636 L262169:AY262172 L327705:AY327708 L393241:AY393244 L458777:AY458780 L524313:AY524316 L589849:AY589852 L655385:AY655388 L720921:AY720924 L786457:AY786460 L851993:AY851996 L917529:AY917532 L983065:AY983068 L65558:AY65558 L131094:AY131094 L196630:AY196630 L262166:AY262166 L327702:AY327702 L393238:AY393238 L458774:AY458774 L524310:AY524310 L589846:AY589846 L655382:AY655382 L720918:AY720918 L786454:AY786454 L851990:AY851990 L917526:AY917526 L983062:AY983062 L65561:AY65564"/>
    <dataValidation type="list" allowBlank="1" showInputMessage="1" errorTitle="Ошибка" error="Выберите значение из списка" prompt="Выберите значение из списка" sqref="WWY983059 KM23 UI23 AEE23 AOA23 AXW23 BHS23 BRO23 CBK23 CLG23 CVC23 DEY23 DOU23 DYQ23 EIM23 ESI23 FCE23 FMA23 FVW23 GFS23 GPO23 GZK23 HJG23 HTC23 ICY23 IMU23 IWQ23 JGM23 JQI23 KAE23 KKA23 KTW23 LDS23 LNO23 LXK23 MHG23 MRC23 NAY23 NKU23 NUQ23 OEM23 OOI23 OYE23 PIA23 PRW23 QBS23 QLO23 QVK23 RFG23 RPC23 RYY23 SIU23 SSQ23 TCM23 TMI23 TWE23 UGA23 UPW23 UZS23 VJO23 VTK23 WDG23 WNC23 WWY23 O65555 KM65555 UI65555 AEE65555 AOA65555 AXW65555 BHS65555 BRO65555 CBK65555 CLG65555 CVC65555 DEY65555 DOU65555 DYQ65555 EIM65555 ESI65555 FCE65555 FMA65555 FVW65555 GFS65555 GPO65555 GZK65555 HJG65555 HTC65555 ICY65555 IMU65555 IWQ65555 JGM65555 JQI65555 KAE65555 KKA65555 KTW65555 LDS65555 LNO65555 LXK65555 MHG65555 MRC65555 NAY65555 NKU65555 NUQ65555 OEM65555 OOI65555 OYE65555 PIA65555 PRW65555 QBS65555 QLO65555 QVK65555 RFG65555 RPC65555 RYY65555 SIU65555 SSQ65555 TCM65555 TMI65555 TWE65555 UGA65555 UPW65555 UZS65555 VJO65555 VTK65555 WDG65555 WNC65555 WWY65555 O131091 KM131091 UI131091 AEE131091 AOA131091 AXW131091 BHS131091 BRO131091 CBK131091 CLG131091 CVC131091 DEY131091 DOU131091 DYQ131091 EIM131091 ESI131091 FCE131091 FMA131091 FVW131091 GFS131091 GPO131091 GZK131091 HJG131091 HTC131091 ICY131091 IMU131091 IWQ131091 JGM131091 JQI131091 KAE131091 KKA131091 KTW131091 LDS131091 LNO131091 LXK131091 MHG131091 MRC131091 NAY131091 NKU131091 NUQ131091 OEM131091 OOI131091 OYE131091 PIA131091 PRW131091 QBS131091 QLO131091 QVK131091 RFG131091 RPC131091 RYY131091 SIU131091 SSQ131091 TCM131091 TMI131091 TWE131091 UGA131091 UPW131091 UZS131091 VJO131091 VTK131091 WDG131091 WNC131091 WWY131091 O196627 KM196627 UI196627 AEE196627 AOA196627 AXW196627 BHS196627 BRO196627 CBK196627 CLG196627 CVC196627 DEY196627 DOU196627 DYQ196627 EIM196627 ESI196627 FCE196627 FMA196627 FVW196627 GFS196627 GPO196627 GZK196627 HJG196627 HTC196627 ICY196627 IMU196627 IWQ196627 JGM196627 JQI196627 KAE196627 KKA196627 KTW196627 LDS196627 LNO196627 LXK196627 MHG196627 MRC196627 NAY196627 NKU196627 NUQ196627 OEM196627 OOI196627 OYE196627 PIA196627 PRW196627 QBS196627 QLO196627 QVK196627 RFG196627 RPC196627 RYY196627 SIU196627 SSQ196627 TCM196627 TMI196627 TWE196627 UGA196627 UPW196627 UZS196627 VJO196627 VTK196627 WDG196627 WNC196627 WWY196627 O262163 KM262163 UI262163 AEE262163 AOA262163 AXW262163 BHS262163 BRO262163 CBK262163 CLG262163 CVC262163 DEY262163 DOU262163 DYQ262163 EIM262163 ESI262163 FCE262163 FMA262163 FVW262163 GFS262163 GPO262163 GZK262163 HJG262163 HTC262163 ICY262163 IMU262163 IWQ262163 JGM262163 JQI262163 KAE262163 KKA262163 KTW262163 LDS262163 LNO262163 LXK262163 MHG262163 MRC262163 NAY262163 NKU262163 NUQ262163 OEM262163 OOI262163 OYE262163 PIA262163 PRW262163 QBS262163 QLO262163 QVK262163 RFG262163 RPC262163 RYY262163 SIU262163 SSQ262163 TCM262163 TMI262163 TWE262163 UGA262163 UPW262163 UZS262163 VJO262163 VTK262163 WDG262163 WNC262163 WWY262163 O327699 KM327699 UI327699 AEE327699 AOA327699 AXW327699 BHS327699 BRO327699 CBK327699 CLG327699 CVC327699 DEY327699 DOU327699 DYQ327699 EIM327699 ESI327699 FCE327699 FMA327699 FVW327699 GFS327699 GPO327699 GZK327699 HJG327699 HTC327699 ICY327699 IMU327699 IWQ327699 JGM327699 JQI327699 KAE327699 KKA327699 KTW327699 LDS327699 LNO327699 LXK327699 MHG327699 MRC327699 NAY327699 NKU327699 NUQ327699 OEM327699 OOI327699 OYE327699 PIA327699 PRW327699 QBS327699 QLO327699 QVK327699 RFG327699 RPC327699 RYY327699 SIU327699 SSQ327699 TCM327699 TMI327699 TWE327699 UGA327699 UPW327699 UZS327699 VJO327699 VTK327699 WDG327699 WNC327699 WWY327699 O393235 KM393235 UI393235 AEE393235 AOA393235 AXW393235 BHS393235 BRO393235 CBK393235 CLG393235 CVC393235 DEY393235 DOU393235 DYQ393235 EIM393235 ESI393235 FCE393235 FMA393235 FVW393235 GFS393235 GPO393235 GZK393235 HJG393235 HTC393235 ICY393235 IMU393235 IWQ393235 JGM393235 JQI393235 KAE393235 KKA393235 KTW393235 LDS393235 LNO393235 LXK393235 MHG393235 MRC393235 NAY393235 NKU393235 NUQ393235 OEM393235 OOI393235 OYE393235 PIA393235 PRW393235 QBS393235 QLO393235 QVK393235 RFG393235 RPC393235 RYY393235 SIU393235 SSQ393235 TCM393235 TMI393235 TWE393235 UGA393235 UPW393235 UZS393235 VJO393235 VTK393235 WDG393235 WNC393235 WWY393235 O458771 KM458771 UI458771 AEE458771 AOA458771 AXW458771 BHS458771 BRO458771 CBK458771 CLG458771 CVC458771 DEY458771 DOU458771 DYQ458771 EIM458771 ESI458771 FCE458771 FMA458771 FVW458771 GFS458771 GPO458771 GZK458771 HJG458771 HTC458771 ICY458771 IMU458771 IWQ458771 JGM458771 JQI458771 KAE458771 KKA458771 KTW458771 LDS458771 LNO458771 LXK458771 MHG458771 MRC458771 NAY458771 NKU458771 NUQ458771 OEM458771 OOI458771 OYE458771 PIA458771 PRW458771 QBS458771 QLO458771 QVK458771 RFG458771 RPC458771 RYY458771 SIU458771 SSQ458771 TCM458771 TMI458771 TWE458771 UGA458771 UPW458771 UZS458771 VJO458771 VTK458771 WDG458771 WNC458771 WWY458771 O524307 KM524307 UI524307 AEE524307 AOA524307 AXW524307 BHS524307 BRO524307 CBK524307 CLG524307 CVC524307 DEY524307 DOU524307 DYQ524307 EIM524307 ESI524307 FCE524307 FMA524307 FVW524307 GFS524307 GPO524307 GZK524307 HJG524307 HTC524307 ICY524307 IMU524307 IWQ524307 JGM524307 JQI524307 KAE524307 KKA524307 KTW524307 LDS524307 LNO524307 LXK524307 MHG524307 MRC524307 NAY524307 NKU524307 NUQ524307 OEM524307 OOI524307 OYE524307 PIA524307 PRW524307 QBS524307 QLO524307 QVK524307 RFG524307 RPC524307 RYY524307 SIU524307 SSQ524307 TCM524307 TMI524307 TWE524307 UGA524307 UPW524307 UZS524307 VJO524307 VTK524307 WDG524307 WNC524307 WWY524307 O589843 KM589843 UI589843 AEE589843 AOA589843 AXW589843 BHS589843 BRO589843 CBK589843 CLG589843 CVC589843 DEY589843 DOU589843 DYQ589843 EIM589843 ESI589843 FCE589843 FMA589843 FVW589843 GFS589843 GPO589843 GZK589843 HJG589843 HTC589843 ICY589843 IMU589843 IWQ589843 JGM589843 JQI589843 KAE589843 KKA589843 KTW589843 LDS589843 LNO589843 LXK589843 MHG589843 MRC589843 NAY589843 NKU589843 NUQ589843 OEM589843 OOI589843 OYE589843 PIA589843 PRW589843 QBS589843 QLO589843 QVK589843 RFG589843 RPC589843 RYY589843 SIU589843 SSQ589843 TCM589843 TMI589843 TWE589843 UGA589843 UPW589843 UZS589843 VJO589843 VTK589843 WDG589843 WNC589843 WWY589843 O655379 KM655379 UI655379 AEE655379 AOA655379 AXW655379 BHS655379 BRO655379 CBK655379 CLG655379 CVC655379 DEY655379 DOU655379 DYQ655379 EIM655379 ESI655379 FCE655379 FMA655379 FVW655379 GFS655379 GPO655379 GZK655379 HJG655379 HTC655379 ICY655379 IMU655379 IWQ655379 JGM655379 JQI655379 KAE655379 KKA655379 KTW655379 LDS655379 LNO655379 LXK655379 MHG655379 MRC655379 NAY655379 NKU655379 NUQ655379 OEM655379 OOI655379 OYE655379 PIA655379 PRW655379 QBS655379 QLO655379 QVK655379 RFG655379 RPC655379 RYY655379 SIU655379 SSQ655379 TCM655379 TMI655379 TWE655379 UGA655379 UPW655379 UZS655379 VJO655379 VTK655379 WDG655379 WNC655379 WWY655379 O720915 KM720915 UI720915 AEE720915 AOA720915 AXW720915 BHS720915 BRO720915 CBK720915 CLG720915 CVC720915 DEY720915 DOU720915 DYQ720915 EIM720915 ESI720915 FCE720915 FMA720915 FVW720915 GFS720915 GPO720915 GZK720915 HJG720915 HTC720915 ICY720915 IMU720915 IWQ720915 JGM720915 JQI720915 KAE720915 KKA720915 KTW720915 LDS720915 LNO720915 LXK720915 MHG720915 MRC720915 NAY720915 NKU720915 NUQ720915 OEM720915 OOI720915 OYE720915 PIA720915 PRW720915 QBS720915 QLO720915 QVK720915 RFG720915 RPC720915 RYY720915 SIU720915 SSQ720915 TCM720915 TMI720915 TWE720915 UGA720915 UPW720915 UZS720915 VJO720915 VTK720915 WDG720915 WNC720915 WWY720915 O786451 KM786451 UI786451 AEE786451 AOA786451 AXW786451 BHS786451 BRO786451 CBK786451 CLG786451 CVC786451 DEY786451 DOU786451 DYQ786451 EIM786451 ESI786451 FCE786451 FMA786451 FVW786451 GFS786451 GPO786451 GZK786451 HJG786451 HTC786451 ICY786451 IMU786451 IWQ786451 JGM786451 JQI786451 KAE786451 KKA786451 KTW786451 LDS786451 LNO786451 LXK786451 MHG786451 MRC786451 NAY786451 NKU786451 NUQ786451 OEM786451 OOI786451 OYE786451 PIA786451 PRW786451 QBS786451 QLO786451 QVK786451 RFG786451 RPC786451 RYY786451 SIU786451 SSQ786451 TCM786451 TMI786451 TWE786451 UGA786451 UPW786451 UZS786451 VJO786451 VTK786451 WDG786451 WNC786451 WWY786451 O851987 KM851987 UI851987 AEE851987 AOA851987 AXW851987 BHS851987 BRO851987 CBK851987 CLG851987 CVC851987 DEY851987 DOU851987 DYQ851987 EIM851987 ESI851987 FCE851987 FMA851987 FVW851987 GFS851987 GPO851987 GZK851987 HJG851987 HTC851987 ICY851987 IMU851987 IWQ851987 JGM851987 JQI851987 KAE851987 KKA851987 KTW851987 LDS851987 LNO851987 LXK851987 MHG851987 MRC851987 NAY851987 NKU851987 NUQ851987 OEM851987 OOI851987 OYE851987 PIA851987 PRW851987 QBS851987 QLO851987 QVK851987 RFG851987 RPC851987 RYY851987 SIU851987 SSQ851987 TCM851987 TMI851987 TWE851987 UGA851987 UPW851987 UZS851987 VJO851987 VTK851987 WDG851987 WNC851987 WWY851987 O917523 KM917523 UI917523 AEE917523 AOA917523 AXW917523 BHS917523 BRO917523 CBK917523 CLG917523 CVC917523 DEY917523 DOU917523 DYQ917523 EIM917523 ESI917523 FCE917523 FMA917523 FVW917523 GFS917523 GPO917523 GZK917523 HJG917523 HTC917523 ICY917523 IMU917523 IWQ917523 JGM917523 JQI917523 KAE917523 KKA917523 KTW917523 LDS917523 LNO917523 LXK917523 MHG917523 MRC917523 NAY917523 NKU917523 NUQ917523 OEM917523 OOI917523 OYE917523 PIA917523 PRW917523 QBS917523 QLO917523 QVK917523 RFG917523 RPC917523 RYY917523 SIU917523 SSQ917523 TCM917523 TMI917523 TWE917523 UGA917523 UPW917523 UZS917523 VJO917523 VTK917523 WDG917523 WNC917523 WWY917523 O983059 KM983059 UI983059 AEE983059 AOA983059 AXW983059 BHS983059 BRO983059 CBK983059 CLG983059 CVC983059 DEY983059 DOU983059 DYQ983059 EIM983059 ESI983059 FCE983059 FMA983059 FVW983059 GFS983059 GPO983059 GZK983059 HJG983059 HTC983059 ICY983059 IMU983059 IWQ983059 JGM983059 JQI983059 KAE983059 KKA983059 KTW983059 LDS983059 LNO983059 LXK983059 MHG983059 MRC983059 NAY983059 NKU983059 NUQ983059 OEM983059 OOI983059 OYE983059 PIA983059 PRW983059 QBS983059 QLO983059 QVK983059 RFG983059 RPC983059 RYY983059 SIU983059 SSQ983059 TCM983059 TMI983059 TWE983059 UGA983059 UPW983059 UZS983059 VJO983059 VTK983059 WDG983059 WNC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formula1>kind_of_cons</formula1>
    </dataValidation>
    <dataValidation type="textLength" operator="lessThanOrEqual" allowBlank="1" showInputMessage="1" showErrorMessage="1" errorTitle="Ошибка" error="Допускается ввод не более 900 символов!" sqref="WXG983054:WXG983060 AEM18:AEM24 AOI18:AOI24 AYE18:AYE24 BIA18:BIA24 BRW18:BRW24 CBS18:CBS24 CLO18:CLO24 CVK18:CVK24 DFG18:DFG24 DPC18:DPC24 DYY18:DYY24 EIU18:EIU24 ESQ18:ESQ24 FCM18:FCM24 FMI18:FMI24 FWE18:FWE24 GGA18:GGA24 GPW18:GPW24 GZS18:GZS24 HJO18:HJO24 HTK18:HTK24 IDG18:IDG24 INC18:INC24 IWY18:IWY24 JGU18:JGU24 JQQ18:JQQ24 KAM18:KAM24 KKI18:KKI24 KUE18:KUE24 LEA18:LEA24 LNW18:LNW24 LXS18:LXS24 MHO18:MHO24 MRK18:MRK24 NBG18:NBG24 NLC18:NLC24 NUY18:NUY24 OEU18:OEU24 OOQ18:OOQ24 OYM18:OYM24 PII18:PII24 PSE18:PSE24 QCA18:QCA24 QLW18:QLW24 QVS18:QVS24 RFO18:RFO24 RPK18:RPK24 RZG18:RZG24 SJC18:SJC24 SSY18:SSY24 TCU18:TCU24 TMQ18:TMQ24 TWM18:TWM24 UGI18:UGI24 UQE18:UQE24 VAA18:VAA24 VJW18:VJW24 VTS18:VTS24 WDO18:WDO24 WNK18:WNK24 WXG18:WXG24 KU18:KU24 WNK983054:WNK983060 AY65550:AY65556 KU65550:KU65556 UQ65550:UQ65556 AEM65550:AEM65556 AOI65550:AOI65556 AYE65550:AYE65556 BIA65550:BIA65556 BRW65550:BRW65556 CBS65550:CBS65556 CLO65550:CLO65556 CVK65550:CVK65556 DFG65550:DFG65556 DPC65550:DPC65556 DYY65550:DYY65556 EIU65550:EIU65556 ESQ65550:ESQ65556 FCM65550:FCM65556 FMI65550:FMI65556 FWE65550:FWE65556 GGA65550:GGA65556 GPW65550:GPW65556 GZS65550:GZS65556 HJO65550:HJO65556 HTK65550:HTK65556 IDG65550:IDG65556 INC65550:INC65556 IWY65550:IWY65556 JGU65550:JGU65556 JQQ65550:JQQ65556 KAM65550:KAM65556 KKI65550:KKI65556 KUE65550:KUE65556 LEA65550:LEA65556 LNW65550:LNW65556 LXS65550:LXS65556 MHO65550:MHO65556 MRK65550:MRK65556 NBG65550:NBG65556 NLC65550:NLC65556 NUY65550:NUY65556 OEU65550:OEU65556 OOQ65550:OOQ65556 OYM65550:OYM65556 PII65550:PII65556 PSE65550:PSE65556 QCA65550:QCA65556 QLW65550:QLW65556 QVS65550:QVS65556 RFO65550:RFO65556 RPK65550:RPK65556 RZG65550:RZG65556 SJC65550:SJC65556 SSY65550:SSY65556 TCU65550:TCU65556 TMQ65550:TMQ65556 TWM65550:TWM65556 UGI65550:UGI65556 UQE65550:UQE65556 VAA65550:VAA65556 VJW65550:VJW65556 VTS65550:VTS65556 WDO65550:WDO65556 WNK65550:WNK65556 WXG65550:WXG65556 AY131086:AY131092 KU131086:KU131092 UQ131086:UQ131092 AEM131086:AEM131092 AOI131086:AOI131092 AYE131086:AYE131092 BIA131086:BIA131092 BRW131086:BRW131092 CBS131086:CBS131092 CLO131086:CLO131092 CVK131086:CVK131092 DFG131086:DFG131092 DPC131086:DPC131092 DYY131086:DYY131092 EIU131086:EIU131092 ESQ131086:ESQ131092 FCM131086:FCM131092 FMI131086:FMI131092 FWE131086:FWE131092 GGA131086:GGA131092 GPW131086:GPW131092 GZS131086:GZS131092 HJO131086:HJO131092 HTK131086:HTK131092 IDG131086:IDG131092 INC131086:INC131092 IWY131086:IWY131092 JGU131086:JGU131092 JQQ131086:JQQ131092 KAM131086:KAM131092 KKI131086:KKI131092 KUE131086:KUE131092 LEA131086:LEA131092 LNW131086:LNW131092 LXS131086:LXS131092 MHO131086:MHO131092 MRK131086:MRK131092 NBG131086:NBG131092 NLC131086:NLC131092 NUY131086:NUY131092 OEU131086:OEU131092 OOQ131086:OOQ131092 OYM131086:OYM131092 PII131086:PII131092 PSE131086:PSE131092 QCA131086:QCA131092 QLW131086:QLW131092 QVS131086:QVS131092 RFO131086:RFO131092 RPK131086:RPK131092 RZG131086:RZG131092 SJC131086:SJC131092 SSY131086:SSY131092 TCU131086:TCU131092 TMQ131086:TMQ131092 TWM131086:TWM131092 UGI131086:UGI131092 UQE131086:UQE131092 VAA131086:VAA131092 VJW131086:VJW131092 VTS131086:VTS131092 WDO131086:WDO131092 WNK131086:WNK131092 WXG131086:WXG131092 AY196622:AY196628 KU196622:KU196628 UQ196622:UQ196628 AEM196622:AEM196628 AOI196622:AOI196628 AYE196622:AYE196628 BIA196622:BIA196628 BRW196622:BRW196628 CBS196622:CBS196628 CLO196622:CLO196628 CVK196622:CVK196628 DFG196622:DFG196628 DPC196622:DPC196628 DYY196622:DYY196628 EIU196622:EIU196628 ESQ196622:ESQ196628 FCM196622:FCM196628 FMI196622:FMI196628 FWE196622:FWE196628 GGA196622:GGA196628 GPW196622:GPW196628 GZS196622:GZS196628 HJO196622:HJO196628 HTK196622:HTK196628 IDG196622:IDG196628 INC196622:INC196628 IWY196622:IWY196628 JGU196622:JGU196628 JQQ196622:JQQ196628 KAM196622:KAM196628 KKI196622:KKI196628 KUE196622:KUE196628 LEA196622:LEA196628 LNW196622:LNW196628 LXS196622:LXS196628 MHO196622:MHO196628 MRK196622:MRK196628 NBG196622:NBG196628 NLC196622:NLC196628 NUY196622:NUY196628 OEU196622:OEU196628 OOQ196622:OOQ196628 OYM196622:OYM196628 PII196622:PII196628 PSE196622:PSE196628 QCA196622:QCA196628 QLW196622:QLW196628 QVS196622:QVS196628 RFO196622:RFO196628 RPK196622:RPK196628 RZG196622:RZG196628 SJC196622:SJC196628 SSY196622:SSY196628 TCU196622:TCU196628 TMQ196622:TMQ196628 TWM196622:TWM196628 UGI196622:UGI196628 UQE196622:UQE196628 VAA196622:VAA196628 VJW196622:VJW196628 VTS196622:VTS196628 WDO196622:WDO196628 WNK196622:WNK196628 WXG196622:WXG196628 AY262158:AY262164 KU262158:KU262164 UQ262158:UQ262164 AEM262158:AEM262164 AOI262158:AOI262164 AYE262158:AYE262164 BIA262158:BIA262164 BRW262158:BRW262164 CBS262158:CBS262164 CLO262158:CLO262164 CVK262158:CVK262164 DFG262158:DFG262164 DPC262158:DPC262164 DYY262158:DYY262164 EIU262158:EIU262164 ESQ262158:ESQ262164 FCM262158:FCM262164 FMI262158:FMI262164 FWE262158:FWE262164 GGA262158:GGA262164 GPW262158:GPW262164 GZS262158:GZS262164 HJO262158:HJO262164 HTK262158:HTK262164 IDG262158:IDG262164 INC262158:INC262164 IWY262158:IWY262164 JGU262158:JGU262164 JQQ262158:JQQ262164 KAM262158:KAM262164 KKI262158:KKI262164 KUE262158:KUE262164 LEA262158:LEA262164 LNW262158:LNW262164 LXS262158:LXS262164 MHO262158:MHO262164 MRK262158:MRK262164 NBG262158:NBG262164 NLC262158:NLC262164 NUY262158:NUY262164 OEU262158:OEU262164 OOQ262158:OOQ262164 OYM262158:OYM262164 PII262158:PII262164 PSE262158:PSE262164 QCA262158:QCA262164 QLW262158:QLW262164 QVS262158:QVS262164 RFO262158:RFO262164 RPK262158:RPK262164 RZG262158:RZG262164 SJC262158:SJC262164 SSY262158:SSY262164 TCU262158:TCU262164 TMQ262158:TMQ262164 TWM262158:TWM262164 UGI262158:UGI262164 UQE262158:UQE262164 VAA262158:VAA262164 VJW262158:VJW262164 VTS262158:VTS262164 WDO262158:WDO262164 WNK262158:WNK262164 WXG262158:WXG262164 AY327694:AY327700 KU327694:KU327700 UQ327694:UQ327700 AEM327694:AEM327700 AOI327694:AOI327700 AYE327694:AYE327700 BIA327694:BIA327700 BRW327694:BRW327700 CBS327694:CBS327700 CLO327694:CLO327700 CVK327694:CVK327700 DFG327694:DFG327700 DPC327694:DPC327700 DYY327694:DYY327700 EIU327694:EIU327700 ESQ327694:ESQ327700 FCM327694:FCM327700 FMI327694:FMI327700 FWE327694:FWE327700 GGA327694:GGA327700 GPW327694:GPW327700 GZS327694:GZS327700 HJO327694:HJO327700 HTK327694:HTK327700 IDG327694:IDG327700 INC327694:INC327700 IWY327694:IWY327700 JGU327694:JGU327700 JQQ327694:JQQ327700 KAM327694:KAM327700 KKI327694:KKI327700 KUE327694:KUE327700 LEA327694:LEA327700 LNW327694:LNW327700 LXS327694:LXS327700 MHO327694:MHO327700 MRK327694:MRK327700 NBG327694:NBG327700 NLC327694:NLC327700 NUY327694:NUY327700 OEU327694:OEU327700 OOQ327694:OOQ327700 OYM327694:OYM327700 PII327694:PII327700 PSE327694:PSE327700 QCA327694:QCA327700 QLW327694:QLW327700 QVS327694:QVS327700 RFO327694:RFO327700 RPK327694:RPK327700 RZG327694:RZG327700 SJC327694:SJC327700 SSY327694:SSY327700 TCU327694:TCU327700 TMQ327694:TMQ327700 TWM327694:TWM327700 UGI327694:UGI327700 UQE327694:UQE327700 VAA327694:VAA327700 VJW327694:VJW327700 VTS327694:VTS327700 WDO327694:WDO327700 WNK327694:WNK327700 WXG327694:WXG327700 AY393230:AY393236 KU393230:KU393236 UQ393230:UQ393236 AEM393230:AEM393236 AOI393230:AOI393236 AYE393230:AYE393236 BIA393230:BIA393236 BRW393230:BRW393236 CBS393230:CBS393236 CLO393230:CLO393236 CVK393230:CVK393236 DFG393230:DFG393236 DPC393230:DPC393236 DYY393230:DYY393236 EIU393230:EIU393236 ESQ393230:ESQ393236 FCM393230:FCM393236 FMI393230:FMI393236 FWE393230:FWE393236 GGA393230:GGA393236 GPW393230:GPW393236 GZS393230:GZS393236 HJO393230:HJO393236 HTK393230:HTK393236 IDG393230:IDG393236 INC393230:INC393236 IWY393230:IWY393236 JGU393230:JGU393236 JQQ393230:JQQ393236 KAM393230:KAM393236 KKI393230:KKI393236 KUE393230:KUE393236 LEA393230:LEA393236 LNW393230:LNW393236 LXS393230:LXS393236 MHO393230:MHO393236 MRK393230:MRK393236 NBG393230:NBG393236 NLC393230:NLC393236 NUY393230:NUY393236 OEU393230:OEU393236 OOQ393230:OOQ393236 OYM393230:OYM393236 PII393230:PII393236 PSE393230:PSE393236 QCA393230:QCA393236 QLW393230:QLW393236 QVS393230:QVS393236 RFO393230:RFO393236 RPK393230:RPK393236 RZG393230:RZG393236 SJC393230:SJC393236 SSY393230:SSY393236 TCU393230:TCU393236 TMQ393230:TMQ393236 TWM393230:TWM393236 UGI393230:UGI393236 UQE393230:UQE393236 VAA393230:VAA393236 VJW393230:VJW393236 VTS393230:VTS393236 WDO393230:WDO393236 WNK393230:WNK393236 WXG393230:WXG393236 AY458766:AY458772 KU458766:KU458772 UQ458766:UQ458772 AEM458766:AEM458772 AOI458766:AOI458772 AYE458766:AYE458772 BIA458766:BIA458772 BRW458766:BRW458772 CBS458766:CBS458772 CLO458766:CLO458772 CVK458766:CVK458772 DFG458766:DFG458772 DPC458766:DPC458772 DYY458766:DYY458772 EIU458766:EIU458772 ESQ458766:ESQ458772 FCM458766:FCM458772 FMI458766:FMI458772 FWE458766:FWE458772 GGA458766:GGA458772 GPW458766:GPW458772 GZS458766:GZS458772 HJO458766:HJO458772 HTK458766:HTK458772 IDG458766:IDG458772 INC458766:INC458772 IWY458766:IWY458772 JGU458766:JGU458772 JQQ458766:JQQ458772 KAM458766:KAM458772 KKI458766:KKI458772 KUE458766:KUE458772 LEA458766:LEA458772 LNW458766:LNW458772 LXS458766:LXS458772 MHO458766:MHO458772 MRK458766:MRK458772 NBG458766:NBG458772 NLC458766:NLC458772 NUY458766:NUY458772 OEU458766:OEU458772 OOQ458766:OOQ458772 OYM458766:OYM458772 PII458766:PII458772 PSE458766:PSE458772 QCA458766:QCA458772 QLW458766:QLW458772 QVS458766:QVS458772 RFO458766:RFO458772 RPK458766:RPK458772 RZG458766:RZG458772 SJC458766:SJC458772 SSY458766:SSY458772 TCU458766:TCU458772 TMQ458766:TMQ458772 TWM458766:TWM458772 UGI458766:UGI458772 UQE458766:UQE458772 VAA458766:VAA458772 VJW458766:VJW458772 VTS458766:VTS458772 WDO458766:WDO458772 WNK458766:WNK458772 WXG458766:WXG458772 AY524302:AY524308 KU524302:KU524308 UQ524302:UQ524308 AEM524302:AEM524308 AOI524302:AOI524308 AYE524302:AYE524308 BIA524302:BIA524308 BRW524302:BRW524308 CBS524302:CBS524308 CLO524302:CLO524308 CVK524302:CVK524308 DFG524302:DFG524308 DPC524302:DPC524308 DYY524302:DYY524308 EIU524302:EIU524308 ESQ524302:ESQ524308 FCM524302:FCM524308 FMI524302:FMI524308 FWE524302:FWE524308 GGA524302:GGA524308 GPW524302:GPW524308 GZS524302:GZS524308 HJO524302:HJO524308 HTK524302:HTK524308 IDG524302:IDG524308 INC524302:INC524308 IWY524302:IWY524308 JGU524302:JGU524308 JQQ524302:JQQ524308 KAM524302:KAM524308 KKI524302:KKI524308 KUE524302:KUE524308 LEA524302:LEA524308 LNW524302:LNW524308 LXS524302:LXS524308 MHO524302:MHO524308 MRK524302:MRK524308 NBG524302:NBG524308 NLC524302:NLC524308 NUY524302:NUY524308 OEU524302:OEU524308 OOQ524302:OOQ524308 OYM524302:OYM524308 PII524302:PII524308 PSE524302:PSE524308 QCA524302:QCA524308 QLW524302:QLW524308 QVS524302:QVS524308 RFO524302:RFO524308 RPK524302:RPK524308 RZG524302:RZG524308 SJC524302:SJC524308 SSY524302:SSY524308 TCU524302:TCU524308 TMQ524302:TMQ524308 TWM524302:TWM524308 UGI524302:UGI524308 UQE524302:UQE524308 VAA524302:VAA524308 VJW524302:VJW524308 VTS524302:VTS524308 WDO524302:WDO524308 WNK524302:WNK524308 WXG524302:WXG524308 AY589838:AY589844 KU589838:KU589844 UQ589838:UQ589844 AEM589838:AEM589844 AOI589838:AOI589844 AYE589838:AYE589844 BIA589838:BIA589844 BRW589838:BRW589844 CBS589838:CBS589844 CLO589838:CLO589844 CVK589838:CVK589844 DFG589838:DFG589844 DPC589838:DPC589844 DYY589838:DYY589844 EIU589838:EIU589844 ESQ589838:ESQ589844 FCM589838:FCM589844 FMI589838:FMI589844 FWE589838:FWE589844 GGA589838:GGA589844 GPW589838:GPW589844 GZS589838:GZS589844 HJO589838:HJO589844 HTK589838:HTK589844 IDG589838:IDG589844 INC589838:INC589844 IWY589838:IWY589844 JGU589838:JGU589844 JQQ589838:JQQ589844 KAM589838:KAM589844 KKI589838:KKI589844 KUE589838:KUE589844 LEA589838:LEA589844 LNW589838:LNW589844 LXS589838:LXS589844 MHO589838:MHO589844 MRK589838:MRK589844 NBG589838:NBG589844 NLC589838:NLC589844 NUY589838:NUY589844 OEU589838:OEU589844 OOQ589838:OOQ589844 OYM589838:OYM589844 PII589838:PII589844 PSE589838:PSE589844 QCA589838:QCA589844 QLW589838:QLW589844 QVS589838:QVS589844 RFO589838:RFO589844 RPK589838:RPK589844 RZG589838:RZG589844 SJC589838:SJC589844 SSY589838:SSY589844 TCU589838:TCU589844 TMQ589838:TMQ589844 TWM589838:TWM589844 UGI589838:UGI589844 UQE589838:UQE589844 VAA589838:VAA589844 VJW589838:VJW589844 VTS589838:VTS589844 WDO589838:WDO589844 WNK589838:WNK589844 WXG589838:WXG589844 AY655374:AY655380 KU655374:KU655380 UQ655374:UQ655380 AEM655374:AEM655380 AOI655374:AOI655380 AYE655374:AYE655380 BIA655374:BIA655380 BRW655374:BRW655380 CBS655374:CBS655380 CLO655374:CLO655380 CVK655374:CVK655380 DFG655374:DFG655380 DPC655374:DPC655380 DYY655374:DYY655380 EIU655374:EIU655380 ESQ655374:ESQ655380 FCM655374:FCM655380 FMI655374:FMI655380 FWE655374:FWE655380 GGA655374:GGA655380 GPW655374:GPW655380 GZS655374:GZS655380 HJO655374:HJO655380 HTK655374:HTK655380 IDG655374:IDG655380 INC655374:INC655380 IWY655374:IWY655380 JGU655374:JGU655380 JQQ655374:JQQ655380 KAM655374:KAM655380 KKI655374:KKI655380 KUE655374:KUE655380 LEA655374:LEA655380 LNW655374:LNW655380 LXS655374:LXS655380 MHO655374:MHO655380 MRK655374:MRK655380 NBG655374:NBG655380 NLC655374:NLC655380 NUY655374:NUY655380 OEU655374:OEU655380 OOQ655374:OOQ655380 OYM655374:OYM655380 PII655374:PII655380 PSE655374:PSE655380 QCA655374:QCA655380 QLW655374:QLW655380 QVS655374:QVS655380 RFO655374:RFO655380 RPK655374:RPK655380 RZG655374:RZG655380 SJC655374:SJC655380 SSY655374:SSY655380 TCU655374:TCU655380 TMQ655374:TMQ655380 TWM655374:TWM655380 UGI655374:UGI655380 UQE655374:UQE655380 VAA655374:VAA655380 VJW655374:VJW655380 VTS655374:VTS655380 WDO655374:WDO655380 WNK655374:WNK655380 WXG655374:WXG655380 AY720910:AY720916 KU720910:KU720916 UQ720910:UQ720916 AEM720910:AEM720916 AOI720910:AOI720916 AYE720910:AYE720916 BIA720910:BIA720916 BRW720910:BRW720916 CBS720910:CBS720916 CLO720910:CLO720916 CVK720910:CVK720916 DFG720910:DFG720916 DPC720910:DPC720916 DYY720910:DYY720916 EIU720910:EIU720916 ESQ720910:ESQ720916 FCM720910:FCM720916 FMI720910:FMI720916 FWE720910:FWE720916 GGA720910:GGA720916 GPW720910:GPW720916 GZS720910:GZS720916 HJO720910:HJO720916 HTK720910:HTK720916 IDG720910:IDG720916 INC720910:INC720916 IWY720910:IWY720916 JGU720910:JGU720916 JQQ720910:JQQ720916 KAM720910:KAM720916 KKI720910:KKI720916 KUE720910:KUE720916 LEA720910:LEA720916 LNW720910:LNW720916 LXS720910:LXS720916 MHO720910:MHO720916 MRK720910:MRK720916 NBG720910:NBG720916 NLC720910:NLC720916 NUY720910:NUY720916 OEU720910:OEU720916 OOQ720910:OOQ720916 OYM720910:OYM720916 PII720910:PII720916 PSE720910:PSE720916 QCA720910:QCA720916 QLW720910:QLW720916 QVS720910:QVS720916 RFO720910:RFO720916 RPK720910:RPK720916 RZG720910:RZG720916 SJC720910:SJC720916 SSY720910:SSY720916 TCU720910:TCU720916 TMQ720910:TMQ720916 TWM720910:TWM720916 UGI720910:UGI720916 UQE720910:UQE720916 VAA720910:VAA720916 VJW720910:VJW720916 VTS720910:VTS720916 WDO720910:WDO720916 WNK720910:WNK720916 WXG720910:WXG720916 AY786446:AY786452 KU786446:KU786452 UQ786446:UQ786452 AEM786446:AEM786452 AOI786446:AOI786452 AYE786446:AYE786452 BIA786446:BIA786452 BRW786446:BRW786452 CBS786446:CBS786452 CLO786446:CLO786452 CVK786446:CVK786452 DFG786446:DFG786452 DPC786446:DPC786452 DYY786446:DYY786452 EIU786446:EIU786452 ESQ786446:ESQ786452 FCM786446:FCM786452 FMI786446:FMI786452 FWE786446:FWE786452 GGA786446:GGA786452 GPW786446:GPW786452 GZS786446:GZS786452 HJO786446:HJO786452 HTK786446:HTK786452 IDG786446:IDG786452 INC786446:INC786452 IWY786446:IWY786452 JGU786446:JGU786452 JQQ786446:JQQ786452 KAM786446:KAM786452 KKI786446:KKI786452 KUE786446:KUE786452 LEA786446:LEA786452 LNW786446:LNW786452 LXS786446:LXS786452 MHO786446:MHO786452 MRK786446:MRK786452 NBG786446:NBG786452 NLC786446:NLC786452 NUY786446:NUY786452 OEU786446:OEU786452 OOQ786446:OOQ786452 OYM786446:OYM786452 PII786446:PII786452 PSE786446:PSE786452 QCA786446:QCA786452 QLW786446:QLW786452 QVS786446:QVS786452 RFO786446:RFO786452 RPK786446:RPK786452 RZG786446:RZG786452 SJC786446:SJC786452 SSY786446:SSY786452 TCU786446:TCU786452 TMQ786446:TMQ786452 TWM786446:TWM786452 UGI786446:UGI786452 UQE786446:UQE786452 VAA786446:VAA786452 VJW786446:VJW786452 VTS786446:VTS786452 WDO786446:WDO786452 WNK786446:WNK786452 WXG786446:WXG786452 AY851982:AY851988 KU851982:KU851988 UQ851982:UQ851988 AEM851982:AEM851988 AOI851982:AOI851988 AYE851982:AYE851988 BIA851982:BIA851988 BRW851982:BRW851988 CBS851982:CBS851988 CLO851982:CLO851988 CVK851982:CVK851988 DFG851982:DFG851988 DPC851982:DPC851988 DYY851982:DYY851988 EIU851982:EIU851988 ESQ851982:ESQ851988 FCM851982:FCM851988 FMI851982:FMI851988 FWE851982:FWE851988 GGA851982:GGA851988 GPW851982:GPW851988 GZS851982:GZS851988 HJO851982:HJO851988 HTK851982:HTK851988 IDG851982:IDG851988 INC851982:INC851988 IWY851982:IWY851988 JGU851982:JGU851988 JQQ851982:JQQ851988 KAM851982:KAM851988 KKI851982:KKI851988 KUE851982:KUE851988 LEA851982:LEA851988 LNW851982:LNW851988 LXS851982:LXS851988 MHO851982:MHO851988 MRK851982:MRK851988 NBG851982:NBG851988 NLC851982:NLC851988 NUY851982:NUY851988 OEU851982:OEU851988 OOQ851982:OOQ851988 OYM851982:OYM851988 PII851982:PII851988 PSE851982:PSE851988 QCA851982:QCA851988 QLW851982:QLW851988 QVS851982:QVS851988 RFO851982:RFO851988 RPK851982:RPK851988 RZG851982:RZG851988 SJC851982:SJC851988 SSY851982:SSY851988 TCU851982:TCU851988 TMQ851982:TMQ851988 TWM851982:TWM851988 UGI851982:UGI851988 UQE851982:UQE851988 VAA851982:VAA851988 VJW851982:VJW851988 VTS851982:VTS851988 WDO851982:WDO851988 WNK851982:WNK851988 WXG851982:WXG851988 AY917518:AY917524 KU917518:KU917524 UQ917518:UQ917524 AEM917518:AEM917524 AOI917518:AOI917524 AYE917518:AYE917524 BIA917518:BIA917524 BRW917518:BRW917524 CBS917518:CBS917524 CLO917518:CLO917524 CVK917518:CVK917524 DFG917518:DFG917524 DPC917518:DPC917524 DYY917518:DYY917524 EIU917518:EIU917524 ESQ917518:ESQ917524 FCM917518:FCM917524 FMI917518:FMI917524 FWE917518:FWE917524 GGA917518:GGA917524 GPW917518:GPW917524 GZS917518:GZS917524 HJO917518:HJO917524 HTK917518:HTK917524 IDG917518:IDG917524 INC917518:INC917524 IWY917518:IWY917524 JGU917518:JGU917524 JQQ917518:JQQ917524 KAM917518:KAM917524 KKI917518:KKI917524 KUE917518:KUE917524 LEA917518:LEA917524 LNW917518:LNW917524 LXS917518:LXS917524 MHO917518:MHO917524 MRK917518:MRK917524 NBG917518:NBG917524 NLC917518:NLC917524 NUY917518:NUY917524 OEU917518:OEU917524 OOQ917518:OOQ917524 OYM917518:OYM917524 PII917518:PII917524 PSE917518:PSE917524 QCA917518:QCA917524 QLW917518:QLW917524 QVS917518:QVS917524 RFO917518:RFO917524 RPK917518:RPK917524 RZG917518:RZG917524 SJC917518:SJC917524 SSY917518:SSY917524 TCU917518:TCU917524 TMQ917518:TMQ917524 TWM917518:TWM917524 UGI917518:UGI917524 UQE917518:UQE917524 VAA917518:VAA917524 VJW917518:VJW917524 VTS917518:VTS917524 WDO917518:WDO917524 WNK917518:WNK917524 WXG917518:WXG917524 AY983054:AY983060 KU983054:KU983060 UQ983054:UQ983060 AEM983054:AEM983060 AOI983054:AOI983060 AYE983054:AYE983060 BIA983054:BIA983060 BRW983054:BRW983060 CBS983054:CBS983060 CLO983054:CLO983060 CVK983054:CVK983060 DFG983054:DFG983060 DPC983054:DPC983060 DYY983054:DYY983060 EIU983054:EIU983060 ESQ983054:ESQ983060 FCM983054:FCM983060 FMI983054:FMI983060 FWE983054:FWE983060 GGA983054:GGA983060 GPW983054:GPW983060 GZS983054:GZS983060 HJO983054:HJO983060 HTK983054:HTK983060 IDG983054:IDG983060 INC983054:INC983060 IWY983054:IWY983060 JGU983054:JGU983060 JQQ983054:JQQ983060 KAM983054:KAM983060 KKI983054:KKI983060 KUE983054:KUE983060 LEA983054:LEA983060 LNW983054:LNW983060 LXS983054:LXS983060 MHO983054:MHO983060 MRK983054:MRK983060 NBG983054:NBG983060 NLC983054:NLC983060 NUY983054:NUY983060 OEU983054:OEU983060 OOQ983054:OOQ983060 OYM983054:OYM983060 PII983054:PII983060 PSE983054:PSE983060 QCA983054:QCA983060 QLW983054:QLW983060 QVS983054:QVS983060 RFO983054:RFO983060 RPK983054:RPK983060 RZG983054:RZG983060 SJC983054:SJC983060 SSY983054:SSY983060 TCU983054:TCU983060 TMQ983054:TMQ983060 TWM983054:TWM983060 UGI983054:UGI983060 UQE983054:UQE983060 VAA983054:VAA983060 VJW983054:VJW983060 VTS983054:VTS983060 WDO983054:WDO983060 UQ18:UQ24">
      <formula1>900</formula1>
    </dataValidation>
    <dataValidation type="list" allowBlank="1" showInputMessage="1" showErrorMessage="1" errorTitle="Ошибка" error="Выберите значение из списка" sqref="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M24 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KK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R65556:KR65557 UN65556:UN65557 AEJ65556:AEJ65557 AOF65556:AOF65557 AYB65556:AYB65557 BHX65556:BHX65557 BRT65556:BRT65557 CBP65556:CBP65557 CLL65556:CLL65557 CVH65556:CVH65557 DFD65556:DFD65557 DOZ65556:DOZ65557 DYV65556:DYV65557 EIR65556:EIR65557 ESN65556:ESN65557 FCJ65556:FCJ65557 FMF65556:FMF65557 FWB65556:FWB65557 GFX65556:GFX65557 GPT65556:GPT65557 GZP65556:GZP65557 HJL65556:HJL65557 HTH65556:HTH65557 IDD65556:IDD65557 IMZ65556:IMZ65557 IWV65556:IWV65557 JGR65556:JGR65557 JQN65556:JQN65557 KAJ65556:KAJ65557 KKF65556:KKF65557 KUB65556:KUB65557 LDX65556:LDX65557 LNT65556:LNT65557 LXP65556:LXP65557 MHL65556:MHL65557 MRH65556:MRH65557 NBD65556:NBD65557 NKZ65556:NKZ65557 NUV65556:NUV65557 OER65556:OER65557 OON65556:OON65557 OYJ65556:OYJ65557 PIF65556:PIF65557 PSB65556:PSB65557 QBX65556:QBX65557 QLT65556:QLT65557 QVP65556:QVP65557 RFL65556:RFL65557 RPH65556:RPH65557 RZD65556:RZD65557 SIZ65556:SIZ65557 SSV65556:SSV65557 TCR65556:TCR65557 TMN65556:TMN65557 TWJ65556:TWJ65557 UGF65556:UGF65557 UQB65556:UQB65557 UZX65556:UZX65557 VJT65556:VJT65557 VTP65556:VTP65557 WDL65556:WDL65557 WNH65556:WNH65557 WXD65556:WXD65557 T131092:T131093 KR131092:KR131093 UN131092:UN131093 AEJ131092:AEJ131093 AOF131092:AOF131093 AYB131092:AYB131093 BHX131092:BHX131093 BRT131092:BRT131093 CBP131092:CBP131093 CLL131092:CLL131093 CVH131092:CVH131093 DFD131092:DFD131093 DOZ131092:DOZ131093 DYV131092:DYV131093 EIR131092:EIR131093 ESN131092:ESN131093 FCJ131092:FCJ131093 FMF131092:FMF131093 FWB131092:FWB131093 GFX131092:GFX131093 GPT131092:GPT131093 GZP131092:GZP131093 HJL131092:HJL131093 HTH131092:HTH131093 IDD131092:IDD131093 IMZ131092:IMZ131093 IWV131092:IWV131093 JGR131092:JGR131093 JQN131092:JQN131093 KAJ131092:KAJ131093 KKF131092:KKF131093 KUB131092:KUB131093 LDX131092:LDX131093 LNT131092:LNT131093 LXP131092:LXP131093 MHL131092:MHL131093 MRH131092:MRH131093 NBD131092:NBD131093 NKZ131092:NKZ131093 NUV131092:NUV131093 OER131092:OER131093 OON131092:OON131093 OYJ131092:OYJ131093 PIF131092:PIF131093 PSB131092:PSB131093 QBX131092:QBX131093 QLT131092:QLT131093 QVP131092:QVP131093 RFL131092:RFL131093 RPH131092:RPH131093 RZD131092:RZD131093 SIZ131092:SIZ131093 SSV131092:SSV131093 TCR131092:TCR131093 TMN131092:TMN131093 TWJ131092:TWJ131093 UGF131092:UGF131093 UQB131092:UQB131093 UZX131092:UZX131093 VJT131092:VJT131093 VTP131092:VTP131093 WDL131092:WDL131093 WNH131092:WNH131093 WXD131092:WXD131093 T196628:T196629 KR196628:KR196629 UN196628:UN196629 AEJ196628:AEJ196629 AOF196628:AOF196629 AYB196628:AYB196629 BHX196628:BHX196629 BRT196628:BRT196629 CBP196628:CBP196629 CLL196628:CLL196629 CVH196628:CVH196629 DFD196628:DFD196629 DOZ196628:DOZ196629 DYV196628:DYV196629 EIR196628:EIR196629 ESN196628:ESN196629 FCJ196628:FCJ196629 FMF196628:FMF196629 FWB196628:FWB196629 GFX196628:GFX196629 GPT196628:GPT196629 GZP196628:GZP196629 HJL196628:HJL196629 HTH196628:HTH196629 IDD196628:IDD196629 IMZ196628:IMZ196629 IWV196628:IWV196629 JGR196628:JGR196629 JQN196628:JQN196629 KAJ196628:KAJ196629 KKF196628:KKF196629 KUB196628:KUB196629 LDX196628:LDX196629 LNT196628:LNT196629 LXP196628:LXP196629 MHL196628:MHL196629 MRH196628:MRH196629 NBD196628:NBD196629 NKZ196628:NKZ196629 NUV196628:NUV196629 OER196628:OER196629 OON196628:OON196629 OYJ196628:OYJ196629 PIF196628:PIF196629 PSB196628:PSB196629 QBX196628:QBX196629 QLT196628:QLT196629 QVP196628:QVP196629 RFL196628:RFL196629 RPH196628:RPH196629 RZD196628:RZD196629 SIZ196628:SIZ196629 SSV196628:SSV196629 TCR196628:TCR196629 TMN196628:TMN196629 TWJ196628:TWJ196629 UGF196628:UGF196629 UQB196628:UQB196629 UZX196628:UZX196629 VJT196628:VJT196629 VTP196628:VTP196629 WDL196628:WDL196629 WNH196628:WNH196629 WXD196628:WXD196629 T262164:T262165 KR262164:KR262165 UN262164:UN262165 AEJ262164:AEJ262165 AOF262164:AOF262165 AYB262164:AYB262165 BHX262164:BHX262165 BRT262164:BRT262165 CBP262164:CBP262165 CLL262164:CLL262165 CVH262164:CVH262165 DFD262164:DFD262165 DOZ262164:DOZ262165 DYV262164:DYV262165 EIR262164:EIR262165 ESN262164:ESN262165 FCJ262164:FCJ262165 FMF262164:FMF262165 FWB262164:FWB262165 GFX262164:GFX262165 GPT262164:GPT262165 GZP262164:GZP262165 HJL262164:HJL262165 HTH262164:HTH262165 IDD262164:IDD262165 IMZ262164:IMZ262165 IWV262164:IWV262165 JGR262164:JGR262165 JQN262164:JQN262165 KAJ262164:KAJ262165 KKF262164:KKF262165 KUB262164:KUB262165 LDX262164:LDX262165 LNT262164:LNT262165 LXP262164:LXP262165 MHL262164:MHL262165 MRH262164:MRH262165 NBD262164:NBD262165 NKZ262164:NKZ262165 NUV262164:NUV262165 OER262164:OER262165 OON262164:OON262165 OYJ262164:OYJ262165 PIF262164:PIF262165 PSB262164:PSB262165 QBX262164:QBX262165 QLT262164:QLT262165 QVP262164:QVP262165 RFL262164:RFL262165 RPH262164:RPH262165 RZD262164:RZD262165 SIZ262164:SIZ262165 SSV262164:SSV262165 TCR262164:TCR262165 TMN262164:TMN262165 TWJ262164:TWJ262165 UGF262164:UGF262165 UQB262164:UQB262165 UZX262164:UZX262165 VJT262164:VJT262165 VTP262164:VTP262165 WDL262164:WDL262165 WNH262164:WNH262165 WXD262164:WXD262165 T327700:T327701 KR327700:KR327701 UN327700:UN327701 AEJ327700:AEJ327701 AOF327700:AOF327701 AYB327700:AYB327701 BHX327700:BHX327701 BRT327700:BRT327701 CBP327700:CBP327701 CLL327700:CLL327701 CVH327700:CVH327701 DFD327700:DFD327701 DOZ327700:DOZ327701 DYV327700:DYV327701 EIR327700:EIR327701 ESN327700:ESN327701 FCJ327700:FCJ327701 FMF327700:FMF327701 FWB327700:FWB327701 GFX327700:GFX327701 GPT327700:GPT327701 GZP327700:GZP327701 HJL327700:HJL327701 HTH327700:HTH327701 IDD327700:IDD327701 IMZ327700:IMZ327701 IWV327700:IWV327701 JGR327700:JGR327701 JQN327700:JQN327701 KAJ327700:KAJ327701 KKF327700:KKF327701 KUB327700:KUB327701 LDX327700:LDX327701 LNT327700:LNT327701 LXP327700:LXP327701 MHL327700:MHL327701 MRH327700:MRH327701 NBD327700:NBD327701 NKZ327700:NKZ327701 NUV327700:NUV327701 OER327700:OER327701 OON327700:OON327701 OYJ327700:OYJ327701 PIF327700:PIF327701 PSB327700:PSB327701 QBX327700:QBX327701 QLT327700:QLT327701 QVP327700:QVP327701 RFL327700:RFL327701 RPH327700:RPH327701 RZD327700:RZD327701 SIZ327700:SIZ327701 SSV327700:SSV327701 TCR327700:TCR327701 TMN327700:TMN327701 TWJ327700:TWJ327701 UGF327700:UGF327701 UQB327700:UQB327701 UZX327700:UZX327701 VJT327700:VJT327701 VTP327700:VTP327701 WDL327700:WDL327701 WNH327700:WNH327701 WXD327700:WXD327701 T393236:T393237 KR393236:KR393237 UN393236:UN393237 AEJ393236:AEJ393237 AOF393236:AOF393237 AYB393236:AYB393237 BHX393236:BHX393237 BRT393236:BRT393237 CBP393236:CBP393237 CLL393236:CLL393237 CVH393236:CVH393237 DFD393236:DFD393237 DOZ393236:DOZ393237 DYV393236:DYV393237 EIR393236:EIR393237 ESN393236:ESN393237 FCJ393236:FCJ393237 FMF393236:FMF393237 FWB393236:FWB393237 GFX393236:GFX393237 GPT393236:GPT393237 GZP393236:GZP393237 HJL393236:HJL393237 HTH393236:HTH393237 IDD393236:IDD393237 IMZ393236:IMZ393237 IWV393236:IWV393237 JGR393236:JGR393237 JQN393236:JQN393237 KAJ393236:KAJ393237 KKF393236:KKF393237 KUB393236:KUB393237 LDX393236:LDX393237 LNT393236:LNT393237 LXP393236:LXP393237 MHL393236:MHL393237 MRH393236:MRH393237 NBD393236:NBD393237 NKZ393236:NKZ393237 NUV393236:NUV393237 OER393236:OER393237 OON393236:OON393237 OYJ393236:OYJ393237 PIF393236:PIF393237 PSB393236:PSB393237 QBX393236:QBX393237 QLT393236:QLT393237 QVP393236:QVP393237 RFL393236:RFL393237 RPH393236:RPH393237 RZD393236:RZD393237 SIZ393236:SIZ393237 SSV393236:SSV393237 TCR393236:TCR393237 TMN393236:TMN393237 TWJ393236:TWJ393237 UGF393236:UGF393237 UQB393236:UQB393237 UZX393236:UZX393237 VJT393236:VJT393237 VTP393236:VTP393237 WDL393236:WDL393237 WNH393236:WNH393237 WXD393236:WXD393237 T458772:T458773 KR458772:KR458773 UN458772:UN458773 AEJ458772:AEJ458773 AOF458772:AOF458773 AYB458772:AYB458773 BHX458772:BHX458773 BRT458772:BRT458773 CBP458772:CBP458773 CLL458772:CLL458773 CVH458772:CVH458773 DFD458772:DFD458773 DOZ458772:DOZ458773 DYV458772:DYV458773 EIR458772:EIR458773 ESN458772:ESN458773 FCJ458772:FCJ458773 FMF458772:FMF458773 FWB458772:FWB458773 GFX458772:GFX458773 GPT458772:GPT458773 GZP458772:GZP458773 HJL458772:HJL458773 HTH458772:HTH458773 IDD458772:IDD458773 IMZ458772:IMZ458773 IWV458772:IWV458773 JGR458772:JGR458773 JQN458772:JQN458773 KAJ458772:KAJ458773 KKF458772:KKF458773 KUB458772:KUB458773 LDX458772:LDX458773 LNT458772:LNT458773 LXP458772:LXP458773 MHL458772:MHL458773 MRH458772:MRH458773 NBD458772:NBD458773 NKZ458772:NKZ458773 NUV458772:NUV458773 OER458772:OER458773 OON458772:OON458773 OYJ458772:OYJ458773 PIF458772:PIF458773 PSB458772:PSB458773 QBX458772:QBX458773 QLT458772:QLT458773 QVP458772:QVP458773 RFL458772:RFL458773 RPH458772:RPH458773 RZD458772:RZD458773 SIZ458772:SIZ458773 SSV458772:SSV458773 TCR458772:TCR458773 TMN458772:TMN458773 TWJ458772:TWJ458773 UGF458772:UGF458773 UQB458772:UQB458773 UZX458772:UZX458773 VJT458772:VJT458773 VTP458772:VTP458773 WDL458772:WDL458773 WNH458772:WNH458773 WXD458772:WXD458773 T524308:T524309 KR524308:KR524309 UN524308:UN524309 AEJ524308:AEJ524309 AOF524308:AOF524309 AYB524308:AYB524309 BHX524308:BHX524309 BRT524308:BRT524309 CBP524308:CBP524309 CLL524308:CLL524309 CVH524308:CVH524309 DFD524308:DFD524309 DOZ524308:DOZ524309 DYV524308:DYV524309 EIR524308:EIR524309 ESN524308:ESN524309 FCJ524308:FCJ524309 FMF524308:FMF524309 FWB524308:FWB524309 GFX524308:GFX524309 GPT524308:GPT524309 GZP524308:GZP524309 HJL524308:HJL524309 HTH524308:HTH524309 IDD524308:IDD524309 IMZ524308:IMZ524309 IWV524308:IWV524309 JGR524308:JGR524309 JQN524308:JQN524309 KAJ524308:KAJ524309 KKF524308:KKF524309 KUB524308:KUB524309 LDX524308:LDX524309 LNT524308:LNT524309 LXP524308:LXP524309 MHL524308:MHL524309 MRH524308:MRH524309 NBD524308:NBD524309 NKZ524308:NKZ524309 NUV524308:NUV524309 OER524308:OER524309 OON524308:OON524309 OYJ524308:OYJ524309 PIF524308:PIF524309 PSB524308:PSB524309 QBX524308:QBX524309 QLT524308:QLT524309 QVP524308:QVP524309 RFL524308:RFL524309 RPH524308:RPH524309 RZD524308:RZD524309 SIZ524308:SIZ524309 SSV524308:SSV524309 TCR524308:TCR524309 TMN524308:TMN524309 TWJ524308:TWJ524309 UGF524308:UGF524309 UQB524308:UQB524309 UZX524308:UZX524309 VJT524308:VJT524309 VTP524308:VTP524309 WDL524308:WDL524309 WNH524308:WNH524309 WXD524308:WXD524309 T589844:T589845 KR589844:KR589845 UN589844:UN589845 AEJ589844:AEJ589845 AOF589844:AOF589845 AYB589844:AYB589845 BHX589844:BHX589845 BRT589844:BRT589845 CBP589844:CBP589845 CLL589844:CLL589845 CVH589844:CVH589845 DFD589844:DFD589845 DOZ589844:DOZ589845 DYV589844:DYV589845 EIR589844:EIR589845 ESN589844:ESN589845 FCJ589844:FCJ589845 FMF589844:FMF589845 FWB589844:FWB589845 GFX589844:GFX589845 GPT589844:GPT589845 GZP589844:GZP589845 HJL589844:HJL589845 HTH589844:HTH589845 IDD589844:IDD589845 IMZ589844:IMZ589845 IWV589844:IWV589845 JGR589844:JGR589845 JQN589844:JQN589845 KAJ589844:KAJ589845 KKF589844:KKF589845 KUB589844:KUB589845 LDX589844:LDX589845 LNT589844:LNT589845 LXP589844:LXP589845 MHL589844:MHL589845 MRH589844:MRH589845 NBD589844:NBD589845 NKZ589844:NKZ589845 NUV589844:NUV589845 OER589844:OER589845 OON589844:OON589845 OYJ589844:OYJ589845 PIF589844:PIF589845 PSB589844:PSB589845 QBX589844:QBX589845 QLT589844:QLT589845 QVP589844:QVP589845 RFL589844:RFL589845 RPH589844:RPH589845 RZD589844:RZD589845 SIZ589844:SIZ589845 SSV589844:SSV589845 TCR589844:TCR589845 TMN589844:TMN589845 TWJ589844:TWJ589845 UGF589844:UGF589845 UQB589844:UQB589845 UZX589844:UZX589845 VJT589844:VJT589845 VTP589844:VTP589845 WDL589844:WDL589845 WNH589844:WNH589845 WXD589844:WXD589845 T655380:T655381 KR655380:KR655381 UN655380:UN655381 AEJ655380:AEJ655381 AOF655380:AOF655381 AYB655380:AYB655381 BHX655380:BHX655381 BRT655380:BRT655381 CBP655380:CBP655381 CLL655380:CLL655381 CVH655380:CVH655381 DFD655380:DFD655381 DOZ655380:DOZ655381 DYV655380:DYV655381 EIR655380:EIR655381 ESN655380:ESN655381 FCJ655380:FCJ655381 FMF655380:FMF655381 FWB655380:FWB655381 GFX655380:GFX655381 GPT655380:GPT655381 GZP655380:GZP655381 HJL655380:HJL655381 HTH655380:HTH655381 IDD655380:IDD655381 IMZ655380:IMZ655381 IWV655380:IWV655381 JGR655380:JGR655381 JQN655380:JQN655381 KAJ655380:KAJ655381 KKF655380:KKF655381 KUB655380:KUB655381 LDX655380:LDX655381 LNT655380:LNT655381 LXP655380:LXP655381 MHL655380:MHL655381 MRH655380:MRH655381 NBD655380:NBD655381 NKZ655380:NKZ655381 NUV655380:NUV655381 OER655380:OER655381 OON655380:OON655381 OYJ655380:OYJ655381 PIF655380:PIF655381 PSB655380:PSB655381 QBX655380:QBX655381 QLT655380:QLT655381 QVP655380:QVP655381 RFL655380:RFL655381 RPH655380:RPH655381 RZD655380:RZD655381 SIZ655380:SIZ655381 SSV655380:SSV655381 TCR655380:TCR655381 TMN655380:TMN655381 TWJ655380:TWJ655381 UGF655380:UGF655381 UQB655380:UQB655381 UZX655380:UZX655381 VJT655380:VJT655381 VTP655380:VTP655381 WDL655380:WDL655381 WNH655380:WNH655381 WXD655380:WXD655381 T720916:T720917 KR720916:KR720917 UN720916:UN720917 AEJ720916:AEJ720917 AOF720916:AOF720917 AYB720916:AYB720917 BHX720916:BHX720917 BRT720916:BRT720917 CBP720916:CBP720917 CLL720916:CLL720917 CVH720916:CVH720917 DFD720916:DFD720917 DOZ720916:DOZ720917 DYV720916:DYV720917 EIR720916:EIR720917 ESN720916:ESN720917 FCJ720916:FCJ720917 FMF720916:FMF720917 FWB720916:FWB720917 GFX720916:GFX720917 GPT720916:GPT720917 GZP720916:GZP720917 HJL720916:HJL720917 HTH720916:HTH720917 IDD720916:IDD720917 IMZ720916:IMZ720917 IWV720916:IWV720917 JGR720916:JGR720917 JQN720916:JQN720917 KAJ720916:KAJ720917 KKF720916:KKF720917 KUB720916:KUB720917 LDX720916:LDX720917 LNT720916:LNT720917 LXP720916:LXP720917 MHL720916:MHL720917 MRH720916:MRH720917 NBD720916:NBD720917 NKZ720916:NKZ720917 NUV720916:NUV720917 OER720916:OER720917 OON720916:OON720917 OYJ720916:OYJ720917 PIF720916:PIF720917 PSB720916:PSB720917 QBX720916:QBX720917 QLT720916:QLT720917 QVP720916:QVP720917 RFL720916:RFL720917 RPH720916:RPH720917 RZD720916:RZD720917 SIZ720916:SIZ720917 SSV720916:SSV720917 TCR720916:TCR720917 TMN720916:TMN720917 TWJ720916:TWJ720917 UGF720916:UGF720917 UQB720916:UQB720917 UZX720916:UZX720917 VJT720916:VJT720917 VTP720916:VTP720917 WDL720916:WDL720917 WNH720916:WNH720917 WXD720916:WXD720917 T786452:T786453 KR786452:KR786453 UN786452:UN786453 AEJ786452:AEJ786453 AOF786452:AOF786453 AYB786452:AYB786453 BHX786452:BHX786453 BRT786452:BRT786453 CBP786452:CBP786453 CLL786452:CLL786453 CVH786452:CVH786453 DFD786452:DFD786453 DOZ786452:DOZ786453 DYV786452:DYV786453 EIR786452:EIR786453 ESN786452:ESN786453 FCJ786452:FCJ786453 FMF786452:FMF786453 FWB786452:FWB786453 GFX786452:GFX786453 GPT786452:GPT786453 GZP786452:GZP786453 HJL786452:HJL786453 HTH786452:HTH786453 IDD786452:IDD786453 IMZ786452:IMZ786453 IWV786452:IWV786453 JGR786452:JGR786453 JQN786452:JQN786453 KAJ786452:KAJ786453 KKF786452:KKF786453 KUB786452:KUB786453 LDX786452:LDX786453 LNT786452:LNT786453 LXP786452:LXP786453 MHL786452:MHL786453 MRH786452:MRH786453 NBD786452:NBD786453 NKZ786452:NKZ786453 NUV786452:NUV786453 OER786452:OER786453 OON786452:OON786453 OYJ786452:OYJ786453 PIF786452:PIF786453 PSB786452:PSB786453 QBX786452:QBX786453 QLT786452:QLT786453 QVP786452:QVP786453 RFL786452:RFL786453 RPH786452:RPH786453 RZD786452:RZD786453 SIZ786452:SIZ786453 SSV786452:SSV786453 TCR786452:TCR786453 TMN786452:TMN786453 TWJ786452:TWJ786453 UGF786452:UGF786453 UQB786452:UQB786453 UZX786452:UZX786453 VJT786452:VJT786453 VTP786452:VTP786453 WDL786452:WDL786453 WNH786452:WNH786453 WXD786452:WXD786453 T851988:T851989 KR851988:KR851989 UN851988:UN851989 AEJ851988:AEJ851989 AOF851988:AOF851989 AYB851988:AYB851989 BHX851988:BHX851989 BRT851988:BRT851989 CBP851988:CBP851989 CLL851988:CLL851989 CVH851988:CVH851989 DFD851988:DFD851989 DOZ851988:DOZ851989 DYV851988:DYV851989 EIR851988:EIR851989 ESN851988:ESN851989 FCJ851988:FCJ851989 FMF851988:FMF851989 FWB851988:FWB851989 GFX851988:GFX851989 GPT851988:GPT851989 GZP851988:GZP851989 HJL851988:HJL851989 HTH851988:HTH851989 IDD851988:IDD851989 IMZ851988:IMZ851989 IWV851988:IWV851989 JGR851988:JGR851989 JQN851988:JQN851989 KAJ851988:KAJ851989 KKF851988:KKF851989 KUB851988:KUB851989 LDX851988:LDX851989 LNT851988:LNT851989 LXP851988:LXP851989 MHL851988:MHL851989 MRH851988:MRH851989 NBD851988:NBD851989 NKZ851988:NKZ851989 NUV851988:NUV851989 OER851988:OER851989 OON851988:OON851989 OYJ851988:OYJ851989 PIF851988:PIF851989 PSB851988:PSB851989 QBX851988:QBX851989 QLT851988:QLT851989 QVP851988:QVP851989 RFL851988:RFL851989 RPH851988:RPH851989 RZD851988:RZD851989 SIZ851988:SIZ851989 SSV851988:SSV851989 TCR851988:TCR851989 TMN851988:TMN851989 TWJ851988:TWJ851989 UGF851988:UGF851989 UQB851988:UQB851989 UZX851988:UZX851989 VJT851988:VJT851989 VTP851988:VTP851989 WDL851988:WDL851989 WNH851988:WNH851989 WXD851988:WXD851989 T917524:T917525 KR917524:KR917525 UN917524:UN917525 AEJ917524:AEJ917525 AOF917524:AOF917525 AYB917524:AYB917525 BHX917524:BHX917525 BRT917524:BRT917525 CBP917524:CBP917525 CLL917524:CLL917525 CVH917524:CVH917525 DFD917524:DFD917525 DOZ917524:DOZ917525 DYV917524:DYV917525 EIR917524:EIR917525 ESN917524:ESN917525 FCJ917524:FCJ917525 FMF917524:FMF917525 FWB917524:FWB917525 GFX917524:GFX917525 GPT917524:GPT917525 GZP917524:GZP917525 HJL917524:HJL917525 HTH917524:HTH917525 IDD917524:IDD917525 IMZ917524:IMZ917525 IWV917524:IWV917525 JGR917524:JGR917525 JQN917524:JQN917525 KAJ917524:KAJ917525 KKF917524:KKF917525 KUB917524:KUB917525 LDX917524:LDX917525 LNT917524:LNT917525 LXP917524:LXP917525 MHL917524:MHL917525 MRH917524:MRH917525 NBD917524:NBD917525 NKZ917524:NKZ917525 NUV917524:NUV917525 OER917524:OER917525 OON917524:OON917525 OYJ917524:OYJ917525 PIF917524:PIF917525 PSB917524:PSB917525 QBX917524:QBX917525 QLT917524:QLT917525 QVP917524:QVP917525 RFL917524:RFL917525 RPH917524:RPH917525 RZD917524:RZD917525 SIZ917524:SIZ917525 SSV917524:SSV917525 TCR917524:TCR917525 TMN917524:TMN917525 TWJ917524:TWJ917525 UGF917524:UGF917525 UQB917524:UQB917525 UZX917524:UZX917525 VJT917524:VJT917525 VTP917524:VTP917525 WDL917524:WDL917525 WNH917524:WNH917525 WXD917524:WXD917525 T983060:T983061 KR983060:KR983061 UN983060:UN983061 AEJ983060:AEJ983061 AOF983060:AOF983061 AYB983060:AYB983061 BHX983060:BHX983061 BRT983060:BRT983061 CBP983060:CBP983061 CLL983060:CLL983061 CVH983060:CVH983061 DFD983060:DFD983061 DOZ983060:DOZ983061 DYV983060:DYV983061 EIR983060:EIR983061 ESN983060:ESN983061 FCJ983060:FCJ983061 FMF983060:FMF983061 FWB983060:FWB983061 GFX983060:GFX983061 GPT983060:GPT983061 GZP983060:GZP983061 HJL983060:HJL983061 HTH983060:HTH983061 IDD983060:IDD983061 IMZ983060:IMZ983061 IWV983060:IWV983061 JGR983060:JGR983061 JQN983060:JQN983061 KAJ983060:KAJ983061 KKF983060:KKF983061 KUB983060:KUB983061 LDX983060:LDX983061 LNT983060:LNT983061 LXP983060:LXP983061 MHL983060:MHL983061 MRH983060:MRH983061 NBD983060:NBD983061 NKZ983060:NKZ983061 NUV983060:NUV983061 OER983060:OER983061 OON983060:OON983061 OYJ983060:OYJ983061 PIF983060:PIF983061 PSB983060:PSB983061 QBX983060:QBX983061 QLT983060:QLT983061 QVP983060:QVP983061 RFL983060:RFL983061 RPH983060:RPH983061 RZD983060:RZD983061 SIZ983060:SIZ983061 SSV983060:SSV983061 TCR983060:TCR983061 TMN983060:TMN983061 TWJ983060:TWJ983061 UGF983060:UGF983061 UQB983060:UQB983061 UZX983060:UZX983061 VJT983060:VJT983061 VTP983060:VTP983061 WDL983060:WDL983061 WNH983060:WNH983061 WXD983060:WXD983061 WXB983060:WXB983061 R65556:R65557 KP65556:KP65557 UL65556:UL65557 AEH65556:AEH65557 AOD65556:AOD65557 AXZ65556:AXZ65557 BHV65556:BHV65557 BRR65556:BRR65557 CBN65556:CBN65557 CLJ65556:CLJ65557 CVF65556:CVF65557 DFB65556:DFB65557 DOX65556:DOX65557 DYT65556:DYT65557 EIP65556:EIP65557 ESL65556:ESL65557 FCH65556:FCH65557 FMD65556:FMD65557 FVZ65556:FVZ65557 GFV65556:GFV65557 GPR65556:GPR65557 GZN65556:GZN65557 HJJ65556:HJJ65557 HTF65556:HTF65557 IDB65556:IDB65557 IMX65556:IMX65557 IWT65556:IWT65557 JGP65556:JGP65557 JQL65556:JQL65557 KAH65556:KAH65557 KKD65556:KKD65557 KTZ65556:KTZ65557 LDV65556:LDV65557 LNR65556:LNR65557 LXN65556:LXN65557 MHJ65556:MHJ65557 MRF65556:MRF65557 NBB65556:NBB65557 NKX65556:NKX65557 NUT65556:NUT65557 OEP65556:OEP65557 OOL65556:OOL65557 OYH65556:OYH65557 PID65556:PID65557 PRZ65556:PRZ65557 QBV65556:QBV65557 QLR65556:QLR65557 QVN65556:QVN65557 RFJ65556:RFJ65557 RPF65556:RPF65557 RZB65556:RZB65557 SIX65556:SIX65557 SST65556:SST65557 TCP65556:TCP65557 TML65556:TML65557 TWH65556:TWH65557 UGD65556:UGD65557 UPZ65556:UPZ65557 UZV65556:UZV65557 VJR65556:VJR65557 VTN65556:VTN65557 WDJ65556:WDJ65557 WNF65556:WNF65557 WXB65556:WXB65557 R131092:R131093 KP131092:KP131093 UL131092:UL131093 AEH131092:AEH131093 AOD131092:AOD131093 AXZ131092:AXZ131093 BHV131092:BHV131093 BRR131092:BRR131093 CBN131092:CBN131093 CLJ131092:CLJ131093 CVF131092:CVF131093 DFB131092:DFB131093 DOX131092:DOX131093 DYT131092:DYT131093 EIP131092:EIP131093 ESL131092:ESL131093 FCH131092:FCH131093 FMD131092:FMD131093 FVZ131092:FVZ131093 GFV131092:GFV131093 GPR131092:GPR131093 GZN131092:GZN131093 HJJ131092:HJJ131093 HTF131092:HTF131093 IDB131092:IDB131093 IMX131092:IMX131093 IWT131092:IWT131093 JGP131092:JGP131093 JQL131092:JQL131093 KAH131092:KAH131093 KKD131092:KKD131093 KTZ131092:KTZ131093 LDV131092:LDV131093 LNR131092:LNR131093 LXN131092:LXN131093 MHJ131092:MHJ131093 MRF131092:MRF131093 NBB131092:NBB131093 NKX131092:NKX131093 NUT131092:NUT131093 OEP131092:OEP131093 OOL131092:OOL131093 OYH131092:OYH131093 PID131092:PID131093 PRZ131092:PRZ131093 QBV131092:QBV131093 QLR131092:QLR131093 QVN131092:QVN131093 RFJ131092:RFJ131093 RPF131092:RPF131093 RZB131092:RZB131093 SIX131092:SIX131093 SST131092:SST131093 TCP131092:TCP131093 TML131092:TML131093 TWH131092:TWH131093 UGD131092:UGD131093 UPZ131092:UPZ131093 UZV131092:UZV131093 VJR131092:VJR131093 VTN131092:VTN131093 WDJ131092:WDJ131093 WNF131092:WNF131093 WXB131092:WXB131093 R196628:R196629 KP196628:KP196629 UL196628:UL196629 AEH196628:AEH196629 AOD196628:AOD196629 AXZ196628:AXZ196629 BHV196628:BHV196629 BRR196628:BRR196629 CBN196628:CBN196629 CLJ196628:CLJ196629 CVF196628:CVF196629 DFB196628:DFB196629 DOX196628:DOX196629 DYT196628:DYT196629 EIP196628:EIP196629 ESL196628:ESL196629 FCH196628:FCH196629 FMD196628:FMD196629 FVZ196628:FVZ196629 GFV196628:GFV196629 GPR196628:GPR196629 GZN196628:GZN196629 HJJ196628:HJJ196629 HTF196628:HTF196629 IDB196628:IDB196629 IMX196628:IMX196629 IWT196628:IWT196629 JGP196628:JGP196629 JQL196628:JQL196629 KAH196628:KAH196629 KKD196628:KKD196629 KTZ196628:KTZ196629 LDV196628:LDV196629 LNR196628:LNR196629 LXN196628:LXN196629 MHJ196628:MHJ196629 MRF196628:MRF196629 NBB196628:NBB196629 NKX196628:NKX196629 NUT196628:NUT196629 OEP196628:OEP196629 OOL196628:OOL196629 OYH196628:OYH196629 PID196628:PID196629 PRZ196628:PRZ196629 QBV196628:QBV196629 QLR196628:QLR196629 QVN196628:QVN196629 RFJ196628:RFJ196629 RPF196628:RPF196629 RZB196628:RZB196629 SIX196628:SIX196629 SST196628:SST196629 TCP196628:TCP196629 TML196628:TML196629 TWH196628:TWH196629 UGD196628:UGD196629 UPZ196628:UPZ196629 UZV196628:UZV196629 VJR196628:VJR196629 VTN196628:VTN196629 WDJ196628:WDJ196629 WNF196628:WNF196629 WXB196628:WXB196629 R262164:R262165 KP262164:KP262165 UL262164:UL262165 AEH262164:AEH262165 AOD262164:AOD262165 AXZ262164:AXZ262165 BHV262164:BHV262165 BRR262164:BRR262165 CBN262164:CBN262165 CLJ262164:CLJ262165 CVF262164:CVF262165 DFB262164:DFB262165 DOX262164:DOX262165 DYT262164:DYT262165 EIP262164:EIP262165 ESL262164:ESL262165 FCH262164:FCH262165 FMD262164:FMD262165 FVZ262164:FVZ262165 GFV262164:GFV262165 GPR262164:GPR262165 GZN262164:GZN262165 HJJ262164:HJJ262165 HTF262164:HTF262165 IDB262164:IDB262165 IMX262164:IMX262165 IWT262164:IWT262165 JGP262164:JGP262165 JQL262164:JQL262165 KAH262164:KAH262165 KKD262164:KKD262165 KTZ262164:KTZ262165 LDV262164:LDV262165 LNR262164:LNR262165 LXN262164:LXN262165 MHJ262164:MHJ262165 MRF262164:MRF262165 NBB262164:NBB262165 NKX262164:NKX262165 NUT262164:NUT262165 OEP262164:OEP262165 OOL262164:OOL262165 OYH262164:OYH262165 PID262164:PID262165 PRZ262164:PRZ262165 QBV262164:QBV262165 QLR262164:QLR262165 QVN262164:QVN262165 RFJ262164:RFJ262165 RPF262164:RPF262165 RZB262164:RZB262165 SIX262164:SIX262165 SST262164:SST262165 TCP262164:TCP262165 TML262164:TML262165 TWH262164:TWH262165 UGD262164:UGD262165 UPZ262164:UPZ262165 UZV262164:UZV262165 VJR262164:VJR262165 VTN262164:VTN262165 WDJ262164:WDJ262165 WNF262164:WNF262165 WXB262164:WXB262165 R327700:R327701 KP327700:KP327701 UL327700:UL327701 AEH327700:AEH327701 AOD327700:AOD327701 AXZ327700:AXZ327701 BHV327700:BHV327701 BRR327700:BRR327701 CBN327700:CBN327701 CLJ327700:CLJ327701 CVF327700:CVF327701 DFB327700:DFB327701 DOX327700:DOX327701 DYT327700:DYT327701 EIP327700:EIP327701 ESL327700:ESL327701 FCH327700:FCH327701 FMD327700:FMD327701 FVZ327700:FVZ327701 GFV327700:GFV327701 GPR327700:GPR327701 GZN327700:GZN327701 HJJ327700:HJJ327701 HTF327700:HTF327701 IDB327700:IDB327701 IMX327700:IMX327701 IWT327700:IWT327701 JGP327700:JGP327701 JQL327700:JQL327701 KAH327700:KAH327701 KKD327700:KKD327701 KTZ327700:KTZ327701 LDV327700:LDV327701 LNR327700:LNR327701 LXN327700:LXN327701 MHJ327700:MHJ327701 MRF327700:MRF327701 NBB327700:NBB327701 NKX327700:NKX327701 NUT327700:NUT327701 OEP327700:OEP327701 OOL327700:OOL327701 OYH327700:OYH327701 PID327700:PID327701 PRZ327700:PRZ327701 QBV327700:QBV327701 QLR327700:QLR327701 QVN327700:QVN327701 RFJ327700:RFJ327701 RPF327700:RPF327701 RZB327700:RZB327701 SIX327700:SIX327701 SST327700:SST327701 TCP327700:TCP327701 TML327700:TML327701 TWH327700:TWH327701 UGD327700:UGD327701 UPZ327700:UPZ327701 UZV327700:UZV327701 VJR327700:VJR327701 VTN327700:VTN327701 WDJ327700:WDJ327701 WNF327700:WNF327701 WXB327700:WXB327701 R393236:R393237 KP393236:KP393237 UL393236:UL393237 AEH393236:AEH393237 AOD393236:AOD393237 AXZ393236:AXZ393237 BHV393236:BHV393237 BRR393236:BRR393237 CBN393236:CBN393237 CLJ393236:CLJ393237 CVF393236:CVF393237 DFB393236:DFB393237 DOX393236:DOX393237 DYT393236:DYT393237 EIP393236:EIP393237 ESL393236:ESL393237 FCH393236:FCH393237 FMD393236:FMD393237 FVZ393236:FVZ393237 GFV393236:GFV393237 GPR393236:GPR393237 GZN393236:GZN393237 HJJ393236:HJJ393237 HTF393236:HTF393237 IDB393236:IDB393237 IMX393236:IMX393237 IWT393236:IWT393237 JGP393236:JGP393237 JQL393236:JQL393237 KAH393236:KAH393237 KKD393236:KKD393237 KTZ393236:KTZ393237 LDV393236:LDV393237 LNR393236:LNR393237 LXN393236:LXN393237 MHJ393236:MHJ393237 MRF393236:MRF393237 NBB393236:NBB393237 NKX393236:NKX393237 NUT393236:NUT393237 OEP393236:OEP393237 OOL393236:OOL393237 OYH393236:OYH393237 PID393236:PID393237 PRZ393236:PRZ393237 QBV393236:QBV393237 QLR393236:QLR393237 QVN393236:QVN393237 RFJ393236:RFJ393237 RPF393236:RPF393237 RZB393236:RZB393237 SIX393236:SIX393237 SST393236:SST393237 TCP393236:TCP393237 TML393236:TML393237 TWH393236:TWH393237 UGD393236:UGD393237 UPZ393236:UPZ393237 UZV393236:UZV393237 VJR393236:VJR393237 VTN393236:VTN393237 WDJ393236:WDJ393237 WNF393236:WNF393237 WXB393236:WXB393237 R458772:R458773 KP458772:KP458773 UL458772:UL458773 AEH458772:AEH458773 AOD458772:AOD458773 AXZ458772:AXZ458773 BHV458772:BHV458773 BRR458772:BRR458773 CBN458772:CBN458773 CLJ458772:CLJ458773 CVF458772:CVF458773 DFB458772:DFB458773 DOX458772:DOX458773 DYT458772:DYT458773 EIP458772:EIP458773 ESL458772:ESL458773 FCH458772:FCH458773 FMD458772:FMD458773 FVZ458772:FVZ458773 GFV458772:GFV458773 GPR458772:GPR458773 GZN458772:GZN458773 HJJ458772:HJJ458773 HTF458772:HTF458773 IDB458772:IDB458773 IMX458772:IMX458773 IWT458772:IWT458773 JGP458772:JGP458773 JQL458772:JQL458773 KAH458772:KAH458773 KKD458772:KKD458773 KTZ458772:KTZ458773 LDV458772:LDV458773 LNR458772:LNR458773 LXN458772:LXN458773 MHJ458772:MHJ458773 MRF458772:MRF458773 NBB458772:NBB458773 NKX458772:NKX458773 NUT458772:NUT458773 OEP458772:OEP458773 OOL458772:OOL458773 OYH458772:OYH458773 PID458772:PID458773 PRZ458772:PRZ458773 QBV458772:QBV458773 QLR458772:QLR458773 QVN458772:QVN458773 RFJ458772:RFJ458773 RPF458772:RPF458773 RZB458772:RZB458773 SIX458772:SIX458773 SST458772:SST458773 TCP458772:TCP458773 TML458772:TML458773 TWH458772:TWH458773 UGD458772:UGD458773 UPZ458772:UPZ458773 UZV458772:UZV458773 VJR458772:VJR458773 VTN458772:VTN458773 WDJ458772:WDJ458773 WNF458772:WNF458773 WXB458772:WXB458773 R524308:R524309 KP524308:KP524309 UL524308:UL524309 AEH524308:AEH524309 AOD524308:AOD524309 AXZ524308:AXZ524309 BHV524308:BHV524309 BRR524308:BRR524309 CBN524308:CBN524309 CLJ524308:CLJ524309 CVF524308:CVF524309 DFB524308:DFB524309 DOX524308:DOX524309 DYT524308:DYT524309 EIP524308:EIP524309 ESL524308:ESL524309 FCH524308:FCH524309 FMD524308:FMD524309 FVZ524308:FVZ524309 GFV524308:GFV524309 GPR524308:GPR524309 GZN524308:GZN524309 HJJ524308:HJJ524309 HTF524308:HTF524309 IDB524308:IDB524309 IMX524308:IMX524309 IWT524308:IWT524309 JGP524308:JGP524309 JQL524308:JQL524309 KAH524308:KAH524309 KKD524308:KKD524309 KTZ524308:KTZ524309 LDV524308:LDV524309 LNR524308:LNR524309 LXN524308:LXN524309 MHJ524308:MHJ524309 MRF524308:MRF524309 NBB524308:NBB524309 NKX524308:NKX524309 NUT524308:NUT524309 OEP524308:OEP524309 OOL524308:OOL524309 OYH524308:OYH524309 PID524308:PID524309 PRZ524308:PRZ524309 QBV524308:QBV524309 QLR524308:QLR524309 QVN524308:QVN524309 RFJ524308:RFJ524309 RPF524308:RPF524309 RZB524308:RZB524309 SIX524308:SIX524309 SST524308:SST524309 TCP524308:TCP524309 TML524308:TML524309 TWH524308:TWH524309 UGD524308:UGD524309 UPZ524308:UPZ524309 UZV524308:UZV524309 VJR524308:VJR524309 VTN524308:VTN524309 WDJ524308:WDJ524309 WNF524308:WNF524309 WXB524308:WXB524309 R589844:R589845 KP589844:KP589845 UL589844:UL589845 AEH589844:AEH589845 AOD589844:AOD589845 AXZ589844:AXZ589845 BHV589844:BHV589845 BRR589844:BRR589845 CBN589844:CBN589845 CLJ589844:CLJ589845 CVF589844:CVF589845 DFB589844:DFB589845 DOX589844:DOX589845 DYT589844:DYT589845 EIP589844:EIP589845 ESL589844:ESL589845 FCH589844:FCH589845 FMD589844:FMD589845 FVZ589844:FVZ589845 GFV589844:GFV589845 GPR589844:GPR589845 GZN589844:GZN589845 HJJ589844:HJJ589845 HTF589844:HTF589845 IDB589844:IDB589845 IMX589844:IMX589845 IWT589844:IWT589845 JGP589844:JGP589845 JQL589844:JQL589845 KAH589844:KAH589845 KKD589844:KKD589845 KTZ589844:KTZ589845 LDV589844:LDV589845 LNR589844:LNR589845 LXN589844:LXN589845 MHJ589844:MHJ589845 MRF589844:MRF589845 NBB589844:NBB589845 NKX589844:NKX589845 NUT589844:NUT589845 OEP589844:OEP589845 OOL589844:OOL589845 OYH589844:OYH589845 PID589844:PID589845 PRZ589844:PRZ589845 QBV589844:QBV589845 QLR589844:QLR589845 QVN589844:QVN589845 RFJ589844:RFJ589845 RPF589844:RPF589845 RZB589844:RZB589845 SIX589844:SIX589845 SST589844:SST589845 TCP589844:TCP589845 TML589844:TML589845 TWH589844:TWH589845 UGD589844:UGD589845 UPZ589844:UPZ589845 UZV589844:UZV589845 VJR589844:VJR589845 VTN589844:VTN589845 WDJ589844:WDJ589845 WNF589844:WNF589845 WXB589844:WXB589845 R655380:R655381 KP655380:KP655381 UL655380:UL655381 AEH655380:AEH655381 AOD655380:AOD655381 AXZ655380:AXZ655381 BHV655380:BHV655381 BRR655380:BRR655381 CBN655380:CBN655381 CLJ655380:CLJ655381 CVF655380:CVF655381 DFB655380:DFB655381 DOX655380:DOX655381 DYT655380:DYT655381 EIP655380:EIP655381 ESL655380:ESL655381 FCH655380:FCH655381 FMD655380:FMD655381 FVZ655380:FVZ655381 GFV655380:GFV655381 GPR655380:GPR655381 GZN655380:GZN655381 HJJ655380:HJJ655381 HTF655380:HTF655381 IDB655380:IDB655381 IMX655380:IMX655381 IWT655380:IWT655381 JGP655380:JGP655381 JQL655380:JQL655381 KAH655380:KAH655381 KKD655380:KKD655381 KTZ655380:KTZ655381 LDV655380:LDV655381 LNR655380:LNR655381 LXN655380:LXN655381 MHJ655380:MHJ655381 MRF655380:MRF655381 NBB655380:NBB655381 NKX655380:NKX655381 NUT655380:NUT655381 OEP655380:OEP655381 OOL655380:OOL655381 OYH655380:OYH655381 PID655380:PID655381 PRZ655380:PRZ655381 QBV655380:QBV655381 QLR655380:QLR655381 QVN655380:QVN655381 RFJ655380:RFJ655381 RPF655380:RPF655381 RZB655380:RZB655381 SIX655380:SIX655381 SST655380:SST655381 TCP655380:TCP655381 TML655380:TML655381 TWH655380:TWH655381 UGD655380:UGD655381 UPZ655380:UPZ655381 UZV655380:UZV655381 VJR655380:VJR655381 VTN655380:VTN655381 WDJ655380:WDJ655381 WNF655380:WNF655381 WXB655380:WXB655381 R720916:R720917 KP720916:KP720917 UL720916:UL720917 AEH720916:AEH720917 AOD720916:AOD720917 AXZ720916:AXZ720917 BHV720916:BHV720917 BRR720916:BRR720917 CBN720916:CBN720917 CLJ720916:CLJ720917 CVF720916:CVF720917 DFB720916:DFB720917 DOX720916:DOX720917 DYT720916:DYT720917 EIP720916:EIP720917 ESL720916:ESL720917 FCH720916:FCH720917 FMD720916:FMD720917 FVZ720916:FVZ720917 GFV720916:GFV720917 GPR720916:GPR720917 GZN720916:GZN720917 HJJ720916:HJJ720917 HTF720916:HTF720917 IDB720916:IDB720917 IMX720916:IMX720917 IWT720916:IWT720917 JGP720916:JGP720917 JQL720916:JQL720917 KAH720916:KAH720917 KKD720916:KKD720917 KTZ720916:KTZ720917 LDV720916:LDV720917 LNR720916:LNR720917 LXN720916:LXN720917 MHJ720916:MHJ720917 MRF720916:MRF720917 NBB720916:NBB720917 NKX720916:NKX720917 NUT720916:NUT720917 OEP720916:OEP720917 OOL720916:OOL720917 OYH720916:OYH720917 PID720916:PID720917 PRZ720916:PRZ720917 QBV720916:QBV720917 QLR720916:QLR720917 QVN720916:QVN720917 RFJ720916:RFJ720917 RPF720916:RPF720917 RZB720916:RZB720917 SIX720916:SIX720917 SST720916:SST720917 TCP720916:TCP720917 TML720916:TML720917 TWH720916:TWH720917 UGD720916:UGD720917 UPZ720916:UPZ720917 UZV720916:UZV720917 VJR720916:VJR720917 VTN720916:VTN720917 WDJ720916:WDJ720917 WNF720916:WNF720917 WXB720916:WXB720917 R786452:R786453 KP786452:KP786453 UL786452:UL786453 AEH786452:AEH786453 AOD786452:AOD786453 AXZ786452:AXZ786453 BHV786452:BHV786453 BRR786452:BRR786453 CBN786452:CBN786453 CLJ786452:CLJ786453 CVF786452:CVF786453 DFB786452:DFB786453 DOX786452:DOX786453 DYT786452:DYT786453 EIP786452:EIP786453 ESL786452:ESL786453 FCH786452:FCH786453 FMD786452:FMD786453 FVZ786452:FVZ786453 GFV786452:GFV786453 GPR786452:GPR786453 GZN786452:GZN786453 HJJ786452:HJJ786453 HTF786452:HTF786453 IDB786452:IDB786453 IMX786452:IMX786453 IWT786452:IWT786453 JGP786452:JGP786453 JQL786452:JQL786453 KAH786452:KAH786453 KKD786452:KKD786453 KTZ786452:KTZ786453 LDV786452:LDV786453 LNR786452:LNR786453 LXN786452:LXN786453 MHJ786452:MHJ786453 MRF786452:MRF786453 NBB786452:NBB786453 NKX786452:NKX786453 NUT786452:NUT786453 OEP786452:OEP786453 OOL786452:OOL786453 OYH786452:OYH786453 PID786452:PID786453 PRZ786452:PRZ786453 QBV786452:QBV786453 QLR786452:QLR786453 QVN786452:QVN786453 RFJ786452:RFJ786453 RPF786452:RPF786453 RZB786452:RZB786453 SIX786452:SIX786453 SST786452:SST786453 TCP786452:TCP786453 TML786452:TML786453 TWH786452:TWH786453 UGD786452:UGD786453 UPZ786452:UPZ786453 UZV786452:UZV786453 VJR786452:VJR786453 VTN786452:VTN786453 WDJ786452:WDJ786453 WNF786452:WNF786453 WXB786452:WXB786453 R851988:R851989 KP851988:KP851989 UL851988:UL851989 AEH851988:AEH851989 AOD851988:AOD851989 AXZ851988:AXZ851989 BHV851988:BHV851989 BRR851988:BRR851989 CBN851988:CBN851989 CLJ851988:CLJ851989 CVF851988:CVF851989 DFB851988:DFB851989 DOX851988:DOX851989 DYT851988:DYT851989 EIP851988:EIP851989 ESL851988:ESL851989 FCH851988:FCH851989 FMD851988:FMD851989 FVZ851988:FVZ851989 GFV851988:GFV851989 GPR851988:GPR851989 GZN851988:GZN851989 HJJ851988:HJJ851989 HTF851988:HTF851989 IDB851988:IDB851989 IMX851988:IMX851989 IWT851988:IWT851989 JGP851988:JGP851989 JQL851988:JQL851989 KAH851988:KAH851989 KKD851988:KKD851989 KTZ851988:KTZ851989 LDV851988:LDV851989 LNR851988:LNR851989 LXN851988:LXN851989 MHJ851988:MHJ851989 MRF851988:MRF851989 NBB851988:NBB851989 NKX851988:NKX851989 NUT851988:NUT851989 OEP851988:OEP851989 OOL851988:OOL851989 OYH851988:OYH851989 PID851988:PID851989 PRZ851988:PRZ851989 QBV851988:QBV851989 QLR851988:QLR851989 QVN851988:QVN851989 RFJ851988:RFJ851989 RPF851988:RPF851989 RZB851988:RZB851989 SIX851988:SIX851989 SST851988:SST851989 TCP851988:TCP851989 TML851988:TML851989 TWH851988:TWH851989 UGD851988:UGD851989 UPZ851988:UPZ851989 UZV851988:UZV851989 VJR851988:VJR851989 VTN851988:VTN851989 WDJ851988:WDJ851989 WNF851988:WNF851989 WXB851988:WXB851989 R917524:R917525 KP917524:KP917525 UL917524:UL917525 AEH917524:AEH917525 AOD917524:AOD917525 AXZ917524:AXZ917525 BHV917524:BHV917525 BRR917524:BRR917525 CBN917524:CBN917525 CLJ917524:CLJ917525 CVF917524:CVF917525 DFB917524:DFB917525 DOX917524:DOX917525 DYT917524:DYT917525 EIP917524:EIP917525 ESL917524:ESL917525 FCH917524:FCH917525 FMD917524:FMD917525 FVZ917524:FVZ917525 GFV917524:GFV917525 GPR917524:GPR917525 GZN917524:GZN917525 HJJ917524:HJJ917525 HTF917524:HTF917525 IDB917524:IDB917525 IMX917524:IMX917525 IWT917524:IWT917525 JGP917524:JGP917525 JQL917524:JQL917525 KAH917524:KAH917525 KKD917524:KKD917525 KTZ917524:KTZ917525 LDV917524:LDV917525 LNR917524:LNR917525 LXN917524:LXN917525 MHJ917524:MHJ917525 MRF917524:MRF917525 NBB917524:NBB917525 NKX917524:NKX917525 NUT917524:NUT917525 OEP917524:OEP917525 OOL917524:OOL917525 OYH917524:OYH917525 PID917524:PID917525 PRZ917524:PRZ917525 QBV917524:QBV917525 QLR917524:QLR917525 QVN917524:QVN917525 RFJ917524:RFJ917525 RPF917524:RPF917525 RZB917524:RZB917525 SIX917524:SIX917525 SST917524:SST917525 TCP917524:TCP917525 TML917524:TML917525 TWH917524:TWH917525 UGD917524:UGD917525 UPZ917524:UPZ917525 UZV917524:UZV917525 VJR917524:VJR917525 VTN917524:VTN917525 WDJ917524:WDJ917525 WNF917524:WNF917525 WXB917524:WXB917525 R983060:R983061 KP983060:KP983061 UL983060:UL983061 AEH983060:AEH983061 AOD983060:AOD983061 AXZ983060:AXZ983061 BHV983060:BHV983061 BRR983060:BRR983061 CBN983060:CBN983061 CLJ983060:CLJ983061 CVF983060:CVF983061 DFB983060:DFB983061 DOX983060:DOX983061 DYT983060:DYT983061 EIP983060:EIP983061 ESL983060:ESL983061 FCH983060:FCH983061 FMD983060:FMD983061 FVZ983060:FVZ983061 GFV983060:GFV983061 GPR983060:GPR983061 GZN983060:GZN983061 HJJ983060:HJJ983061 HTF983060:HTF983061 IDB983060:IDB983061 IMX983060:IMX983061 IWT983060:IWT983061 JGP983060:JGP983061 JQL983060:JQL983061 KAH983060:KAH983061 KKD983060:KKD983061 KTZ983060:KTZ983061 LDV983060:LDV983061 LNR983060:LNR983061 LXN983060:LXN983061 MHJ983060:MHJ983061 MRF983060:MRF983061 NBB983060:NBB983061 NKX983060:NKX983061 NUT983060:NUT983061 OEP983060:OEP983061 OOL983060:OOL983061 OYH983060:OYH983061 PID983060:PID983061 PRZ983060:PRZ983061 QBV983060:QBV983061 QLR983060:QLR983061 QVN983060:QVN983061 RFJ983060:RFJ983061 RPF983060:RPF983061 RZB983060:RZB983061 SIX983060:SIX983061 SST983060:SST983061 TCP983060:TCP983061 TML983060:TML983061 TWH983060:TWH983061 UGD983060:UGD983061 UPZ983060:UPZ983061 UZV983060:UZV983061 VJR983060:VJR983061 VTN983060:VTN983061 WDJ983060:WDJ983061 WNF983060:WNF983061 T24:T25 KR24:KR25 UN24:UN25 AEJ24:AEJ25 AOF24:AOF25 AYB24:AYB25 BHX24:BHX25 BRT24:BRT25 CBP24:CBP25 CLL24:CLL25 CVH24:CVH25 DFD24:DFD25 DOZ24:DOZ25 DYV24:DYV25 EIR24:EIR25 ESN24:ESN25 FCJ24:FCJ25 FMF24:FMF25 FWB24:FWB25 GFX24:GFX25 GPT24:GPT25 GZP24:GZP25 HJL24:HJL25 HTH24:HTH25 IDD24:IDD25 IMZ24:IMZ25 IWV24:IWV25 JGR24:JGR25 JQN24:JQN25 KAJ24:KAJ25 KKF24:KKF25 KUB24:KUB25 LDX24:LDX25 LNT24:LNT25 LXP24:LXP25 MHL24:MHL25 MRH24:MRH25 NBD24:NBD25 NKZ24:NKZ25 NUV24:NUV25 OER24:OER25 OON24:OON25 OYJ24:OYJ25 PIF24:PIF25 PSB24:PSB25 QBX24:QBX25 QLT24:QLT25 QVP24:QVP25 RFL24:RFL25 RPH24:RPH25 RZD24:RZD25 SIZ24:SIZ25 SSV24:SSV25 TCR24:TCR25 TMN24:TMN25 TWJ24:TWJ25 UGF24:UGF25 UQB24:UQB25 UZX24:UZX25 VJT24:VJT25 VTP24:VTP25 WDL24:WDL25 WNH24:WNH25 WXD24:WXD25 R24:R25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AO65556:AO65557 AO131092:AO131093 AO196628:AO196629 AO262164:AO262165 AO327700:AO327701 AO393236:AO393237 AO458772:AO458773 AO524308:AO524309 AO589844:AO589845 AO655380:AO655381 AO720916:AO720917 AO786452:AO786453 AO851988:AO851989 AO917524:AO917525 AO983060:AO983061 AM65556:AM65557 AM131092:AM131093 AM196628:AM196629 AM262164:AM262165 AM327700:AM327701 AM393236:AM393237 AM458772:AM458773 AM524308:AM524309 AM589844:AM589845 AM655380:AM655381 AM720916:AM720917 AM786452:AM786453 AM851988:AM851989 AM917524:AM917525 AM983060:AM983061 AO24:AO25 AM24:AM25 AV65556:AV65557 AV131092:AV131093 AV196628:AV196629 AV262164:AV262165 AV327700:AV327701 AV393236:AV393237 AV458772:AV458773 AV524308:AV524309 AV589844:AV589845 AV655380:AV655381 AV720916:AV720917 AV786452:AV786453 AV851988:AV851989 AV917524:AV917525 AV983060:AV983061 AT65556:AT65557 AT131092:AT131093 AT196628:AT196629 AT262164:AT262165 AT327700:AT327701 AT393236:AT393237 AT458772:AT458773 AT524308:AT524309 AT589844:AT589845 AT655380:AT655381 AT720916:AT720917 AT786452:AT786453 AT851988:AT851989 AT917524:AT917525 AT983060:AT983061 AV24:AV25 AT24:AT25"/>
    <dataValidation allowBlank="1" showInputMessage="1" showErrorMessage="1" prompt="Для выбора выполните двойной щелчок левой клавиши мыши по соответствующей ячейке." sqref="S65556:S65557 KQ65556:KQ65557 UM65556:UM65557 AEI65556:AEI65557 AOE65556:AOE65557 AYA65556:AYA65557 BHW65556:BHW65557 BRS65556:BRS65557 CBO65556:CBO65557 CLK65556:CLK65557 CVG65556:CVG65557 DFC65556:DFC65557 DOY65556:DOY65557 DYU65556:DYU65557 EIQ65556:EIQ65557 ESM65556:ESM65557 FCI65556:FCI65557 FME65556:FME65557 FWA65556:FWA65557 GFW65556:GFW65557 GPS65556:GPS65557 GZO65556:GZO65557 HJK65556:HJK65557 HTG65556:HTG65557 IDC65556:IDC65557 IMY65556:IMY65557 IWU65556:IWU65557 JGQ65556:JGQ65557 JQM65556:JQM65557 KAI65556:KAI65557 KKE65556:KKE65557 KUA65556:KUA65557 LDW65556:LDW65557 LNS65556:LNS65557 LXO65556:LXO65557 MHK65556:MHK65557 MRG65556:MRG65557 NBC65556:NBC65557 NKY65556:NKY65557 NUU65556:NUU65557 OEQ65556:OEQ65557 OOM65556:OOM65557 OYI65556:OYI65557 PIE65556:PIE65557 PSA65556:PSA65557 QBW65556:QBW65557 QLS65556:QLS65557 QVO65556:QVO65557 RFK65556:RFK65557 RPG65556:RPG65557 RZC65556:RZC65557 SIY65556:SIY65557 SSU65556:SSU65557 TCQ65556:TCQ65557 TMM65556:TMM65557 TWI65556:TWI65557 UGE65556:UGE65557 UQA65556:UQA65557 UZW65556:UZW65557 VJS65556:VJS65557 VTO65556:VTO65557 WDK65556:WDK65557 WNG65556:WNG65557 WXC65556:WXC65557 S131092:S131093 KQ131092:KQ131093 UM131092:UM131093 AEI131092:AEI131093 AOE131092:AOE131093 AYA131092:AYA131093 BHW131092:BHW131093 BRS131092:BRS131093 CBO131092:CBO131093 CLK131092:CLK131093 CVG131092:CVG131093 DFC131092:DFC131093 DOY131092:DOY131093 DYU131092:DYU131093 EIQ131092:EIQ131093 ESM131092:ESM131093 FCI131092:FCI131093 FME131092:FME131093 FWA131092:FWA131093 GFW131092:GFW131093 GPS131092:GPS131093 GZO131092:GZO131093 HJK131092:HJK131093 HTG131092:HTG131093 IDC131092:IDC131093 IMY131092:IMY131093 IWU131092:IWU131093 JGQ131092:JGQ131093 JQM131092:JQM131093 KAI131092:KAI131093 KKE131092:KKE131093 KUA131092:KUA131093 LDW131092:LDW131093 LNS131092:LNS131093 LXO131092:LXO131093 MHK131092:MHK131093 MRG131092:MRG131093 NBC131092:NBC131093 NKY131092:NKY131093 NUU131092:NUU131093 OEQ131092:OEQ131093 OOM131092:OOM131093 OYI131092:OYI131093 PIE131092:PIE131093 PSA131092:PSA131093 QBW131092:QBW131093 QLS131092:QLS131093 QVO131092:QVO131093 RFK131092:RFK131093 RPG131092:RPG131093 RZC131092:RZC131093 SIY131092:SIY131093 SSU131092:SSU131093 TCQ131092:TCQ131093 TMM131092:TMM131093 TWI131092:TWI131093 UGE131092:UGE131093 UQA131092:UQA131093 UZW131092:UZW131093 VJS131092:VJS131093 VTO131092:VTO131093 WDK131092:WDK131093 WNG131092:WNG131093 WXC131092:WXC131093 S196628:S196629 KQ196628:KQ196629 UM196628:UM196629 AEI196628:AEI196629 AOE196628:AOE196629 AYA196628:AYA196629 BHW196628:BHW196629 BRS196628:BRS196629 CBO196628:CBO196629 CLK196628:CLK196629 CVG196628:CVG196629 DFC196628:DFC196629 DOY196628:DOY196629 DYU196628:DYU196629 EIQ196628:EIQ196629 ESM196628:ESM196629 FCI196628:FCI196629 FME196628:FME196629 FWA196628:FWA196629 GFW196628:GFW196629 GPS196628:GPS196629 GZO196628:GZO196629 HJK196628:HJK196629 HTG196628:HTG196629 IDC196628:IDC196629 IMY196628:IMY196629 IWU196628:IWU196629 JGQ196628:JGQ196629 JQM196628:JQM196629 KAI196628:KAI196629 KKE196628:KKE196629 KUA196628:KUA196629 LDW196628:LDW196629 LNS196628:LNS196629 LXO196628:LXO196629 MHK196628:MHK196629 MRG196628:MRG196629 NBC196628:NBC196629 NKY196628:NKY196629 NUU196628:NUU196629 OEQ196628:OEQ196629 OOM196628:OOM196629 OYI196628:OYI196629 PIE196628:PIE196629 PSA196628:PSA196629 QBW196628:QBW196629 QLS196628:QLS196629 QVO196628:QVO196629 RFK196628:RFK196629 RPG196628:RPG196629 RZC196628:RZC196629 SIY196628:SIY196629 SSU196628:SSU196629 TCQ196628:TCQ196629 TMM196628:TMM196629 TWI196628:TWI196629 UGE196628:UGE196629 UQA196628:UQA196629 UZW196628:UZW196629 VJS196628:VJS196629 VTO196628:VTO196629 WDK196628:WDK196629 WNG196628:WNG196629 WXC196628:WXC196629 S262164:S262165 KQ262164:KQ262165 UM262164:UM262165 AEI262164:AEI262165 AOE262164:AOE262165 AYA262164:AYA262165 BHW262164:BHW262165 BRS262164:BRS262165 CBO262164:CBO262165 CLK262164:CLK262165 CVG262164:CVG262165 DFC262164:DFC262165 DOY262164:DOY262165 DYU262164:DYU262165 EIQ262164:EIQ262165 ESM262164:ESM262165 FCI262164:FCI262165 FME262164:FME262165 FWA262164:FWA262165 GFW262164:GFW262165 GPS262164:GPS262165 GZO262164:GZO262165 HJK262164:HJK262165 HTG262164:HTG262165 IDC262164:IDC262165 IMY262164:IMY262165 IWU262164:IWU262165 JGQ262164:JGQ262165 JQM262164:JQM262165 KAI262164:KAI262165 KKE262164:KKE262165 KUA262164:KUA262165 LDW262164:LDW262165 LNS262164:LNS262165 LXO262164:LXO262165 MHK262164:MHK262165 MRG262164:MRG262165 NBC262164:NBC262165 NKY262164:NKY262165 NUU262164:NUU262165 OEQ262164:OEQ262165 OOM262164:OOM262165 OYI262164:OYI262165 PIE262164:PIE262165 PSA262164:PSA262165 QBW262164:QBW262165 QLS262164:QLS262165 QVO262164:QVO262165 RFK262164:RFK262165 RPG262164:RPG262165 RZC262164:RZC262165 SIY262164:SIY262165 SSU262164:SSU262165 TCQ262164:TCQ262165 TMM262164:TMM262165 TWI262164:TWI262165 UGE262164:UGE262165 UQA262164:UQA262165 UZW262164:UZW262165 VJS262164:VJS262165 VTO262164:VTO262165 WDK262164:WDK262165 WNG262164:WNG262165 WXC262164:WXC262165 S327700:S327701 KQ327700:KQ327701 UM327700:UM327701 AEI327700:AEI327701 AOE327700:AOE327701 AYA327700:AYA327701 BHW327700:BHW327701 BRS327700:BRS327701 CBO327700:CBO327701 CLK327700:CLK327701 CVG327700:CVG327701 DFC327700:DFC327701 DOY327700:DOY327701 DYU327700:DYU327701 EIQ327700:EIQ327701 ESM327700:ESM327701 FCI327700:FCI327701 FME327700:FME327701 FWA327700:FWA327701 GFW327700:GFW327701 GPS327700:GPS327701 GZO327700:GZO327701 HJK327700:HJK327701 HTG327700:HTG327701 IDC327700:IDC327701 IMY327700:IMY327701 IWU327700:IWU327701 JGQ327700:JGQ327701 JQM327700:JQM327701 KAI327700:KAI327701 KKE327700:KKE327701 KUA327700:KUA327701 LDW327700:LDW327701 LNS327700:LNS327701 LXO327700:LXO327701 MHK327700:MHK327701 MRG327700:MRG327701 NBC327700:NBC327701 NKY327700:NKY327701 NUU327700:NUU327701 OEQ327700:OEQ327701 OOM327700:OOM327701 OYI327700:OYI327701 PIE327700:PIE327701 PSA327700:PSA327701 QBW327700:QBW327701 QLS327700:QLS327701 QVO327700:QVO327701 RFK327700:RFK327701 RPG327700:RPG327701 RZC327700:RZC327701 SIY327700:SIY327701 SSU327700:SSU327701 TCQ327700:TCQ327701 TMM327700:TMM327701 TWI327700:TWI327701 UGE327700:UGE327701 UQA327700:UQA327701 UZW327700:UZW327701 VJS327700:VJS327701 VTO327700:VTO327701 WDK327700:WDK327701 WNG327700:WNG327701 WXC327700:WXC327701 S393236:S393237 KQ393236:KQ393237 UM393236:UM393237 AEI393236:AEI393237 AOE393236:AOE393237 AYA393236:AYA393237 BHW393236:BHW393237 BRS393236:BRS393237 CBO393236:CBO393237 CLK393236:CLK393237 CVG393236:CVG393237 DFC393236:DFC393237 DOY393236:DOY393237 DYU393236:DYU393237 EIQ393236:EIQ393237 ESM393236:ESM393237 FCI393236:FCI393237 FME393236:FME393237 FWA393236:FWA393237 GFW393236:GFW393237 GPS393236:GPS393237 GZO393236:GZO393237 HJK393236:HJK393237 HTG393236:HTG393237 IDC393236:IDC393237 IMY393236:IMY393237 IWU393236:IWU393237 JGQ393236:JGQ393237 JQM393236:JQM393237 KAI393236:KAI393237 KKE393236:KKE393237 KUA393236:KUA393237 LDW393236:LDW393237 LNS393236:LNS393237 LXO393236:LXO393237 MHK393236:MHK393237 MRG393236:MRG393237 NBC393236:NBC393237 NKY393236:NKY393237 NUU393236:NUU393237 OEQ393236:OEQ393237 OOM393236:OOM393237 OYI393236:OYI393237 PIE393236:PIE393237 PSA393236:PSA393237 QBW393236:QBW393237 QLS393236:QLS393237 QVO393236:QVO393237 RFK393236:RFK393237 RPG393236:RPG393237 RZC393236:RZC393237 SIY393236:SIY393237 SSU393236:SSU393237 TCQ393236:TCQ393237 TMM393236:TMM393237 TWI393236:TWI393237 UGE393236:UGE393237 UQA393236:UQA393237 UZW393236:UZW393237 VJS393236:VJS393237 VTO393236:VTO393237 WDK393236:WDK393237 WNG393236:WNG393237 WXC393236:WXC393237 S458772:S458773 KQ458772:KQ458773 UM458772:UM458773 AEI458772:AEI458773 AOE458772:AOE458773 AYA458772:AYA458773 BHW458772:BHW458773 BRS458772:BRS458773 CBO458772:CBO458773 CLK458772:CLK458773 CVG458772:CVG458773 DFC458772:DFC458773 DOY458772:DOY458773 DYU458772:DYU458773 EIQ458772:EIQ458773 ESM458772:ESM458773 FCI458772:FCI458773 FME458772:FME458773 FWA458772:FWA458773 GFW458772:GFW458773 GPS458772:GPS458773 GZO458772:GZO458773 HJK458772:HJK458773 HTG458772:HTG458773 IDC458772:IDC458773 IMY458772:IMY458773 IWU458772:IWU458773 JGQ458772:JGQ458773 JQM458772:JQM458773 KAI458772:KAI458773 KKE458772:KKE458773 KUA458772:KUA458773 LDW458772:LDW458773 LNS458772:LNS458773 LXO458772:LXO458773 MHK458772:MHK458773 MRG458772:MRG458773 NBC458772:NBC458773 NKY458772:NKY458773 NUU458772:NUU458773 OEQ458772:OEQ458773 OOM458772:OOM458773 OYI458772:OYI458773 PIE458772:PIE458773 PSA458772:PSA458773 QBW458772:QBW458773 QLS458772:QLS458773 QVO458772:QVO458773 RFK458772:RFK458773 RPG458772:RPG458773 RZC458772:RZC458773 SIY458772:SIY458773 SSU458772:SSU458773 TCQ458772:TCQ458773 TMM458772:TMM458773 TWI458772:TWI458773 UGE458772:UGE458773 UQA458772:UQA458773 UZW458772:UZW458773 VJS458772:VJS458773 VTO458772:VTO458773 WDK458772:WDK458773 WNG458772:WNG458773 WXC458772:WXC458773 S524308:S524309 KQ524308:KQ524309 UM524308:UM524309 AEI524308:AEI524309 AOE524308:AOE524309 AYA524308:AYA524309 BHW524308:BHW524309 BRS524308:BRS524309 CBO524308:CBO524309 CLK524308:CLK524309 CVG524308:CVG524309 DFC524308:DFC524309 DOY524308:DOY524309 DYU524308:DYU524309 EIQ524308:EIQ524309 ESM524308:ESM524309 FCI524308:FCI524309 FME524308:FME524309 FWA524308:FWA524309 GFW524308:GFW524309 GPS524308:GPS524309 GZO524308:GZO524309 HJK524308:HJK524309 HTG524308:HTG524309 IDC524308:IDC524309 IMY524308:IMY524309 IWU524308:IWU524309 JGQ524308:JGQ524309 JQM524308:JQM524309 KAI524308:KAI524309 KKE524308:KKE524309 KUA524308:KUA524309 LDW524308:LDW524309 LNS524308:LNS524309 LXO524308:LXO524309 MHK524308:MHK524309 MRG524308:MRG524309 NBC524308:NBC524309 NKY524308:NKY524309 NUU524308:NUU524309 OEQ524308:OEQ524309 OOM524308:OOM524309 OYI524308:OYI524309 PIE524308:PIE524309 PSA524308:PSA524309 QBW524308:QBW524309 QLS524308:QLS524309 QVO524308:QVO524309 RFK524308:RFK524309 RPG524308:RPG524309 RZC524308:RZC524309 SIY524308:SIY524309 SSU524308:SSU524309 TCQ524308:TCQ524309 TMM524308:TMM524309 TWI524308:TWI524309 UGE524308:UGE524309 UQA524308:UQA524309 UZW524308:UZW524309 VJS524308:VJS524309 VTO524308:VTO524309 WDK524308:WDK524309 WNG524308:WNG524309 WXC524308:WXC524309 S589844:S589845 KQ589844:KQ589845 UM589844:UM589845 AEI589844:AEI589845 AOE589844:AOE589845 AYA589844:AYA589845 BHW589844:BHW589845 BRS589844:BRS589845 CBO589844:CBO589845 CLK589844:CLK589845 CVG589844:CVG589845 DFC589844:DFC589845 DOY589844:DOY589845 DYU589844:DYU589845 EIQ589844:EIQ589845 ESM589844:ESM589845 FCI589844:FCI589845 FME589844:FME589845 FWA589844:FWA589845 GFW589844:GFW589845 GPS589844:GPS589845 GZO589844:GZO589845 HJK589844:HJK589845 HTG589844:HTG589845 IDC589844:IDC589845 IMY589844:IMY589845 IWU589844:IWU589845 JGQ589844:JGQ589845 JQM589844:JQM589845 KAI589844:KAI589845 KKE589844:KKE589845 KUA589844:KUA589845 LDW589844:LDW589845 LNS589844:LNS589845 LXO589844:LXO589845 MHK589844:MHK589845 MRG589844:MRG589845 NBC589844:NBC589845 NKY589844:NKY589845 NUU589844:NUU589845 OEQ589844:OEQ589845 OOM589844:OOM589845 OYI589844:OYI589845 PIE589844:PIE589845 PSA589844:PSA589845 QBW589844:QBW589845 QLS589844:QLS589845 QVO589844:QVO589845 RFK589844:RFK589845 RPG589844:RPG589845 RZC589844:RZC589845 SIY589844:SIY589845 SSU589844:SSU589845 TCQ589844:TCQ589845 TMM589844:TMM589845 TWI589844:TWI589845 UGE589844:UGE589845 UQA589844:UQA589845 UZW589844:UZW589845 VJS589844:VJS589845 VTO589844:VTO589845 WDK589844:WDK589845 WNG589844:WNG589845 WXC589844:WXC589845 S655380:S655381 KQ655380:KQ655381 UM655380:UM655381 AEI655380:AEI655381 AOE655380:AOE655381 AYA655380:AYA655381 BHW655380:BHW655381 BRS655380:BRS655381 CBO655380:CBO655381 CLK655380:CLK655381 CVG655380:CVG655381 DFC655380:DFC655381 DOY655380:DOY655381 DYU655380:DYU655381 EIQ655380:EIQ655381 ESM655380:ESM655381 FCI655380:FCI655381 FME655380:FME655381 FWA655380:FWA655381 GFW655380:GFW655381 GPS655380:GPS655381 GZO655380:GZO655381 HJK655380:HJK655381 HTG655380:HTG655381 IDC655380:IDC655381 IMY655380:IMY655381 IWU655380:IWU655381 JGQ655380:JGQ655381 JQM655380:JQM655381 KAI655380:KAI655381 KKE655380:KKE655381 KUA655380:KUA655381 LDW655380:LDW655381 LNS655380:LNS655381 LXO655380:LXO655381 MHK655380:MHK655381 MRG655380:MRG655381 NBC655380:NBC655381 NKY655380:NKY655381 NUU655380:NUU655381 OEQ655380:OEQ655381 OOM655380:OOM655381 OYI655380:OYI655381 PIE655380:PIE655381 PSA655380:PSA655381 QBW655380:QBW655381 QLS655380:QLS655381 QVO655380:QVO655381 RFK655380:RFK655381 RPG655380:RPG655381 RZC655380:RZC655381 SIY655380:SIY655381 SSU655380:SSU655381 TCQ655380:TCQ655381 TMM655380:TMM655381 TWI655380:TWI655381 UGE655380:UGE655381 UQA655380:UQA655381 UZW655380:UZW655381 VJS655380:VJS655381 VTO655380:VTO655381 WDK655380:WDK655381 WNG655380:WNG655381 WXC655380:WXC655381 S720916:S720917 KQ720916:KQ720917 UM720916:UM720917 AEI720916:AEI720917 AOE720916:AOE720917 AYA720916:AYA720917 BHW720916:BHW720917 BRS720916:BRS720917 CBO720916:CBO720917 CLK720916:CLK720917 CVG720916:CVG720917 DFC720916:DFC720917 DOY720916:DOY720917 DYU720916:DYU720917 EIQ720916:EIQ720917 ESM720916:ESM720917 FCI720916:FCI720917 FME720916:FME720917 FWA720916:FWA720917 GFW720916:GFW720917 GPS720916:GPS720917 GZO720916:GZO720917 HJK720916:HJK720917 HTG720916:HTG720917 IDC720916:IDC720917 IMY720916:IMY720917 IWU720916:IWU720917 JGQ720916:JGQ720917 JQM720916:JQM720917 KAI720916:KAI720917 KKE720916:KKE720917 KUA720916:KUA720917 LDW720916:LDW720917 LNS720916:LNS720917 LXO720916:LXO720917 MHK720916:MHK720917 MRG720916:MRG720917 NBC720916:NBC720917 NKY720916:NKY720917 NUU720916:NUU720917 OEQ720916:OEQ720917 OOM720916:OOM720917 OYI720916:OYI720917 PIE720916:PIE720917 PSA720916:PSA720917 QBW720916:QBW720917 QLS720916:QLS720917 QVO720916:QVO720917 RFK720916:RFK720917 RPG720916:RPG720917 RZC720916:RZC720917 SIY720916:SIY720917 SSU720916:SSU720917 TCQ720916:TCQ720917 TMM720916:TMM720917 TWI720916:TWI720917 UGE720916:UGE720917 UQA720916:UQA720917 UZW720916:UZW720917 VJS720916:VJS720917 VTO720916:VTO720917 WDK720916:WDK720917 WNG720916:WNG720917 WXC720916:WXC720917 S786452:S786453 KQ786452:KQ786453 UM786452:UM786453 AEI786452:AEI786453 AOE786452:AOE786453 AYA786452:AYA786453 BHW786452:BHW786453 BRS786452:BRS786453 CBO786452:CBO786453 CLK786452:CLK786453 CVG786452:CVG786453 DFC786452:DFC786453 DOY786452:DOY786453 DYU786452:DYU786453 EIQ786452:EIQ786453 ESM786452:ESM786453 FCI786452:FCI786453 FME786452:FME786453 FWA786452:FWA786453 GFW786452:GFW786453 GPS786452:GPS786453 GZO786452:GZO786453 HJK786452:HJK786453 HTG786452:HTG786453 IDC786452:IDC786453 IMY786452:IMY786453 IWU786452:IWU786453 JGQ786452:JGQ786453 JQM786452:JQM786453 KAI786452:KAI786453 KKE786452:KKE786453 KUA786452:KUA786453 LDW786452:LDW786453 LNS786452:LNS786453 LXO786452:LXO786453 MHK786452:MHK786453 MRG786452:MRG786453 NBC786452:NBC786453 NKY786452:NKY786453 NUU786452:NUU786453 OEQ786452:OEQ786453 OOM786452:OOM786453 OYI786452:OYI786453 PIE786452:PIE786453 PSA786452:PSA786453 QBW786452:QBW786453 QLS786452:QLS786453 QVO786452:QVO786453 RFK786452:RFK786453 RPG786452:RPG786453 RZC786452:RZC786453 SIY786452:SIY786453 SSU786452:SSU786453 TCQ786452:TCQ786453 TMM786452:TMM786453 TWI786452:TWI786453 UGE786452:UGE786453 UQA786452:UQA786453 UZW786452:UZW786453 VJS786452:VJS786453 VTO786452:VTO786453 WDK786452:WDK786453 WNG786452:WNG786453 WXC786452:WXC786453 S851988:S851989 KQ851988:KQ851989 UM851988:UM851989 AEI851988:AEI851989 AOE851988:AOE851989 AYA851988:AYA851989 BHW851988:BHW851989 BRS851988:BRS851989 CBO851988:CBO851989 CLK851988:CLK851989 CVG851988:CVG851989 DFC851988:DFC851989 DOY851988:DOY851989 DYU851988:DYU851989 EIQ851988:EIQ851989 ESM851988:ESM851989 FCI851988:FCI851989 FME851988:FME851989 FWA851988:FWA851989 GFW851988:GFW851989 GPS851988:GPS851989 GZO851988:GZO851989 HJK851988:HJK851989 HTG851988:HTG851989 IDC851988:IDC851989 IMY851988:IMY851989 IWU851988:IWU851989 JGQ851988:JGQ851989 JQM851988:JQM851989 KAI851988:KAI851989 KKE851988:KKE851989 KUA851988:KUA851989 LDW851988:LDW851989 LNS851988:LNS851989 LXO851988:LXO851989 MHK851988:MHK851989 MRG851988:MRG851989 NBC851988:NBC851989 NKY851988:NKY851989 NUU851988:NUU851989 OEQ851988:OEQ851989 OOM851988:OOM851989 OYI851988:OYI851989 PIE851988:PIE851989 PSA851988:PSA851989 QBW851988:QBW851989 QLS851988:QLS851989 QVO851988:QVO851989 RFK851988:RFK851989 RPG851988:RPG851989 RZC851988:RZC851989 SIY851988:SIY851989 SSU851988:SSU851989 TCQ851988:TCQ851989 TMM851988:TMM851989 TWI851988:TWI851989 UGE851988:UGE851989 UQA851988:UQA851989 UZW851988:UZW851989 VJS851988:VJS851989 VTO851988:VTO851989 WDK851988:WDK851989 WNG851988:WNG851989 WXC851988:WXC851989 S917524:S917525 KQ917524:KQ917525 UM917524:UM917525 AEI917524:AEI917525 AOE917524:AOE917525 AYA917524:AYA917525 BHW917524:BHW917525 BRS917524:BRS917525 CBO917524:CBO917525 CLK917524:CLK917525 CVG917524:CVG917525 DFC917524:DFC917525 DOY917524:DOY917525 DYU917524:DYU917525 EIQ917524:EIQ917525 ESM917524:ESM917525 FCI917524:FCI917525 FME917524:FME917525 FWA917524:FWA917525 GFW917524:GFW917525 GPS917524:GPS917525 GZO917524:GZO917525 HJK917524:HJK917525 HTG917524:HTG917525 IDC917524:IDC917525 IMY917524:IMY917525 IWU917524:IWU917525 JGQ917524:JGQ917525 JQM917524:JQM917525 KAI917524:KAI917525 KKE917524:KKE917525 KUA917524:KUA917525 LDW917524:LDW917525 LNS917524:LNS917525 LXO917524:LXO917525 MHK917524:MHK917525 MRG917524:MRG917525 NBC917524:NBC917525 NKY917524:NKY917525 NUU917524:NUU917525 OEQ917524:OEQ917525 OOM917524:OOM917525 OYI917524:OYI917525 PIE917524:PIE917525 PSA917524:PSA917525 QBW917524:QBW917525 QLS917524:QLS917525 QVO917524:QVO917525 RFK917524:RFK917525 RPG917524:RPG917525 RZC917524:RZC917525 SIY917524:SIY917525 SSU917524:SSU917525 TCQ917524:TCQ917525 TMM917524:TMM917525 TWI917524:TWI917525 UGE917524:UGE917525 UQA917524:UQA917525 UZW917524:UZW917525 VJS917524:VJS917525 VTO917524:VTO917525 WDK917524:WDK917525 WNG917524:WNG917525 WXC917524:WXC917525 S983060:S983061 KQ983060:KQ983061 UM983060:UM983061 AEI983060:AEI983061 AOE983060:AOE983061 AYA983060:AYA983061 BHW983060:BHW983061 BRS983060:BRS983061 CBO983060:CBO983061 CLK983060:CLK983061 CVG983060:CVG983061 DFC983060:DFC983061 DOY983060:DOY983061 DYU983060:DYU983061 EIQ983060:EIQ983061 ESM983060:ESM983061 FCI983060:FCI983061 FME983060:FME983061 FWA983060:FWA983061 GFW983060:GFW983061 GPS983060:GPS983061 GZO983060:GZO983061 HJK983060:HJK983061 HTG983060:HTG983061 IDC983060:IDC983061 IMY983060:IMY983061 IWU983060:IWU983061 JGQ983060:JGQ983061 JQM983060:JQM983061 KAI983060:KAI983061 KKE983060:KKE983061 KUA983060:KUA983061 LDW983060:LDW983061 LNS983060:LNS983061 LXO983060:LXO983061 MHK983060:MHK983061 MRG983060:MRG983061 NBC983060:NBC983061 NKY983060:NKY983061 NUU983060:NUU983061 OEQ983060:OEQ983061 OOM983060:OOM983061 OYI983060:OYI983061 PIE983060:PIE983061 PSA983060:PSA983061 QBW983060:QBW983061 QLS983060:QLS983061 QVO983060:QVO983061 RFK983060:RFK983061 RPG983060:RPG983061 RZC983060:RZC983061 SIY983060:SIY983061 SSU983060:SSU983061 TCQ983060:TCQ983061 TMM983060:TMM983061 TWI983060:TWI983061 UGE983060:UGE983061 UQA983060:UQA983061 UZW983060:UZW983061 VJS983060:VJS983061 VTO983060:VTO983061 WDK983060:WDK983061 WNG983060:WNG983061 WXC983060:WXC983061 U393236:U393237 U458772:U458773 KS65556:KS65557 UO65556:UO65557 AEK65556:AEK65557 AOG65556:AOG65557 AYC65556:AYC65557 BHY65556:BHY65557 BRU65556:BRU65557 CBQ65556:CBQ65557 CLM65556:CLM65557 CVI65556:CVI65557 DFE65556:DFE65557 DPA65556:DPA65557 DYW65556:DYW65557 EIS65556:EIS65557 ESO65556:ESO65557 FCK65556:FCK65557 FMG65556:FMG65557 FWC65556:FWC65557 GFY65556:GFY65557 GPU65556:GPU65557 GZQ65556:GZQ65557 HJM65556:HJM65557 HTI65556:HTI65557 IDE65556:IDE65557 INA65556:INA65557 IWW65556:IWW65557 JGS65556:JGS65557 JQO65556:JQO65557 KAK65556:KAK65557 KKG65556:KKG65557 KUC65556:KUC65557 LDY65556:LDY65557 LNU65556:LNU65557 LXQ65556:LXQ65557 MHM65556:MHM65557 MRI65556:MRI65557 NBE65556:NBE65557 NLA65556:NLA65557 NUW65556:NUW65557 OES65556:OES65557 OOO65556:OOO65557 OYK65556:OYK65557 PIG65556:PIG65557 PSC65556:PSC65557 QBY65556:QBY65557 QLU65556:QLU65557 QVQ65556:QVQ65557 RFM65556:RFM65557 RPI65556:RPI65557 RZE65556:RZE65557 SJA65556:SJA65557 SSW65556:SSW65557 TCS65556:TCS65557 TMO65556:TMO65557 TWK65556:TWK65557 UGG65556:UGG65557 UQC65556:UQC65557 UZY65556:UZY65557 VJU65556:VJU65557 VTQ65556:VTQ65557 WDM65556:WDM65557 WNI65556:WNI65557 WXE65556:WXE65557 U524308:U524309 KS131092:KS131093 UO131092:UO131093 AEK131092:AEK131093 AOG131092:AOG131093 AYC131092:AYC131093 BHY131092:BHY131093 BRU131092:BRU131093 CBQ131092:CBQ131093 CLM131092:CLM131093 CVI131092:CVI131093 DFE131092:DFE131093 DPA131092:DPA131093 DYW131092:DYW131093 EIS131092:EIS131093 ESO131092:ESO131093 FCK131092:FCK131093 FMG131092:FMG131093 FWC131092:FWC131093 GFY131092:GFY131093 GPU131092:GPU131093 GZQ131092:GZQ131093 HJM131092:HJM131093 HTI131092:HTI131093 IDE131092:IDE131093 INA131092:INA131093 IWW131092:IWW131093 JGS131092:JGS131093 JQO131092:JQO131093 KAK131092:KAK131093 KKG131092:KKG131093 KUC131092:KUC131093 LDY131092:LDY131093 LNU131092:LNU131093 LXQ131092:LXQ131093 MHM131092:MHM131093 MRI131092:MRI131093 NBE131092:NBE131093 NLA131092:NLA131093 NUW131092:NUW131093 OES131092:OES131093 OOO131092:OOO131093 OYK131092:OYK131093 PIG131092:PIG131093 PSC131092:PSC131093 QBY131092:QBY131093 QLU131092:QLU131093 QVQ131092:QVQ131093 RFM131092:RFM131093 RPI131092:RPI131093 RZE131092:RZE131093 SJA131092:SJA131093 SSW131092:SSW131093 TCS131092:TCS131093 TMO131092:TMO131093 TWK131092:TWK131093 UGG131092:UGG131093 UQC131092:UQC131093 UZY131092:UZY131093 VJU131092:VJU131093 VTQ131092:VTQ131093 WDM131092:WDM131093 WNI131092:WNI131093 WXE131092:WXE131093 U589844:U589845 KS196628:KS196629 UO196628:UO196629 AEK196628:AEK196629 AOG196628:AOG196629 AYC196628:AYC196629 BHY196628:BHY196629 BRU196628:BRU196629 CBQ196628:CBQ196629 CLM196628:CLM196629 CVI196628:CVI196629 DFE196628:DFE196629 DPA196628:DPA196629 DYW196628:DYW196629 EIS196628:EIS196629 ESO196628:ESO196629 FCK196628:FCK196629 FMG196628:FMG196629 FWC196628:FWC196629 GFY196628:GFY196629 GPU196628:GPU196629 GZQ196628:GZQ196629 HJM196628:HJM196629 HTI196628:HTI196629 IDE196628:IDE196629 INA196628:INA196629 IWW196628:IWW196629 JGS196628:JGS196629 JQO196628:JQO196629 KAK196628:KAK196629 KKG196628:KKG196629 KUC196628:KUC196629 LDY196628:LDY196629 LNU196628:LNU196629 LXQ196628:LXQ196629 MHM196628:MHM196629 MRI196628:MRI196629 NBE196628:NBE196629 NLA196628:NLA196629 NUW196628:NUW196629 OES196628:OES196629 OOO196628:OOO196629 OYK196628:OYK196629 PIG196628:PIG196629 PSC196628:PSC196629 QBY196628:QBY196629 QLU196628:QLU196629 QVQ196628:QVQ196629 RFM196628:RFM196629 RPI196628:RPI196629 RZE196628:RZE196629 SJA196628:SJA196629 SSW196628:SSW196629 TCS196628:TCS196629 TMO196628:TMO196629 TWK196628:TWK196629 UGG196628:UGG196629 UQC196628:UQC196629 UZY196628:UZY196629 VJU196628:VJU196629 VTQ196628:VTQ196629 WDM196628:WDM196629 WNI196628:WNI196629 WXE196628:WXE196629 U655380:U655381 KS262164:KS262165 UO262164:UO262165 AEK262164:AEK262165 AOG262164:AOG262165 AYC262164:AYC262165 BHY262164:BHY262165 BRU262164:BRU262165 CBQ262164:CBQ262165 CLM262164:CLM262165 CVI262164:CVI262165 DFE262164:DFE262165 DPA262164:DPA262165 DYW262164:DYW262165 EIS262164:EIS262165 ESO262164:ESO262165 FCK262164:FCK262165 FMG262164:FMG262165 FWC262164:FWC262165 GFY262164:GFY262165 GPU262164:GPU262165 GZQ262164:GZQ262165 HJM262164:HJM262165 HTI262164:HTI262165 IDE262164:IDE262165 INA262164:INA262165 IWW262164:IWW262165 JGS262164:JGS262165 JQO262164:JQO262165 KAK262164:KAK262165 KKG262164:KKG262165 KUC262164:KUC262165 LDY262164:LDY262165 LNU262164:LNU262165 LXQ262164:LXQ262165 MHM262164:MHM262165 MRI262164:MRI262165 NBE262164:NBE262165 NLA262164:NLA262165 NUW262164:NUW262165 OES262164:OES262165 OOO262164:OOO262165 OYK262164:OYK262165 PIG262164:PIG262165 PSC262164:PSC262165 QBY262164:QBY262165 QLU262164:QLU262165 QVQ262164:QVQ262165 RFM262164:RFM262165 RPI262164:RPI262165 RZE262164:RZE262165 SJA262164:SJA262165 SSW262164:SSW262165 TCS262164:TCS262165 TMO262164:TMO262165 TWK262164:TWK262165 UGG262164:UGG262165 UQC262164:UQC262165 UZY262164:UZY262165 VJU262164:VJU262165 VTQ262164:VTQ262165 WDM262164:WDM262165 WNI262164:WNI262165 WXE262164:WXE262165 U720916:U720917 KS327700:KS327701 UO327700:UO327701 AEK327700:AEK327701 AOG327700:AOG327701 AYC327700:AYC327701 BHY327700:BHY327701 BRU327700:BRU327701 CBQ327700:CBQ327701 CLM327700:CLM327701 CVI327700:CVI327701 DFE327700:DFE327701 DPA327700:DPA327701 DYW327700:DYW327701 EIS327700:EIS327701 ESO327700:ESO327701 FCK327700:FCK327701 FMG327700:FMG327701 FWC327700:FWC327701 GFY327700:GFY327701 GPU327700:GPU327701 GZQ327700:GZQ327701 HJM327700:HJM327701 HTI327700:HTI327701 IDE327700:IDE327701 INA327700:INA327701 IWW327700:IWW327701 JGS327700:JGS327701 JQO327700:JQO327701 KAK327700:KAK327701 KKG327700:KKG327701 KUC327700:KUC327701 LDY327700:LDY327701 LNU327700:LNU327701 LXQ327700:LXQ327701 MHM327700:MHM327701 MRI327700:MRI327701 NBE327700:NBE327701 NLA327700:NLA327701 NUW327700:NUW327701 OES327700:OES327701 OOO327700:OOO327701 OYK327700:OYK327701 PIG327700:PIG327701 PSC327700:PSC327701 QBY327700:QBY327701 QLU327700:QLU327701 QVQ327700:QVQ327701 RFM327700:RFM327701 RPI327700:RPI327701 RZE327700:RZE327701 SJA327700:SJA327701 SSW327700:SSW327701 TCS327700:TCS327701 TMO327700:TMO327701 TWK327700:TWK327701 UGG327700:UGG327701 UQC327700:UQC327701 UZY327700:UZY327701 VJU327700:VJU327701 VTQ327700:VTQ327701 WDM327700:WDM327701 WNI327700:WNI327701 WXE327700:WXE327701 U786452:U786453 KS393236:KS393237 UO393236:UO393237 AEK393236:AEK393237 AOG393236:AOG393237 AYC393236:AYC393237 BHY393236:BHY393237 BRU393236:BRU393237 CBQ393236:CBQ393237 CLM393236:CLM393237 CVI393236:CVI393237 DFE393236:DFE393237 DPA393236:DPA393237 DYW393236:DYW393237 EIS393236:EIS393237 ESO393236:ESO393237 FCK393236:FCK393237 FMG393236:FMG393237 FWC393236:FWC393237 GFY393236:GFY393237 GPU393236:GPU393237 GZQ393236:GZQ393237 HJM393236:HJM393237 HTI393236:HTI393237 IDE393236:IDE393237 INA393236:INA393237 IWW393236:IWW393237 JGS393236:JGS393237 JQO393236:JQO393237 KAK393236:KAK393237 KKG393236:KKG393237 KUC393236:KUC393237 LDY393236:LDY393237 LNU393236:LNU393237 LXQ393236:LXQ393237 MHM393236:MHM393237 MRI393236:MRI393237 NBE393236:NBE393237 NLA393236:NLA393237 NUW393236:NUW393237 OES393236:OES393237 OOO393236:OOO393237 OYK393236:OYK393237 PIG393236:PIG393237 PSC393236:PSC393237 QBY393236:QBY393237 QLU393236:QLU393237 QVQ393236:QVQ393237 RFM393236:RFM393237 RPI393236:RPI393237 RZE393236:RZE393237 SJA393236:SJA393237 SSW393236:SSW393237 TCS393236:TCS393237 TMO393236:TMO393237 TWK393236:TWK393237 UGG393236:UGG393237 UQC393236:UQC393237 UZY393236:UZY393237 VJU393236:VJU393237 VTQ393236:VTQ393237 WDM393236:WDM393237 WNI393236:WNI393237 WXE393236:WXE393237 U851988:U851989 KS458772:KS458773 UO458772:UO458773 AEK458772:AEK458773 AOG458772:AOG458773 AYC458772:AYC458773 BHY458772:BHY458773 BRU458772:BRU458773 CBQ458772:CBQ458773 CLM458772:CLM458773 CVI458772:CVI458773 DFE458772:DFE458773 DPA458772:DPA458773 DYW458772:DYW458773 EIS458772:EIS458773 ESO458772:ESO458773 FCK458772:FCK458773 FMG458772:FMG458773 FWC458772:FWC458773 GFY458772:GFY458773 GPU458772:GPU458773 GZQ458772:GZQ458773 HJM458772:HJM458773 HTI458772:HTI458773 IDE458772:IDE458773 INA458772:INA458773 IWW458772:IWW458773 JGS458772:JGS458773 JQO458772:JQO458773 KAK458772:KAK458773 KKG458772:KKG458773 KUC458772:KUC458773 LDY458772:LDY458773 LNU458772:LNU458773 LXQ458772:LXQ458773 MHM458772:MHM458773 MRI458772:MRI458773 NBE458772:NBE458773 NLA458772:NLA458773 NUW458772:NUW458773 OES458772:OES458773 OOO458772:OOO458773 OYK458772:OYK458773 PIG458772:PIG458773 PSC458772:PSC458773 QBY458772:QBY458773 QLU458772:QLU458773 QVQ458772:QVQ458773 RFM458772:RFM458773 RPI458772:RPI458773 RZE458772:RZE458773 SJA458772:SJA458773 SSW458772:SSW458773 TCS458772:TCS458773 TMO458772:TMO458773 TWK458772:TWK458773 UGG458772:UGG458773 UQC458772:UQC458773 UZY458772:UZY458773 VJU458772:VJU458773 VTQ458772:VTQ458773 WDM458772:WDM458773 WNI458772:WNI458773 WXE458772:WXE458773 U917524:U917525 KS524308:KS524309 UO524308:UO524309 AEK524308:AEK524309 AOG524308:AOG524309 AYC524308:AYC524309 BHY524308:BHY524309 BRU524308:BRU524309 CBQ524308:CBQ524309 CLM524308:CLM524309 CVI524308:CVI524309 DFE524308:DFE524309 DPA524308:DPA524309 DYW524308:DYW524309 EIS524308:EIS524309 ESO524308:ESO524309 FCK524308:FCK524309 FMG524308:FMG524309 FWC524308:FWC524309 GFY524308:GFY524309 GPU524308:GPU524309 GZQ524308:GZQ524309 HJM524308:HJM524309 HTI524308:HTI524309 IDE524308:IDE524309 INA524308:INA524309 IWW524308:IWW524309 JGS524308:JGS524309 JQO524308:JQO524309 KAK524308:KAK524309 KKG524308:KKG524309 KUC524308:KUC524309 LDY524308:LDY524309 LNU524308:LNU524309 LXQ524308:LXQ524309 MHM524308:MHM524309 MRI524308:MRI524309 NBE524308:NBE524309 NLA524308:NLA524309 NUW524308:NUW524309 OES524308:OES524309 OOO524308:OOO524309 OYK524308:OYK524309 PIG524308:PIG524309 PSC524308:PSC524309 QBY524308:QBY524309 QLU524308:QLU524309 QVQ524308:QVQ524309 RFM524308:RFM524309 RPI524308:RPI524309 RZE524308:RZE524309 SJA524308:SJA524309 SSW524308:SSW524309 TCS524308:TCS524309 TMO524308:TMO524309 TWK524308:TWK524309 UGG524308:UGG524309 UQC524308:UQC524309 UZY524308:UZY524309 VJU524308:VJU524309 VTQ524308:VTQ524309 WDM524308:WDM524309 WNI524308:WNI524309 WXE524308:WXE524309 U983060:U983061 KS589844:KS589845 UO589844:UO589845 AEK589844:AEK589845 AOG589844:AOG589845 AYC589844:AYC589845 BHY589844:BHY589845 BRU589844:BRU589845 CBQ589844:CBQ589845 CLM589844:CLM589845 CVI589844:CVI589845 DFE589844:DFE589845 DPA589844:DPA589845 DYW589844:DYW589845 EIS589844:EIS589845 ESO589844:ESO589845 FCK589844:FCK589845 FMG589844:FMG589845 FWC589844:FWC589845 GFY589844:GFY589845 GPU589844:GPU589845 GZQ589844:GZQ589845 HJM589844:HJM589845 HTI589844:HTI589845 IDE589844:IDE589845 INA589844:INA589845 IWW589844:IWW589845 JGS589844:JGS589845 JQO589844:JQO589845 KAK589844:KAK589845 KKG589844:KKG589845 KUC589844:KUC589845 LDY589844:LDY589845 LNU589844:LNU589845 LXQ589844:LXQ589845 MHM589844:MHM589845 MRI589844:MRI589845 NBE589844:NBE589845 NLA589844:NLA589845 NUW589844:NUW589845 OES589844:OES589845 OOO589844:OOO589845 OYK589844:OYK589845 PIG589844:PIG589845 PSC589844:PSC589845 QBY589844:QBY589845 QLU589844:QLU589845 QVQ589844:QVQ589845 RFM589844:RFM589845 RPI589844:RPI589845 RZE589844:RZE589845 SJA589844:SJA589845 SSW589844:SSW589845 TCS589844:TCS589845 TMO589844:TMO589845 TWK589844:TWK589845 UGG589844:UGG589845 UQC589844:UQC589845 UZY589844:UZY589845 VJU589844:VJU589845 VTQ589844:VTQ589845 WDM589844:WDM589845 WNI589844:WNI589845 WXE589844:WXE589845 U65556:U65557 KS655380:KS655381 UO655380:UO655381 AEK655380:AEK655381 AOG655380:AOG655381 AYC655380:AYC655381 BHY655380:BHY655381 BRU655380:BRU655381 CBQ655380:CBQ655381 CLM655380:CLM655381 CVI655380:CVI655381 DFE655380:DFE655381 DPA655380:DPA655381 DYW655380:DYW655381 EIS655380:EIS655381 ESO655380:ESO655381 FCK655380:FCK655381 FMG655380:FMG655381 FWC655380:FWC655381 GFY655380:GFY655381 GPU655380:GPU655381 GZQ655380:GZQ655381 HJM655380:HJM655381 HTI655380:HTI655381 IDE655380:IDE655381 INA655380:INA655381 IWW655380:IWW655381 JGS655380:JGS655381 JQO655380:JQO655381 KAK655380:KAK655381 KKG655380:KKG655381 KUC655380:KUC655381 LDY655380:LDY655381 LNU655380:LNU655381 LXQ655380:LXQ655381 MHM655380:MHM655381 MRI655380:MRI655381 NBE655380:NBE655381 NLA655380:NLA655381 NUW655380:NUW655381 OES655380:OES655381 OOO655380:OOO655381 OYK655380:OYK655381 PIG655380:PIG655381 PSC655380:PSC655381 QBY655380:QBY655381 QLU655380:QLU655381 QVQ655380:QVQ655381 RFM655380:RFM655381 RPI655380:RPI655381 RZE655380:RZE655381 SJA655380:SJA655381 SSW655380:SSW655381 TCS655380:TCS655381 TMO655380:TMO655381 TWK655380:TWK655381 UGG655380:UGG655381 UQC655380:UQC655381 UZY655380:UZY655381 VJU655380:VJU655381 VTQ655380:VTQ655381 WDM655380:WDM655381 WNI655380:WNI655381 WXE655380:WXE655381 U131092:U131093 KS720916:KS720917 UO720916:UO720917 AEK720916:AEK720917 AOG720916:AOG720917 AYC720916:AYC720917 BHY720916:BHY720917 BRU720916:BRU720917 CBQ720916:CBQ720917 CLM720916:CLM720917 CVI720916:CVI720917 DFE720916:DFE720917 DPA720916:DPA720917 DYW720916:DYW720917 EIS720916:EIS720917 ESO720916:ESO720917 FCK720916:FCK720917 FMG720916:FMG720917 FWC720916:FWC720917 GFY720916:GFY720917 GPU720916:GPU720917 GZQ720916:GZQ720917 HJM720916:HJM720917 HTI720916:HTI720917 IDE720916:IDE720917 INA720916:INA720917 IWW720916:IWW720917 JGS720916:JGS720917 JQO720916:JQO720917 KAK720916:KAK720917 KKG720916:KKG720917 KUC720916:KUC720917 LDY720916:LDY720917 LNU720916:LNU720917 LXQ720916:LXQ720917 MHM720916:MHM720917 MRI720916:MRI720917 NBE720916:NBE720917 NLA720916:NLA720917 NUW720916:NUW720917 OES720916:OES720917 OOO720916:OOO720917 OYK720916:OYK720917 PIG720916:PIG720917 PSC720916:PSC720917 QBY720916:QBY720917 QLU720916:QLU720917 QVQ720916:QVQ720917 RFM720916:RFM720917 RPI720916:RPI720917 RZE720916:RZE720917 SJA720916:SJA720917 SSW720916:SSW720917 TCS720916:TCS720917 TMO720916:TMO720917 TWK720916:TWK720917 UGG720916:UGG720917 UQC720916:UQC720917 UZY720916:UZY720917 VJU720916:VJU720917 VTQ720916:VTQ720917 WDM720916:WDM720917 WNI720916:WNI720917 WXE720916:WXE720917 U196628:U196629 KS786452:KS786453 UO786452:UO786453 AEK786452:AEK786453 AOG786452:AOG786453 AYC786452:AYC786453 BHY786452:BHY786453 BRU786452:BRU786453 CBQ786452:CBQ786453 CLM786452:CLM786453 CVI786452:CVI786453 DFE786452:DFE786453 DPA786452:DPA786453 DYW786452:DYW786453 EIS786452:EIS786453 ESO786452:ESO786453 FCK786452:FCK786453 FMG786452:FMG786453 FWC786452:FWC786453 GFY786452:GFY786453 GPU786452:GPU786453 GZQ786452:GZQ786453 HJM786452:HJM786453 HTI786452:HTI786453 IDE786452:IDE786453 INA786452:INA786453 IWW786452:IWW786453 JGS786452:JGS786453 JQO786452:JQO786453 KAK786452:KAK786453 KKG786452:KKG786453 KUC786452:KUC786453 LDY786452:LDY786453 LNU786452:LNU786453 LXQ786452:LXQ786453 MHM786452:MHM786453 MRI786452:MRI786453 NBE786452:NBE786453 NLA786452:NLA786453 NUW786452:NUW786453 OES786452:OES786453 OOO786452:OOO786453 OYK786452:OYK786453 PIG786452:PIG786453 PSC786452:PSC786453 QBY786452:QBY786453 QLU786452:QLU786453 QVQ786452:QVQ786453 RFM786452:RFM786453 RPI786452:RPI786453 RZE786452:RZE786453 SJA786452:SJA786453 SSW786452:SSW786453 TCS786452:TCS786453 TMO786452:TMO786453 TWK786452:TWK786453 UGG786452:UGG786453 UQC786452:UQC786453 UZY786452:UZY786453 VJU786452:VJU786453 VTQ786452:VTQ786453 WDM786452:WDM786453 WNI786452:WNI786453 WXE786452:WXE786453 U262164:U262165 KS851988:KS851989 UO851988:UO851989 AEK851988:AEK851989 AOG851988:AOG851989 AYC851988:AYC851989 BHY851988:BHY851989 BRU851988:BRU851989 CBQ851988:CBQ851989 CLM851988:CLM851989 CVI851988:CVI851989 DFE851988:DFE851989 DPA851988:DPA851989 DYW851988:DYW851989 EIS851988:EIS851989 ESO851988:ESO851989 FCK851988:FCK851989 FMG851988:FMG851989 FWC851988:FWC851989 GFY851988:GFY851989 GPU851988:GPU851989 GZQ851988:GZQ851989 HJM851988:HJM851989 HTI851988:HTI851989 IDE851988:IDE851989 INA851988:INA851989 IWW851988:IWW851989 JGS851988:JGS851989 JQO851988:JQO851989 KAK851988:KAK851989 KKG851988:KKG851989 KUC851988:KUC851989 LDY851988:LDY851989 LNU851988:LNU851989 LXQ851988:LXQ851989 MHM851988:MHM851989 MRI851988:MRI851989 NBE851988:NBE851989 NLA851988:NLA851989 NUW851988:NUW851989 OES851988:OES851989 OOO851988:OOO851989 OYK851988:OYK851989 PIG851988:PIG851989 PSC851988:PSC851989 QBY851988:QBY851989 QLU851988:QLU851989 QVQ851988:QVQ851989 RFM851988:RFM851989 RPI851988:RPI851989 RZE851988:RZE851989 SJA851988:SJA851989 SSW851988:SSW851989 TCS851988:TCS851989 TMO851988:TMO851989 TWK851988:TWK851989 UGG851988:UGG851989 UQC851988:UQC851989 UZY851988:UZY851989 VJU851988:VJU851989 VTQ851988:VTQ851989 WDM851988:WDM851989 WNI851988:WNI851989 WXE851988:WXE851989 KS917524:KS917525 UO917524:UO917525 AEK917524:AEK917525 AOG917524:AOG917525 AYC917524:AYC917525 BHY917524:BHY917525 BRU917524:BRU917525 CBQ917524:CBQ917525 CLM917524:CLM917525 CVI917524:CVI917525 DFE917524:DFE917525 DPA917524:DPA917525 DYW917524:DYW917525 EIS917524:EIS917525 ESO917524:ESO917525 FCK917524:FCK917525 FMG917524:FMG917525 FWC917524:FWC917525 GFY917524:GFY917525 GPU917524:GPU917525 GZQ917524:GZQ917525 HJM917524:HJM917525 HTI917524:HTI917525 IDE917524:IDE917525 INA917524:INA917525 IWW917524:IWW917525 JGS917524:JGS917525 JQO917524:JQO917525 KAK917524:KAK917525 KKG917524:KKG917525 KUC917524:KUC917525 LDY917524:LDY917525 LNU917524:LNU917525 LXQ917524:LXQ917525 MHM917524:MHM917525 MRI917524:MRI917525 NBE917524:NBE917525 NLA917524:NLA917525 NUW917524:NUW917525 OES917524:OES917525 OOO917524:OOO917525 OYK917524:OYK917525 PIG917524:PIG917525 PSC917524:PSC917525 QBY917524:QBY917525 QLU917524:QLU917525 QVQ917524:QVQ917525 RFM917524:RFM917525 RPI917524:RPI917525 RZE917524:RZE917525 SJA917524:SJA917525 SSW917524:SSW917525 TCS917524:TCS917525 TMO917524:TMO917525 TWK917524:TWK917525 UGG917524:UGG917525 UQC917524:UQC917525 UZY917524:UZY917525 VJU917524:VJU917525 VTQ917524:VTQ917525 WDM917524:WDM917525 WNI917524:WNI917525 WXE917524:WXE917525 WXE983060:WXE983061 KS983060:KS983061 UO983060:UO983061 AEK983060:AEK983061 AOG983060:AOG983061 AYC983060:AYC983061 BHY983060:BHY983061 BRU983060:BRU983061 CBQ983060:CBQ983061 CLM983060:CLM983061 CVI983060:CVI983061 DFE983060:DFE983061 DPA983060:DPA983061 DYW983060:DYW983061 EIS983060:EIS983061 ESO983060:ESO983061 FCK983060:FCK983061 FMG983060:FMG983061 FWC983060:FWC983061 GFY983060:GFY983061 GPU983060:GPU983061 GZQ983060:GZQ983061 HJM983060:HJM983061 HTI983060:HTI983061 IDE983060:IDE983061 INA983060:INA983061 IWW983060:IWW983061 JGS983060:JGS983061 JQO983060:JQO983061 KAK983060:KAK983061 KKG983060:KKG983061 KUC983060:KUC983061 LDY983060:LDY983061 LNU983060:LNU983061 LXQ983060:LXQ983061 MHM983060:MHM983061 MRI983060:MRI983061 NBE983060:NBE983061 NLA983060:NLA983061 NUW983060:NUW983061 OES983060:OES983061 OOO983060:OOO983061 OYK983060:OYK983061 PIG983060:PIG983061 PSC983060:PSC983061 QBY983060:QBY983061 QLU983060:QLU983061 QVQ983060:QVQ983061 RFM983060:RFM983061 RPI983060:RPI983061 RZE983060:RZE983061 SJA983060:SJA983061 SSW983060:SSW983061 TCS983060:TCS983061 TMO983060:TMO983061 TWK983060:TWK983061 UGG983060:UGG983061 UQC983060:UQC983061 UZY983060:UZY983061 VJU983060:VJU983061 VTQ983060:VTQ983061 WDM983060:WDM983061 WNI983060:WNI983061 U24:U25 WXE24:WXE25 S24:S25 KQ24:KQ25 UM24:UM25 AEI24:AEI25 AOE24:AOE25 AYA24:AYA25 BHW24:BHW25 BRS24:BRS25 CBO24:CBO25 CLK24:CLK25 CVG24:CVG25 DFC24:DFC25 DOY24:DOY25 DYU24:DYU25 EIQ24:EIQ25 ESM24:ESM25 FCI24:FCI25 FME24:FME25 FWA24:FWA25 GFW24:GFW25 GPS24:GPS25 GZO24:GZO25 HJK24:HJK25 HTG24:HTG25 IDC24:IDC25 IMY24:IMY25 IWU24:IWU25 JGQ24:JGQ25 JQM24:JQM25 KAI24:KAI25 KKE24:KKE25 KUA24:KUA25 LDW24:LDW25 LNS24:LNS25 LXO24:LXO25 MHK24:MHK25 MRG24:MRG25 NBC24:NBC25 NKY24:NKY25 NUU24:NUU25 OEQ24:OEQ25 OOM24:OOM25 OYI24:OYI25 PIE24:PIE25 PSA24:PSA25 QBW24:QBW25 QLS24:QLS25 QVO24:QVO25 RFK24:RFK25 RPG24:RPG25 RZC24:RZC25 SIY24:SIY25 SSU24:SSU25 TCQ24:TCQ25 TMM24:TMM25 TWI24:TWI25 UGE24:UGE25 UQA24:UQA25 UZW24:UZW25 VJS24:VJS25 VTO24:VTO25 WDK24:WDK25 WNG24:WNG25 WXC24:WXC25 KS24:KS25 UO24:UO25 AEK24:AEK25 AOG24:AOG25 AYC24:AYC25 BHY24:BHY25 BRU24:BRU25 CBQ24:CBQ25 CLM24:CLM25 CVI24:CVI25 DFE24:DFE25 DPA24:DPA25 DYW24:DYW25 EIS24:EIS25 ESO24:ESO25 FCK24:FCK25 FMG24:FMG25 FWC24:FWC25 GFY24:GFY25 GPU24:GPU25 GZQ24:GZQ25 HJM24:HJM25 HTI24:HTI25 IDE24:IDE25 INA24:INA25 IWW24:IWW25 JGS24:JGS25 JQO24:JQO25 KAK24:KAK25 KKG24:KKG25 KUC24:KUC25 LDY24:LDY25 LNU24:LNU25 LXQ24:LXQ25 MHM24:MHM25 MRI24:MRI25 NBE24:NBE25 NLA24:NLA25 NUW24:NUW25 OES24:OES25 OOO24:OOO25 OYK24:OYK25 PIG24:PIG25 PSC24:PSC25 QBY24:QBY25 QLU24:QLU25 QVQ24:QVQ25 RFM24:RFM25 RPI24:RPI25 RZE24:RZE25 SJA24:SJA25 SSW24:SSW25 TCS24:TCS25 TMO24:TMO25 TWK24:TWK25 UGG24:UGG25 UQC24:UQC25 UZY24:UZY25 VJU24:VJU25 VTQ24:VTQ25 WDM24:WDM25 WNI24:WNI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458772:AI458773 AI524308:AI524309 AI589844:AI589845 AI655380:AI655381 AI720916:AI720917 AI786452:AI786453 AI851988:AI851989 AI917524:AI917525 AI983060:AI983061 AI65556:AI65557 AI131092:AI131093 AI196628:AI196629 AI262164:AI262165 AI327700:AI327701 AI24:AI25 AG24:AG25 AI393236:AI393237 AN65556:AN65557 AN131092:AN131093 AN196628:AN196629 AN262164:AN262165 AN327700:AN327701 AN393236:AN393237 AN458772:AN458773 AN524308:AN524309 AN589844:AN589845 AN655380:AN655381 AN720916:AN720917 AN786452:AN786453 AN851988:AN851989 AN917524:AN917525 AN983060:AN983061 AP458772:AP458773 AP524308:AP524309 AP589844:AP589845 AP655380:AP655381 AP720916:AP720917 AP786452:AP786453 AP851988:AP851989 AP917524:AP917525 AP983060:AP983061 AP65556:AP65557 AP131092:AP131093 AP196628:AP196629 AP262164:AP262165 AP327700:AP327701 AP24:AP25 AN24:AN25 AP393236:AP393237 AU65556:AU65557 AU131092:AU131093 AU196628:AU196629 AU262164:AU262165 AU327700:AU327701 AU393236:AU393237 AU458772:AU458773 AU524308:AU524309 AU589844:AU589845 AU655380:AU655381 AU720916:AU720917 AU786452:AU786453 AU851988:AU851989 AU917524:AU917525 AU983060:AU983061 AW393236:AW393237 AW458772:AW458773 AW524308:AW524309 AW589844:AW589845 AW655380:AW655381 AW720916:AW720917 AW786452:AW786453 AW851988:AW851989 AW917524:AW917525 AW983060:AW983061 AW65556:AW65557 AW131092:AW131093 AW196628:AW196629 AW262164:AW262165 AW327700:AW327701 AW24:AW25 AU24:AU25"/>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dataValidation type="list" allowBlank="1" showInputMessage="1" showErrorMessage="1" errorTitle="Ошибка" error="Выберите значение из списка" prompt="Выберите значение из списка" sqref="O23:AX23">
      <formula1>kind_of_cons</formula1>
    </dataValidation>
    <dataValidation type="decimal" allowBlank="1" showErrorMessage="1" errorTitle="Ошибка" error="Допускается ввод только действительных чисел!" sqref="O24 V24 AC24 AJ24 AQ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616</v>
      </c>
      <c r="M5" s="1299"/>
      <c r="N5" s="1299"/>
      <c r="O5" s="1299"/>
      <c r="P5" s="1299"/>
      <c r="Q5" s="1299"/>
      <c r="R5" s="1299"/>
      <c r="S5" s="1299"/>
      <c r="T5" s="1299"/>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4" s="461" customFormat="1" ht="11.25" hidden="1">
      <c r="G11" s="460"/>
      <c r="H11" s="460"/>
      <c r="L11" s="1300"/>
      <c r="M11" s="1300"/>
      <c r="N11" s="458"/>
      <c r="O11" s="1332"/>
      <c r="P11" s="1332"/>
      <c r="Q11" s="1332"/>
      <c r="R11" s="1332"/>
      <c r="S11" s="1332"/>
      <c r="T11" s="1332"/>
      <c r="U11" s="473" t="s">
        <v>371</v>
      </c>
      <c r="X11" s="475"/>
      <c r="Y11" s="475"/>
      <c r="Z11" s="475"/>
      <c r="AA11" s="475"/>
      <c r="AB11" s="475"/>
      <c r="AC11" s="475"/>
      <c r="AD11" s="475"/>
      <c r="AE11" s="475"/>
      <c r="AF11" s="475"/>
      <c r="AG11" s="475"/>
      <c r="AH11" s="475"/>
    </row>
    <row r="12" spans="1:34">
      <c r="J12" s="451"/>
      <c r="K12" s="451"/>
      <c r="L12" s="447"/>
      <c r="M12" s="447"/>
      <c r="N12" s="447"/>
      <c r="O12" s="1330"/>
      <c r="P12" s="1330"/>
      <c r="Q12" s="1330"/>
      <c r="R12" s="1330"/>
      <c r="S12" s="1330"/>
      <c r="T12" s="1330"/>
      <c r="U12" s="1330"/>
    </row>
    <row r="13" spans="1:34">
      <c r="J13" s="451"/>
      <c r="K13" s="451"/>
      <c r="L13" s="1230" t="s">
        <v>445</v>
      </c>
      <c r="M13" s="1230"/>
      <c r="N13" s="1230"/>
      <c r="O13" s="1230"/>
      <c r="P13" s="1230"/>
      <c r="Q13" s="1230"/>
      <c r="R13" s="1230"/>
      <c r="S13" s="1230"/>
      <c r="T13" s="1230"/>
      <c r="U13" s="1230"/>
      <c r="V13" s="1230"/>
      <c r="W13" s="1230" t="s">
        <v>446</v>
      </c>
    </row>
    <row r="14" spans="1:34" ht="14.25" customHeight="1">
      <c r="J14" s="451"/>
      <c r="K14" s="451"/>
      <c r="L14" s="1313" t="s">
        <v>91</v>
      </c>
      <c r="M14" s="1313" t="s">
        <v>602</v>
      </c>
      <c r="N14" s="491"/>
      <c r="O14" s="1314" t="s">
        <v>604</v>
      </c>
      <c r="P14" s="1315"/>
      <c r="Q14" s="1315"/>
      <c r="R14" s="1315"/>
      <c r="S14" s="1315"/>
      <c r="T14" s="1316"/>
      <c r="U14" s="1296" t="s">
        <v>339</v>
      </c>
      <c r="V14" s="1310" t="s">
        <v>274</v>
      </c>
      <c r="W14" s="1230"/>
    </row>
    <row r="15" spans="1:34" s="493" customFormat="1" ht="14.25" customHeight="1">
      <c r="G15" s="501"/>
      <c r="H15" s="501"/>
      <c r="I15" s="501"/>
      <c r="J15" s="499"/>
      <c r="K15" s="499"/>
      <c r="L15" s="1313"/>
      <c r="M15" s="1313"/>
      <c r="N15" s="491"/>
      <c r="O15" s="1319" t="s">
        <v>578</v>
      </c>
      <c r="P15" s="1317" t="s">
        <v>270</v>
      </c>
      <c r="Q15" s="1318"/>
      <c r="R15" s="1294" t="s">
        <v>615</v>
      </c>
      <c r="S15" s="1294"/>
      <c r="T15" s="1295"/>
      <c r="U15" s="1297"/>
      <c r="V15" s="1311"/>
      <c r="W15" s="1230"/>
      <c r="X15" s="554"/>
      <c r="Y15" s="554"/>
      <c r="Z15" s="554"/>
      <c r="AA15" s="554"/>
      <c r="AB15" s="554"/>
      <c r="AC15" s="554"/>
      <c r="AD15" s="554"/>
      <c r="AE15" s="554"/>
      <c r="AF15" s="554"/>
      <c r="AG15" s="554"/>
      <c r="AH15" s="554"/>
    </row>
    <row r="16" spans="1:34" ht="33.75">
      <c r="J16" s="451"/>
      <c r="K16" s="451"/>
      <c r="L16" s="1313"/>
      <c r="M16" s="1313"/>
      <c r="N16" s="490"/>
      <c r="O16" s="1320"/>
      <c r="P16" s="505" t="s">
        <v>670</v>
      </c>
      <c r="Q16" s="505" t="s">
        <v>671</v>
      </c>
      <c r="R16" s="506" t="s">
        <v>273</v>
      </c>
      <c r="S16" s="1308" t="s">
        <v>272</v>
      </c>
      <c r="T16" s="1309"/>
      <c r="U16" s="1298"/>
      <c r="V16" s="1312"/>
      <c r="W16" s="1230"/>
    </row>
    <row r="17" spans="1:34">
      <c r="J17" s="451"/>
      <c r="K17" s="459">
        <v>1</v>
      </c>
      <c r="L17" s="448" t="s">
        <v>92</v>
      </c>
      <c r="M17" s="448" t="s">
        <v>48</v>
      </c>
      <c r="N17" s="466" t="s">
        <v>48</v>
      </c>
      <c r="O17" s="457">
        <f ca="1">OFFSET(O17,0,-1)+1</f>
        <v>3</v>
      </c>
      <c r="P17" s="457">
        <f ca="1">OFFSET(P17,0,-1)+1</f>
        <v>4</v>
      </c>
      <c r="Q17" s="457">
        <f ca="1">OFFSET(Q17,0,-1)+1</f>
        <v>5</v>
      </c>
      <c r="R17" s="457">
        <f ca="1">OFFSET(R17,0,-1)+1</f>
        <v>6</v>
      </c>
      <c r="S17" s="1301">
        <f ca="1">OFFSET(S17,0,-1)+1</f>
        <v>7</v>
      </c>
      <c r="T17" s="1301"/>
      <c r="U17" s="457">
        <f ca="1">OFFSET(U17,0,-2)+1</f>
        <v>8</v>
      </c>
      <c r="V17" s="465">
        <f ca="1">OFFSET(V17,0,-1)</f>
        <v>8</v>
      </c>
      <c r="W17" s="457">
        <f ca="1">OFFSET(W17,0,-1)+1</f>
        <v>9</v>
      </c>
    </row>
    <row r="18" spans="1:34" ht="22.5">
      <c r="A18" s="1284">
        <v>1</v>
      </c>
      <c r="B18" s="888"/>
      <c r="C18" s="888"/>
      <c r="D18" s="888"/>
      <c r="E18" s="889"/>
      <c r="F18" s="890"/>
      <c r="G18" s="890"/>
      <c r="H18" s="890"/>
      <c r="I18" s="891"/>
      <c r="J18" s="886"/>
      <c r="K18" s="893"/>
      <c r="L18" s="562">
        <f>mergeValue(A18)</f>
        <v>1</v>
      </c>
      <c r="M18" s="610" t="s">
        <v>19</v>
      </c>
      <c r="N18" s="549"/>
      <c r="O18" s="1327"/>
      <c r="P18" s="1327"/>
      <c r="Q18" s="1327"/>
      <c r="R18" s="1327"/>
      <c r="S18" s="1327"/>
      <c r="T18" s="1327"/>
      <c r="U18" s="1327"/>
      <c r="V18" s="1327"/>
      <c r="W18" s="1129" t="s">
        <v>718</v>
      </c>
    </row>
    <row r="19" spans="1:34" ht="22.5">
      <c r="A19" s="1284"/>
      <c r="B19" s="1284">
        <v>1</v>
      </c>
      <c r="C19" s="888"/>
      <c r="D19" s="888"/>
      <c r="E19" s="890"/>
      <c r="F19" s="890"/>
      <c r="G19" s="890"/>
      <c r="H19" s="890"/>
      <c r="I19" s="885"/>
      <c r="J19" s="884"/>
      <c r="K19" s="887"/>
      <c r="L19" s="562" t="str">
        <f>mergeValue(A19) &amp;"."&amp; mergeValue(B19)</f>
        <v>1.1</v>
      </c>
      <c r="M19" s="516" t="s">
        <v>15</v>
      </c>
      <c r="N19" s="549"/>
      <c r="O19" s="1327"/>
      <c r="P19" s="1327"/>
      <c r="Q19" s="1327"/>
      <c r="R19" s="1327"/>
      <c r="S19" s="1327"/>
      <c r="T19" s="1327"/>
      <c r="U19" s="1327"/>
      <c r="V19" s="1327"/>
      <c r="W19" s="1129" t="s">
        <v>459</v>
      </c>
    </row>
    <row r="20" spans="1:34" ht="22.5">
      <c r="A20" s="1284"/>
      <c r="B20" s="1284"/>
      <c r="C20" s="1284">
        <v>1</v>
      </c>
      <c r="D20" s="888"/>
      <c r="E20" s="890"/>
      <c r="F20" s="890"/>
      <c r="G20" s="890"/>
      <c r="H20" s="890"/>
      <c r="I20" s="892"/>
      <c r="J20" s="884"/>
      <c r="K20" s="887"/>
      <c r="L20" s="562" t="str">
        <f>mergeValue(A20) &amp;"."&amp; mergeValue(B20)&amp;"."&amp; mergeValue(C20)</f>
        <v>1.1.1</v>
      </c>
      <c r="M20" s="517" t="s">
        <v>7</v>
      </c>
      <c r="N20" s="549"/>
      <c r="O20" s="1327"/>
      <c r="P20" s="1327"/>
      <c r="Q20" s="1327"/>
      <c r="R20" s="1327"/>
      <c r="S20" s="1327"/>
      <c r="T20" s="1327"/>
      <c r="U20" s="1327"/>
      <c r="V20" s="1327"/>
      <c r="W20" s="1129" t="s">
        <v>600</v>
      </c>
    </row>
    <row r="21" spans="1:34" ht="22.5">
      <c r="A21" s="1284"/>
      <c r="B21" s="1284"/>
      <c r="C21" s="1284"/>
      <c r="D21" s="1284">
        <v>1</v>
      </c>
      <c r="E21" s="890"/>
      <c r="F21" s="890"/>
      <c r="G21" s="890"/>
      <c r="H21" s="890"/>
      <c r="I21" s="892"/>
      <c r="J21" s="884"/>
      <c r="K21" s="887"/>
      <c r="L21" s="562" t="str">
        <f>mergeValue(A21) &amp;"."&amp; mergeValue(B21)&amp;"."&amp; mergeValue(C21)&amp;"."&amp; mergeValue(D21)</f>
        <v>1.1.1.1</v>
      </c>
      <c r="M21" s="518" t="s">
        <v>21</v>
      </c>
      <c r="N21" s="549"/>
      <c r="O21" s="1327"/>
      <c r="P21" s="1327"/>
      <c r="Q21" s="1327"/>
      <c r="R21" s="1327"/>
      <c r="S21" s="1327"/>
      <c r="T21" s="1327"/>
      <c r="U21" s="1327"/>
      <c r="V21" s="1327"/>
      <c r="W21" s="1129" t="s">
        <v>601</v>
      </c>
    </row>
    <row r="22" spans="1:34" ht="11.25" hidden="1" customHeight="1">
      <c r="A22" s="1284"/>
      <c r="B22" s="1284"/>
      <c r="C22" s="1284"/>
      <c r="D22" s="1284"/>
      <c r="E22" s="1284">
        <v>1</v>
      </c>
      <c r="F22" s="890"/>
      <c r="G22" s="890"/>
      <c r="H22" s="888">
        <v>1</v>
      </c>
      <c r="I22" s="1284">
        <v>1</v>
      </c>
      <c r="J22" s="890"/>
      <c r="K22" s="895"/>
      <c r="L22" s="562"/>
      <c r="M22" s="524"/>
      <c r="N22" s="550"/>
      <c r="O22" s="600"/>
      <c r="P22" s="600"/>
      <c r="Q22" s="600"/>
      <c r="R22" s="600"/>
      <c r="S22" s="600"/>
      <c r="T22" s="600"/>
      <c r="U22" s="600"/>
      <c r="V22" s="478"/>
      <c r="W22" s="1090"/>
    </row>
    <row r="23" spans="1:34" ht="33.75">
      <c r="A23" s="1284"/>
      <c r="B23" s="1284"/>
      <c r="C23" s="1284"/>
      <c r="D23" s="1284"/>
      <c r="E23" s="1284"/>
      <c r="F23" s="1284">
        <v>1</v>
      </c>
      <c r="G23" s="888"/>
      <c r="H23" s="888"/>
      <c r="I23" s="1284"/>
      <c r="J23" s="1284">
        <v>1</v>
      </c>
      <c r="K23" s="896"/>
      <c r="L23" s="562" t="str">
        <f>mergeValue(A23) &amp;"."&amp; mergeValue(B23)&amp;"."&amp; mergeValue(C23)&amp;"."&amp; mergeValue(D23)&amp;"."&amp;  mergeValue(F23)</f>
        <v>1.1.1.1.1</v>
      </c>
      <c r="M23" s="525" t="s">
        <v>9</v>
      </c>
      <c r="N23" s="550"/>
      <c r="O23" s="1286"/>
      <c r="P23" s="1286"/>
      <c r="Q23" s="1286"/>
      <c r="R23" s="1286"/>
      <c r="S23" s="1286"/>
      <c r="T23" s="1286"/>
      <c r="U23" s="1286"/>
      <c r="V23" s="1286"/>
      <c r="W23" s="1129" t="s">
        <v>720</v>
      </c>
      <c r="Y23" s="474" t="str">
        <f>strCheckUnique(Z23:Z26)</f>
        <v/>
      </c>
      <c r="AA23" s="474"/>
    </row>
    <row r="24" spans="1:34" ht="99" customHeight="1">
      <c r="A24" s="1284"/>
      <c r="B24" s="1284"/>
      <c r="C24" s="1284"/>
      <c r="D24" s="1284"/>
      <c r="E24" s="1284"/>
      <c r="F24" s="1284"/>
      <c r="G24" s="888">
        <v>1</v>
      </c>
      <c r="H24" s="888"/>
      <c r="I24" s="1284"/>
      <c r="J24" s="1284"/>
      <c r="K24" s="896">
        <v>1</v>
      </c>
      <c r="L24" s="562" t="str">
        <f>mergeValue(A24) &amp;"."&amp; mergeValue(B24)&amp;"."&amp; mergeValue(C24)&amp;"."&amp; mergeValue(D24)&amp;"."&amp; mergeValue(F24)&amp;"."&amp; mergeValue(G24)</f>
        <v>1.1.1.1.1.1</v>
      </c>
      <c r="M24" s="1088"/>
      <c r="N24" s="555"/>
      <c r="O24" s="532"/>
      <c r="P24" s="532"/>
      <c r="Q24" s="1040"/>
      <c r="R24" s="1290"/>
      <c r="S24" s="1292" t="s">
        <v>83</v>
      </c>
      <c r="T24" s="1290"/>
      <c r="U24" s="1292" t="s">
        <v>84</v>
      </c>
      <c r="V24" s="547"/>
      <c r="W24" s="1302" t="s">
        <v>733</v>
      </c>
      <c r="X24" s="470" t="str">
        <f>strCheckDate(O25:V25)</f>
        <v/>
      </c>
      <c r="Y24" s="474"/>
      <c r="Z24" s="474" t="str">
        <f>IF(M24="","",M24 )</f>
        <v/>
      </c>
      <c r="AA24" s="474"/>
      <c r="AB24" s="474"/>
      <c r="AC24" s="474"/>
    </row>
    <row r="25" spans="1:34" ht="11.25" hidden="1">
      <c r="A25" s="1284"/>
      <c r="B25" s="1284"/>
      <c r="C25" s="1284"/>
      <c r="D25" s="1284"/>
      <c r="E25" s="1284"/>
      <c r="F25" s="1284"/>
      <c r="G25" s="888"/>
      <c r="H25" s="888"/>
      <c r="I25" s="1284"/>
      <c r="J25" s="1284"/>
      <c r="K25" s="896"/>
      <c r="L25" s="569"/>
      <c r="M25" s="615"/>
      <c r="N25" s="555"/>
      <c r="O25" s="532"/>
      <c r="P25" s="532"/>
      <c r="Q25" s="553" t="str">
        <f>R24 &amp; "-" &amp; T24</f>
        <v>-</v>
      </c>
      <c r="R25" s="1291"/>
      <c r="S25" s="1292"/>
      <c r="T25" s="1291"/>
      <c r="U25" s="1292"/>
      <c r="V25" s="547"/>
      <c r="W25" s="1303"/>
    </row>
    <row r="26" spans="1:34" s="445" customFormat="1" ht="15" customHeight="1">
      <c r="A26" s="1284"/>
      <c r="B26" s="1284"/>
      <c r="C26" s="1284"/>
      <c r="D26" s="1284"/>
      <c r="E26" s="1284"/>
      <c r="F26" s="1284"/>
      <c r="G26" s="890"/>
      <c r="H26" s="888"/>
      <c r="I26" s="1284"/>
      <c r="J26" s="1284"/>
      <c r="K26" s="895"/>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4" s="445" customFormat="1" ht="15" customHeight="1">
      <c r="A27" s="1284"/>
      <c r="B27" s="1284"/>
      <c r="C27" s="1284"/>
      <c r="D27" s="1284"/>
      <c r="E27" s="1284"/>
      <c r="F27" s="890"/>
      <c r="G27" s="890"/>
      <c r="H27" s="888"/>
      <c r="I27" s="128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4"/>
      <c r="B28" s="1284"/>
      <c r="C28" s="1284"/>
      <c r="D28" s="128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4"/>
      <c r="B29" s="1284"/>
      <c r="C29" s="128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4"/>
      <c r="B30" s="128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8" t="s">
        <v>470</v>
      </c>
      <c r="G2" s="1279"/>
      <c r="H2" s="1280"/>
      <c r="I2" s="609"/>
    </row>
    <row r="3" spans="1:20" ht="3" customHeight="1"/>
    <row r="4" spans="1:20" s="539" customFormat="1" ht="11.25">
      <c r="A4" s="559"/>
      <c r="B4" s="559"/>
      <c r="C4" s="559"/>
      <c r="D4" s="559"/>
      <c r="F4" s="1230" t="s">
        <v>445</v>
      </c>
      <c r="G4" s="1230"/>
      <c r="H4" s="1230"/>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616</v>
      </c>
      <c r="M5" s="1299"/>
      <c r="N5" s="1299"/>
      <c r="O5" s="1299"/>
      <c r="P5" s="1299"/>
      <c r="Q5" s="1299"/>
      <c r="R5" s="1299"/>
      <c r="S5" s="1299"/>
      <c r="T5" s="1299"/>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0"/>
      <c r="P12" s="1330"/>
      <c r="Q12" s="1330"/>
      <c r="R12" s="1330"/>
      <c r="S12" s="1330"/>
      <c r="T12" s="1330"/>
      <c r="U12" s="1330"/>
    </row>
    <row r="13" spans="1:34">
      <c r="J13" s="451"/>
      <c r="K13" s="451"/>
      <c r="L13" s="1230" t="s">
        <v>445</v>
      </c>
      <c r="M13" s="1230"/>
      <c r="N13" s="1230"/>
      <c r="O13" s="1230"/>
      <c r="P13" s="1230"/>
      <c r="Q13" s="1230"/>
      <c r="R13" s="1230"/>
      <c r="S13" s="1230"/>
      <c r="T13" s="1230"/>
      <c r="U13" s="1230"/>
      <c r="V13" s="1230"/>
      <c r="W13" s="1230" t="s">
        <v>446</v>
      </c>
    </row>
    <row r="14" spans="1:34" ht="14.25" customHeight="1">
      <c r="J14" s="451"/>
      <c r="K14" s="451"/>
      <c r="L14" s="1313" t="s">
        <v>91</v>
      </c>
      <c r="M14" s="1313" t="s">
        <v>602</v>
      </c>
      <c r="N14" s="491"/>
      <c r="O14" s="1314" t="s">
        <v>604</v>
      </c>
      <c r="P14" s="1315"/>
      <c r="Q14" s="1315"/>
      <c r="R14" s="1315"/>
      <c r="S14" s="1315"/>
      <c r="T14" s="1316"/>
      <c r="U14" s="1296" t="s">
        <v>339</v>
      </c>
      <c r="V14" s="1310" t="s">
        <v>274</v>
      </c>
      <c r="W14" s="1230"/>
    </row>
    <row r="15" spans="1:34" s="493" customFormat="1" ht="14.25" customHeight="1">
      <c r="A15" s="554"/>
      <c r="B15" s="554"/>
      <c r="C15" s="554"/>
      <c r="D15" s="554"/>
      <c r="E15" s="554"/>
      <c r="F15" s="554"/>
      <c r="G15" s="560"/>
      <c r="H15" s="560"/>
      <c r="I15" s="501"/>
      <c r="J15" s="499"/>
      <c r="K15" s="499"/>
      <c r="L15" s="1313"/>
      <c r="M15" s="1313"/>
      <c r="N15" s="491"/>
      <c r="O15" s="1319" t="s">
        <v>675</v>
      </c>
      <c r="P15" s="1317" t="s">
        <v>270</v>
      </c>
      <c r="Q15" s="1318"/>
      <c r="R15" s="1294" t="s">
        <v>615</v>
      </c>
      <c r="S15" s="1294"/>
      <c r="T15" s="1295"/>
      <c r="U15" s="1297"/>
      <c r="V15" s="1311"/>
      <c r="W15" s="1230"/>
      <c r="X15" s="554"/>
      <c r="Y15" s="554"/>
      <c r="Z15" s="554"/>
      <c r="AA15" s="554"/>
      <c r="AB15" s="554"/>
      <c r="AC15" s="554"/>
      <c r="AD15" s="554"/>
      <c r="AE15" s="554"/>
      <c r="AF15" s="554"/>
      <c r="AG15" s="554"/>
      <c r="AH15" s="554"/>
    </row>
    <row r="16" spans="1:34" ht="33.75">
      <c r="J16" s="451"/>
      <c r="K16" s="451"/>
      <c r="L16" s="1313"/>
      <c r="M16" s="1313"/>
      <c r="N16" s="490"/>
      <c r="O16" s="1320"/>
      <c r="P16" s="505" t="s">
        <v>670</v>
      </c>
      <c r="Q16" s="505" t="s">
        <v>671</v>
      </c>
      <c r="R16" s="506" t="s">
        <v>273</v>
      </c>
      <c r="S16" s="1308" t="s">
        <v>272</v>
      </c>
      <c r="T16" s="1309"/>
      <c r="U16" s="1298"/>
      <c r="V16" s="1312"/>
      <c r="W16" s="1230"/>
    </row>
    <row r="17" spans="1:35">
      <c r="J17" s="451"/>
      <c r="K17" s="459">
        <v>1</v>
      </c>
      <c r="L17" s="495" t="s">
        <v>92</v>
      </c>
      <c r="M17" s="495" t="s">
        <v>48</v>
      </c>
      <c r="N17" s="466" t="s">
        <v>48</v>
      </c>
      <c r="O17" s="457">
        <f ca="1">OFFSET(O17,0,-1)+1</f>
        <v>3</v>
      </c>
      <c r="P17" s="457">
        <f ca="1">OFFSET(P17,0,-1)+1</f>
        <v>4</v>
      </c>
      <c r="Q17" s="457">
        <f ca="1">OFFSET(Q17,0,-1)+1</f>
        <v>5</v>
      </c>
      <c r="R17" s="457">
        <f ca="1">OFFSET(R17,0,-1)+1</f>
        <v>6</v>
      </c>
      <c r="S17" s="1301">
        <f ca="1">OFFSET(S17,0,-1)+1</f>
        <v>7</v>
      </c>
      <c r="T17" s="1301"/>
      <c r="U17" s="457">
        <f ca="1">OFFSET(U17,0,-2)+1</f>
        <v>8</v>
      </c>
      <c r="V17" s="620">
        <f ca="1">OFFSET(V17,0,-1)</f>
        <v>8</v>
      </c>
      <c r="W17" s="457">
        <f ca="1">OFFSET(W17,0,-1)+1</f>
        <v>9</v>
      </c>
    </row>
    <row r="18" spans="1:35" ht="22.5">
      <c r="A18" s="1284">
        <v>1</v>
      </c>
      <c r="B18" s="906"/>
      <c r="C18" s="906"/>
      <c r="D18" s="906"/>
      <c r="E18" s="907"/>
      <c r="F18" s="908"/>
      <c r="G18" s="908"/>
      <c r="H18" s="908"/>
      <c r="I18" s="909"/>
      <c r="J18" s="904"/>
      <c r="K18" s="911"/>
      <c r="L18" s="562">
        <f>mergeValue(A18)</f>
        <v>1</v>
      </c>
      <c r="M18" s="610" t="s">
        <v>19</v>
      </c>
      <c r="N18" s="549"/>
      <c r="O18" s="1327"/>
      <c r="P18" s="1327"/>
      <c r="Q18" s="1327"/>
      <c r="R18" s="1327"/>
      <c r="S18" s="1327"/>
      <c r="T18" s="1327"/>
      <c r="U18" s="1327"/>
      <c r="V18" s="1327"/>
      <c r="W18" s="1129" t="s">
        <v>718</v>
      </c>
    </row>
    <row r="19" spans="1:35" ht="22.5">
      <c r="A19" s="1284"/>
      <c r="B19" s="1284">
        <v>1</v>
      </c>
      <c r="C19" s="906"/>
      <c r="D19" s="906"/>
      <c r="E19" s="908"/>
      <c r="F19" s="908"/>
      <c r="G19" s="908"/>
      <c r="H19" s="908"/>
      <c r="I19" s="903"/>
      <c r="J19" s="902"/>
      <c r="K19" s="905"/>
      <c r="L19" s="562" t="str">
        <f>mergeValue(A19) &amp;"."&amp; mergeValue(B19)</f>
        <v>1.1</v>
      </c>
      <c r="M19" s="516" t="s">
        <v>15</v>
      </c>
      <c r="N19" s="549"/>
      <c r="O19" s="1327"/>
      <c r="P19" s="1327"/>
      <c r="Q19" s="1327"/>
      <c r="R19" s="1327"/>
      <c r="S19" s="1327"/>
      <c r="T19" s="1327"/>
      <c r="U19" s="1327"/>
      <c r="V19" s="1327"/>
      <c r="W19" s="1129" t="s">
        <v>459</v>
      </c>
    </row>
    <row r="20" spans="1:35" ht="22.5">
      <c r="A20" s="1284"/>
      <c r="B20" s="1284"/>
      <c r="C20" s="1284">
        <v>1</v>
      </c>
      <c r="D20" s="906"/>
      <c r="E20" s="908"/>
      <c r="F20" s="908"/>
      <c r="G20" s="908"/>
      <c r="H20" s="908"/>
      <c r="I20" s="910"/>
      <c r="J20" s="902"/>
      <c r="K20" s="905"/>
      <c r="L20" s="562" t="str">
        <f>mergeValue(A20) &amp;"."&amp; mergeValue(B20)&amp;"."&amp; mergeValue(C20)</f>
        <v>1.1.1</v>
      </c>
      <c r="M20" s="517" t="s">
        <v>7</v>
      </c>
      <c r="N20" s="549"/>
      <c r="O20" s="1327"/>
      <c r="P20" s="1327"/>
      <c r="Q20" s="1327"/>
      <c r="R20" s="1327"/>
      <c r="S20" s="1327"/>
      <c r="T20" s="1327"/>
      <c r="U20" s="1327"/>
      <c r="V20" s="1327"/>
      <c r="W20" s="1129" t="s">
        <v>600</v>
      </c>
    </row>
    <row r="21" spans="1:35" ht="22.5">
      <c r="A21" s="1284"/>
      <c r="B21" s="1284"/>
      <c r="C21" s="1284"/>
      <c r="D21" s="1284">
        <v>1</v>
      </c>
      <c r="E21" s="908"/>
      <c r="F21" s="908"/>
      <c r="G21" s="908"/>
      <c r="H21" s="908"/>
      <c r="I21" s="910"/>
      <c r="J21" s="902"/>
      <c r="K21" s="905"/>
      <c r="L21" s="562" t="str">
        <f>mergeValue(A21) &amp;"."&amp; mergeValue(B21)&amp;"."&amp; mergeValue(C21)&amp;"."&amp; mergeValue(D21)</f>
        <v>1.1.1.1</v>
      </c>
      <c r="M21" s="518" t="s">
        <v>21</v>
      </c>
      <c r="N21" s="549"/>
      <c r="O21" s="1327"/>
      <c r="P21" s="1327"/>
      <c r="Q21" s="1327"/>
      <c r="R21" s="1327"/>
      <c r="S21" s="1327"/>
      <c r="T21" s="1327"/>
      <c r="U21" s="1327"/>
      <c r="V21" s="1327"/>
      <c r="W21" s="1129" t="s">
        <v>601</v>
      </c>
    </row>
    <row r="22" spans="1:35" ht="11.25" hidden="1" customHeight="1">
      <c r="A22" s="1284"/>
      <c r="B22" s="1284"/>
      <c r="C22" s="1284"/>
      <c r="D22" s="1284"/>
      <c r="E22" s="1284">
        <v>1</v>
      </c>
      <c r="F22" s="908"/>
      <c r="G22" s="908"/>
      <c r="H22" s="906">
        <v>1</v>
      </c>
      <c r="I22" s="1284">
        <v>1</v>
      </c>
      <c r="J22" s="908"/>
      <c r="K22" s="913"/>
      <c r="L22" s="562"/>
      <c r="M22" s="524"/>
      <c r="N22" s="550"/>
      <c r="O22" s="600"/>
      <c r="P22" s="600"/>
      <c r="Q22" s="600"/>
      <c r="R22" s="600"/>
      <c r="S22" s="600"/>
      <c r="T22" s="600"/>
      <c r="U22" s="600"/>
      <c r="V22" s="478"/>
      <c r="W22" s="1090"/>
    </row>
    <row r="23" spans="1:35" ht="33.75">
      <c r="A23" s="1284"/>
      <c r="B23" s="1284"/>
      <c r="C23" s="1284"/>
      <c r="D23" s="1284"/>
      <c r="E23" s="1284"/>
      <c r="F23" s="1284">
        <v>1</v>
      </c>
      <c r="G23" s="906"/>
      <c r="H23" s="906"/>
      <c r="I23" s="1284"/>
      <c r="J23" s="1284">
        <v>1</v>
      </c>
      <c r="K23" s="914"/>
      <c r="L23" s="562" t="str">
        <f>mergeValue(A23) &amp;"."&amp; mergeValue(B23)&amp;"."&amp; mergeValue(C23)&amp;"."&amp; mergeValue(D23)&amp;"."&amp;  mergeValue(F23)</f>
        <v>1.1.1.1.1</v>
      </c>
      <c r="M23" s="525" t="s">
        <v>9</v>
      </c>
      <c r="N23" s="550"/>
      <c r="O23" s="1286"/>
      <c r="P23" s="1286"/>
      <c r="Q23" s="1286"/>
      <c r="R23" s="1286"/>
      <c r="S23" s="1286"/>
      <c r="T23" s="1286"/>
      <c r="U23" s="1286"/>
      <c r="V23" s="1286"/>
      <c r="W23" s="1129" t="s">
        <v>720</v>
      </c>
      <c r="Y23" s="474" t="str">
        <f>strCheckUnique(Z23:Z26)</f>
        <v/>
      </c>
      <c r="AA23" s="474"/>
    </row>
    <row r="24" spans="1:35" ht="99" customHeight="1">
      <c r="A24" s="1284"/>
      <c r="B24" s="1284"/>
      <c r="C24" s="1284"/>
      <c r="D24" s="1284"/>
      <c r="E24" s="1284"/>
      <c r="F24" s="1284"/>
      <c r="G24" s="906">
        <v>1</v>
      </c>
      <c r="H24" s="906"/>
      <c r="I24" s="1284"/>
      <c r="J24" s="1284"/>
      <c r="K24" s="914">
        <v>1</v>
      </c>
      <c r="L24" s="562" t="str">
        <f>mergeValue(A24) &amp;"."&amp; mergeValue(B24)&amp;"."&amp; mergeValue(C24)&amp;"."&amp; mergeValue(D24)&amp;"."&amp; mergeValue(F24)&amp;"."&amp; mergeValue(G24)</f>
        <v>1.1.1.1.1.1</v>
      </c>
      <c r="M24" s="1088"/>
      <c r="N24" s="555"/>
      <c r="O24" s="532"/>
      <c r="P24" s="532"/>
      <c r="Q24" s="1040"/>
      <c r="R24" s="1290"/>
      <c r="S24" s="1292" t="s">
        <v>83</v>
      </c>
      <c r="T24" s="1290"/>
      <c r="U24" s="1292" t="s">
        <v>84</v>
      </c>
      <c r="V24" s="547"/>
      <c r="W24" s="1302" t="s">
        <v>733</v>
      </c>
      <c r="X24" s="470" t="str">
        <f>strCheckDate(O25:V25)</f>
        <v/>
      </c>
      <c r="Y24" s="474"/>
      <c r="Z24" s="474" t="str">
        <f>IF(M24="","",M24 )</f>
        <v/>
      </c>
      <c r="AA24" s="474"/>
      <c r="AB24" s="474"/>
      <c r="AC24" s="474"/>
    </row>
    <row r="25" spans="1:35" ht="11.25" hidden="1">
      <c r="A25" s="1284"/>
      <c r="B25" s="1284"/>
      <c r="C25" s="1284"/>
      <c r="D25" s="1284"/>
      <c r="E25" s="1284"/>
      <c r="F25" s="1284"/>
      <c r="G25" s="906"/>
      <c r="H25" s="906"/>
      <c r="I25" s="1284"/>
      <c r="J25" s="1284"/>
      <c r="K25" s="914"/>
      <c r="L25" s="569"/>
      <c r="M25" s="615"/>
      <c r="N25" s="555"/>
      <c r="O25" s="532"/>
      <c r="P25" s="532"/>
      <c r="Q25" s="553" t="str">
        <f>R24 &amp; "-" &amp; T24</f>
        <v>-</v>
      </c>
      <c r="R25" s="1291"/>
      <c r="S25" s="1292"/>
      <c r="T25" s="1291"/>
      <c r="U25" s="1292"/>
      <c r="V25" s="547"/>
      <c r="W25" s="1303"/>
    </row>
    <row r="26" spans="1:35" s="445" customFormat="1" ht="15" customHeight="1">
      <c r="A26" s="1284"/>
      <c r="B26" s="1284"/>
      <c r="C26" s="1284"/>
      <c r="D26" s="1284"/>
      <c r="E26" s="1284"/>
      <c r="F26" s="1284"/>
      <c r="G26" s="908"/>
      <c r="H26" s="906"/>
      <c r="I26" s="1284"/>
      <c r="J26" s="1284"/>
      <c r="K26" s="913"/>
      <c r="L26" s="508"/>
      <c r="M26" s="526" t="s">
        <v>24</v>
      </c>
      <c r="N26" s="521"/>
      <c r="O26" s="515"/>
      <c r="P26" s="515"/>
      <c r="Q26" s="515"/>
      <c r="R26" s="542"/>
      <c r="S26" s="534"/>
      <c r="T26" s="533"/>
      <c r="U26" s="521"/>
      <c r="V26" s="530"/>
      <c r="W26" s="1304"/>
      <c r="X26" s="471"/>
      <c r="Y26" s="471"/>
      <c r="Z26" s="471"/>
      <c r="AA26" s="471"/>
      <c r="AB26" s="471"/>
      <c r="AC26" s="471"/>
      <c r="AD26" s="471"/>
      <c r="AE26" s="471"/>
      <c r="AF26" s="471"/>
      <c r="AG26" s="471"/>
      <c r="AH26" s="471"/>
    </row>
    <row r="27" spans="1:35" s="445" customFormat="1" ht="15" customHeight="1">
      <c r="A27" s="1284"/>
      <c r="B27" s="1284"/>
      <c r="C27" s="1284"/>
      <c r="D27" s="1284"/>
      <c r="E27" s="1284"/>
      <c r="F27" s="908"/>
      <c r="G27" s="908"/>
      <c r="H27" s="906"/>
      <c r="I27" s="128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4"/>
      <c r="B28" s="1284"/>
      <c r="C28" s="1284"/>
      <c r="D28" s="128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4"/>
      <c r="B29" s="1284"/>
      <c r="C29" s="128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4"/>
      <c r="B30" s="128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9" t="s">
        <v>735</v>
      </c>
      <c r="M5" s="1299"/>
      <c r="N5" s="1299"/>
      <c r="O5" s="1299"/>
      <c r="P5" s="1299"/>
      <c r="Q5" s="1299"/>
      <c r="R5" s="1299"/>
      <c r="S5" s="1299"/>
      <c r="T5" s="1299"/>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635"/>
      <c r="V9" s="456"/>
      <c r="AC9" s="475"/>
      <c r="AD9" s="475"/>
      <c r="AE9" s="475"/>
      <c r="AF9" s="475"/>
      <c r="AG9" s="475"/>
    </row>
    <row r="10" spans="1:33"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6"/>
      <c r="P12" s="1326"/>
      <c r="Q12" s="1326"/>
      <c r="R12" s="1326"/>
      <c r="S12" s="1326"/>
      <c r="T12" s="1326"/>
      <c r="U12" s="1326"/>
      <c r="V12" s="1326"/>
      <c r="W12" s="1326"/>
      <c r="X12" s="1326"/>
      <c r="Y12" s="1326"/>
      <c r="Z12" s="1326"/>
    </row>
    <row r="13" spans="1:33" ht="14.25" customHeight="1">
      <c r="J13" s="451"/>
      <c r="K13" s="451"/>
      <c r="L13" s="1313" t="s">
        <v>445</v>
      </c>
      <c r="M13" s="1313"/>
      <c r="N13" s="1313"/>
      <c r="O13" s="1313"/>
      <c r="P13" s="1313"/>
      <c r="Q13" s="1313"/>
      <c r="R13" s="1313"/>
      <c r="S13" s="1313"/>
      <c r="T13" s="1313"/>
      <c r="U13" s="1313"/>
      <c r="V13" s="1313"/>
      <c r="W13" s="1313"/>
      <c r="X13" s="1313"/>
      <c r="Y13" s="1313"/>
      <c r="Z13" s="1313"/>
      <c r="AA13" s="1313"/>
      <c r="AB13" s="1230" t="s">
        <v>446</v>
      </c>
    </row>
    <row r="14" spans="1:33" ht="14.25" customHeight="1">
      <c r="J14" s="451"/>
      <c r="K14" s="451"/>
      <c r="L14" s="1313" t="s">
        <v>91</v>
      </c>
      <c r="M14" s="1313" t="s">
        <v>602</v>
      </c>
      <c r="N14" s="547"/>
      <c r="O14" s="1230" t="s">
        <v>604</v>
      </c>
      <c r="P14" s="1230"/>
      <c r="Q14" s="1230"/>
      <c r="R14" s="1230"/>
      <c r="S14" s="1230"/>
      <c r="T14" s="1230"/>
      <c r="U14" s="1230"/>
      <c r="V14" s="1230"/>
      <c r="W14" s="1230"/>
      <c r="X14" s="1230"/>
      <c r="Y14" s="1230"/>
      <c r="Z14" s="1313" t="s">
        <v>339</v>
      </c>
      <c r="AA14" s="1325" t="s">
        <v>274</v>
      </c>
      <c r="AB14" s="1230"/>
    </row>
    <row r="15" spans="1:33" s="493" customFormat="1" ht="14.25" customHeight="1">
      <c r="A15" s="554"/>
      <c r="B15" s="554"/>
      <c r="C15" s="554"/>
      <c r="D15" s="554"/>
      <c r="E15" s="554"/>
      <c r="F15" s="554"/>
      <c r="G15" s="560"/>
      <c r="H15" s="560"/>
      <c r="I15" s="501"/>
      <c r="J15" s="499"/>
      <c r="K15" s="499"/>
      <c r="L15" s="1313"/>
      <c r="M15" s="1313"/>
      <c r="N15" s="547"/>
      <c r="O15" s="1337" t="s">
        <v>617</v>
      </c>
      <c r="P15" s="1337" t="s">
        <v>589</v>
      </c>
      <c r="Q15" s="1337" t="s">
        <v>590</v>
      </c>
      <c r="R15" s="1337" t="s">
        <v>270</v>
      </c>
      <c r="S15" s="1337"/>
      <c r="T15" s="1337" t="s">
        <v>270</v>
      </c>
      <c r="U15" s="1337"/>
      <c r="V15" s="621"/>
      <c r="W15" s="1336" t="s">
        <v>615</v>
      </c>
      <c r="X15" s="1336"/>
      <c r="Y15" s="1336"/>
      <c r="Z15" s="1313"/>
      <c r="AA15" s="1325"/>
      <c r="AB15" s="1230"/>
      <c r="AC15" s="554"/>
      <c r="AD15" s="554"/>
      <c r="AE15" s="554"/>
      <c r="AF15" s="554"/>
      <c r="AG15" s="554"/>
    </row>
    <row r="16" spans="1:33" ht="56.25" customHeight="1">
      <c r="J16" s="451"/>
      <c r="K16" s="451"/>
      <c r="L16" s="1313"/>
      <c r="M16" s="1313"/>
      <c r="N16" s="547"/>
      <c r="O16" s="1337"/>
      <c r="P16" s="1337"/>
      <c r="Q16" s="1337"/>
      <c r="R16" s="505" t="s">
        <v>591</v>
      </c>
      <c r="S16" s="505" t="s">
        <v>592</v>
      </c>
      <c r="T16" s="505" t="s">
        <v>593</v>
      </c>
      <c r="U16" s="505" t="s">
        <v>594</v>
      </c>
      <c r="V16" s="505"/>
      <c r="W16" s="506" t="s">
        <v>273</v>
      </c>
      <c r="X16" s="1333" t="s">
        <v>272</v>
      </c>
      <c r="Y16" s="1333"/>
      <c r="Z16" s="1313"/>
      <c r="AA16" s="1325"/>
      <c r="AB16" s="1230"/>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1">
        <f ca="1">OFFSET(X17,0,-1)+1</f>
        <v>11</v>
      </c>
      <c r="Y17" s="1301"/>
      <c r="Z17" s="457">
        <f ca="1">OFFSET(Z17,0,-2)+1</f>
        <v>12</v>
      </c>
      <c r="AB17" s="457">
        <f ca="1">OFFSET(AB17,0,-2)+1</f>
        <v>13</v>
      </c>
    </row>
    <row r="18" spans="1:33" ht="22.5">
      <c r="A18" s="1284">
        <v>1</v>
      </c>
      <c r="B18" s="1000"/>
      <c r="C18" s="1000"/>
      <c r="D18" s="1000"/>
      <c r="E18" s="1001"/>
      <c r="F18" s="1002"/>
      <c r="G18" s="1000"/>
      <c r="H18" s="1000"/>
      <c r="I18" s="988"/>
      <c r="J18" s="993"/>
      <c r="K18" s="993"/>
      <c r="L18" s="562">
        <f>mergeValue(A18)</f>
        <v>1</v>
      </c>
      <c r="M18" s="610" t="s">
        <v>19</v>
      </c>
      <c r="N18" s="549"/>
      <c r="O18" s="1327"/>
      <c r="P18" s="1327"/>
      <c r="Q18" s="1327"/>
      <c r="R18" s="1327"/>
      <c r="S18" s="1327"/>
      <c r="T18" s="1327"/>
      <c r="U18" s="1327"/>
      <c r="V18" s="1327"/>
      <c r="W18" s="1327"/>
      <c r="X18" s="1327"/>
      <c r="Y18" s="1327"/>
      <c r="Z18" s="1327"/>
      <c r="AA18" s="1327"/>
      <c r="AB18" s="599" t="s">
        <v>718</v>
      </c>
    </row>
    <row r="19" spans="1:33" ht="22.5">
      <c r="A19" s="1284"/>
      <c r="B19" s="1284">
        <v>1</v>
      </c>
      <c r="C19" s="1000"/>
      <c r="D19" s="1000"/>
      <c r="E19" s="1002"/>
      <c r="F19" s="1002"/>
      <c r="G19" s="1000"/>
      <c r="H19" s="1000"/>
      <c r="I19" s="995"/>
      <c r="J19" s="990"/>
      <c r="K19" s="989"/>
      <c r="L19" s="562" t="str">
        <f>mergeValue(A19) &amp;"."&amp; mergeValue(B19)</f>
        <v>1.1</v>
      </c>
      <c r="M19" s="516" t="s">
        <v>15</v>
      </c>
      <c r="N19" s="549"/>
      <c r="O19" s="1327"/>
      <c r="P19" s="1327"/>
      <c r="Q19" s="1327"/>
      <c r="R19" s="1327"/>
      <c r="S19" s="1327"/>
      <c r="T19" s="1327"/>
      <c r="U19" s="1327"/>
      <c r="V19" s="1327"/>
      <c r="W19" s="1327"/>
      <c r="X19" s="1327"/>
      <c r="Y19" s="1327"/>
      <c r="Z19" s="1327"/>
      <c r="AA19" s="1327"/>
      <c r="AB19" s="599" t="s">
        <v>459</v>
      </c>
    </row>
    <row r="20" spans="1:33" ht="22.5">
      <c r="A20" s="1284"/>
      <c r="B20" s="1284"/>
      <c r="C20" s="1284">
        <v>1</v>
      </c>
      <c r="D20" s="1000"/>
      <c r="E20" s="1002"/>
      <c r="F20" s="1002"/>
      <c r="G20" s="1000"/>
      <c r="H20" s="1000"/>
      <c r="I20" s="995"/>
      <c r="J20" s="990"/>
      <c r="K20" s="989"/>
      <c r="L20" s="562" t="str">
        <f>mergeValue(A20) &amp;"."&amp; mergeValue(B20)&amp;"."&amp; mergeValue(C20)</f>
        <v>1.1.1</v>
      </c>
      <c r="M20" s="517" t="s">
        <v>7</v>
      </c>
      <c r="N20" s="549"/>
      <c r="O20" s="1327"/>
      <c r="P20" s="1327"/>
      <c r="Q20" s="1327"/>
      <c r="R20" s="1327"/>
      <c r="S20" s="1327"/>
      <c r="T20" s="1327"/>
      <c r="U20" s="1327"/>
      <c r="V20" s="1327"/>
      <c r="W20" s="1327"/>
      <c r="X20" s="1327"/>
      <c r="Y20" s="1327"/>
      <c r="Z20" s="1327"/>
      <c r="AA20" s="1327"/>
      <c r="AB20" s="599" t="s">
        <v>600</v>
      </c>
    </row>
    <row r="21" spans="1:33" ht="22.5">
      <c r="A21" s="1284"/>
      <c r="B21" s="1284"/>
      <c r="C21" s="1284"/>
      <c r="D21" s="1284">
        <v>1</v>
      </c>
      <c r="E21" s="1002"/>
      <c r="F21" s="1002"/>
      <c r="G21" s="1000"/>
      <c r="H21" s="1000"/>
      <c r="I21" s="995"/>
      <c r="J21" s="990"/>
      <c r="K21" s="989"/>
      <c r="L21" s="562" t="str">
        <f>mergeValue(A21) &amp;"."&amp; mergeValue(B21)&amp;"."&amp; mergeValue(C21)&amp;"."&amp; mergeValue(D21)</f>
        <v>1.1.1.1</v>
      </c>
      <c r="M21" s="518" t="s">
        <v>21</v>
      </c>
      <c r="N21" s="549"/>
      <c r="O21" s="1327"/>
      <c r="P21" s="1327"/>
      <c r="Q21" s="1327"/>
      <c r="R21" s="1327"/>
      <c r="S21" s="1327"/>
      <c r="T21" s="1327"/>
      <c r="U21" s="1327"/>
      <c r="V21" s="1327"/>
      <c r="W21" s="1327"/>
      <c r="X21" s="1327"/>
      <c r="Y21" s="1327"/>
      <c r="Z21" s="1327"/>
      <c r="AA21" s="1327"/>
      <c r="AB21" s="599" t="s">
        <v>601</v>
      </c>
    </row>
    <row r="22" spans="1:33" hidden="1">
      <c r="A22" s="1284"/>
      <c r="B22" s="1284"/>
      <c r="C22" s="1284"/>
      <c r="D22" s="1284"/>
      <c r="E22" s="128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4"/>
      <c r="B23" s="1284"/>
      <c r="C23" s="1284"/>
      <c r="D23" s="1284"/>
      <c r="E23" s="1284"/>
      <c r="F23" s="1284">
        <v>1</v>
      </c>
      <c r="G23" s="1000"/>
      <c r="H23" s="1000"/>
      <c r="I23" s="1334"/>
      <c r="J23" s="990"/>
      <c r="K23" s="989"/>
      <c r="L23" s="562" t="str">
        <f>mergeValue(A23) &amp;"."&amp; mergeValue(B23)&amp;"."&amp; mergeValue(C23)&amp;"."&amp; mergeValue(D23)&amp;"."&amp; mergeValue(F23)</f>
        <v>1.1.1.1.1</v>
      </c>
      <c r="M23" s="525" t="s">
        <v>9</v>
      </c>
      <c r="N23" s="550"/>
      <c r="O23" s="1287"/>
      <c r="P23" s="1288"/>
      <c r="Q23" s="1288"/>
      <c r="R23" s="1288"/>
      <c r="S23" s="1288"/>
      <c r="T23" s="1288"/>
      <c r="U23" s="1288"/>
      <c r="V23" s="1288"/>
      <c r="W23" s="1288"/>
      <c r="X23" s="1288"/>
      <c r="Y23" s="1288"/>
      <c r="Z23" s="1288"/>
      <c r="AA23" s="1289"/>
      <c r="AB23" s="599" t="s">
        <v>720</v>
      </c>
      <c r="AD23" s="474" t="str">
        <f>strCheckUnique(AE23:AE28)</f>
        <v/>
      </c>
      <c r="AF23" s="474"/>
    </row>
    <row r="24" spans="1:33" ht="56.25">
      <c r="A24" s="1284"/>
      <c r="B24" s="1284"/>
      <c r="C24" s="1284"/>
      <c r="D24" s="1284"/>
      <c r="E24" s="1284"/>
      <c r="F24" s="1284"/>
      <c r="G24" s="1284">
        <v>1</v>
      </c>
      <c r="H24" s="1000"/>
      <c r="I24" s="1334"/>
      <c r="J24" s="1335"/>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90"/>
      <c r="X24" s="1292" t="s">
        <v>83</v>
      </c>
      <c r="Y24" s="1290"/>
      <c r="Z24" s="1292"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4"/>
      <c r="B25" s="1284"/>
      <c r="C25" s="1284"/>
      <c r="D25" s="1284"/>
      <c r="E25" s="1284"/>
      <c r="F25" s="1284"/>
      <c r="G25" s="1284"/>
      <c r="H25" s="1000">
        <v>1</v>
      </c>
      <c r="I25" s="1334"/>
      <c r="J25" s="133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90"/>
      <c r="X25" s="1292"/>
      <c r="Y25" s="1290"/>
      <c r="Z25" s="1292"/>
      <c r="AA25" s="637"/>
      <c r="AB25" s="1302" t="s">
        <v>739</v>
      </c>
      <c r="AC25" s="470" t="str">
        <f>strCheckDate(O25:AA25)</f>
        <v/>
      </c>
      <c r="AF25" s="474"/>
    </row>
    <row r="26" spans="1:33" hidden="1">
      <c r="A26" s="1284"/>
      <c r="B26" s="1284"/>
      <c r="C26" s="1284"/>
      <c r="D26" s="1284"/>
      <c r="E26" s="1284"/>
      <c r="F26" s="1284"/>
      <c r="G26" s="1284"/>
      <c r="H26" s="1000"/>
      <c r="I26" s="1334"/>
      <c r="J26" s="1335"/>
      <c r="K26" s="996"/>
      <c r="L26" s="569"/>
      <c r="M26" s="615"/>
      <c r="N26" s="615"/>
      <c r="O26" s="532"/>
      <c r="P26" s="463"/>
      <c r="Q26" s="463"/>
      <c r="R26" s="463"/>
      <c r="S26" s="463"/>
      <c r="T26" s="463"/>
      <c r="U26" s="529"/>
      <c r="V26" s="553"/>
      <c r="W26" s="1291"/>
      <c r="X26" s="1292"/>
      <c r="Y26" s="1291"/>
      <c r="Z26" s="1292"/>
      <c r="AA26" s="507"/>
      <c r="AB26" s="1303"/>
      <c r="AF26" s="474">
        <f ca="1">OFFSET(AF26,-1,0)</f>
        <v>0</v>
      </c>
    </row>
    <row r="27" spans="1:33" s="445" customFormat="1" ht="15" customHeight="1">
      <c r="A27" s="1284"/>
      <c r="B27" s="1284"/>
      <c r="C27" s="1284"/>
      <c r="D27" s="1284"/>
      <c r="E27" s="1284"/>
      <c r="F27" s="1284"/>
      <c r="G27" s="1284"/>
      <c r="H27" s="1000"/>
      <c r="I27" s="1334"/>
      <c r="J27" s="1335"/>
      <c r="K27" s="997"/>
      <c r="L27" s="508"/>
      <c r="M27" s="527" t="s">
        <v>40</v>
      </c>
      <c r="N27" s="521"/>
      <c r="O27" s="515"/>
      <c r="P27" s="515"/>
      <c r="Q27" s="515"/>
      <c r="R27" s="515"/>
      <c r="S27" s="515"/>
      <c r="T27" s="515"/>
      <c r="U27" s="515"/>
      <c r="V27" s="515"/>
      <c r="W27" s="533"/>
      <c r="X27" s="534"/>
      <c r="Y27" s="533"/>
      <c r="Z27" s="521"/>
      <c r="AA27" s="530"/>
      <c r="AB27" s="1304"/>
      <c r="AC27" s="471"/>
      <c r="AD27" s="471"/>
      <c r="AE27" s="471"/>
      <c r="AF27" s="471"/>
      <c r="AG27" s="471"/>
    </row>
    <row r="28" spans="1:33" s="445" customFormat="1" ht="15" customHeight="1">
      <c r="A28" s="1284"/>
      <c r="B28" s="1284"/>
      <c r="C28" s="1284"/>
      <c r="D28" s="1284"/>
      <c r="E28" s="1284"/>
      <c r="F28" s="1284"/>
      <c r="G28" s="1000"/>
      <c r="H28" s="1000"/>
      <c r="I28" s="133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4"/>
      <c r="B29" s="1284"/>
      <c r="C29" s="1284"/>
      <c r="D29" s="1284"/>
      <c r="E29" s="128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4"/>
      <c r="B30" s="1284"/>
      <c r="C30" s="1284"/>
      <c r="D30" s="128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4"/>
      <c r="B31" s="1284"/>
      <c r="C31" s="128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4"/>
      <c r="B32" s="128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7" t="s">
        <v>740</v>
      </c>
      <c r="N36" s="1277"/>
      <c r="O36" s="1277"/>
      <c r="P36" s="1277"/>
      <c r="Q36" s="1277"/>
      <c r="R36" s="1277"/>
      <c r="S36" s="1277"/>
      <c r="T36" s="1277"/>
      <c r="U36" s="1277"/>
      <c r="V36" s="1277"/>
      <c r="W36" s="1277"/>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401</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9" t="s">
        <v>745</v>
      </c>
      <c r="M5" s="1299"/>
      <c r="N5" s="1299"/>
      <c r="O5" s="1299"/>
      <c r="P5" s="1299"/>
      <c r="Q5" s="1299"/>
      <c r="R5" s="1299"/>
      <c r="S5" s="1299"/>
      <c r="T5" s="1299"/>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6" t="str">
        <f>IF(datePr_ch="",IF(datePr="","",datePr),datePr_ch)</f>
        <v>29.04.2021</v>
      </c>
      <c r="O8" s="1306"/>
      <c r="P8" s="1306"/>
      <c r="Q8" s="1306"/>
      <c r="R8" s="1306"/>
      <c r="S8" s="1306"/>
      <c r="T8" s="1306"/>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6" t="str">
        <f>IF(numberPr_ch="",IF(numberPr="","",numberPr),numberPr_ch)</f>
        <v>1790</v>
      </c>
      <c r="O9" s="1306"/>
      <c r="P9" s="1306"/>
      <c r="Q9" s="1306"/>
      <c r="R9" s="1306"/>
      <c r="S9" s="1306"/>
      <c r="T9" s="1306"/>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0"/>
      <c r="M12" s="1300"/>
      <c r="N12" s="536"/>
      <c r="O12" s="1332"/>
      <c r="P12" s="1332"/>
      <c r="Q12" s="1332"/>
      <c r="R12" s="1332"/>
      <c r="S12" s="1332"/>
      <c r="T12" s="1332"/>
      <c r="U12" s="456"/>
      <c r="AE12" s="473" t="s">
        <v>371</v>
      </c>
      <c r="AH12" s="475"/>
      <c r="AI12" s="475"/>
      <c r="AJ12" s="475"/>
      <c r="AK12" s="475"/>
    </row>
    <row r="13" spans="1:37">
      <c r="J13" s="451"/>
      <c r="K13" s="451"/>
      <c r="L13" s="447"/>
      <c r="M13" s="447"/>
      <c r="N13" s="447"/>
      <c r="O13" s="1326"/>
      <c r="P13" s="1326"/>
      <c r="Q13" s="1326"/>
      <c r="R13" s="1326"/>
      <c r="S13" s="1326"/>
      <c r="T13" s="1326"/>
      <c r="U13" s="568"/>
      <c r="Z13" s="1326"/>
      <c r="AA13" s="1326"/>
      <c r="AB13" s="1326"/>
      <c r="AC13" s="1326"/>
      <c r="AD13" s="1326"/>
      <c r="AE13" s="1326"/>
    </row>
    <row r="14" spans="1:37">
      <c r="J14" s="451"/>
      <c r="K14" s="451"/>
      <c r="L14" s="1230" t="s">
        <v>445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t="s">
        <v>446</v>
      </c>
    </row>
    <row r="15" spans="1:37" ht="14.25" customHeight="1">
      <c r="J15" s="451"/>
      <c r="K15" s="451"/>
      <c r="L15" s="1313" t="s">
        <v>91</v>
      </c>
      <c r="M15" s="1313" t="s">
        <v>618</v>
      </c>
      <c r="N15" s="1338" t="s">
        <v>597</v>
      </c>
      <c r="O15" s="1338"/>
      <c r="P15" s="1338"/>
      <c r="Q15" s="1338"/>
      <c r="R15" s="1338" t="s">
        <v>598</v>
      </c>
      <c r="S15" s="1338"/>
      <c r="T15" s="1338"/>
      <c r="U15" s="1338"/>
      <c r="V15" s="1338" t="s">
        <v>599</v>
      </c>
      <c r="W15" s="1338"/>
      <c r="X15" s="1338"/>
      <c r="Y15" s="1338"/>
      <c r="Z15" s="1313" t="s">
        <v>604</v>
      </c>
      <c r="AA15" s="1313"/>
      <c r="AB15" s="1313"/>
      <c r="AC15" s="1313"/>
      <c r="AD15" s="1313"/>
      <c r="AE15" s="1313" t="s">
        <v>339</v>
      </c>
      <c r="AF15" s="1325" t="s">
        <v>274</v>
      </c>
      <c r="AG15" s="1230"/>
    </row>
    <row r="16" spans="1:37" s="493" customFormat="1" ht="27.75" customHeight="1">
      <c r="A16" s="554"/>
      <c r="B16" s="554"/>
      <c r="C16" s="554"/>
      <c r="D16" s="554"/>
      <c r="E16" s="554"/>
      <c r="F16" s="554"/>
      <c r="G16" s="560"/>
      <c r="H16" s="560"/>
      <c r="I16" s="501"/>
      <c r="J16" s="499"/>
      <c r="K16" s="499"/>
      <c r="L16" s="1313"/>
      <c r="M16" s="1313"/>
      <c r="N16" s="1338"/>
      <c r="O16" s="1338"/>
      <c r="P16" s="1338"/>
      <c r="Q16" s="1338"/>
      <c r="R16" s="1338"/>
      <c r="S16" s="1338"/>
      <c r="T16" s="1338"/>
      <c r="U16" s="1338"/>
      <c r="V16" s="1338"/>
      <c r="W16" s="1338"/>
      <c r="X16" s="1338"/>
      <c r="Y16" s="1338"/>
      <c r="Z16" s="1230" t="s">
        <v>621</v>
      </c>
      <c r="AA16" s="1230"/>
      <c r="AB16" s="1230" t="s">
        <v>615</v>
      </c>
      <c r="AC16" s="1230"/>
      <c r="AD16" s="1230"/>
      <c r="AE16" s="1313"/>
      <c r="AF16" s="1325"/>
      <c r="AG16" s="1230"/>
      <c r="AH16" s="554"/>
      <c r="AI16" s="554"/>
      <c r="AJ16" s="554"/>
      <c r="AK16" s="554"/>
    </row>
    <row r="17" spans="1:37" ht="14.25" customHeight="1">
      <c r="J17" s="451"/>
      <c r="K17" s="451"/>
      <c r="L17" s="1313"/>
      <c r="M17" s="1313"/>
      <c r="N17" s="1338"/>
      <c r="O17" s="1338"/>
      <c r="P17" s="1338"/>
      <c r="Q17" s="1338"/>
      <c r="R17" s="1338"/>
      <c r="S17" s="1338"/>
      <c r="T17" s="1338"/>
      <c r="U17" s="1338"/>
      <c r="V17" s="1338"/>
      <c r="W17" s="1338"/>
      <c r="X17" s="1338"/>
      <c r="Y17" s="1338"/>
      <c r="Z17" s="504" t="s">
        <v>619</v>
      </c>
      <c r="AA17" s="504" t="s">
        <v>620</v>
      </c>
      <c r="AB17" s="506" t="s">
        <v>273</v>
      </c>
      <c r="AC17" s="1333" t="s">
        <v>272</v>
      </c>
      <c r="AD17" s="1333"/>
      <c r="AE17" s="1313"/>
      <c r="AF17" s="1325"/>
      <c r="AG17" s="1230"/>
    </row>
    <row r="18" spans="1:37">
      <c r="J18" s="451"/>
      <c r="K18" s="459">
        <v>1</v>
      </c>
      <c r="L18" s="448" t="s">
        <v>92</v>
      </c>
      <c r="M18" s="448" t="s">
        <v>48</v>
      </c>
      <c r="N18" s="1339">
        <f ca="1">OFFSET(N18,0,-1)+1</f>
        <v>3</v>
      </c>
      <c r="O18" s="1339"/>
      <c r="P18" s="1339"/>
      <c r="Q18" s="1339"/>
      <c r="R18" s="1339">
        <f ca="1">OFFSET(N18,0,0)+1</f>
        <v>4</v>
      </c>
      <c r="S18" s="1339"/>
      <c r="T18" s="1339"/>
      <c r="U18" s="1339"/>
      <c r="V18" s="640"/>
      <c r="W18" s="640"/>
      <c r="X18" s="640"/>
      <c r="Y18" s="641">
        <f ca="1">OFFSET(R18,0,0)+1</f>
        <v>5</v>
      </c>
      <c r="Z18" s="457">
        <f ca="1">OFFSET(Z18,0,-1)+1</f>
        <v>6</v>
      </c>
      <c r="AA18" s="457">
        <f ca="1">OFFSET(AA18,0,-1)+1</f>
        <v>7</v>
      </c>
      <c r="AB18" s="457">
        <f ca="1">OFFSET(AB18,0,-1)+1</f>
        <v>8</v>
      </c>
      <c r="AC18" s="1339">
        <f ca="1">OFFSET(AC18,0,-1)+1</f>
        <v>9</v>
      </c>
      <c r="AD18" s="1339"/>
      <c r="AE18" s="457">
        <f ca="1">OFFSET(AE18,0,-2)+1</f>
        <v>10</v>
      </c>
      <c r="AF18" s="493"/>
      <c r="AG18" s="457">
        <f ca="1">OFFSET(AG18,0,-2)+1</f>
        <v>11</v>
      </c>
    </row>
    <row r="19" spans="1:37" ht="22.5">
      <c r="A19" s="1284">
        <v>1</v>
      </c>
      <c r="B19" s="963"/>
      <c r="C19" s="963"/>
      <c r="D19" s="963"/>
      <c r="E19" s="963"/>
      <c r="F19" s="956"/>
      <c r="G19" s="962"/>
      <c r="H19" s="962"/>
      <c r="I19" s="944"/>
      <c r="J19" s="943"/>
      <c r="K19" s="943"/>
      <c r="L19" s="562">
        <f>mergeValue(A19)</f>
        <v>1</v>
      </c>
      <c r="M19" s="610" t="s">
        <v>19</v>
      </c>
      <c r="N19" s="1340"/>
      <c r="O19" s="1340"/>
      <c r="P19" s="1340"/>
      <c r="Q19" s="1340"/>
      <c r="R19" s="1340"/>
      <c r="S19" s="1340"/>
      <c r="T19" s="1340"/>
      <c r="U19" s="1340"/>
      <c r="V19" s="1340"/>
      <c r="W19" s="1340"/>
      <c r="X19" s="1340"/>
      <c r="Y19" s="1340"/>
      <c r="Z19" s="1340"/>
      <c r="AA19" s="1340"/>
      <c r="AB19" s="1340"/>
      <c r="AC19" s="1340"/>
      <c r="AD19" s="1340"/>
      <c r="AE19" s="1340"/>
      <c r="AF19" s="1340"/>
      <c r="AG19" s="550" t="s">
        <v>718</v>
      </c>
    </row>
    <row r="20" spans="1:37" ht="22.5">
      <c r="A20" s="1284"/>
      <c r="B20" s="1284">
        <v>1</v>
      </c>
      <c r="C20" s="963"/>
      <c r="D20" s="963"/>
      <c r="E20" s="963"/>
      <c r="F20" s="956"/>
      <c r="G20" s="965"/>
      <c r="H20" s="966"/>
      <c r="I20" s="945"/>
      <c r="J20" s="940"/>
      <c r="K20" s="938"/>
      <c r="L20" s="562" t="str">
        <f>mergeValue(A20) &amp;"."&amp; mergeValue(B20)</f>
        <v>1.1</v>
      </c>
      <c r="M20" s="516" t="s">
        <v>15</v>
      </c>
      <c r="N20" s="1341"/>
      <c r="O20" s="1341"/>
      <c r="P20" s="1341"/>
      <c r="Q20" s="1341"/>
      <c r="R20" s="1341"/>
      <c r="S20" s="1341"/>
      <c r="T20" s="1341"/>
      <c r="U20" s="1341"/>
      <c r="V20" s="1341"/>
      <c r="W20" s="1341"/>
      <c r="X20" s="1341"/>
      <c r="Y20" s="1341"/>
      <c r="Z20" s="1341"/>
      <c r="AA20" s="1341"/>
      <c r="AB20" s="1341"/>
      <c r="AC20" s="1341"/>
      <c r="AD20" s="1341"/>
      <c r="AE20" s="1341"/>
      <c r="AF20" s="1341"/>
      <c r="AG20" s="550" t="s">
        <v>459</v>
      </c>
    </row>
    <row r="21" spans="1:37" ht="22.5">
      <c r="A21" s="1284"/>
      <c r="B21" s="1284"/>
      <c r="C21" s="1284">
        <v>1</v>
      </c>
      <c r="D21" s="963"/>
      <c r="E21" s="963"/>
      <c r="F21" s="956"/>
      <c r="G21" s="965"/>
      <c r="H21" s="966"/>
      <c r="I21" s="945"/>
      <c r="J21" s="940"/>
      <c r="K21" s="938"/>
      <c r="L21" s="562" t="str">
        <f>mergeValue(A21) &amp;"."&amp; mergeValue(B21)&amp;"."&amp; mergeValue(C21)</f>
        <v>1.1.1</v>
      </c>
      <c r="M21" s="517" t="s">
        <v>7</v>
      </c>
      <c r="N21" s="1341"/>
      <c r="O21" s="1341"/>
      <c r="P21" s="1341"/>
      <c r="Q21" s="1341"/>
      <c r="R21" s="1341"/>
      <c r="S21" s="1341"/>
      <c r="T21" s="1341"/>
      <c r="U21" s="1341"/>
      <c r="V21" s="1341"/>
      <c r="W21" s="1341"/>
      <c r="X21" s="1341"/>
      <c r="Y21" s="1341"/>
      <c r="Z21" s="1341"/>
      <c r="AA21" s="1341"/>
      <c r="AB21" s="1341"/>
      <c r="AC21" s="1341"/>
      <c r="AD21" s="1341"/>
      <c r="AE21" s="1341"/>
      <c r="AF21" s="1341"/>
      <c r="AG21" s="550" t="s">
        <v>600</v>
      </c>
    </row>
    <row r="22" spans="1:37" ht="15" customHeight="1">
      <c r="A22" s="1284"/>
      <c r="B22" s="1284"/>
      <c r="C22" s="1284"/>
      <c r="D22" s="1284">
        <v>1</v>
      </c>
      <c r="E22" s="963"/>
      <c r="F22" s="956"/>
      <c r="G22" s="965"/>
      <c r="H22" s="966"/>
      <c r="I22" s="945"/>
      <c r="J22" s="940"/>
      <c r="K22" s="938"/>
      <c r="L22" s="562" t="str">
        <f>mergeValue(A22) &amp;"."&amp; mergeValue(B22)&amp;"."&amp; mergeValue(C22)&amp;"."&amp; mergeValue(D22)</f>
        <v>1.1.1.1</v>
      </c>
      <c r="M22" s="518" t="s">
        <v>21</v>
      </c>
      <c r="N22" s="1341"/>
      <c r="O22" s="1341"/>
      <c r="P22" s="1341"/>
      <c r="Q22" s="1341"/>
      <c r="R22" s="1341"/>
      <c r="S22" s="1341"/>
      <c r="T22" s="1341"/>
      <c r="U22" s="1341"/>
      <c r="V22" s="1341"/>
      <c r="W22" s="1341"/>
      <c r="X22" s="1341"/>
      <c r="Y22" s="1341"/>
      <c r="Z22" s="1341"/>
      <c r="AA22" s="1341"/>
      <c r="AB22" s="1341"/>
      <c r="AC22" s="1341"/>
      <c r="AD22" s="1341"/>
      <c r="AE22" s="1341"/>
      <c r="AF22" s="1341"/>
      <c r="AG22" s="550" t="s">
        <v>623</v>
      </c>
    </row>
    <row r="23" spans="1:37" ht="20.100000000000001" customHeight="1">
      <c r="A23" s="1284"/>
      <c r="B23" s="1284"/>
      <c r="C23" s="1284"/>
      <c r="D23" s="1284"/>
      <c r="E23" s="1284">
        <v>1</v>
      </c>
      <c r="F23" s="956"/>
      <c r="G23" s="965"/>
      <c r="H23" s="966"/>
      <c r="I23" s="967"/>
      <c r="J23" s="957"/>
      <c r="K23" s="1229"/>
      <c r="L23" s="1344" t="str">
        <f>mergeValue(A23) &amp;"."&amp; mergeValue(B23)&amp;"."&amp; mergeValue(C23)&amp;"."&amp; mergeValue(D23)&amp;"."&amp; mergeValue(E23)</f>
        <v>1.1.1.1.1</v>
      </c>
      <c r="M23" s="1345"/>
      <c r="N23" s="1292" t="s">
        <v>84</v>
      </c>
      <c r="O23" s="1351"/>
      <c r="P23" s="1349">
        <v>1</v>
      </c>
      <c r="Q23" s="1342"/>
      <c r="R23" s="1292" t="s">
        <v>84</v>
      </c>
      <c r="S23" s="1351"/>
      <c r="T23" s="1349">
        <v>1</v>
      </c>
      <c r="U23" s="1342"/>
      <c r="V23" s="1292" t="s">
        <v>84</v>
      </c>
      <c r="W23" s="531"/>
      <c r="X23" s="509">
        <v>1</v>
      </c>
      <c r="Y23" s="1042"/>
      <c r="Z23" s="638"/>
      <c r="AA23" s="638"/>
      <c r="AB23" s="1290"/>
      <c r="AC23" s="1292" t="s">
        <v>83</v>
      </c>
      <c r="AD23" s="1290"/>
      <c r="AE23" s="1292" t="s">
        <v>84</v>
      </c>
      <c r="AF23" s="547"/>
      <c r="AG23" s="1346" t="s">
        <v>622</v>
      </c>
      <c r="AH23" s="470" t="str">
        <f>strCheckDate(Z24:AF24)</f>
        <v/>
      </c>
      <c r="AI23" s="474" t="str">
        <f>IF(AND(COUNTIF(AJ18:AJ27,AJ23)&gt;1,AJ23&lt;&gt;""),"ErrUnique:HasDoubleConn","")</f>
        <v/>
      </c>
      <c r="AJ23" s="474"/>
      <c r="AK23" s="474"/>
    </row>
    <row r="24" spans="1:37" ht="20.100000000000001" customHeight="1">
      <c r="A24" s="1284"/>
      <c r="B24" s="1284"/>
      <c r="C24" s="1284"/>
      <c r="D24" s="1284"/>
      <c r="E24" s="1284"/>
      <c r="F24" s="956"/>
      <c r="G24" s="965"/>
      <c r="H24" s="966"/>
      <c r="I24" s="967"/>
      <c r="J24" s="957"/>
      <c r="K24" s="1229"/>
      <c r="L24" s="1344"/>
      <c r="M24" s="1345"/>
      <c r="N24" s="1292"/>
      <c r="O24" s="1351"/>
      <c r="P24" s="1349"/>
      <c r="Q24" s="1350"/>
      <c r="R24" s="1292"/>
      <c r="S24" s="1351"/>
      <c r="T24" s="1349"/>
      <c r="U24" s="1343"/>
      <c r="V24" s="1292"/>
      <c r="W24" s="570"/>
      <c r="X24" s="535"/>
      <c r="Y24" s="535"/>
      <c r="Z24" s="541"/>
      <c r="AA24" s="572" t="str">
        <f>AB23 &amp; "-" &amp; AD23</f>
        <v>-</v>
      </c>
      <c r="AB24" s="1291"/>
      <c r="AC24" s="1292"/>
      <c r="AD24" s="1291"/>
      <c r="AE24" s="1292"/>
      <c r="AF24" s="639"/>
      <c r="AG24" s="1347"/>
      <c r="AI24" s="474"/>
      <c r="AJ24" s="474"/>
      <c r="AK24" s="474"/>
    </row>
    <row r="25" spans="1:37" ht="20.100000000000001" customHeight="1">
      <c r="A25" s="1284"/>
      <c r="B25" s="1284"/>
      <c r="C25" s="1284"/>
      <c r="D25" s="1284"/>
      <c r="E25" s="1284"/>
      <c r="F25" s="956"/>
      <c r="G25" s="965"/>
      <c r="H25" s="966"/>
      <c r="I25" s="967"/>
      <c r="J25" s="957"/>
      <c r="K25" s="1229"/>
      <c r="L25" s="1344"/>
      <c r="M25" s="1345"/>
      <c r="N25" s="1292"/>
      <c r="O25" s="1351"/>
      <c r="P25" s="1349"/>
      <c r="Q25" s="1343"/>
      <c r="R25" s="1292"/>
      <c r="S25" s="571"/>
      <c r="T25" s="528"/>
      <c r="U25" s="535"/>
      <c r="V25" s="540"/>
      <c r="W25" s="540"/>
      <c r="X25" s="540"/>
      <c r="Y25" s="540"/>
      <c r="Z25" s="541"/>
      <c r="AA25" s="541"/>
      <c r="AB25" s="542"/>
      <c r="AC25" s="534"/>
      <c r="AD25" s="534"/>
      <c r="AE25" s="542"/>
      <c r="AF25" s="534"/>
      <c r="AG25" s="1347"/>
      <c r="AI25" s="474"/>
      <c r="AJ25" s="474"/>
      <c r="AK25" s="474"/>
    </row>
    <row r="26" spans="1:37" ht="20.100000000000001" customHeight="1">
      <c r="A26" s="1284"/>
      <c r="B26" s="1284"/>
      <c r="C26" s="1284"/>
      <c r="D26" s="1284"/>
      <c r="E26" s="1284"/>
      <c r="F26" s="956"/>
      <c r="G26" s="965"/>
      <c r="H26" s="966"/>
      <c r="I26" s="967"/>
      <c r="J26" s="957"/>
      <c r="K26" s="1229"/>
      <c r="L26" s="1344"/>
      <c r="M26" s="1345"/>
      <c r="N26" s="1292"/>
      <c r="O26" s="543"/>
      <c r="P26" s="545"/>
      <c r="Q26" s="544"/>
      <c r="R26" s="540"/>
      <c r="S26" s="540"/>
      <c r="T26" s="540"/>
      <c r="U26" s="540"/>
      <c r="V26" s="540"/>
      <c r="W26" s="540"/>
      <c r="X26" s="540"/>
      <c r="Y26" s="540"/>
      <c r="Z26" s="541"/>
      <c r="AA26" s="541"/>
      <c r="AB26" s="542"/>
      <c r="AC26" s="534"/>
      <c r="AD26" s="534"/>
      <c r="AE26" s="542"/>
      <c r="AF26" s="534"/>
      <c r="AG26" s="1347"/>
      <c r="AI26" s="474"/>
      <c r="AJ26" s="474"/>
      <c r="AK26" s="474"/>
    </row>
    <row r="27" spans="1:37" s="445" customFormat="1" ht="15" customHeight="1">
      <c r="A27" s="1284"/>
      <c r="B27" s="1284"/>
      <c r="C27" s="1284"/>
      <c r="D27" s="128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8"/>
      <c r="AH27" s="471"/>
      <c r="AI27" s="471"/>
      <c r="AJ27" s="205"/>
      <c r="AK27" s="205"/>
    </row>
    <row r="28" spans="1:37" s="445" customFormat="1" ht="15" customHeight="1">
      <c r="A28" s="1284"/>
      <c r="B28" s="1284"/>
      <c r="C28" s="128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4"/>
      <c r="B29" s="128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7" t="s">
        <v>747</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44323.68818287037</v>
      </c>
      <c r="B2" s="12" t="s">
        <v>757</v>
      </c>
      <c r="C2" s="12" t="s">
        <v>439</v>
      </c>
    </row>
    <row r="3" spans="1:4">
      <c r="A3" s="1195">
        <v>44323.688206018516</v>
      </c>
      <c r="B3" s="12" t="s">
        <v>758</v>
      </c>
      <c r="C3" s="12" t="s">
        <v>439</v>
      </c>
    </row>
    <row r="4" spans="1:4" ht="67.5">
      <c r="A4" s="1195">
        <v>44323.688206018516</v>
      </c>
      <c r="B4" s="12" t="s">
        <v>759</v>
      </c>
      <c r="C4" s="12" t="s">
        <v>439</v>
      </c>
    </row>
    <row r="5" spans="1:4">
      <c r="A5" s="1195">
        <v>44323.688206018516</v>
      </c>
      <c r="B5" s="12" t="s">
        <v>760</v>
      </c>
      <c r="C5" s="12" t="s">
        <v>439</v>
      </c>
    </row>
    <row r="6" spans="1:4">
      <c r="A6" s="1195">
        <v>44323.688217592593</v>
      </c>
      <c r="B6" s="12" t="s">
        <v>761</v>
      </c>
      <c r="C6" s="12" t="s">
        <v>439</v>
      </c>
    </row>
    <row r="7" spans="1:4" ht="33.75">
      <c r="A7" s="1195">
        <v>44323.688263888886</v>
      </c>
      <c r="B7" s="12" t="s">
        <v>762</v>
      </c>
      <c r="C7" s="12" t="s">
        <v>439</v>
      </c>
    </row>
    <row r="8" spans="1:4" ht="33.75">
      <c r="A8" s="1195">
        <v>44323.688263888886</v>
      </c>
      <c r="B8" s="12" t="s">
        <v>763</v>
      </c>
      <c r="C8" s="12" t="s">
        <v>439</v>
      </c>
    </row>
    <row r="9" spans="1:4">
      <c r="A9" s="1195">
        <v>44323.688275462962</v>
      </c>
      <c r="B9" s="12" t="s">
        <v>764</v>
      </c>
      <c r="C9" s="12" t="s">
        <v>439</v>
      </c>
    </row>
    <row r="10" spans="1:4" ht="33.75">
      <c r="A10" s="1195">
        <v>44323.688298611109</v>
      </c>
      <c r="B10" s="12" t="s">
        <v>765</v>
      </c>
      <c r="C10" s="12" t="s">
        <v>439</v>
      </c>
    </row>
    <row r="11" spans="1:4" ht="22.5">
      <c r="A11" s="1195">
        <v>44323.688333333332</v>
      </c>
      <c r="B11" s="12" t="s">
        <v>769</v>
      </c>
      <c r="C11" s="12" t="s">
        <v>439</v>
      </c>
    </row>
    <row r="12" spans="1:4">
      <c r="A12" s="1195">
        <v>44323.68854166667</v>
      </c>
      <c r="B12" s="12" t="s">
        <v>757</v>
      </c>
      <c r="C12" s="12" t="s">
        <v>439</v>
      </c>
    </row>
    <row r="13" spans="1:4">
      <c r="A13" s="1195">
        <v>44323.68855324074</v>
      </c>
      <c r="B13" s="12" t="s">
        <v>1420</v>
      </c>
      <c r="C13" s="12" t="s">
        <v>439</v>
      </c>
    </row>
    <row r="14" spans="1:4">
      <c r="A14" s="1195">
        <v>44323.690104166664</v>
      </c>
      <c r="B14" s="12" t="s">
        <v>757</v>
      </c>
      <c r="C14" s="12" t="s">
        <v>439</v>
      </c>
    </row>
    <row r="15" spans="1:4">
      <c r="A15" s="1195">
        <v>44323.690127314818</v>
      </c>
      <c r="B15" s="12" t="s">
        <v>1420</v>
      </c>
      <c r="C15" s="12" t="s">
        <v>439</v>
      </c>
    </row>
    <row r="16" spans="1:4">
      <c r="A16" s="1195">
        <v>44323.695069444446</v>
      </c>
      <c r="B16" s="12" t="s">
        <v>757</v>
      </c>
      <c r="C16" s="12" t="s">
        <v>439</v>
      </c>
    </row>
    <row r="17" spans="1:3">
      <c r="A17" s="1195">
        <v>44323.695081018515</v>
      </c>
      <c r="B17" s="12" t="s">
        <v>1420</v>
      </c>
      <c r="C17" s="12" t="s">
        <v>439</v>
      </c>
    </row>
    <row r="18" spans="1:3">
      <c r="A18" s="1195">
        <v>45362.576249999998</v>
      </c>
      <c r="B18" s="12" t="s">
        <v>757</v>
      </c>
      <c r="C18" s="12" t="s">
        <v>439</v>
      </c>
    </row>
    <row r="19" spans="1:3">
      <c r="A19" s="1195">
        <v>45362.576261574075</v>
      </c>
      <c r="B19" s="12" t="s">
        <v>1420</v>
      </c>
      <c r="C19"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9" t="s">
        <v>744</v>
      </c>
      <c r="M5" s="1299"/>
      <c r="N5" s="1299"/>
      <c r="O5" s="1299"/>
      <c r="P5" s="1299"/>
      <c r="Q5" s="1299"/>
      <c r="R5" s="1299"/>
      <c r="S5" s="1299"/>
      <c r="T5" s="1299"/>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635"/>
      <c r="Y9" s="961"/>
      <c r="Z9" s="475"/>
      <c r="AA9" s="475"/>
      <c r="AB9" s="475"/>
      <c r="AC9" s="475"/>
    </row>
    <row r="10" spans="1:29" s="746" customFormat="1" ht="5.25" hidden="1">
      <c r="A10" s="1121"/>
      <c r="B10" s="1121"/>
      <c r="C10" s="1121"/>
      <c r="D10" s="1121"/>
      <c r="E10" s="1121"/>
      <c r="F10" s="1121"/>
      <c r="G10" s="1121"/>
      <c r="H10" s="1121"/>
      <c r="L10" s="1170"/>
      <c r="M10" s="1046"/>
      <c r="O10" s="1305"/>
      <c r="P10" s="1305"/>
      <c r="Q10" s="1305"/>
      <c r="R10" s="1305"/>
      <c r="S10" s="1305"/>
      <c r="T10" s="1305"/>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0"/>
      <c r="M12" s="1300"/>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6"/>
      <c r="R13" s="1326"/>
      <c r="S13" s="1326"/>
      <c r="T13" s="1326"/>
      <c r="U13" s="1326"/>
      <c r="V13" s="1326"/>
    </row>
    <row r="14" spans="1:29">
      <c r="J14" s="451"/>
      <c r="K14" s="451"/>
      <c r="L14" s="1230" t="s">
        <v>445</v>
      </c>
      <c r="M14" s="1230"/>
      <c r="N14" s="1230"/>
      <c r="O14" s="1230"/>
      <c r="P14" s="1230"/>
      <c r="Q14" s="1230"/>
      <c r="R14" s="1230"/>
      <c r="S14" s="1230"/>
      <c r="T14" s="1230"/>
      <c r="U14" s="1230"/>
      <c r="V14" s="1230"/>
      <c r="W14" s="1230"/>
      <c r="X14" s="1230" t="s">
        <v>446</v>
      </c>
    </row>
    <row r="15" spans="1:29" ht="14.25" customHeight="1">
      <c r="J15" s="451"/>
      <c r="K15" s="451"/>
      <c r="L15" s="1313" t="s">
        <v>91</v>
      </c>
      <c r="M15" s="1313" t="s">
        <v>595</v>
      </c>
      <c r="N15" s="504"/>
      <c r="O15" s="1313" t="s">
        <v>596</v>
      </c>
      <c r="P15" s="1338" t="s">
        <v>597</v>
      </c>
      <c r="Q15" s="1338" t="s">
        <v>604</v>
      </c>
      <c r="R15" s="1338"/>
      <c r="S15" s="1338"/>
      <c r="T15" s="1338"/>
      <c r="U15" s="1338"/>
      <c r="V15" s="1313" t="s">
        <v>339</v>
      </c>
      <c r="W15" s="1325" t="s">
        <v>274</v>
      </c>
      <c r="X15" s="1230"/>
    </row>
    <row r="16" spans="1:29" s="493" customFormat="1" ht="25.5" customHeight="1">
      <c r="A16" s="554"/>
      <c r="B16" s="554"/>
      <c r="C16" s="554"/>
      <c r="D16" s="554"/>
      <c r="E16" s="554"/>
      <c r="F16" s="554"/>
      <c r="G16" s="560"/>
      <c r="H16" s="560"/>
      <c r="I16" s="501"/>
      <c r="J16" s="499"/>
      <c r="K16" s="499"/>
      <c r="L16" s="1313"/>
      <c r="M16" s="1313"/>
      <c r="N16" s="504"/>
      <c r="O16" s="1313"/>
      <c r="P16" s="1338"/>
      <c r="Q16" s="1338" t="s">
        <v>621</v>
      </c>
      <c r="R16" s="1338"/>
      <c r="S16" s="1336" t="s">
        <v>615</v>
      </c>
      <c r="T16" s="1336"/>
      <c r="U16" s="1336"/>
      <c r="V16" s="1313"/>
      <c r="W16" s="1325"/>
      <c r="X16" s="1230"/>
      <c r="Y16" s="956"/>
      <c r="Z16" s="554"/>
      <c r="AA16" s="554"/>
      <c r="AB16" s="554"/>
      <c r="AC16" s="554"/>
    </row>
    <row r="17" spans="1:29" ht="14.25" customHeight="1">
      <c r="J17" s="451"/>
      <c r="K17" s="451"/>
      <c r="L17" s="1313"/>
      <c r="M17" s="1313"/>
      <c r="N17" s="504"/>
      <c r="O17" s="1313"/>
      <c r="P17" s="1338"/>
      <c r="Q17" s="504" t="s">
        <v>619</v>
      </c>
      <c r="R17" s="504" t="s">
        <v>620</v>
      </c>
      <c r="S17" s="506" t="s">
        <v>273</v>
      </c>
      <c r="T17" s="1333" t="s">
        <v>272</v>
      </c>
      <c r="U17" s="1333"/>
      <c r="V17" s="1313"/>
      <c r="W17" s="1325"/>
      <c r="X17" s="1230"/>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9">
        <f t="shared" ca="1" si="0"/>
        <v>8</v>
      </c>
      <c r="U18" s="1339"/>
      <c r="V18" s="457">
        <f ca="1">OFFSET(V18,0,-2)+1</f>
        <v>9</v>
      </c>
      <c r="W18" s="493"/>
      <c r="X18" s="457">
        <f ca="1">OFFSET(X18,0,-2)+1</f>
        <v>10</v>
      </c>
    </row>
    <row r="19" spans="1:29" ht="22.5">
      <c r="A19" s="1284">
        <v>1</v>
      </c>
      <c r="B19" s="928"/>
      <c r="C19" s="928"/>
      <c r="D19" s="928"/>
      <c r="E19" s="928"/>
      <c r="F19" s="928"/>
      <c r="G19" s="929"/>
      <c r="H19" s="929"/>
      <c r="I19" s="931"/>
      <c r="J19" s="923"/>
      <c r="K19" s="923"/>
      <c r="L19" s="562">
        <f>mergeValue(A19)</f>
        <v>1</v>
      </c>
      <c r="M19" s="610" t="s">
        <v>19</v>
      </c>
      <c r="N19" s="549"/>
      <c r="O19" s="1327"/>
      <c r="P19" s="1327"/>
      <c r="Q19" s="1327"/>
      <c r="R19" s="1327"/>
      <c r="S19" s="1327"/>
      <c r="T19" s="1327"/>
      <c r="U19" s="1327"/>
      <c r="V19" s="1327"/>
      <c r="W19" s="1327"/>
      <c r="X19" s="550" t="s">
        <v>718</v>
      </c>
    </row>
    <row r="20" spans="1:29" ht="22.5">
      <c r="A20" s="1284"/>
      <c r="B20" s="1284">
        <v>1</v>
      </c>
      <c r="C20" s="928"/>
      <c r="D20" s="928"/>
      <c r="E20" s="928"/>
      <c r="F20" s="928"/>
      <c r="G20" s="933"/>
      <c r="H20" s="930"/>
      <c r="I20" s="935"/>
      <c r="J20" s="920"/>
      <c r="K20" s="919"/>
      <c r="L20" s="562" t="str">
        <f>mergeValue(A20) &amp;"."&amp; mergeValue(B20)</f>
        <v>1.1</v>
      </c>
      <c r="M20" s="516" t="s">
        <v>15</v>
      </c>
      <c r="N20" s="549"/>
      <c r="O20" s="1327"/>
      <c r="P20" s="1327"/>
      <c r="Q20" s="1327"/>
      <c r="R20" s="1327"/>
      <c r="S20" s="1327"/>
      <c r="T20" s="1327"/>
      <c r="U20" s="1327"/>
      <c r="V20" s="1327"/>
      <c r="W20" s="1327"/>
      <c r="X20" s="550" t="s">
        <v>459</v>
      </c>
    </row>
    <row r="21" spans="1:29" ht="22.5">
      <c r="A21" s="1284"/>
      <c r="B21" s="1284"/>
      <c r="C21" s="1284">
        <v>1</v>
      </c>
      <c r="D21" s="928"/>
      <c r="E21" s="928"/>
      <c r="F21" s="928"/>
      <c r="G21" s="933"/>
      <c r="H21" s="930"/>
      <c r="I21" s="936"/>
      <c r="J21" s="920"/>
      <c r="K21" s="919"/>
      <c r="L21" s="562" t="str">
        <f>mergeValue(A21) &amp;"."&amp; mergeValue(B21)&amp;"."&amp; mergeValue(C21)</f>
        <v>1.1.1</v>
      </c>
      <c r="M21" s="517" t="s">
        <v>7</v>
      </c>
      <c r="N21" s="549"/>
      <c r="O21" s="1327"/>
      <c r="P21" s="1327"/>
      <c r="Q21" s="1327"/>
      <c r="R21" s="1327"/>
      <c r="S21" s="1327"/>
      <c r="T21" s="1327"/>
      <c r="U21" s="1327"/>
      <c r="V21" s="1327"/>
      <c r="W21" s="1327"/>
      <c r="X21" s="550" t="s">
        <v>600</v>
      </c>
    </row>
    <row r="22" spans="1:29">
      <c r="A22" s="1284"/>
      <c r="B22" s="1284"/>
      <c r="C22" s="1284"/>
      <c r="D22" s="1284">
        <v>1</v>
      </c>
      <c r="E22" s="928"/>
      <c r="F22" s="928"/>
      <c r="G22" s="933"/>
      <c r="H22" s="930"/>
      <c r="I22" s="936"/>
      <c r="J22" s="934"/>
      <c r="K22" s="919"/>
      <c r="L22" s="562" t="str">
        <f>mergeValue(A22) &amp;"."&amp; mergeValue(B22)&amp;"."&amp; mergeValue(C22)&amp;"."&amp; mergeValue(D22)</f>
        <v>1.1.1.1</v>
      </c>
      <c r="M22" s="518" t="s">
        <v>21</v>
      </c>
      <c r="N22" s="549"/>
      <c r="O22" s="1327"/>
      <c r="P22" s="1327"/>
      <c r="Q22" s="1327"/>
      <c r="R22" s="1327"/>
      <c r="S22" s="1327"/>
      <c r="T22" s="1327"/>
      <c r="U22" s="1327"/>
      <c r="V22" s="1327"/>
      <c r="W22" s="1327"/>
      <c r="X22" s="968" t="s">
        <v>623</v>
      </c>
    </row>
    <row r="23" spans="1:29" ht="42.95" customHeight="1">
      <c r="A23" s="1284"/>
      <c r="B23" s="1284"/>
      <c r="C23" s="1284"/>
      <c r="D23" s="1284"/>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302" t="s">
        <v>748</v>
      </c>
      <c r="Y23" s="956" t="str">
        <f>strCheckDateTwo(N23:W23)</f>
        <v/>
      </c>
    </row>
    <row r="24" spans="1:29" hidden="1">
      <c r="A24" s="1284"/>
      <c r="B24" s="1284"/>
      <c r="C24" s="1284"/>
      <c r="D24" s="1284"/>
      <c r="E24" s="928"/>
      <c r="F24" s="928"/>
      <c r="G24" s="933"/>
      <c r="H24" s="930"/>
      <c r="I24" s="936"/>
      <c r="J24" s="934"/>
      <c r="K24" s="924"/>
      <c r="L24" s="600"/>
      <c r="M24" s="531"/>
      <c r="N24" s="615"/>
      <c r="O24" s="615"/>
      <c r="P24" s="615"/>
      <c r="Q24" s="615"/>
      <c r="R24" s="553" t="str">
        <f>S23 &amp; "-" &amp; U23</f>
        <v>-</v>
      </c>
      <c r="S24" s="482"/>
      <c r="T24" s="555"/>
      <c r="U24" s="482"/>
      <c r="V24" s="615"/>
      <c r="W24" s="786"/>
      <c r="X24" s="1303"/>
    </row>
    <row r="25" spans="1:29" ht="15" customHeight="1">
      <c r="A25" s="1284"/>
      <c r="B25" s="1284"/>
      <c r="C25" s="1284"/>
      <c r="D25" s="1284"/>
      <c r="E25" s="928"/>
      <c r="F25" s="928"/>
      <c r="G25" s="933"/>
      <c r="H25" s="930"/>
      <c r="I25" s="936"/>
      <c r="J25" s="934"/>
      <c r="K25" s="924"/>
      <c r="L25" s="508"/>
      <c r="M25" s="521" t="s">
        <v>5</v>
      </c>
      <c r="N25" s="519"/>
      <c r="O25" s="515"/>
      <c r="P25" s="515"/>
      <c r="Q25" s="515"/>
      <c r="R25" s="515"/>
      <c r="S25" s="542"/>
      <c r="T25" s="534"/>
      <c r="U25" s="533"/>
      <c r="V25" s="519"/>
      <c r="W25" s="519"/>
      <c r="X25" s="1304"/>
    </row>
    <row r="26" spans="1:29" s="445" customFormat="1" ht="15" customHeight="1">
      <c r="A26" s="1284"/>
      <c r="B26" s="1284"/>
      <c r="C26" s="128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4"/>
      <c r="B27" s="128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7" t="s">
        <v>749</v>
      </c>
      <c r="N31" s="1277"/>
      <c r="O31" s="1277"/>
      <c r="P31" s="1277"/>
      <c r="Q31" s="1277"/>
      <c r="R31" s="1277"/>
      <c r="S31" s="1277"/>
      <c r="T31" s="1277"/>
      <c r="U31" s="1277"/>
      <c r="V31" s="1277"/>
      <c r="W31" s="1277"/>
      <c r="X31" s="127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0" t="s">
        <v>445</v>
      </c>
      <c r="G4" s="1230"/>
      <c r="H4" s="1230"/>
      <c r="I4" s="1281"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07.05.2021</v>
      </c>
      <c r="I7" s="1097" t="s">
        <v>472</v>
      </c>
      <c r="J7" s="1122"/>
      <c r="K7" s="1101"/>
      <c r="L7" s="1101"/>
      <c r="M7" s="1101"/>
      <c r="N7" s="1101"/>
      <c r="O7" s="1101"/>
      <c r="P7" s="1101"/>
      <c r="Q7" s="1101"/>
      <c r="R7" s="1101"/>
      <c r="S7" s="1101"/>
      <c r="T7" s="1101"/>
    </row>
    <row r="8" spans="1:20" s="1096" customFormat="1" ht="45">
      <c r="A8" s="1282">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2"/>
      <c r="B9" s="1101"/>
      <c r="C9" s="1101"/>
      <c r="D9" s="1101"/>
      <c r="F9" s="1123" t="str">
        <f>"3." &amp;mergeValue(A9)</f>
        <v>3.1</v>
      </c>
      <c r="G9" s="1132" t="s">
        <v>474</v>
      </c>
      <c r="H9" s="1111"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82"/>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2"/>
      <c r="B11" s="1282">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2"/>
      <c r="B12" s="1282"/>
      <c r="C12" s="1282">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2"/>
      <c r="B13" s="1282"/>
      <c r="C13" s="1282"/>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2"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algorithmName="SHA-512" hashValue="ZJfDxyuFDIUxJ+zMWs6CSXYZpNSvv1GyUus1lepftzcVo+uJUWsEuokzj7GZjWLqbyU2i+4h0kkkzfj3gqbHkw==" saltValue="/+Ye/jOQzLuuc5RbN7ZCt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9" t="s">
        <v>695</v>
      </c>
      <c r="E5" s="1299"/>
      <c r="F5" s="1299"/>
      <c r="G5" s="1299"/>
      <c r="H5" s="1137"/>
    </row>
    <row r="6" spans="1:17" ht="3" customHeight="1">
      <c r="C6" s="1080"/>
      <c r="D6" s="1075"/>
      <c r="E6" s="1141"/>
      <c r="F6" s="1141"/>
      <c r="G6" s="1079"/>
      <c r="H6" s="1142"/>
    </row>
    <row r="7" spans="1:17">
      <c r="C7" s="1080"/>
      <c r="D7" s="1313" t="s">
        <v>445</v>
      </c>
      <c r="E7" s="1313"/>
      <c r="F7" s="1313"/>
      <c r="G7" s="1313"/>
      <c r="H7" s="1352" t="s">
        <v>446</v>
      </c>
    </row>
    <row r="8" spans="1:17">
      <c r="C8" s="1080"/>
      <c r="D8" s="1084" t="s">
        <v>91</v>
      </c>
      <c r="E8" s="1085" t="s">
        <v>448</v>
      </c>
      <c r="F8" s="1085" t="s">
        <v>439</v>
      </c>
      <c r="G8" s="1085" t="s">
        <v>447</v>
      </c>
      <c r="H8" s="1352"/>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302" t="s">
        <v>700</v>
      </c>
    </row>
    <row r="11" spans="1:17" ht="21" customHeight="1">
      <c r="A11" s="1105"/>
      <c r="C11" s="1080"/>
      <c r="D11" s="1095" t="s">
        <v>48</v>
      </c>
      <c r="E11" s="1150" t="s">
        <v>699</v>
      </c>
      <c r="F11" s="1130"/>
      <c r="G11" s="1110"/>
      <c r="H11" s="1303"/>
    </row>
    <row r="12" spans="1:17" ht="21" customHeight="1">
      <c r="A12" s="1083"/>
      <c r="C12" s="1078"/>
      <c r="D12" s="1095" t="s">
        <v>49</v>
      </c>
      <c r="E12" s="1150" t="s">
        <v>682</v>
      </c>
      <c r="F12" s="1130"/>
      <c r="G12" s="1110"/>
      <c r="H12" s="1303"/>
      <c r="I12" s="1100"/>
      <c r="K12" s="1074"/>
    </row>
    <row r="13" spans="1:17" ht="21" customHeight="1">
      <c r="A13" s="1083"/>
      <c r="C13" s="1078"/>
      <c r="D13" s="1095" t="s">
        <v>50</v>
      </c>
      <c r="E13" s="1150" t="s">
        <v>683</v>
      </c>
      <c r="F13" s="1130"/>
      <c r="G13" s="1110"/>
      <c r="H13" s="1303"/>
      <c r="I13" s="1100"/>
      <c r="K13" s="1074"/>
    </row>
    <row r="14" spans="1:17" ht="15" customHeight="1">
      <c r="A14" s="1105"/>
      <c r="C14" s="1080"/>
      <c r="D14" s="1086"/>
      <c r="E14" s="1152" t="s">
        <v>327</v>
      </c>
      <c r="F14" s="1147"/>
      <c r="G14" s="1145"/>
      <c r="H14" s="1304"/>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8" t="s">
        <v>470</v>
      </c>
      <c r="G2" s="1279"/>
      <c r="H2" s="1280"/>
      <c r="I2" s="1136"/>
    </row>
    <row r="3" spans="1:20" ht="3" customHeight="1"/>
    <row r="4" spans="1:20" s="1096" customFormat="1" ht="11.25">
      <c r="A4" s="1101"/>
      <c r="B4" s="1101"/>
      <c r="C4" s="1101"/>
      <c r="D4" s="1101"/>
      <c r="F4" s="1230" t="s">
        <v>445</v>
      </c>
      <c r="G4" s="1230"/>
      <c r="H4" s="1230"/>
      <c r="I4" s="1281" t="s">
        <v>446</v>
      </c>
      <c r="J4" s="1101"/>
      <c r="K4" s="1101"/>
      <c r="L4" s="1101"/>
      <c r="M4" s="1101"/>
      <c r="N4" s="1101"/>
      <c r="O4" s="1101"/>
      <c r="P4" s="1101"/>
      <c r="Q4" s="1101"/>
      <c r="R4" s="1101"/>
      <c r="S4" s="1101"/>
      <c r="T4" s="1101"/>
    </row>
    <row r="5" spans="1:20" s="1096" customFormat="1" ht="11.25" customHeight="1">
      <c r="A5" s="1101"/>
      <c r="B5" s="1101"/>
      <c r="C5" s="1101"/>
      <c r="D5" s="1101"/>
      <c r="F5" s="1180" t="s">
        <v>91</v>
      </c>
      <c r="G5" s="1126" t="s">
        <v>448</v>
      </c>
      <c r="H5" s="1187" t="s">
        <v>439</v>
      </c>
      <c r="I5" s="1281"/>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3" t="str">
        <f>IF(dateCh="","",dateCh)</f>
        <v>07.05.2021</v>
      </c>
      <c r="I7" s="1097" t="s">
        <v>472</v>
      </c>
      <c r="J7" s="1122"/>
      <c r="K7" s="1101"/>
      <c r="L7" s="1101"/>
      <c r="M7" s="1101"/>
      <c r="N7" s="1101"/>
      <c r="O7" s="1101"/>
      <c r="P7" s="1101"/>
      <c r="Q7" s="1101"/>
      <c r="R7" s="1101"/>
      <c r="S7" s="1101"/>
      <c r="T7" s="1101"/>
    </row>
    <row r="8" spans="1:20" s="1096" customFormat="1" ht="45">
      <c r="A8" s="1282">
        <v>1</v>
      </c>
      <c r="B8" s="1101"/>
      <c r="C8" s="1101"/>
      <c r="D8" s="1101"/>
      <c r="F8" s="1123" t="str">
        <f>"2." &amp;mergeValue(A8)</f>
        <v>2.1</v>
      </c>
      <c r="G8" s="1132" t="s">
        <v>473</v>
      </c>
      <c r="H8" s="1183"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2"/>
      <c r="B9" s="1101"/>
      <c r="C9" s="1101"/>
      <c r="D9" s="1101"/>
      <c r="F9" s="1123" t="str">
        <f>"3." &amp;mergeValue(A9)</f>
        <v>3.1</v>
      </c>
      <c r="G9" s="1132" t="s">
        <v>474</v>
      </c>
      <c r="H9" s="1183" t="str">
        <f>IF('Перечень тарифов'!F21="","наименование отсутствует","" &amp; 'Перечень тарифов'!F21 &amp; "")</f>
        <v>Сбыт. Теплоноситель</v>
      </c>
      <c r="I9" s="1097" t="s">
        <v>566</v>
      </c>
      <c r="J9" s="1122"/>
      <c r="K9" s="1101"/>
      <c r="L9" s="1101"/>
      <c r="M9" s="1101"/>
      <c r="N9" s="1101"/>
      <c r="O9" s="1101"/>
      <c r="P9" s="1101"/>
      <c r="Q9" s="1101"/>
      <c r="R9" s="1101"/>
      <c r="S9" s="1101"/>
      <c r="T9" s="1101"/>
    </row>
    <row r="10" spans="1:20" s="1096" customFormat="1" ht="22.5">
      <c r="A10" s="1282"/>
      <c r="B10" s="1101"/>
      <c r="C10" s="1101"/>
      <c r="D10" s="1101"/>
      <c r="F10" s="1123" t="str">
        <f>"4."&amp;mergeValue(A10)</f>
        <v>4.1</v>
      </c>
      <c r="G10" s="1132" t="s">
        <v>475</v>
      </c>
      <c r="H10" s="1187" t="s">
        <v>449</v>
      </c>
      <c r="I10" s="1097"/>
      <c r="J10" s="1122"/>
      <c r="K10" s="1101"/>
      <c r="L10" s="1101"/>
      <c r="M10" s="1101"/>
      <c r="N10" s="1101"/>
      <c r="O10" s="1101"/>
      <c r="P10" s="1101"/>
      <c r="Q10" s="1101"/>
      <c r="R10" s="1101"/>
      <c r="S10" s="1101"/>
      <c r="T10" s="1101"/>
    </row>
    <row r="11" spans="1:20" s="1096" customFormat="1" ht="18.75">
      <c r="A11" s="1282"/>
      <c r="B11" s="1282">
        <v>1</v>
      </c>
      <c r="C11" s="1181"/>
      <c r="D11" s="1181"/>
      <c r="F11" s="1123" t="str">
        <f>"4."&amp;mergeValue(A11) &amp;"."&amp;mergeValue(B11)</f>
        <v>4.1.1</v>
      </c>
      <c r="G11" s="1118" t="s">
        <v>570</v>
      </c>
      <c r="H11" s="1183"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2"/>
      <c r="B12" s="1282"/>
      <c r="C12" s="1282">
        <v>1</v>
      </c>
      <c r="D12" s="1181"/>
      <c r="F12" s="1123" t="str">
        <f>"4."&amp;mergeValue(A12) &amp;"."&amp;mergeValue(B12)&amp;"."&amp;mergeValue(C12)</f>
        <v>4.1.1.1</v>
      </c>
      <c r="G12" s="1127" t="s">
        <v>476</v>
      </c>
      <c r="H12" s="1183"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2"/>
      <c r="B13" s="1282"/>
      <c r="C13" s="1282"/>
      <c r="D13" s="1181">
        <v>1</v>
      </c>
      <c r="F13" s="1123" t="str">
        <f>"4."&amp;mergeValue(A13) &amp;"."&amp;mergeValue(B13)&amp;"."&amp;mergeValue(C13)&amp;"."&amp;mergeValue(D13)</f>
        <v>4.1.1.1.1</v>
      </c>
      <c r="G13" s="1135" t="s">
        <v>477</v>
      </c>
      <c r="H13" s="1183" t="str">
        <f>IF(Территории!R14="","","" &amp; Территории!R14 &amp; "")</f>
        <v>Город Челябинск (75701000)</v>
      </c>
      <c r="I13" s="1182"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7" t="s">
        <v>571</v>
      </c>
      <c r="H15" s="1277"/>
      <c r="I15" s="1104"/>
      <c r="J15" s="1121"/>
      <c r="K15" s="1121"/>
      <c r="L15" s="1121"/>
      <c r="M15" s="1121"/>
      <c r="N15" s="1121"/>
      <c r="O15" s="1121"/>
      <c r="P15" s="1121"/>
      <c r="Q15" s="1121"/>
      <c r="R15" s="1121"/>
      <c r="S15" s="1121"/>
      <c r="T15" s="1121"/>
    </row>
  </sheetData>
  <sheetProtection algorithmName="SHA-512" hashValue="+hBCHGEbk6oPUZ1WzIPxiP075YpmLvySGSIW1zfPDKtWB4wzSOa370bMz5IEEgwdHAzSV+NgSlkB28Q23U16uA==" saltValue="Fu+IWK3H42LWZD79dofGo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50"/>
  <sheetViews>
    <sheetView showGridLines="0" topLeftCell="C16" zoomScale="70" zoomScaleNormal="7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9" t="s">
        <v>707</v>
      </c>
      <c r="E5" s="1299"/>
      <c r="F5" s="1299"/>
      <c r="G5" s="1299"/>
      <c r="H5" s="1299"/>
      <c r="I5" s="1299"/>
      <c r="J5" s="1299"/>
      <c r="K5" s="1299"/>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6" t="str">
        <f>IF(datePr_ch="",IF(datePr="","",datePr),datePr_ch)</f>
        <v>29.04.2021</v>
      </c>
      <c r="G7" s="1306"/>
      <c r="H7" s="1306"/>
      <c r="I7" s="1306"/>
      <c r="J7" s="1306"/>
      <c r="K7" s="1306"/>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6" t="str">
        <f>IF(numberPr_ch="",IF(numberPr="","",numberPr),numberPr_ch)</f>
        <v>1790</v>
      </c>
      <c r="G8" s="1306"/>
      <c r="H8" s="1306"/>
      <c r="I8" s="1306"/>
      <c r="J8" s="1306"/>
      <c r="K8" s="1306"/>
      <c r="L8" s="1168"/>
      <c r="M8" s="1098"/>
    </row>
    <row r="9" spans="1:32">
      <c r="C9" s="1080"/>
      <c r="D9" s="1075"/>
      <c r="E9" s="1141"/>
      <c r="F9" s="1141"/>
      <c r="G9" s="1141"/>
      <c r="H9" s="1141"/>
      <c r="I9" s="1141"/>
      <c r="J9" s="1141"/>
      <c r="K9" s="1079"/>
      <c r="L9" s="1142"/>
    </row>
    <row r="10" spans="1:32" ht="21" customHeight="1">
      <c r="C10" s="1080"/>
      <c r="D10" s="1313" t="s">
        <v>445</v>
      </c>
      <c r="E10" s="1313"/>
      <c r="F10" s="1313"/>
      <c r="G10" s="1313"/>
      <c r="H10" s="1313"/>
      <c r="I10" s="1313"/>
      <c r="J10" s="1313"/>
      <c r="K10" s="1313"/>
      <c r="L10" s="1352" t="s">
        <v>446</v>
      </c>
    </row>
    <row r="11" spans="1:32" ht="21" customHeight="1">
      <c r="C11" s="1080"/>
      <c r="D11" s="1296" t="s">
        <v>91</v>
      </c>
      <c r="E11" s="1353" t="s">
        <v>296</v>
      </c>
      <c r="F11" s="1353" t="s">
        <v>19</v>
      </c>
      <c r="G11" s="1355" t="s">
        <v>684</v>
      </c>
      <c r="H11" s="1356"/>
      <c r="I11" s="1357"/>
      <c r="J11" s="1353" t="s">
        <v>439</v>
      </c>
      <c r="K11" s="1353" t="s">
        <v>447</v>
      </c>
      <c r="L11" s="1352"/>
    </row>
    <row r="12" spans="1:32" ht="21" customHeight="1">
      <c r="C12" s="1080"/>
      <c r="D12" s="1298"/>
      <c r="E12" s="1354"/>
      <c r="F12" s="1354"/>
      <c r="G12" s="1359" t="s">
        <v>685</v>
      </c>
      <c r="H12" s="1360"/>
      <c r="I12" s="1085" t="s">
        <v>686</v>
      </c>
      <c r="J12" s="1354"/>
      <c r="K12" s="1354"/>
      <c r="L12" s="1352"/>
    </row>
    <row r="13" spans="1:32" ht="12" customHeight="1">
      <c r="C13" s="1080"/>
      <c r="D13" s="1076" t="s">
        <v>92</v>
      </c>
      <c r="E13" s="1076" t="s">
        <v>48</v>
      </c>
      <c r="F13" s="1076" t="s">
        <v>49</v>
      </c>
      <c r="G13" s="1361" t="s">
        <v>50</v>
      </c>
      <c r="H13" s="1361"/>
      <c r="I13" s="1076" t="s">
        <v>67</v>
      </c>
      <c r="J13" s="1076" t="s">
        <v>68</v>
      </c>
      <c r="K13" s="1076" t="s">
        <v>182</v>
      </c>
      <c r="L13" s="1076" t="s">
        <v>183</v>
      </c>
    </row>
    <row r="14" spans="1:32" ht="14.25" customHeight="1">
      <c r="A14" s="1105"/>
      <c r="C14" s="1080"/>
      <c r="D14" s="1153">
        <v>1</v>
      </c>
      <c r="E14" s="1358" t="s">
        <v>687</v>
      </c>
      <c r="F14" s="1362"/>
      <c r="G14" s="1362"/>
      <c r="H14" s="1362"/>
      <c r="I14" s="1362"/>
      <c r="J14" s="1362"/>
      <c r="K14" s="1362"/>
      <c r="L14" s="1090"/>
      <c r="M14" s="1155"/>
    </row>
    <row r="15" spans="1:32" ht="56.25">
      <c r="A15" s="1105"/>
      <c r="C15" s="1080"/>
      <c r="D15" s="1153" t="s">
        <v>294</v>
      </c>
      <c r="E15" s="1108" t="s">
        <v>449</v>
      </c>
      <c r="F15" s="1108" t="s">
        <v>449</v>
      </c>
      <c r="G15" s="1363" t="s">
        <v>449</v>
      </c>
      <c r="H15" s="1364"/>
      <c r="I15" s="1108" t="s">
        <v>449</v>
      </c>
      <c r="J15" s="1130" t="s">
        <v>2849</v>
      </c>
      <c r="K15" s="1037" t="s">
        <v>2850</v>
      </c>
      <c r="L15" s="1097" t="s">
        <v>688</v>
      </c>
      <c r="M15" s="1155"/>
    </row>
    <row r="16" spans="1:32" ht="18.75">
      <c r="A16" s="1105"/>
      <c r="B16" s="1094">
        <v>3</v>
      </c>
      <c r="C16" s="1080"/>
      <c r="D16" s="1156">
        <v>2</v>
      </c>
      <c r="E16" s="1365" t="s">
        <v>689</v>
      </c>
      <c r="F16" s="1366"/>
      <c r="G16" s="1366"/>
      <c r="H16" s="1367"/>
      <c r="I16" s="1367"/>
      <c r="J16" s="1367" t="s">
        <v>449</v>
      </c>
      <c r="K16" s="1367"/>
      <c r="L16" s="1151"/>
      <c r="M16" s="1155"/>
    </row>
    <row r="17" spans="1:15" ht="92.1" customHeight="1">
      <c r="A17" s="1105"/>
      <c r="C17" s="1368"/>
      <c r="D17" s="1369" t="s">
        <v>690</v>
      </c>
      <c r="E17"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17" s="1371" t="str">
        <f>IF('Перечень тарифов'!J21="","наименование отсутствует","" &amp; 'Перечень тарифов'!J21 &amp; "")</f>
        <v>Тариф на теплоноситель, поставляемый потребителям</v>
      </c>
      <c r="G17" s="1108"/>
      <c r="H17" s="1166" t="s">
        <v>1421</v>
      </c>
      <c r="I17" s="1165" t="s">
        <v>1422</v>
      </c>
      <c r="J17" s="1130" t="s">
        <v>247</v>
      </c>
      <c r="K17" s="1108" t="s">
        <v>449</v>
      </c>
      <c r="L17" s="1302" t="s">
        <v>711</v>
      </c>
      <c r="M17" s="1155"/>
    </row>
    <row r="18" spans="1:15" ht="18.75">
      <c r="A18" s="1105"/>
      <c r="C18" s="1368"/>
      <c r="D18" s="1369"/>
      <c r="E18" s="1370"/>
      <c r="F18" s="1371"/>
      <c r="G18" s="1157"/>
      <c r="H18" s="1152" t="s">
        <v>274</v>
      </c>
      <c r="I18" s="1147"/>
      <c r="J18" s="1147"/>
      <c r="K18" s="1145"/>
      <c r="L18" s="1304"/>
      <c r="M18" s="1155"/>
    </row>
    <row r="19" spans="1:15" ht="18.75">
      <c r="A19" s="1105"/>
      <c r="B19" s="1094">
        <v>3</v>
      </c>
      <c r="C19" s="1080"/>
      <c r="D19" s="1095" t="s">
        <v>49</v>
      </c>
      <c r="E19" s="1358" t="s">
        <v>691</v>
      </c>
      <c r="F19" s="1358"/>
      <c r="G19" s="1358"/>
      <c r="H19" s="1358"/>
      <c r="I19" s="1358"/>
      <c r="J19" s="1358"/>
      <c r="K19" s="1358"/>
      <c r="L19" s="1129"/>
      <c r="M19" s="1155"/>
    </row>
    <row r="20" spans="1:15" ht="33.75">
      <c r="A20" s="1105"/>
      <c r="C20" s="1080"/>
      <c r="D20" s="1153" t="s">
        <v>440</v>
      </c>
      <c r="E20" s="1108" t="s">
        <v>449</v>
      </c>
      <c r="F20" s="1108" t="s">
        <v>449</v>
      </c>
      <c r="G20" s="1363" t="s">
        <v>449</v>
      </c>
      <c r="H20" s="1364"/>
      <c r="I20" s="1108" t="s">
        <v>449</v>
      </c>
      <c r="J20" s="1108" t="s">
        <v>449</v>
      </c>
      <c r="K20" s="1037" t="s">
        <v>2851</v>
      </c>
      <c r="L20" s="1097" t="s">
        <v>692</v>
      </c>
      <c r="M20" s="1155"/>
    </row>
    <row r="21" spans="1:15" ht="18.75">
      <c r="A21" s="1105"/>
      <c r="B21" s="1094">
        <v>3</v>
      </c>
      <c r="C21" s="1080"/>
      <c r="D21" s="1095" t="s">
        <v>50</v>
      </c>
      <c r="E21" s="1358" t="s">
        <v>693</v>
      </c>
      <c r="F21" s="1358"/>
      <c r="G21" s="1358"/>
      <c r="H21" s="1358"/>
      <c r="I21" s="1358"/>
      <c r="J21" s="1358"/>
      <c r="K21" s="1358"/>
      <c r="L21" s="1129"/>
      <c r="M21" s="1155"/>
    </row>
    <row r="22" spans="1:15" ht="20.100000000000001" customHeight="1">
      <c r="A22" s="1105"/>
      <c r="C22" s="1368"/>
      <c r="D22" s="1369" t="s">
        <v>441</v>
      </c>
      <c r="E22"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2" s="1371" t="str">
        <f>IF('Перечень тарифов'!J21="","наименование отсутствует","" &amp; 'Перечень тарифов'!J21 &amp; "")</f>
        <v>Тариф на теплоноситель, поставляемый потребителям</v>
      </c>
      <c r="G22" s="1108"/>
      <c r="H22" s="1165" t="s">
        <v>1421</v>
      </c>
      <c r="I22" s="1165" t="s">
        <v>2840</v>
      </c>
      <c r="J22" s="1169">
        <v>254761.51626809998</v>
      </c>
      <c r="K22" s="1108" t="s">
        <v>449</v>
      </c>
      <c r="L22" s="1302" t="s">
        <v>712</v>
      </c>
      <c r="M22" s="1155"/>
    </row>
    <row r="23" spans="1:15" s="1071" customFormat="1" ht="20.100000000000001" customHeight="1">
      <c r="A23" s="1105"/>
      <c r="B23" s="1094"/>
      <c r="C23" s="1368"/>
      <c r="D23" s="1369"/>
      <c r="E23" s="1370"/>
      <c r="F23" s="1371"/>
      <c r="G23" s="1192" t="s">
        <v>2841</v>
      </c>
      <c r="H23" s="1166" t="s">
        <v>2842</v>
      </c>
      <c r="I23" s="1165" t="s">
        <v>2843</v>
      </c>
      <c r="J23" s="1169">
        <v>264936.86234639998</v>
      </c>
      <c r="K23" s="1108" t="s">
        <v>449</v>
      </c>
      <c r="L23" s="1303"/>
      <c r="M23" s="1155"/>
      <c r="N23" s="1100"/>
      <c r="O23" s="1100"/>
    </row>
    <row r="24" spans="1:15" s="1071" customFormat="1" ht="20.100000000000001" customHeight="1">
      <c r="A24" s="1105"/>
      <c r="B24" s="1094"/>
      <c r="C24" s="1368"/>
      <c r="D24" s="1369"/>
      <c r="E24" s="1370"/>
      <c r="F24" s="1371"/>
      <c r="G24" s="1192" t="s">
        <v>2841</v>
      </c>
      <c r="H24" s="1166" t="s">
        <v>2844</v>
      </c>
      <c r="I24" s="1165" t="s">
        <v>2845</v>
      </c>
      <c r="J24" s="1169">
        <v>275463.08242739999</v>
      </c>
      <c r="K24" s="1108" t="s">
        <v>449</v>
      </c>
      <c r="L24" s="1303"/>
      <c r="M24" s="1155"/>
      <c r="N24" s="1100"/>
      <c r="O24" s="1100"/>
    </row>
    <row r="25" spans="1:15" s="1071" customFormat="1" ht="20.100000000000001" customHeight="1">
      <c r="A25" s="1105"/>
      <c r="B25" s="1094"/>
      <c r="C25" s="1368"/>
      <c r="D25" s="1369"/>
      <c r="E25" s="1370"/>
      <c r="F25" s="1371"/>
      <c r="G25" s="1192" t="s">
        <v>2841</v>
      </c>
      <c r="H25" s="1166" t="s">
        <v>2846</v>
      </c>
      <c r="I25" s="1165" t="s">
        <v>2847</v>
      </c>
      <c r="J25" s="1169">
        <v>286421.14743479999</v>
      </c>
      <c r="K25" s="1108" t="s">
        <v>449</v>
      </c>
      <c r="L25" s="1303"/>
      <c r="M25" s="1155"/>
      <c r="N25" s="1100"/>
      <c r="O25" s="1100"/>
    </row>
    <row r="26" spans="1:15" s="1071" customFormat="1" ht="18.95" customHeight="1">
      <c r="A26" s="1105"/>
      <c r="B26" s="1094"/>
      <c r="C26" s="1368"/>
      <c r="D26" s="1369"/>
      <c r="E26" s="1370"/>
      <c r="F26" s="1371"/>
      <c r="G26" s="1192" t="s">
        <v>2841</v>
      </c>
      <c r="H26" s="1166" t="s">
        <v>2848</v>
      </c>
      <c r="I26" s="1165" t="s">
        <v>1422</v>
      </c>
      <c r="J26" s="1169">
        <v>297838.04767649999</v>
      </c>
      <c r="K26" s="1108" t="s">
        <v>449</v>
      </c>
      <c r="L26" s="1303"/>
      <c r="M26" s="1155"/>
      <c r="N26" s="1100"/>
      <c r="O26" s="1100"/>
    </row>
    <row r="27" spans="1:15" ht="15" customHeight="1">
      <c r="A27" s="1105"/>
      <c r="C27" s="1368"/>
      <c r="D27" s="1369"/>
      <c r="E27" s="1370"/>
      <c r="F27" s="1371"/>
      <c r="G27" s="1157"/>
      <c r="H27" s="1152" t="s">
        <v>274</v>
      </c>
      <c r="I27" s="1144"/>
      <c r="J27" s="1144"/>
      <c r="K27" s="1145"/>
      <c r="L27" s="1304"/>
      <c r="M27" s="1155"/>
    </row>
    <row r="28" spans="1:15" ht="18.75">
      <c r="A28" s="1105"/>
      <c r="C28" s="1080"/>
      <c r="D28" s="1095" t="s">
        <v>67</v>
      </c>
      <c r="E28" s="1358" t="s">
        <v>766</v>
      </c>
      <c r="F28" s="1358"/>
      <c r="G28" s="1358"/>
      <c r="H28" s="1358"/>
      <c r="I28" s="1358"/>
      <c r="J28" s="1358"/>
      <c r="K28" s="1358"/>
      <c r="L28" s="1129"/>
      <c r="M28" s="1155"/>
    </row>
    <row r="29" spans="1:15" ht="21" customHeight="1">
      <c r="A29" s="1105"/>
      <c r="C29" s="1368"/>
      <c r="D29" s="1372" t="s">
        <v>442</v>
      </c>
      <c r="E29"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29" s="1371" t="str">
        <f>IF('Перечень тарифов'!J21="","наименование отсутствует","" &amp; 'Перечень тарифов'!J21 &amp; "")</f>
        <v>Тариф на теплоноситель, поставляемый потребителям</v>
      </c>
      <c r="G29" s="1108"/>
      <c r="H29" s="1166" t="s">
        <v>1421</v>
      </c>
      <c r="I29" s="1165" t="s">
        <v>2840</v>
      </c>
      <c r="J29" s="1169">
        <v>2699.0307899999998</v>
      </c>
      <c r="K29" s="1108" t="s">
        <v>449</v>
      </c>
      <c r="L29" s="1302" t="s">
        <v>767</v>
      </c>
      <c r="M29" s="1155"/>
    </row>
    <row r="30" spans="1:15" s="1071" customFormat="1" ht="21" customHeight="1">
      <c r="A30" s="1105"/>
      <c r="B30" s="1094"/>
      <c r="C30" s="1368"/>
      <c r="D30" s="1373"/>
      <c r="E30" s="1370"/>
      <c r="F30" s="1371"/>
      <c r="G30" s="1192" t="s">
        <v>2841</v>
      </c>
      <c r="H30" s="1166" t="s">
        <v>2842</v>
      </c>
      <c r="I30" s="1165" t="s">
        <v>2843</v>
      </c>
      <c r="J30" s="1169">
        <v>2699.0307899999998</v>
      </c>
      <c r="K30" s="1108" t="s">
        <v>449</v>
      </c>
      <c r="L30" s="1303"/>
      <c r="M30" s="1155"/>
      <c r="N30" s="1100"/>
      <c r="O30" s="1100"/>
    </row>
    <row r="31" spans="1:15" s="1071" customFormat="1" ht="21" customHeight="1">
      <c r="A31" s="1105"/>
      <c r="B31" s="1094"/>
      <c r="C31" s="1368"/>
      <c r="D31" s="1373"/>
      <c r="E31" s="1370"/>
      <c r="F31" s="1371"/>
      <c r="G31" s="1192" t="s">
        <v>2841</v>
      </c>
      <c r="H31" s="1166" t="s">
        <v>2844</v>
      </c>
      <c r="I31" s="1165" t="s">
        <v>2845</v>
      </c>
      <c r="J31" s="1169">
        <v>2699.0307899999998</v>
      </c>
      <c r="K31" s="1108" t="s">
        <v>449</v>
      </c>
      <c r="L31" s="1303"/>
      <c r="M31" s="1155"/>
      <c r="N31" s="1100"/>
      <c r="O31" s="1100"/>
    </row>
    <row r="32" spans="1:15" s="1071" customFormat="1" ht="21" customHeight="1">
      <c r="A32" s="1105"/>
      <c r="B32" s="1094"/>
      <c r="C32" s="1368"/>
      <c r="D32" s="1373"/>
      <c r="E32" s="1370"/>
      <c r="F32" s="1371"/>
      <c r="G32" s="1192" t="s">
        <v>2841</v>
      </c>
      <c r="H32" s="1166" t="s">
        <v>2846</v>
      </c>
      <c r="I32" s="1165" t="s">
        <v>2847</v>
      </c>
      <c r="J32" s="1169">
        <v>2699.0307899999998</v>
      </c>
      <c r="K32" s="1108" t="s">
        <v>449</v>
      </c>
      <c r="L32" s="1303"/>
      <c r="M32" s="1155"/>
      <c r="N32" s="1100"/>
      <c r="O32" s="1100"/>
    </row>
    <row r="33" spans="1:15" s="1071" customFormat="1" ht="18.95" customHeight="1">
      <c r="A33" s="1105"/>
      <c r="B33" s="1094"/>
      <c r="C33" s="1368"/>
      <c r="D33" s="1373"/>
      <c r="E33" s="1370"/>
      <c r="F33" s="1371"/>
      <c r="G33" s="1192" t="s">
        <v>2841</v>
      </c>
      <c r="H33" s="1166" t="s">
        <v>2848</v>
      </c>
      <c r="I33" s="1165" t="s">
        <v>1422</v>
      </c>
      <c r="J33" s="1169">
        <v>2699.0307899999998</v>
      </c>
      <c r="K33" s="1108" t="s">
        <v>449</v>
      </c>
      <c r="L33" s="1303"/>
      <c r="M33" s="1155"/>
      <c r="N33" s="1100"/>
      <c r="O33" s="1100"/>
    </row>
    <row r="34" spans="1:15" ht="15" customHeight="1">
      <c r="A34" s="1105"/>
      <c r="C34" s="1368"/>
      <c r="D34" s="1374"/>
      <c r="E34" s="1370"/>
      <c r="F34" s="1371"/>
      <c r="G34" s="1157"/>
      <c r="H34" s="1152" t="s">
        <v>274</v>
      </c>
      <c r="I34" s="1144"/>
      <c r="J34" s="1144"/>
      <c r="K34" s="1145"/>
      <c r="L34" s="1304"/>
      <c r="M34" s="1155"/>
    </row>
    <row r="35" spans="1:15" ht="26.1" customHeight="1">
      <c r="A35" s="1105"/>
      <c r="C35" s="1080"/>
      <c r="D35" s="1095" t="s">
        <v>68</v>
      </c>
      <c r="E35" s="1358" t="s">
        <v>714</v>
      </c>
      <c r="F35" s="1358"/>
      <c r="G35" s="1358"/>
      <c r="H35" s="1358"/>
      <c r="I35" s="1358"/>
      <c r="J35" s="1358"/>
      <c r="K35" s="1358"/>
      <c r="L35" s="1129"/>
      <c r="M35" s="1155"/>
    </row>
    <row r="36" spans="1:15" ht="24" customHeight="1">
      <c r="A36" s="1105"/>
      <c r="C36" s="1368"/>
      <c r="D36" s="1372" t="s">
        <v>443</v>
      </c>
      <c r="E36"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36" s="1371" t="str">
        <f>IF('Перечень тарифов'!J21="","наименование отсутствует","" &amp; 'Перечень тарифов'!J21 &amp; "")</f>
        <v>Тариф на теплоноситель, поставляемый потребителям</v>
      </c>
      <c r="G36" s="1108"/>
      <c r="H36" s="1166" t="s">
        <v>1421</v>
      </c>
      <c r="I36" s="1165" t="s">
        <v>2840</v>
      </c>
      <c r="J36" s="1169">
        <v>0</v>
      </c>
      <c r="K36" s="1108" t="s">
        <v>449</v>
      </c>
      <c r="L36" s="1302" t="s">
        <v>715</v>
      </c>
      <c r="M36" s="1155"/>
      <c r="O36" s="1100" t="s">
        <v>553</v>
      </c>
    </row>
    <row r="37" spans="1:15" s="1071" customFormat="1" ht="24" customHeight="1">
      <c r="A37" s="1105"/>
      <c r="B37" s="1094"/>
      <c r="C37" s="1368"/>
      <c r="D37" s="1373"/>
      <c r="E37" s="1370"/>
      <c r="F37" s="1371"/>
      <c r="G37" s="1192" t="s">
        <v>2841</v>
      </c>
      <c r="H37" s="1166" t="s">
        <v>2842</v>
      </c>
      <c r="I37" s="1165" t="s">
        <v>2843</v>
      </c>
      <c r="J37" s="1169">
        <v>0</v>
      </c>
      <c r="K37" s="1108" t="s">
        <v>449</v>
      </c>
      <c r="L37" s="1303"/>
      <c r="M37" s="1155"/>
      <c r="N37" s="1100"/>
      <c r="O37" s="1100"/>
    </row>
    <row r="38" spans="1:15" s="1071" customFormat="1" ht="24" customHeight="1">
      <c r="A38" s="1105"/>
      <c r="B38" s="1094"/>
      <c r="C38" s="1368"/>
      <c r="D38" s="1373"/>
      <c r="E38" s="1370"/>
      <c r="F38" s="1371"/>
      <c r="G38" s="1192" t="s">
        <v>2841</v>
      </c>
      <c r="H38" s="1166" t="s">
        <v>2844</v>
      </c>
      <c r="I38" s="1165" t="s">
        <v>2845</v>
      </c>
      <c r="J38" s="1169">
        <v>0</v>
      </c>
      <c r="K38" s="1108" t="s">
        <v>449</v>
      </c>
      <c r="L38" s="1303"/>
      <c r="M38" s="1155"/>
      <c r="N38" s="1100"/>
      <c r="O38" s="1100"/>
    </row>
    <row r="39" spans="1:15" s="1071" customFormat="1" ht="24" customHeight="1">
      <c r="A39" s="1105"/>
      <c r="B39" s="1094"/>
      <c r="C39" s="1368"/>
      <c r="D39" s="1373"/>
      <c r="E39" s="1370"/>
      <c r="F39" s="1371"/>
      <c r="G39" s="1192" t="s">
        <v>2841</v>
      </c>
      <c r="H39" s="1166" t="s">
        <v>2846</v>
      </c>
      <c r="I39" s="1165" t="s">
        <v>2847</v>
      </c>
      <c r="J39" s="1169">
        <v>0</v>
      </c>
      <c r="K39" s="1108" t="s">
        <v>449</v>
      </c>
      <c r="L39" s="1303"/>
      <c r="M39" s="1155"/>
      <c r="N39" s="1100"/>
      <c r="O39" s="1100"/>
    </row>
    <row r="40" spans="1:15" s="1071" customFormat="1" ht="18.95" customHeight="1">
      <c r="A40" s="1105"/>
      <c r="B40" s="1094"/>
      <c r="C40" s="1368"/>
      <c r="D40" s="1373"/>
      <c r="E40" s="1370"/>
      <c r="F40" s="1371"/>
      <c r="G40" s="1192" t="s">
        <v>2841</v>
      </c>
      <c r="H40" s="1166" t="s">
        <v>2848</v>
      </c>
      <c r="I40" s="1165" t="s">
        <v>1422</v>
      </c>
      <c r="J40" s="1169">
        <v>0</v>
      </c>
      <c r="K40" s="1108" t="s">
        <v>449</v>
      </c>
      <c r="L40" s="1303"/>
      <c r="M40" s="1155"/>
      <c r="N40" s="1100"/>
      <c r="O40" s="1100"/>
    </row>
    <row r="41" spans="1:15" ht="15" customHeight="1">
      <c r="A41" s="1105"/>
      <c r="C41" s="1368"/>
      <c r="D41" s="1374"/>
      <c r="E41" s="1370"/>
      <c r="F41" s="1371"/>
      <c r="G41" s="1157"/>
      <c r="H41" s="1152" t="s">
        <v>274</v>
      </c>
      <c r="I41" s="1144"/>
      <c r="J41" s="1144"/>
      <c r="K41" s="1145"/>
      <c r="L41" s="1304"/>
      <c r="M41" s="1155"/>
    </row>
    <row r="42" spans="1:15" ht="25.5" customHeight="1">
      <c r="A42" s="1105"/>
      <c r="B42" s="1094">
        <v>3</v>
      </c>
      <c r="C42" s="1080"/>
      <c r="D42" s="1095" t="s">
        <v>182</v>
      </c>
      <c r="E42" s="1358" t="s">
        <v>713</v>
      </c>
      <c r="F42" s="1358"/>
      <c r="G42" s="1358"/>
      <c r="H42" s="1358"/>
      <c r="I42" s="1358"/>
      <c r="J42" s="1358"/>
      <c r="K42" s="1358"/>
      <c r="L42" s="1129"/>
      <c r="M42" s="1155"/>
    </row>
    <row r="43" spans="1:15" ht="27" customHeight="1">
      <c r="A43" s="1105"/>
      <c r="C43" s="1368"/>
      <c r="D43" s="1372" t="s">
        <v>694</v>
      </c>
      <c r="E43" s="1370" t="str">
        <f>IF('Перечень тарифов'!E21="","наименование отсутствует","" &amp; 'Перечень тарифов'!E21 &amp; "")</f>
        <v>Тарифы на теплоноситель, поставляемый теплоснабжающими организациями потребителям, другим теплоснабжающим организациям</v>
      </c>
      <c r="F43" s="1371" t="str">
        <f>IF('Перечень тарифов'!J21="","наименование отсутствует","" &amp; 'Перечень тарифов'!J21 &amp; "")</f>
        <v>Тариф на теплоноситель, поставляемый потребителям</v>
      </c>
      <c r="G43" s="1108"/>
      <c r="H43" s="1166" t="s">
        <v>1421</v>
      </c>
      <c r="I43" s="1165" t="s">
        <v>2840</v>
      </c>
      <c r="J43" s="1169">
        <v>0</v>
      </c>
      <c r="K43" s="1108" t="s">
        <v>449</v>
      </c>
      <c r="L43" s="1302" t="s">
        <v>716</v>
      </c>
      <c r="M43" s="1155"/>
    </row>
    <row r="44" spans="1:15" s="1071" customFormat="1" ht="27" customHeight="1">
      <c r="A44" s="1105"/>
      <c r="B44" s="1094"/>
      <c r="C44" s="1368"/>
      <c r="D44" s="1373"/>
      <c r="E44" s="1370"/>
      <c r="F44" s="1371"/>
      <c r="G44" s="1192" t="s">
        <v>2841</v>
      </c>
      <c r="H44" s="1166" t="s">
        <v>2842</v>
      </c>
      <c r="I44" s="1165" t="s">
        <v>2843</v>
      </c>
      <c r="J44" s="1169">
        <v>0</v>
      </c>
      <c r="K44" s="1108" t="s">
        <v>449</v>
      </c>
      <c r="L44" s="1303"/>
      <c r="M44" s="1155"/>
      <c r="N44" s="1100"/>
      <c r="O44" s="1100"/>
    </row>
    <row r="45" spans="1:15" s="1071" customFormat="1" ht="27" customHeight="1">
      <c r="A45" s="1105"/>
      <c r="B45" s="1094"/>
      <c r="C45" s="1368"/>
      <c r="D45" s="1373"/>
      <c r="E45" s="1370"/>
      <c r="F45" s="1371"/>
      <c r="G45" s="1192" t="s">
        <v>2841</v>
      </c>
      <c r="H45" s="1166" t="s">
        <v>2844</v>
      </c>
      <c r="I45" s="1165" t="s">
        <v>2845</v>
      </c>
      <c r="J45" s="1169">
        <v>0</v>
      </c>
      <c r="K45" s="1108" t="s">
        <v>449</v>
      </c>
      <c r="L45" s="1303"/>
      <c r="M45" s="1155"/>
      <c r="N45" s="1100"/>
      <c r="O45" s="1100"/>
    </row>
    <row r="46" spans="1:15" s="1071" customFormat="1" ht="27" customHeight="1">
      <c r="A46" s="1105"/>
      <c r="B46" s="1094"/>
      <c r="C46" s="1368"/>
      <c r="D46" s="1373"/>
      <c r="E46" s="1370"/>
      <c r="F46" s="1371"/>
      <c r="G46" s="1192" t="s">
        <v>2841</v>
      </c>
      <c r="H46" s="1166" t="s">
        <v>2846</v>
      </c>
      <c r="I46" s="1165" t="s">
        <v>2847</v>
      </c>
      <c r="J46" s="1169">
        <v>0</v>
      </c>
      <c r="K46" s="1108" t="s">
        <v>449</v>
      </c>
      <c r="L46" s="1303"/>
      <c r="M46" s="1155"/>
      <c r="N46" s="1100"/>
      <c r="O46" s="1100"/>
    </row>
    <row r="47" spans="1:15" s="1071" customFormat="1" ht="18.95" customHeight="1">
      <c r="A47" s="1105"/>
      <c r="B47" s="1094"/>
      <c r="C47" s="1368"/>
      <c r="D47" s="1373"/>
      <c r="E47" s="1370"/>
      <c r="F47" s="1371"/>
      <c r="G47" s="1192" t="s">
        <v>2841</v>
      </c>
      <c r="H47" s="1166" t="s">
        <v>2848</v>
      </c>
      <c r="I47" s="1165" t="s">
        <v>1422</v>
      </c>
      <c r="J47" s="1169">
        <v>0</v>
      </c>
      <c r="K47" s="1108" t="s">
        <v>449</v>
      </c>
      <c r="L47" s="1303"/>
      <c r="M47" s="1155"/>
      <c r="N47" s="1100"/>
      <c r="O47" s="1100"/>
    </row>
    <row r="48" spans="1:15" ht="15" customHeight="1">
      <c r="A48" s="1105"/>
      <c r="C48" s="1368"/>
      <c r="D48" s="1374"/>
      <c r="E48" s="1370"/>
      <c r="F48" s="1371"/>
      <c r="G48" s="1157"/>
      <c r="H48" s="1152" t="s">
        <v>274</v>
      </c>
      <c r="I48" s="1144"/>
      <c r="J48" s="1144"/>
      <c r="K48" s="1145"/>
      <c r="L48" s="1304"/>
      <c r="M48" s="1155"/>
    </row>
    <row r="49" spans="1:15" s="1092" customFormat="1" ht="3" customHeight="1">
      <c r="A49" s="1105"/>
      <c r="D49" s="1159"/>
      <c r="E49" s="1159"/>
      <c r="F49" s="1159"/>
      <c r="G49" s="1159"/>
      <c r="H49" s="1159"/>
      <c r="I49" s="1159"/>
      <c r="J49" s="1159"/>
      <c r="K49" s="1159"/>
      <c r="L49" s="1159"/>
      <c r="N49" s="1143"/>
      <c r="O49" s="1143"/>
    </row>
    <row r="50" spans="1:15" ht="24.75" customHeight="1">
      <c r="D50" s="1146">
        <v>1</v>
      </c>
      <c r="E50" s="1277" t="s">
        <v>710</v>
      </c>
      <c r="F50" s="1277"/>
      <c r="G50" s="1277"/>
      <c r="H50" s="1277"/>
      <c r="I50" s="1277"/>
      <c r="J50" s="1277"/>
      <c r="K50" s="1277"/>
      <c r="L50" s="1277"/>
    </row>
  </sheetData>
  <sheetProtection algorithmName="SHA-512" hashValue="jtgyOHmUk30lscP26Ot+aawyHeRqE9fFuB+CQOmpjM2Nk41NPtVktJZY5uhhIxI44099XohFmits3ZmKzGuEDQ==" saltValue="DsCuAconqjdwQJ+PnPH2ow==" spinCount="100000" sheet="1" objects="1" scenarios="1" formatColumns="0" formatRows="0"/>
  <mergeCells count="48">
    <mergeCell ref="E50:L50"/>
    <mergeCell ref="E42:K42"/>
    <mergeCell ref="C43:C48"/>
    <mergeCell ref="D43:D48"/>
    <mergeCell ref="E43:E48"/>
    <mergeCell ref="F43:F48"/>
    <mergeCell ref="L43:L48"/>
    <mergeCell ref="L36:L41"/>
    <mergeCell ref="L22:L27"/>
    <mergeCell ref="E28:K28"/>
    <mergeCell ref="C29:C34"/>
    <mergeCell ref="D29:D34"/>
    <mergeCell ref="E29:E34"/>
    <mergeCell ref="F29:F34"/>
    <mergeCell ref="L29:L34"/>
    <mergeCell ref="E35:K35"/>
    <mergeCell ref="C36:C41"/>
    <mergeCell ref="D36:D41"/>
    <mergeCell ref="E36:E41"/>
    <mergeCell ref="F36:F41"/>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9 L16:L17 L36 L4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9:I33 H17:I17 H36:I40 H22:I26 H43:I47"/>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6 J29:J33 J36:J40 J43:J47">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270dcaf9-fe18-4c22-9291-c5a5b83f4b9f"/>
    <hyperlink ref="K20" location="'Форма 4.10.1'!$K$20" tooltip="Кликните по гиперссылке, чтобы перейти по гиперссылке или отредактировать её" display="https://portal.eias.ru/Portal/DownloadPage.aspx?type=12&amp;guid=2172f34c-5732-4a49-adbf-699963d5af49"/>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5" t="s">
        <v>460</v>
      </c>
      <c r="E5" s="1375"/>
      <c r="F5" s="1375"/>
      <c r="G5" s="1375"/>
      <c r="H5" s="1375"/>
      <c r="I5" s="1375"/>
      <c r="J5" s="1375"/>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7" t="s">
        <v>445</v>
      </c>
      <c r="E8" s="1377"/>
      <c r="F8" s="1377"/>
      <c r="G8" s="1377"/>
      <c r="H8" s="1377"/>
      <c r="I8" s="1377"/>
      <c r="J8" s="1377"/>
      <c r="K8" s="1377" t="s">
        <v>446</v>
      </c>
    </row>
    <row r="9" spans="1:14">
      <c r="D9" s="1377" t="s">
        <v>91</v>
      </c>
      <c r="E9" s="1377" t="s">
        <v>462</v>
      </c>
      <c r="F9" s="1377"/>
      <c r="G9" s="1377" t="s">
        <v>463</v>
      </c>
      <c r="H9" s="1377"/>
      <c r="I9" s="1377"/>
      <c r="J9" s="1377"/>
      <c r="K9" s="1377"/>
    </row>
    <row r="10" spans="1:14" ht="22.5">
      <c r="D10" s="1377"/>
      <c r="E10" s="131" t="s">
        <v>464</v>
      </c>
      <c r="F10" s="131" t="s">
        <v>398</v>
      </c>
      <c r="G10" s="131" t="s">
        <v>398</v>
      </c>
      <c r="H10" s="131" t="s">
        <v>464</v>
      </c>
      <c r="I10" s="131" t="s">
        <v>465</v>
      </c>
      <c r="J10" s="131" t="s">
        <v>447</v>
      </c>
      <c r="K10" s="1377"/>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302"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4"/>
    </row>
    <row r="14" spans="1:14" ht="3" customHeight="1">
      <c r="A14" s="125"/>
      <c r="B14" s="125"/>
      <c r="C14" s="125"/>
    </row>
    <row r="15" spans="1:14" ht="27.75" customHeight="1">
      <c r="E15" s="1376" t="s">
        <v>572</v>
      </c>
      <c r="F15" s="1376"/>
      <c r="G15" s="1376"/>
      <c r="H15" s="1376"/>
      <c r="I15" s="1376"/>
      <c r="J15" s="13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40625"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9" t="s">
        <v>313</v>
      </c>
      <c r="E7" s="1241"/>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8" t="s">
        <v>314</v>
      </c>
      <c r="E15" s="1378"/>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5" t="s">
        <v>54</v>
      </c>
      <c r="E7" s="1375"/>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ColWidth="9.140625"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9" t="s">
        <v>55</v>
      </c>
      <c r="C2" s="1379"/>
      <c r="D2" s="1379"/>
      <c r="E2" s="410"/>
    </row>
    <row r="3" spans="2:5" ht="3" customHeight="1"/>
    <row r="4" spans="2:5" ht="21.75" customHeight="1" thickBot="1">
      <c r="B4" s="1202" t="s">
        <v>1</v>
      </c>
      <c r="C4" s="1202" t="s">
        <v>90</v>
      </c>
      <c r="D4" s="1202"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3">
        <v>1</v>
      </c>
      <c r="E9" s="1400"/>
      <c r="F9" s="1405"/>
      <c r="G9" s="1409" t="s">
        <v>84</v>
      </c>
      <c r="H9" s="1253"/>
      <c r="I9" s="1253">
        <v>1</v>
      </c>
      <c r="J9" s="1403"/>
      <c r="K9" s="1292" t="s">
        <v>84</v>
      </c>
      <c r="L9" s="1245"/>
      <c r="M9" s="1245" t="s">
        <v>92</v>
      </c>
      <c r="N9" s="1402"/>
      <c r="O9" s="1292" t="s">
        <v>84</v>
      </c>
      <c r="P9" s="1245"/>
      <c r="Q9" s="1245" t="s">
        <v>92</v>
      </c>
      <c r="R9" s="1397"/>
      <c r="S9" s="1292" t="s">
        <v>84</v>
      </c>
      <c r="T9" s="1034"/>
      <c r="U9" s="1034" t="s">
        <v>92</v>
      </c>
      <c r="V9" s="1188"/>
      <c r="W9" s="288"/>
    </row>
    <row r="10" spans="1:23" s="702" customFormat="1" ht="17.100000000000001" customHeight="1">
      <c r="A10" s="197"/>
      <c r="C10" s="152"/>
      <c r="D10" s="1253"/>
      <c r="E10" s="1400"/>
      <c r="F10" s="1405"/>
      <c r="G10" s="1409"/>
      <c r="H10" s="1253"/>
      <c r="I10" s="1253"/>
      <c r="J10" s="1403"/>
      <c r="K10" s="1292"/>
      <c r="L10" s="1245"/>
      <c r="M10" s="1245"/>
      <c r="N10" s="1402"/>
      <c r="O10" s="1292"/>
      <c r="P10" s="1245"/>
      <c r="Q10" s="1245"/>
      <c r="R10" s="1397"/>
      <c r="S10" s="1292"/>
      <c r="T10" s="1036"/>
      <c r="U10" s="707"/>
      <c r="V10" s="708" t="s">
        <v>630</v>
      </c>
      <c r="W10" s="709"/>
    </row>
    <row r="11" spans="1:23" s="96" customFormat="1" ht="17.100000000000001" customHeight="1">
      <c r="A11" s="197"/>
      <c r="C11" s="152"/>
      <c r="D11" s="1250"/>
      <c r="E11" s="1401"/>
      <c r="F11" s="1406"/>
      <c r="G11" s="1250"/>
      <c r="H11" s="1250"/>
      <c r="I11" s="1250"/>
      <c r="J11" s="1404"/>
      <c r="K11" s="1250"/>
      <c r="L11" s="1250"/>
      <c r="M11" s="1250"/>
      <c r="N11" s="1397"/>
      <c r="O11" s="1250"/>
      <c r="P11" s="1035"/>
      <c r="Q11" s="707"/>
      <c r="R11" s="708" t="s">
        <v>629</v>
      </c>
      <c r="S11" s="704"/>
      <c r="T11" s="704"/>
      <c r="U11" s="704"/>
      <c r="V11" s="704"/>
      <c r="W11" s="709"/>
    </row>
    <row r="12" spans="1:23" s="96" customFormat="1" ht="17.100000000000001" customHeight="1">
      <c r="A12" s="197"/>
      <c r="C12" s="152"/>
      <c r="D12" s="1250"/>
      <c r="E12" s="1401"/>
      <c r="F12" s="1406"/>
      <c r="G12" s="1250"/>
      <c r="H12" s="1250"/>
      <c r="I12" s="1250"/>
      <c r="J12" s="1404"/>
      <c r="K12" s="1250"/>
      <c r="L12" s="707"/>
      <c r="M12" s="708"/>
      <c r="N12" s="708" t="s">
        <v>410</v>
      </c>
      <c r="O12" s="708"/>
      <c r="P12" s="708"/>
      <c r="Q12" s="708"/>
      <c r="R12" s="708"/>
      <c r="S12" s="704"/>
      <c r="T12" s="704"/>
      <c r="U12" s="704"/>
      <c r="V12" s="704"/>
      <c r="W12" s="709"/>
    </row>
    <row r="13" spans="1:23" s="96" customFormat="1" ht="17.25" customHeight="1">
      <c r="A13" s="197"/>
      <c r="C13" s="152"/>
      <c r="D13" s="1250"/>
      <c r="E13" s="1401"/>
      <c r="F13" s="1406"/>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14"/>
      <c r="E15" s="1407"/>
      <c r="F15" s="1408"/>
      <c r="G15" s="1410"/>
      <c r="H15" s="1253"/>
      <c r="I15" s="1253">
        <v>1</v>
      </c>
      <c r="J15" s="1403"/>
      <c r="K15" s="1292" t="s">
        <v>84</v>
      </c>
      <c r="L15" s="1245"/>
      <c r="M15" s="1245" t="s">
        <v>92</v>
      </c>
      <c r="N15" s="1402"/>
      <c r="O15" s="1292" t="s">
        <v>84</v>
      </c>
      <c r="P15" s="1245"/>
      <c r="Q15" s="1245" t="s">
        <v>92</v>
      </c>
      <c r="R15" s="1397"/>
      <c r="S15" s="1292" t="s">
        <v>84</v>
      </c>
      <c r="T15" s="1034"/>
      <c r="U15" s="1034" t="s">
        <v>92</v>
      </c>
      <c r="V15" s="1188"/>
      <c r="W15" s="288"/>
    </row>
    <row r="16" spans="1:23" s="705" customFormat="1" ht="16.5" customHeight="1">
      <c r="A16" s="711"/>
      <c r="B16" s="706"/>
      <c r="C16" s="710"/>
      <c r="D16" s="1414"/>
      <c r="E16" s="1407"/>
      <c r="F16" s="1408"/>
      <c r="G16" s="1410"/>
      <c r="H16" s="1253"/>
      <c r="I16" s="1253"/>
      <c r="J16" s="1403"/>
      <c r="K16" s="1292"/>
      <c r="L16" s="1245"/>
      <c r="M16" s="1245"/>
      <c r="N16" s="1402"/>
      <c r="O16" s="1292"/>
      <c r="P16" s="1245"/>
      <c r="Q16" s="1245"/>
      <c r="R16" s="1397"/>
      <c r="S16" s="1292"/>
      <c r="T16" s="1036"/>
      <c r="U16" s="707"/>
      <c r="V16" s="708" t="s">
        <v>630</v>
      </c>
      <c r="W16" s="709"/>
    </row>
    <row r="17" spans="1:36" ht="17.100000000000001" customHeight="1">
      <c r="A17" s="197"/>
      <c r="B17" s="96"/>
      <c r="C17" s="152"/>
      <c r="D17" s="1414"/>
      <c r="E17" s="1407"/>
      <c r="F17" s="1408"/>
      <c r="G17" s="1410"/>
      <c r="H17" s="1253"/>
      <c r="I17" s="1253"/>
      <c r="J17" s="1404"/>
      <c r="K17" s="1292"/>
      <c r="L17" s="1245"/>
      <c r="M17" s="1245"/>
      <c r="N17" s="1397"/>
      <c r="O17" s="1292"/>
      <c r="P17" s="1035"/>
      <c r="Q17" s="707"/>
      <c r="R17" s="708" t="s">
        <v>629</v>
      </c>
      <c r="S17" s="704"/>
      <c r="T17" s="704"/>
      <c r="U17" s="704"/>
      <c r="V17" s="704"/>
      <c r="W17" s="709"/>
    </row>
    <row r="18" spans="1:36" ht="17.100000000000001" customHeight="1">
      <c r="A18" s="197"/>
      <c r="B18" s="96"/>
      <c r="C18" s="152"/>
      <c r="D18" s="1414"/>
      <c r="E18" s="1407"/>
      <c r="F18" s="1408"/>
      <c r="G18" s="1410"/>
      <c r="H18" s="1253"/>
      <c r="I18" s="1253"/>
      <c r="J18" s="1404"/>
      <c r="K18" s="1292"/>
      <c r="L18" s="707"/>
      <c r="M18" s="708"/>
      <c r="N18" s="708" t="s">
        <v>410</v>
      </c>
      <c r="O18" s="708"/>
      <c r="P18" s="708"/>
      <c r="Q18" s="708"/>
      <c r="R18" s="708"/>
      <c r="S18" s="704"/>
      <c r="T18" s="704"/>
      <c r="U18" s="704"/>
      <c r="V18" s="704"/>
      <c r="W18" s="709"/>
    </row>
    <row r="19" spans="1:36" ht="17.100000000000001" customHeight="1">
      <c r="A19" s="197"/>
      <c r="B19" s="96"/>
      <c r="C19" s="152"/>
      <c r="D19" s="1414"/>
      <c r="E19" s="1407"/>
      <c r="F19" s="1408"/>
      <c r="G19" s="141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5" t="s">
        <v>297</v>
      </c>
      <c r="P27" s="1415"/>
      <c r="Q27" s="1415"/>
      <c r="R27" s="1336" t="s">
        <v>269</v>
      </c>
      <c r="S27" s="1336"/>
      <c r="T27" s="1336"/>
      <c r="U27" s="1313" t="s">
        <v>339</v>
      </c>
      <c r="W27" s="1398"/>
    </row>
    <row r="28" spans="1:36" ht="17.100000000000001" customHeight="1">
      <c r="O28" s="1337" t="s">
        <v>578</v>
      </c>
      <c r="P28" s="1337" t="s">
        <v>270</v>
      </c>
      <c r="Q28" s="1337"/>
      <c r="R28" s="1336"/>
      <c r="S28" s="1336"/>
      <c r="T28" s="1336"/>
      <c r="U28" s="1313"/>
      <c r="W28" s="1398"/>
    </row>
    <row r="29" spans="1:36" ht="37.5" customHeight="1">
      <c r="O29" s="1337"/>
      <c r="P29" s="98" t="s">
        <v>579</v>
      </c>
      <c r="Q29" s="98" t="s">
        <v>6</v>
      </c>
      <c r="R29" s="99" t="s">
        <v>273</v>
      </c>
      <c r="S29" s="1333" t="s">
        <v>272</v>
      </c>
      <c r="T29" s="1333"/>
      <c r="U29" s="1313"/>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4">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4"/>
      <c r="B32" s="1284">
        <v>1</v>
      </c>
      <c r="C32" s="795"/>
      <c r="D32" s="795"/>
      <c r="E32" s="797"/>
      <c r="F32" s="797"/>
      <c r="G32" s="797"/>
      <c r="H32" s="797"/>
      <c r="I32" s="792"/>
      <c r="J32" s="791"/>
      <c r="K32" s="794"/>
      <c r="L32" s="562" t="str">
        <f>mergeValue(A32) &amp;"."&amp; mergeValue(B32)</f>
        <v>1.1</v>
      </c>
      <c r="M32" s="516" t="s">
        <v>15</v>
      </c>
      <c r="N32" s="615"/>
      <c r="O32" s="1380"/>
      <c r="P32" s="1381"/>
      <c r="Q32" s="1381"/>
      <c r="R32" s="1381"/>
      <c r="S32" s="1381"/>
      <c r="T32" s="1381"/>
      <c r="U32" s="1381"/>
      <c r="V32" s="1382"/>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4"/>
      <c r="B33" s="1284"/>
      <c r="C33" s="1284">
        <v>1</v>
      </c>
      <c r="D33" s="795"/>
      <c r="E33" s="797"/>
      <c r="F33" s="797"/>
      <c r="G33" s="797"/>
      <c r="H33" s="797"/>
      <c r="I33" s="799"/>
      <c r="J33" s="791"/>
      <c r="K33" s="794"/>
      <c r="L33" s="562" t="str">
        <f>mergeValue(A33) &amp;"."&amp; mergeValue(B33)&amp;"."&amp; mergeValue(C33)</f>
        <v>1.1.1</v>
      </c>
      <c r="M33" s="517" t="s">
        <v>7</v>
      </c>
      <c r="N33" s="615"/>
      <c r="O33" s="1380"/>
      <c r="P33" s="1381"/>
      <c r="Q33" s="1381"/>
      <c r="R33" s="1381"/>
      <c r="S33" s="1381"/>
      <c r="T33" s="1381"/>
      <c r="U33" s="1381"/>
      <c r="V33" s="1382"/>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4"/>
      <c r="B34" s="1284"/>
      <c r="C34" s="1284"/>
      <c r="D34" s="1284">
        <v>1</v>
      </c>
      <c r="E34" s="797"/>
      <c r="F34" s="797"/>
      <c r="G34" s="797"/>
      <c r="H34" s="797"/>
      <c r="I34" s="799"/>
      <c r="J34" s="791"/>
      <c r="K34" s="794"/>
      <c r="L34" s="562" t="str">
        <f>mergeValue(A34) &amp;"."&amp; mergeValue(B34)&amp;"."&amp; mergeValue(C34)&amp;"."&amp; mergeValue(D34)</f>
        <v>1.1.1.1</v>
      </c>
      <c r="M34" s="518" t="s">
        <v>21</v>
      </c>
      <c r="N34" s="615"/>
      <c r="O34" s="1380"/>
      <c r="P34" s="1381"/>
      <c r="Q34" s="1381"/>
      <c r="R34" s="1381"/>
      <c r="S34" s="1381"/>
      <c r="T34" s="1381"/>
      <c r="U34" s="1381"/>
      <c r="V34" s="1382"/>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4"/>
      <c r="B35" s="1284"/>
      <c r="C35" s="1284"/>
      <c r="D35" s="1284"/>
      <c r="E35" s="1284">
        <v>1</v>
      </c>
      <c r="F35" s="797"/>
      <c r="G35" s="797"/>
      <c r="H35" s="795">
        <v>1</v>
      </c>
      <c r="I35" s="1284">
        <v>1</v>
      </c>
      <c r="J35" s="797"/>
      <c r="K35" s="802"/>
      <c r="L35" s="562" t="str">
        <f>mergeValue(A35) &amp;"."&amp; mergeValue(B35)&amp;"."&amp; mergeValue(C35)&amp;"."&amp; mergeValue(D35)&amp;"."&amp; mergeValue(E35)</f>
        <v>1.1.1.1.1</v>
      </c>
      <c r="M35" s="524" t="s">
        <v>8</v>
      </c>
      <c r="N35" s="615"/>
      <c r="O35" s="1287"/>
      <c r="P35" s="1288"/>
      <c r="Q35" s="1288"/>
      <c r="R35" s="1288"/>
      <c r="S35" s="1288"/>
      <c r="T35" s="1288"/>
      <c r="U35" s="1288"/>
      <c r="V35" s="1289"/>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284"/>
      <c r="B36" s="1284"/>
      <c r="C36" s="1284"/>
      <c r="D36" s="1284"/>
      <c r="E36" s="1284"/>
      <c r="F36" s="1284">
        <v>1</v>
      </c>
      <c r="G36" s="795"/>
      <c r="H36" s="795"/>
      <c r="I36" s="1284"/>
      <c r="J36" s="1284">
        <v>1</v>
      </c>
      <c r="K36" s="803"/>
      <c r="L36" s="562" t="str">
        <f>mergeValue(A36) &amp;"."&amp; mergeValue(B36)&amp;"."&amp; mergeValue(C36)&amp;"."&amp; mergeValue(D36)&amp;"."&amp; mergeValue(E36)&amp;"."&amp; mergeValue(F36)</f>
        <v>1.1.1.1.1.1</v>
      </c>
      <c r="M36" s="525" t="s">
        <v>9</v>
      </c>
      <c r="N36" s="615"/>
      <c r="O36" s="1287"/>
      <c r="P36" s="1288"/>
      <c r="Q36" s="1288"/>
      <c r="R36" s="1288"/>
      <c r="S36" s="1288"/>
      <c r="T36" s="1288"/>
      <c r="U36" s="1288"/>
      <c r="V36" s="1289"/>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4"/>
      <c r="B37" s="1284"/>
      <c r="C37" s="1284"/>
      <c r="D37" s="1284"/>
      <c r="E37" s="1284"/>
      <c r="F37" s="1284"/>
      <c r="G37" s="795">
        <v>1</v>
      </c>
      <c r="H37" s="795"/>
      <c r="I37" s="1284"/>
      <c r="J37" s="1284"/>
      <c r="K37" s="803">
        <v>1</v>
      </c>
      <c r="L37" s="562" t="str">
        <f>mergeValue(A37) &amp;"."&amp; mergeValue(B37)&amp;"."&amp; mergeValue(C37)&amp;"."&amp; mergeValue(D37)&amp;"."&amp; mergeValue(E37)&amp;"."&amp; mergeValue(F37)&amp;"."&amp; mergeValue(G37)</f>
        <v>1.1.1.1.1.1.1</v>
      </c>
      <c r="M37" s="1016"/>
      <c r="N37" s="615"/>
      <c r="O37" s="532"/>
      <c r="P37" s="532"/>
      <c r="Q37" s="1040"/>
      <c r="R37" s="1291"/>
      <c r="S37" s="1292" t="s">
        <v>83</v>
      </c>
      <c r="T37" s="1291"/>
      <c r="U37" s="1292" t="s">
        <v>83</v>
      </c>
      <c r="V37" s="532"/>
      <c r="W37" s="1302"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4"/>
      <c r="B38" s="1284"/>
      <c r="C38" s="1284"/>
      <c r="D38" s="1284"/>
      <c r="E38" s="1284"/>
      <c r="F38" s="1284"/>
      <c r="G38" s="795"/>
      <c r="H38" s="795"/>
      <c r="I38" s="1284"/>
      <c r="J38" s="1284"/>
      <c r="K38" s="803"/>
      <c r="L38" s="569"/>
      <c r="M38" s="615"/>
      <c r="N38" s="615"/>
      <c r="O38" s="532"/>
      <c r="P38" s="532"/>
      <c r="Q38" s="553" t="str">
        <f>R37 &amp; "-" &amp; T37</f>
        <v>-</v>
      </c>
      <c r="R38" s="1291"/>
      <c r="S38" s="1292"/>
      <c r="T38" s="1291"/>
      <c r="U38" s="1292"/>
      <c r="V38" s="532"/>
      <c r="W38" s="1303"/>
      <c r="X38" s="554"/>
      <c r="Y38" s="558"/>
      <c r="Z38" s="558" t="str">
        <f t="shared" si="0"/>
        <v/>
      </c>
      <c r="AA38" s="558"/>
      <c r="AB38" s="558"/>
      <c r="AC38" s="558"/>
      <c r="AD38" s="554"/>
      <c r="AE38" s="554"/>
      <c r="AF38" s="554"/>
      <c r="AG38" s="554"/>
      <c r="AH38" s="554"/>
      <c r="AI38" s="554"/>
      <c r="AJ38" s="554"/>
    </row>
    <row r="39" spans="1:36" s="493" customFormat="1" ht="15" customHeight="1">
      <c r="A39" s="1284"/>
      <c r="B39" s="1284"/>
      <c r="C39" s="1284"/>
      <c r="D39" s="1284"/>
      <c r="E39" s="1284"/>
      <c r="F39" s="1284"/>
      <c r="G39" s="797"/>
      <c r="H39" s="795"/>
      <c r="I39" s="1284"/>
      <c r="J39" s="1284"/>
      <c r="K39" s="802"/>
      <c r="L39" s="508"/>
      <c r="M39" s="527" t="s">
        <v>24</v>
      </c>
      <c r="N39" s="534"/>
      <c r="O39" s="534"/>
      <c r="P39" s="534"/>
      <c r="Q39" s="534"/>
      <c r="R39" s="534"/>
      <c r="S39" s="534"/>
      <c r="T39" s="534"/>
      <c r="U39" s="534"/>
      <c r="V39" s="530"/>
      <c r="W39" s="1304"/>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4"/>
      <c r="B40" s="1284"/>
      <c r="C40" s="1284"/>
      <c r="D40" s="1284"/>
      <c r="E40" s="1284"/>
      <c r="F40" s="797"/>
      <c r="G40" s="797"/>
      <c r="H40" s="795"/>
      <c r="I40" s="128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4"/>
      <c r="B41" s="1284"/>
      <c r="C41" s="1284"/>
      <c r="D41" s="128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4"/>
      <c r="B42" s="1284"/>
      <c r="C42" s="128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4"/>
      <c r="B43" s="128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4">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4"/>
      <c r="B50" s="1284">
        <v>1</v>
      </c>
      <c r="C50" s="813"/>
      <c r="D50" s="813"/>
      <c r="E50" s="815"/>
      <c r="F50" s="815"/>
      <c r="G50" s="815"/>
      <c r="H50" s="815"/>
      <c r="I50" s="810"/>
      <c r="J50" s="809"/>
      <c r="K50" s="812"/>
      <c r="L50" s="562" t="str">
        <f>mergeValue(A50) &amp;"."&amp; mergeValue(B50)</f>
        <v>1.1</v>
      </c>
      <c r="M50" s="516" t="s">
        <v>15</v>
      </c>
      <c r="N50" s="615"/>
      <c r="O50" s="1380"/>
      <c r="P50" s="1381"/>
      <c r="Q50" s="1381"/>
      <c r="R50" s="1381"/>
      <c r="S50" s="1381"/>
      <c r="T50" s="1381"/>
      <c r="U50" s="1381"/>
      <c r="V50" s="1382"/>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4"/>
      <c r="B51" s="1284"/>
      <c r="C51" s="1284">
        <v>1</v>
      </c>
      <c r="D51" s="813"/>
      <c r="E51" s="815"/>
      <c r="F51" s="815"/>
      <c r="G51" s="815"/>
      <c r="H51" s="815"/>
      <c r="I51" s="817"/>
      <c r="J51" s="809"/>
      <c r="K51" s="812"/>
      <c r="L51" s="562" t="str">
        <f>mergeValue(A51) &amp;"."&amp; mergeValue(B51)&amp;"."&amp; mergeValue(C51)</f>
        <v>1.1.1</v>
      </c>
      <c r="M51" s="517" t="s">
        <v>7</v>
      </c>
      <c r="N51" s="615"/>
      <c r="O51" s="1380"/>
      <c r="P51" s="1381"/>
      <c r="Q51" s="1381"/>
      <c r="R51" s="1381"/>
      <c r="S51" s="1381"/>
      <c r="T51" s="1381"/>
      <c r="U51" s="1381"/>
      <c r="V51" s="1382"/>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4"/>
      <c r="B52" s="1284"/>
      <c r="C52" s="1284"/>
      <c r="D52" s="1284">
        <v>1</v>
      </c>
      <c r="E52" s="815"/>
      <c r="F52" s="815"/>
      <c r="G52" s="815"/>
      <c r="H52" s="815"/>
      <c r="I52" s="817"/>
      <c r="J52" s="809"/>
      <c r="K52" s="812"/>
      <c r="L52" s="562" t="str">
        <f>mergeValue(A52) &amp;"."&amp; mergeValue(B52)&amp;"."&amp; mergeValue(C52)&amp;"."&amp; mergeValue(D52)</f>
        <v>1.1.1.1</v>
      </c>
      <c r="M52" s="518" t="s">
        <v>21</v>
      </c>
      <c r="N52" s="615"/>
      <c r="O52" s="1380"/>
      <c r="P52" s="1381"/>
      <c r="Q52" s="1381"/>
      <c r="R52" s="1381"/>
      <c r="S52" s="1381"/>
      <c r="T52" s="1381"/>
      <c r="U52" s="1381"/>
      <c r="V52" s="1382"/>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4"/>
      <c r="B53" s="1284"/>
      <c r="C53" s="1284"/>
      <c r="D53" s="1284"/>
      <c r="E53" s="1284">
        <v>1</v>
      </c>
      <c r="F53" s="815"/>
      <c r="G53" s="815"/>
      <c r="H53" s="813">
        <v>1</v>
      </c>
      <c r="I53" s="1284">
        <v>1</v>
      </c>
      <c r="J53" s="815"/>
      <c r="K53" s="820"/>
      <c r="L53" s="562" t="str">
        <f>mergeValue(A53) &amp;"."&amp; mergeValue(B53)&amp;"."&amp; mergeValue(C53)&amp;"."&amp; mergeValue(D53)&amp;"."&amp; mergeValue(E53)</f>
        <v>1.1.1.1.1</v>
      </c>
      <c r="M53" s="524" t="s">
        <v>8</v>
      </c>
      <c r="N53" s="615"/>
      <c r="O53" s="1287"/>
      <c r="P53" s="1288"/>
      <c r="Q53" s="1288"/>
      <c r="R53" s="1288"/>
      <c r="S53" s="1288"/>
      <c r="T53" s="1288"/>
      <c r="U53" s="1288"/>
      <c r="V53" s="1289"/>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45">
      <c r="A54" s="1284"/>
      <c r="B54" s="1284"/>
      <c r="C54" s="1284"/>
      <c r="D54" s="1284"/>
      <c r="E54" s="1284"/>
      <c r="F54" s="1284">
        <v>1</v>
      </c>
      <c r="G54" s="813"/>
      <c r="H54" s="813"/>
      <c r="I54" s="1284"/>
      <c r="J54" s="1284">
        <v>1</v>
      </c>
      <c r="K54" s="821"/>
      <c r="L54" s="562" t="str">
        <f>mergeValue(A54) &amp;"."&amp; mergeValue(B54)&amp;"."&amp; mergeValue(C54)&amp;"."&amp; mergeValue(D54)&amp;"."&amp; mergeValue(E54)&amp;"."&amp; mergeValue(F54)</f>
        <v>1.1.1.1.1.1</v>
      </c>
      <c r="M54" s="525" t="s">
        <v>9</v>
      </c>
      <c r="N54" s="615"/>
      <c r="O54" s="1287"/>
      <c r="P54" s="1288"/>
      <c r="Q54" s="1288"/>
      <c r="R54" s="1288"/>
      <c r="S54" s="1288"/>
      <c r="T54" s="1288"/>
      <c r="U54" s="1288"/>
      <c r="V54" s="1289"/>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4"/>
      <c r="B55" s="1284"/>
      <c r="C55" s="1284"/>
      <c r="D55" s="1284"/>
      <c r="E55" s="1284"/>
      <c r="F55" s="1284"/>
      <c r="G55" s="813">
        <v>1</v>
      </c>
      <c r="H55" s="813"/>
      <c r="I55" s="1284"/>
      <c r="J55" s="1284"/>
      <c r="K55" s="821">
        <v>1</v>
      </c>
      <c r="L55" s="562" t="str">
        <f>mergeValue(A55) &amp;"."&amp; mergeValue(B55)&amp;"."&amp; mergeValue(C55)&amp;"."&amp; mergeValue(D55)&amp;"."&amp; mergeValue(E55)&amp;"."&amp; mergeValue(F55)&amp;"."&amp; mergeValue(G55)</f>
        <v>1.1.1.1.1.1.1</v>
      </c>
      <c r="M55" s="1016"/>
      <c r="N55" s="615"/>
      <c r="O55" s="532"/>
      <c r="P55" s="532"/>
      <c r="Q55" s="1040"/>
      <c r="R55" s="1291"/>
      <c r="S55" s="1292" t="s">
        <v>83</v>
      </c>
      <c r="T55" s="1291"/>
      <c r="U55" s="1292" t="s">
        <v>83</v>
      </c>
      <c r="V55" s="532"/>
      <c r="W55" s="1302"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4"/>
      <c r="B56" s="1284"/>
      <c r="C56" s="1284"/>
      <c r="D56" s="1284"/>
      <c r="E56" s="1284"/>
      <c r="F56" s="1284"/>
      <c r="G56" s="813"/>
      <c r="H56" s="813"/>
      <c r="I56" s="1284"/>
      <c r="J56" s="1284"/>
      <c r="K56" s="821"/>
      <c r="L56" s="569"/>
      <c r="M56" s="615"/>
      <c r="N56" s="615"/>
      <c r="O56" s="532"/>
      <c r="P56" s="532"/>
      <c r="Q56" s="553" t="str">
        <f>R55 &amp; "-" &amp; T55</f>
        <v>-</v>
      </c>
      <c r="R56" s="1291"/>
      <c r="S56" s="1292"/>
      <c r="T56" s="1291"/>
      <c r="U56" s="1292"/>
      <c r="V56" s="532"/>
      <c r="W56" s="1303"/>
      <c r="X56" s="554"/>
      <c r="Y56" s="558"/>
      <c r="Z56" s="558" t="str">
        <f t="shared" si="1"/>
        <v/>
      </c>
      <c r="AA56" s="558"/>
      <c r="AB56" s="558"/>
      <c r="AC56" s="558"/>
      <c r="AD56" s="554"/>
      <c r="AE56" s="554"/>
      <c r="AF56" s="554"/>
      <c r="AG56" s="554"/>
      <c r="AH56" s="554"/>
      <c r="AI56" s="554"/>
      <c r="AJ56" s="554"/>
    </row>
    <row r="57" spans="1:36" s="493" customFormat="1" ht="15" customHeight="1">
      <c r="A57" s="1284"/>
      <c r="B57" s="1284"/>
      <c r="C57" s="1284"/>
      <c r="D57" s="1284"/>
      <c r="E57" s="1284"/>
      <c r="F57" s="1284"/>
      <c r="G57" s="815"/>
      <c r="H57" s="813"/>
      <c r="I57" s="1284"/>
      <c r="J57" s="1284"/>
      <c r="K57" s="820"/>
      <c r="L57" s="508"/>
      <c r="M57" s="527" t="s">
        <v>24</v>
      </c>
      <c r="N57" s="534"/>
      <c r="O57" s="534"/>
      <c r="P57" s="534"/>
      <c r="Q57" s="534"/>
      <c r="R57" s="534"/>
      <c r="S57" s="534"/>
      <c r="T57" s="534"/>
      <c r="U57" s="534"/>
      <c r="V57" s="530"/>
      <c r="W57" s="1304"/>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4"/>
      <c r="B58" s="1284"/>
      <c r="C58" s="1284"/>
      <c r="D58" s="1284"/>
      <c r="E58" s="1284"/>
      <c r="F58" s="815"/>
      <c r="G58" s="815"/>
      <c r="H58" s="813"/>
      <c r="I58" s="128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4"/>
      <c r="B59" s="1284"/>
      <c r="C59" s="1284"/>
      <c r="D59" s="128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4"/>
      <c r="B60" s="1284"/>
      <c r="C60" s="128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4"/>
      <c r="B61" s="128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4">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4"/>
      <c r="B68" s="1284">
        <v>1</v>
      </c>
      <c r="C68" s="831"/>
      <c r="D68" s="831"/>
      <c r="E68" s="833"/>
      <c r="F68" s="833"/>
      <c r="G68" s="833"/>
      <c r="H68" s="833"/>
      <c r="I68" s="828"/>
      <c r="J68" s="827"/>
      <c r="K68" s="830"/>
      <c r="L68" s="562" t="str">
        <f>mergeValue(A68) &amp;"."&amp; mergeValue(B68)</f>
        <v>1.1</v>
      </c>
      <c r="M68" s="516" t="s">
        <v>15</v>
      </c>
      <c r="N68" s="615"/>
      <c r="O68" s="1380"/>
      <c r="P68" s="1381"/>
      <c r="Q68" s="1381"/>
      <c r="R68" s="1381"/>
      <c r="S68" s="1381"/>
      <c r="T68" s="1381"/>
      <c r="U68" s="1381"/>
      <c r="V68" s="1382"/>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4"/>
      <c r="B69" s="1284"/>
      <c r="C69" s="1284">
        <v>1</v>
      </c>
      <c r="D69" s="831"/>
      <c r="E69" s="833"/>
      <c r="F69" s="833"/>
      <c r="G69" s="833"/>
      <c r="H69" s="833"/>
      <c r="I69" s="835"/>
      <c r="J69" s="827"/>
      <c r="K69" s="830"/>
      <c r="L69" s="562" t="str">
        <f>mergeValue(A69) &amp;"."&amp; mergeValue(B69)&amp;"."&amp; mergeValue(C69)</f>
        <v>1.1.1</v>
      </c>
      <c r="M69" s="517" t="s">
        <v>7</v>
      </c>
      <c r="N69" s="615"/>
      <c r="O69" s="1380"/>
      <c r="P69" s="1381"/>
      <c r="Q69" s="1381"/>
      <c r="R69" s="1381"/>
      <c r="S69" s="1381"/>
      <c r="T69" s="1381"/>
      <c r="U69" s="1381"/>
      <c r="V69" s="1382"/>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4"/>
      <c r="B70" s="1284"/>
      <c r="C70" s="1284"/>
      <c r="D70" s="1284">
        <v>1</v>
      </c>
      <c r="E70" s="833"/>
      <c r="F70" s="833"/>
      <c r="G70" s="833"/>
      <c r="H70" s="833"/>
      <c r="I70" s="835"/>
      <c r="J70" s="827"/>
      <c r="K70" s="830"/>
      <c r="L70" s="562" t="str">
        <f>mergeValue(A70) &amp;"."&amp; mergeValue(B70)&amp;"."&amp; mergeValue(C70)&amp;"."&amp; mergeValue(D70)</f>
        <v>1.1.1.1</v>
      </c>
      <c r="M70" s="518" t="s">
        <v>21</v>
      </c>
      <c r="N70" s="615"/>
      <c r="O70" s="1380"/>
      <c r="P70" s="1381"/>
      <c r="Q70" s="1381"/>
      <c r="R70" s="1381"/>
      <c r="S70" s="1381"/>
      <c r="T70" s="1381"/>
      <c r="U70" s="1381"/>
      <c r="V70" s="1382"/>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4"/>
      <c r="B71" s="1284"/>
      <c r="C71" s="1284"/>
      <c r="D71" s="1284"/>
      <c r="E71" s="1284">
        <v>1</v>
      </c>
      <c r="F71" s="833"/>
      <c r="G71" s="833"/>
      <c r="H71" s="831">
        <v>1</v>
      </c>
      <c r="I71" s="1284">
        <v>1</v>
      </c>
      <c r="J71" s="833"/>
      <c r="K71" s="838"/>
      <c r="L71" s="562" t="str">
        <f>mergeValue(A71) &amp;"."&amp; mergeValue(B71)&amp;"."&amp; mergeValue(C71)&amp;"."&amp; mergeValue(D71)&amp;"."&amp; mergeValue(E71)</f>
        <v>1.1.1.1.1</v>
      </c>
      <c r="M71" s="524" t="s">
        <v>8</v>
      </c>
      <c r="N71" s="615"/>
      <c r="O71" s="1287"/>
      <c r="P71" s="1288"/>
      <c r="Q71" s="1288"/>
      <c r="R71" s="1288"/>
      <c r="S71" s="1288"/>
      <c r="T71" s="1288"/>
      <c r="U71" s="1288"/>
      <c r="V71" s="1289"/>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45">
      <c r="A72" s="1284"/>
      <c r="B72" s="1284"/>
      <c r="C72" s="1284"/>
      <c r="D72" s="1284"/>
      <c r="E72" s="1284"/>
      <c r="F72" s="1284">
        <v>1</v>
      </c>
      <c r="G72" s="831"/>
      <c r="H72" s="831"/>
      <c r="I72" s="1284"/>
      <c r="J72" s="1284">
        <v>1</v>
      </c>
      <c r="K72" s="839"/>
      <c r="L72" s="562" t="str">
        <f>mergeValue(A72) &amp;"."&amp; mergeValue(B72)&amp;"."&amp; mergeValue(C72)&amp;"."&amp; mergeValue(D72)&amp;"."&amp; mergeValue(E72)&amp;"."&amp; mergeValue(F72)</f>
        <v>1.1.1.1.1.1</v>
      </c>
      <c r="M72" s="525" t="s">
        <v>9</v>
      </c>
      <c r="N72" s="615"/>
      <c r="O72" s="1287"/>
      <c r="P72" s="1288"/>
      <c r="Q72" s="1288"/>
      <c r="R72" s="1288"/>
      <c r="S72" s="1288"/>
      <c r="T72" s="1288"/>
      <c r="U72" s="1288"/>
      <c r="V72" s="1289"/>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4"/>
      <c r="B73" s="1284"/>
      <c r="C73" s="1284"/>
      <c r="D73" s="1284"/>
      <c r="E73" s="1284"/>
      <c r="F73" s="1284"/>
      <c r="G73" s="831">
        <v>1</v>
      </c>
      <c r="H73" s="831"/>
      <c r="I73" s="1284"/>
      <c r="J73" s="1284"/>
      <c r="K73" s="839">
        <v>1</v>
      </c>
      <c r="L73" s="562" t="str">
        <f>mergeValue(A73) &amp;"."&amp; mergeValue(B73)&amp;"."&amp; mergeValue(C73)&amp;"."&amp; mergeValue(D73)&amp;"."&amp; mergeValue(E73)&amp;"."&amp; mergeValue(F73)&amp;"."&amp; mergeValue(G73)</f>
        <v>1.1.1.1.1.1.1</v>
      </c>
      <c r="M73" s="1016"/>
      <c r="N73" s="615"/>
      <c r="O73" s="532"/>
      <c r="P73" s="532"/>
      <c r="Q73" s="1040"/>
      <c r="R73" s="1291"/>
      <c r="S73" s="1292" t="s">
        <v>83</v>
      </c>
      <c r="T73" s="1291"/>
      <c r="U73" s="1292" t="s">
        <v>83</v>
      </c>
      <c r="V73" s="532"/>
      <c r="W73" s="1302"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4"/>
      <c r="B74" s="1284"/>
      <c r="C74" s="1284"/>
      <c r="D74" s="1284"/>
      <c r="E74" s="1284"/>
      <c r="F74" s="1284"/>
      <c r="G74" s="831"/>
      <c r="H74" s="831"/>
      <c r="I74" s="1284"/>
      <c r="J74" s="1284"/>
      <c r="K74" s="839"/>
      <c r="L74" s="569"/>
      <c r="M74" s="615"/>
      <c r="N74" s="615"/>
      <c r="O74" s="532"/>
      <c r="P74" s="532"/>
      <c r="Q74" s="553" t="str">
        <f>R73 &amp; "-" &amp; T73</f>
        <v>-</v>
      </c>
      <c r="R74" s="1291"/>
      <c r="S74" s="1292"/>
      <c r="T74" s="1291"/>
      <c r="U74" s="1292"/>
      <c r="V74" s="532"/>
      <c r="W74" s="1303"/>
      <c r="X74" s="554"/>
      <c r="Y74" s="558"/>
      <c r="Z74" s="558" t="str">
        <f t="shared" si="2"/>
        <v/>
      </c>
      <c r="AA74" s="558"/>
      <c r="AB74" s="558"/>
      <c r="AC74" s="558"/>
      <c r="AD74" s="554"/>
      <c r="AE74" s="554"/>
      <c r="AF74" s="554"/>
      <c r="AG74" s="554"/>
      <c r="AH74" s="554"/>
      <c r="AI74" s="554"/>
      <c r="AJ74" s="554"/>
    </row>
    <row r="75" spans="1:36" s="493" customFormat="1" ht="15" customHeight="1">
      <c r="A75" s="1284"/>
      <c r="B75" s="1284"/>
      <c r="C75" s="1284"/>
      <c r="D75" s="1284"/>
      <c r="E75" s="1284"/>
      <c r="F75" s="1284"/>
      <c r="G75" s="833"/>
      <c r="H75" s="831"/>
      <c r="I75" s="1284"/>
      <c r="J75" s="1284"/>
      <c r="K75" s="838"/>
      <c r="L75" s="508"/>
      <c r="M75" s="527" t="s">
        <v>24</v>
      </c>
      <c r="N75" s="534"/>
      <c r="O75" s="534"/>
      <c r="P75" s="534"/>
      <c r="Q75" s="534"/>
      <c r="R75" s="534"/>
      <c r="S75" s="534"/>
      <c r="T75" s="534"/>
      <c r="U75" s="534"/>
      <c r="V75" s="530"/>
      <c r="W75" s="1304"/>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4"/>
      <c r="B76" s="1284"/>
      <c r="C76" s="1284"/>
      <c r="D76" s="1284"/>
      <c r="E76" s="1284"/>
      <c r="F76" s="833"/>
      <c r="G76" s="833"/>
      <c r="H76" s="831"/>
      <c r="I76" s="128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4"/>
      <c r="B77" s="1284"/>
      <c r="C77" s="1284"/>
      <c r="D77" s="128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4"/>
      <c r="B78" s="1284"/>
      <c r="C78" s="128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4"/>
      <c r="B79" s="128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6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64" ht="18.75" customHeight="1">
      <c r="X82" s="196"/>
      <c r="Y82" s="196"/>
      <c r="Z82" s="196"/>
      <c r="AA82" s="196"/>
      <c r="AB82" s="196"/>
      <c r="AC82" s="196"/>
      <c r="AD82" s="196"/>
      <c r="AE82" s="196"/>
      <c r="AF82" s="196"/>
      <c r="AG82" s="196"/>
      <c r="AH82" s="196"/>
      <c r="AI82" s="196"/>
      <c r="AJ82" s="196"/>
    </row>
    <row r="83" spans="1:64"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64"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64" s="493" customFormat="1" ht="22.5">
      <c r="A85" s="1284">
        <v>1</v>
      </c>
      <c r="B85" s="867"/>
      <c r="C85" s="867"/>
      <c r="D85" s="867"/>
      <c r="E85" s="868"/>
      <c r="F85" s="869"/>
      <c r="G85" s="867"/>
      <c r="H85" s="867"/>
      <c r="I85" s="870"/>
      <c r="J85" s="865"/>
      <c r="K85" s="874">
        <v>1</v>
      </c>
      <c r="L85" s="562">
        <f>mergeValue(A85)</f>
        <v>1</v>
      </c>
      <c r="M85" s="610" t="s">
        <v>19</v>
      </c>
      <c r="N85" s="549"/>
      <c r="O85" s="1383"/>
      <c r="P85" s="1384"/>
      <c r="Q85" s="1384"/>
      <c r="R85" s="1384"/>
      <c r="S85" s="1384"/>
      <c r="T85" s="1384"/>
      <c r="U85" s="1384"/>
      <c r="V85" s="1384"/>
      <c r="W85" s="1384"/>
      <c r="X85" s="1384"/>
      <c r="Y85" s="1384"/>
      <c r="Z85" s="1384"/>
      <c r="AA85" s="1384"/>
      <c r="AB85" s="1384"/>
      <c r="AC85" s="1384"/>
      <c r="AD85" s="1384"/>
      <c r="AE85" s="1384"/>
      <c r="AF85" s="1384"/>
      <c r="AG85" s="1384"/>
      <c r="AH85" s="1384"/>
      <c r="AI85" s="1384"/>
      <c r="AJ85" s="1384"/>
      <c r="AK85" s="1384"/>
      <c r="AL85" s="1384"/>
      <c r="AM85" s="1384"/>
      <c r="AN85" s="1384"/>
      <c r="AO85" s="1384"/>
      <c r="AP85" s="1384"/>
      <c r="AQ85" s="1384"/>
      <c r="AR85" s="1384"/>
      <c r="AS85" s="1384"/>
      <c r="AT85" s="1384"/>
      <c r="AU85" s="1384"/>
      <c r="AV85" s="1384"/>
      <c r="AW85" s="1384"/>
      <c r="AX85" s="1385"/>
      <c r="AY85" s="1129" t="s">
        <v>718</v>
      </c>
      <c r="AZ85" s="554"/>
      <c r="BA85" s="554"/>
      <c r="BB85" s="554"/>
      <c r="BC85" s="554"/>
      <c r="BD85" s="554"/>
      <c r="BE85" s="554"/>
      <c r="BF85" s="554"/>
      <c r="BG85" s="554"/>
      <c r="BH85" s="554"/>
      <c r="BI85" s="554"/>
      <c r="BJ85" s="554"/>
      <c r="BK85" s="554"/>
    </row>
    <row r="86" spans="1:64" s="493" customFormat="1" ht="22.5">
      <c r="A86" s="1284"/>
      <c r="B86" s="1284">
        <v>1</v>
      </c>
      <c r="C86" s="867"/>
      <c r="D86" s="867"/>
      <c r="E86" s="869"/>
      <c r="F86" s="869"/>
      <c r="G86" s="867"/>
      <c r="H86" s="867"/>
      <c r="I86" s="864"/>
      <c r="J86" s="863"/>
      <c r="K86" s="874">
        <v>1</v>
      </c>
      <c r="L86" s="562" t="str">
        <f>mergeValue(A86) &amp;"."&amp; mergeValue(B86)</f>
        <v>1.1</v>
      </c>
      <c r="M86" s="516" t="s">
        <v>15</v>
      </c>
      <c r="N86" s="549"/>
      <c r="O86" s="1383"/>
      <c r="P86" s="1384"/>
      <c r="Q86" s="1384"/>
      <c r="R86" s="1384"/>
      <c r="S86" s="1384"/>
      <c r="T86" s="1384"/>
      <c r="U86" s="1384"/>
      <c r="V86" s="1384"/>
      <c r="W86" s="1384"/>
      <c r="X86" s="1384"/>
      <c r="Y86" s="1384"/>
      <c r="Z86" s="1384"/>
      <c r="AA86" s="1384"/>
      <c r="AB86" s="1384"/>
      <c r="AC86" s="1384"/>
      <c r="AD86" s="1384"/>
      <c r="AE86" s="1384"/>
      <c r="AF86" s="1384"/>
      <c r="AG86" s="1384"/>
      <c r="AH86" s="1384"/>
      <c r="AI86" s="1384"/>
      <c r="AJ86" s="1384"/>
      <c r="AK86" s="1384"/>
      <c r="AL86" s="1384"/>
      <c r="AM86" s="1384"/>
      <c r="AN86" s="1384"/>
      <c r="AO86" s="1384"/>
      <c r="AP86" s="1384"/>
      <c r="AQ86" s="1384"/>
      <c r="AR86" s="1384"/>
      <c r="AS86" s="1384"/>
      <c r="AT86" s="1384"/>
      <c r="AU86" s="1384"/>
      <c r="AV86" s="1384"/>
      <c r="AW86" s="1384"/>
      <c r="AX86" s="1385"/>
      <c r="AY86" s="1129" t="s">
        <v>459</v>
      </c>
      <c r="AZ86" s="554"/>
      <c r="BA86" s="554"/>
      <c r="BB86" s="554"/>
      <c r="BC86" s="554"/>
      <c r="BD86" s="554"/>
      <c r="BE86" s="554"/>
      <c r="BF86" s="554"/>
      <c r="BG86" s="554"/>
      <c r="BH86" s="554"/>
      <c r="BI86" s="554"/>
      <c r="BJ86" s="554"/>
      <c r="BK86" s="554"/>
    </row>
    <row r="87" spans="1:64" s="493" customFormat="1" ht="22.5">
      <c r="A87" s="1284"/>
      <c r="B87" s="1284"/>
      <c r="C87" s="1284">
        <v>1</v>
      </c>
      <c r="D87" s="867"/>
      <c r="E87" s="869"/>
      <c r="F87" s="869"/>
      <c r="G87" s="867"/>
      <c r="H87" s="867"/>
      <c r="I87" s="871"/>
      <c r="J87" s="863"/>
      <c r="K87" s="874">
        <v>1</v>
      </c>
      <c r="L87" s="562" t="str">
        <f>mergeValue(A87) &amp;"."&amp; mergeValue(B87)&amp;"."&amp; mergeValue(C87)</f>
        <v>1.1.1</v>
      </c>
      <c r="M87" s="517" t="s">
        <v>7</v>
      </c>
      <c r="N87" s="549"/>
      <c r="O87" s="1383"/>
      <c r="P87" s="1384"/>
      <c r="Q87" s="1384"/>
      <c r="R87" s="1384"/>
      <c r="S87" s="1384"/>
      <c r="T87" s="1384"/>
      <c r="U87" s="1384"/>
      <c r="V87" s="1384"/>
      <c r="W87" s="1384"/>
      <c r="X87" s="1384"/>
      <c r="Y87" s="1384"/>
      <c r="Z87" s="1384"/>
      <c r="AA87" s="1384"/>
      <c r="AB87" s="1384"/>
      <c r="AC87" s="1384"/>
      <c r="AD87" s="1384"/>
      <c r="AE87" s="1384"/>
      <c r="AF87" s="1384"/>
      <c r="AG87" s="1384"/>
      <c r="AH87" s="1384"/>
      <c r="AI87" s="1384"/>
      <c r="AJ87" s="1384"/>
      <c r="AK87" s="1384"/>
      <c r="AL87" s="1384"/>
      <c r="AM87" s="1384"/>
      <c r="AN87" s="1384"/>
      <c r="AO87" s="1384"/>
      <c r="AP87" s="1384"/>
      <c r="AQ87" s="1384"/>
      <c r="AR87" s="1384"/>
      <c r="AS87" s="1384"/>
      <c r="AT87" s="1384"/>
      <c r="AU87" s="1384"/>
      <c r="AV87" s="1384"/>
      <c r="AW87" s="1384"/>
      <c r="AX87" s="1385"/>
      <c r="AY87" s="1129" t="s">
        <v>600</v>
      </c>
      <c r="AZ87" s="554"/>
      <c r="BA87" s="554"/>
      <c r="BB87" s="554"/>
      <c r="BC87" s="554"/>
      <c r="BD87" s="554"/>
      <c r="BE87" s="554"/>
      <c r="BF87" s="554"/>
      <c r="BG87" s="554"/>
      <c r="BH87" s="554"/>
      <c r="BI87" s="554"/>
      <c r="BJ87" s="554"/>
      <c r="BK87" s="554"/>
    </row>
    <row r="88" spans="1:64" s="493" customFormat="1" ht="22.5">
      <c r="A88" s="1284"/>
      <c r="B88" s="1284"/>
      <c r="C88" s="1284"/>
      <c r="D88" s="1284">
        <v>1</v>
      </c>
      <c r="E88" s="869"/>
      <c r="F88" s="869"/>
      <c r="G88" s="867"/>
      <c r="H88" s="867"/>
      <c r="I88" s="1284">
        <v>1</v>
      </c>
      <c r="J88" s="863"/>
      <c r="K88" s="874">
        <v>1</v>
      </c>
      <c r="L88" s="562" t="str">
        <f>mergeValue(A88) &amp;"."&amp; mergeValue(B88)&amp;"."&amp; mergeValue(C88)&amp;"."&amp; mergeValue(D88)</f>
        <v>1.1.1.1</v>
      </c>
      <c r="M88" s="518" t="s">
        <v>21</v>
      </c>
      <c r="N88" s="549"/>
      <c r="O88" s="1383"/>
      <c r="P88" s="1384"/>
      <c r="Q88" s="1384"/>
      <c r="R88" s="1384"/>
      <c r="S88" s="1384"/>
      <c r="T88" s="1384"/>
      <c r="U88" s="1384"/>
      <c r="V88" s="1384"/>
      <c r="W88" s="1384"/>
      <c r="X88" s="1384"/>
      <c r="Y88" s="1384"/>
      <c r="Z88" s="1384"/>
      <c r="AA88" s="1384"/>
      <c r="AB88" s="1384"/>
      <c r="AC88" s="1384"/>
      <c r="AD88" s="1384"/>
      <c r="AE88" s="1384"/>
      <c r="AF88" s="1384"/>
      <c r="AG88" s="1384"/>
      <c r="AH88" s="1384"/>
      <c r="AI88" s="1384"/>
      <c r="AJ88" s="1384"/>
      <c r="AK88" s="1384"/>
      <c r="AL88" s="1384"/>
      <c r="AM88" s="1384"/>
      <c r="AN88" s="1384"/>
      <c r="AO88" s="1384"/>
      <c r="AP88" s="1384"/>
      <c r="AQ88" s="1384"/>
      <c r="AR88" s="1384"/>
      <c r="AS88" s="1384"/>
      <c r="AT88" s="1384"/>
      <c r="AU88" s="1384"/>
      <c r="AV88" s="1384"/>
      <c r="AW88" s="1384"/>
      <c r="AX88" s="1385"/>
      <c r="AY88" s="1129" t="s">
        <v>601</v>
      </c>
      <c r="AZ88" s="554"/>
      <c r="BA88" s="554"/>
      <c r="BB88" s="554"/>
      <c r="BC88" s="554"/>
      <c r="BD88" s="554"/>
      <c r="BE88" s="554"/>
      <c r="BF88" s="554"/>
      <c r="BG88" s="554"/>
      <c r="BH88" s="554"/>
      <c r="BI88" s="554"/>
      <c r="BJ88" s="554"/>
      <c r="BK88" s="554"/>
    </row>
    <row r="89" spans="1:64" s="493" customFormat="1" ht="11.25" hidden="1" customHeight="1">
      <c r="A89" s="1284"/>
      <c r="B89" s="1284"/>
      <c r="C89" s="1284"/>
      <c r="D89" s="1284"/>
      <c r="E89" s="1284">
        <v>1</v>
      </c>
      <c r="F89" s="869"/>
      <c r="G89" s="867"/>
      <c r="H89" s="867"/>
      <c r="I89" s="1284"/>
      <c r="J89" s="869"/>
      <c r="K89" s="874">
        <v>1</v>
      </c>
      <c r="L89" s="562"/>
      <c r="M89" s="524"/>
      <c r="N89" s="550"/>
      <c r="O89" s="1411"/>
      <c r="P89" s="1412"/>
      <c r="Q89" s="1412"/>
      <c r="R89" s="1412"/>
      <c r="S89" s="1412"/>
      <c r="T89" s="1412"/>
      <c r="U89" s="1412"/>
      <c r="V89" s="1412"/>
      <c r="W89" s="1412"/>
      <c r="X89" s="1412"/>
      <c r="Y89" s="1412"/>
      <c r="Z89" s="1412"/>
      <c r="AA89" s="1412"/>
      <c r="AB89" s="1412"/>
      <c r="AC89" s="1412"/>
      <c r="AD89" s="1412"/>
      <c r="AE89" s="1412"/>
      <c r="AF89" s="1412"/>
      <c r="AG89" s="1412"/>
      <c r="AH89" s="1412"/>
      <c r="AI89" s="1412"/>
      <c r="AJ89" s="1412"/>
      <c r="AK89" s="1412"/>
      <c r="AL89" s="1412"/>
      <c r="AM89" s="1412"/>
      <c r="AN89" s="1412"/>
      <c r="AO89" s="1412"/>
      <c r="AP89" s="1412"/>
      <c r="AQ89" s="1412"/>
      <c r="AR89" s="1412"/>
      <c r="AS89" s="1412"/>
      <c r="AT89" s="1412"/>
      <c r="AU89" s="1412"/>
      <c r="AV89" s="1412"/>
      <c r="AW89" s="1412"/>
      <c r="AX89" s="1413"/>
      <c r="AY89" s="1090"/>
      <c r="AZ89" s="554"/>
      <c r="BA89" s="554"/>
      <c r="BB89" s="554"/>
      <c r="BC89" s="554"/>
      <c r="BD89" s="554"/>
      <c r="BE89" s="554"/>
      <c r="BF89" s="554"/>
      <c r="BG89" s="554"/>
      <c r="BH89" s="554"/>
      <c r="BI89" s="554"/>
      <c r="BJ89" s="554"/>
      <c r="BK89" s="554"/>
    </row>
    <row r="90" spans="1:64" s="493" customFormat="1" ht="45">
      <c r="A90" s="1284"/>
      <c r="B90" s="1284"/>
      <c r="C90" s="1284"/>
      <c r="D90" s="1284"/>
      <c r="E90" s="1284"/>
      <c r="F90" s="1284">
        <v>1</v>
      </c>
      <c r="G90" s="867"/>
      <c r="H90" s="867"/>
      <c r="I90" s="1284"/>
      <c r="J90" s="1329"/>
      <c r="K90" s="874">
        <v>1</v>
      </c>
      <c r="L90" s="562" t="str">
        <f>mergeValue(A90) &amp;"."&amp; mergeValue(B90)&amp;"."&amp; mergeValue(C90)&amp;"."&amp; mergeValue(D90)&amp;"."&amp;  mergeValue(F90)</f>
        <v>1.1.1.1.1</v>
      </c>
      <c r="M90" s="524" t="s">
        <v>9</v>
      </c>
      <c r="N90" s="550"/>
      <c r="O90" s="1287"/>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8"/>
      <c r="AK90" s="1288"/>
      <c r="AL90" s="1288"/>
      <c r="AM90" s="1288"/>
      <c r="AN90" s="1288"/>
      <c r="AO90" s="1288"/>
      <c r="AP90" s="1288"/>
      <c r="AQ90" s="1288"/>
      <c r="AR90" s="1288"/>
      <c r="AS90" s="1288"/>
      <c r="AT90" s="1288"/>
      <c r="AU90" s="1288"/>
      <c r="AV90" s="1288"/>
      <c r="AW90" s="1288"/>
      <c r="AX90" s="1289"/>
      <c r="AY90" s="1129" t="s">
        <v>720</v>
      </c>
      <c r="AZ90" s="554"/>
      <c r="BA90" s="558" t="str">
        <f>strCheckUnique(BB90:BB93)</f>
        <v/>
      </c>
      <c r="BB90" s="554"/>
      <c r="BC90" s="558"/>
      <c r="BD90" s="554"/>
      <c r="BE90" s="554"/>
      <c r="BF90" s="554"/>
      <c r="BG90" s="554"/>
      <c r="BH90" s="554"/>
      <c r="BI90" s="554"/>
      <c r="BJ90" s="554"/>
      <c r="BK90" s="554"/>
    </row>
    <row r="91" spans="1:64" s="493" customFormat="1" ht="99" customHeight="1">
      <c r="A91" s="1284"/>
      <c r="B91" s="1284"/>
      <c r="C91" s="1284"/>
      <c r="D91" s="1284"/>
      <c r="E91" s="1284"/>
      <c r="F91" s="1284"/>
      <c r="G91" s="867">
        <v>1</v>
      </c>
      <c r="H91" s="867"/>
      <c r="I91" s="1284"/>
      <c r="J91" s="1329"/>
      <c r="K91" s="866"/>
      <c r="L91" s="562" t="str">
        <f>mergeValue(A91) &amp;"."&amp; mergeValue(B91)&amp;"."&amp; mergeValue(C91)&amp;"."&amp; mergeValue(D91)&amp;"."&amp;  mergeValue(F91)&amp;"."&amp;  mergeValue(G91)</f>
        <v>1.1.1.1.1.1</v>
      </c>
      <c r="M91" s="1016"/>
      <c r="N91" s="555"/>
      <c r="O91" s="649"/>
      <c r="P91" s="532"/>
      <c r="Q91" s="532"/>
      <c r="R91" s="1290"/>
      <c r="S91" s="1292" t="s">
        <v>83</v>
      </c>
      <c r="T91" s="1290"/>
      <c r="U91" s="1292" t="s">
        <v>83</v>
      </c>
      <c r="V91" s="649"/>
      <c r="W91" s="726"/>
      <c r="X91" s="726"/>
      <c r="Y91" s="1290"/>
      <c r="Z91" s="1292" t="s">
        <v>83</v>
      </c>
      <c r="AA91" s="1290"/>
      <c r="AB91" s="1292" t="s">
        <v>83</v>
      </c>
      <c r="AC91" s="649"/>
      <c r="AD91" s="726"/>
      <c r="AE91" s="726"/>
      <c r="AF91" s="1290"/>
      <c r="AG91" s="1292" t="s">
        <v>83</v>
      </c>
      <c r="AH91" s="1290"/>
      <c r="AI91" s="1292" t="s">
        <v>83</v>
      </c>
      <c r="AJ91" s="649"/>
      <c r="AK91" s="726"/>
      <c r="AL91" s="726"/>
      <c r="AM91" s="1290"/>
      <c r="AN91" s="1292" t="s">
        <v>83</v>
      </c>
      <c r="AO91" s="1290"/>
      <c r="AP91" s="1292" t="s">
        <v>83</v>
      </c>
      <c r="AQ91" s="649"/>
      <c r="AR91" s="726"/>
      <c r="AS91" s="726"/>
      <c r="AT91" s="1290"/>
      <c r="AU91" s="1292" t="s">
        <v>83</v>
      </c>
      <c r="AV91" s="1290"/>
      <c r="AW91" s="1292" t="s">
        <v>84</v>
      </c>
      <c r="AX91" s="507"/>
      <c r="AY91" s="1302" t="s">
        <v>733</v>
      </c>
      <c r="AZ91" s="554" t="str">
        <f>strCheckDate(O92:AX92)</f>
        <v/>
      </c>
      <c r="BA91" s="558"/>
      <c r="BB91" s="558" t="str">
        <f>IF(M91="","",M91 )</f>
        <v/>
      </c>
      <c r="BC91" s="558"/>
      <c r="BD91" s="558"/>
      <c r="BE91" s="558"/>
      <c r="BF91" s="554"/>
      <c r="BG91" s="554"/>
      <c r="BH91" s="554"/>
      <c r="BI91" s="554"/>
      <c r="BJ91" s="554"/>
      <c r="BK91" s="554"/>
    </row>
    <row r="92" spans="1:64" s="493" customFormat="1" ht="11.25" hidden="1" customHeight="1">
      <c r="A92" s="1284"/>
      <c r="B92" s="1284"/>
      <c r="C92" s="1284"/>
      <c r="D92" s="1284"/>
      <c r="E92" s="1284"/>
      <c r="F92" s="1284"/>
      <c r="G92" s="867"/>
      <c r="H92" s="867"/>
      <c r="I92" s="1284"/>
      <c r="J92" s="1329"/>
      <c r="K92" s="874">
        <v>1</v>
      </c>
      <c r="L92" s="569"/>
      <c r="M92" s="615"/>
      <c r="N92" s="555"/>
      <c r="O92" s="532"/>
      <c r="P92" s="532"/>
      <c r="Q92" s="553" t="str">
        <f>R91 &amp; "-" &amp; T91</f>
        <v>-</v>
      </c>
      <c r="R92" s="1290"/>
      <c r="S92" s="1292"/>
      <c r="T92" s="1290"/>
      <c r="U92" s="1292"/>
      <c r="V92" s="726"/>
      <c r="W92" s="726"/>
      <c r="X92" s="732" t="str">
        <f>Y91 &amp; "-" &amp; AA91</f>
        <v>-</v>
      </c>
      <c r="Y92" s="1290"/>
      <c r="Z92" s="1292"/>
      <c r="AA92" s="1290"/>
      <c r="AB92" s="1292"/>
      <c r="AC92" s="726"/>
      <c r="AD92" s="726"/>
      <c r="AE92" s="732" t="str">
        <f>AF91 &amp; "-" &amp; AH91</f>
        <v>-</v>
      </c>
      <c r="AF92" s="1290"/>
      <c r="AG92" s="1292"/>
      <c r="AH92" s="1290"/>
      <c r="AI92" s="1292"/>
      <c r="AJ92" s="726"/>
      <c r="AK92" s="726"/>
      <c r="AL92" s="732" t="str">
        <f>AM91 &amp; "-" &amp; AO91</f>
        <v>-</v>
      </c>
      <c r="AM92" s="1290"/>
      <c r="AN92" s="1292"/>
      <c r="AO92" s="1290"/>
      <c r="AP92" s="1292"/>
      <c r="AQ92" s="726"/>
      <c r="AR92" s="726"/>
      <c r="AS92" s="732" t="str">
        <f>AT91 &amp; "-" &amp; AV91</f>
        <v>-</v>
      </c>
      <c r="AT92" s="1290"/>
      <c r="AU92" s="1292"/>
      <c r="AV92" s="1290"/>
      <c r="AW92" s="1292"/>
      <c r="AX92" s="507"/>
      <c r="AY92" s="1303"/>
      <c r="AZ92" s="554"/>
      <c r="BA92" s="558"/>
      <c r="BB92" s="558"/>
      <c r="BC92" s="558"/>
      <c r="BD92" s="558"/>
      <c r="BE92" s="558"/>
      <c r="BF92" s="554"/>
      <c r="BG92" s="554"/>
      <c r="BH92" s="554"/>
      <c r="BI92" s="554"/>
      <c r="BJ92" s="554"/>
      <c r="BK92" s="554"/>
    </row>
    <row r="93" spans="1:64" s="492" customFormat="1" ht="15" customHeight="1">
      <c r="A93" s="1284"/>
      <c r="B93" s="1284"/>
      <c r="C93" s="1284"/>
      <c r="D93" s="1284"/>
      <c r="E93" s="1284"/>
      <c r="F93" s="1284"/>
      <c r="G93" s="867"/>
      <c r="H93" s="867"/>
      <c r="I93" s="1284"/>
      <c r="J93" s="1329"/>
      <c r="K93" s="874">
        <v>1</v>
      </c>
      <c r="L93" s="508"/>
      <c r="M93" s="526" t="s">
        <v>24</v>
      </c>
      <c r="N93" s="521"/>
      <c r="O93" s="515"/>
      <c r="P93" s="515"/>
      <c r="Q93" s="515"/>
      <c r="R93" s="542"/>
      <c r="S93" s="534"/>
      <c r="T93" s="533"/>
      <c r="U93" s="521"/>
      <c r="V93" s="720"/>
      <c r="W93" s="720"/>
      <c r="X93" s="720"/>
      <c r="Y93" s="729"/>
      <c r="Z93" s="954"/>
      <c r="AA93" s="953"/>
      <c r="AB93" s="949"/>
      <c r="AC93" s="720"/>
      <c r="AD93" s="720"/>
      <c r="AE93" s="720"/>
      <c r="AF93" s="729"/>
      <c r="AG93" s="954"/>
      <c r="AH93" s="953"/>
      <c r="AI93" s="949"/>
      <c r="AJ93" s="720"/>
      <c r="AK93" s="720"/>
      <c r="AL93" s="720"/>
      <c r="AM93" s="729"/>
      <c r="AN93" s="954"/>
      <c r="AO93" s="953"/>
      <c r="AP93" s="949"/>
      <c r="AQ93" s="720"/>
      <c r="AR93" s="720"/>
      <c r="AS93" s="720"/>
      <c r="AT93" s="729"/>
      <c r="AU93" s="954"/>
      <c r="AV93" s="953"/>
      <c r="AW93" s="949"/>
      <c r="AX93" s="530"/>
      <c r="AY93" s="1304"/>
      <c r="AZ93" s="556"/>
      <c r="BA93" s="556"/>
      <c r="BB93" s="556"/>
      <c r="BC93" s="556"/>
      <c r="BD93" s="556"/>
      <c r="BE93" s="556"/>
      <c r="BF93" s="556"/>
      <c r="BG93" s="556"/>
      <c r="BH93" s="556"/>
      <c r="BI93" s="556"/>
      <c r="BJ93" s="556"/>
      <c r="BK93" s="556"/>
    </row>
    <row r="94" spans="1:64" s="492" customFormat="1" ht="15" customHeight="1">
      <c r="A94" s="1284"/>
      <c r="B94" s="1284"/>
      <c r="C94" s="1284"/>
      <c r="D94" s="1284"/>
      <c r="E94" s="1284"/>
      <c r="F94" s="869"/>
      <c r="G94" s="869"/>
      <c r="H94" s="867"/>
      <c r="I94" s="1284"/>
      <c r="J94" s="869"/>
      <c r="K94" s="873"/>
      <c r="L94" s="508"/>
      <c r="M94" s="521" t="s">
        <v>10</v>
      </c>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30"/>
      <c r="AZ94" s="556"/>
      <c r="BA94" s="556"/>
      <c r="BB94" s="556"/>
      <c r="BC94" s="556"/>
      <c r="BD94" s="556"/>
      <c r="BE94" s="556"/>
      <c r="BF94" s="556"/>
      <c r="BG94" s="556"/>
      <c r="BH94" s="556"/>
      <c r="BI94" s="556"/>
      <c r="BJ94" s="556"/>
      <c r="BK94" s="556"/>
      <c r="BL94" s="556"/>
    </row>
    <row r="95" spans="1:64" s="492" customFormat="1" ht="15" hidden="1" customHeight="1">
      <c r="A95" s="1284"/>
      <c r="B95" s="1284"/>
      <c r="C95" s="1284"/>
      <c r="D95" s="1284"/>
      <c r="E95" s="869"/>
      <c r="F95" s="869"/>
      <c r="G95" s="869"/>
      <c r="H95" s="867"/>
      <c r="I95" s="1284"/>
      <c r="J95" s="869"/>
      <c r="K95" s="873"/>
      <c r="L95" s="508"/>
      <c r="M95" s="521"/>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30"/>
      <c r="AZ95" s="556"/>
      <c r="BA95" s="556"/>
      <c r="BB95" s="556"/>
      <c r="BC95" s="556"/>
      <c r="BD95" s="556"/>
      <c r="BE95" s="556"/>
      <c r="BF95" s="556"/>
      <c r="BG95" s="556"/>
      <c r="BH95" s="556"/>
      <c r="BI95" s="556"/>
      <c r="BJ95" s="556"/>
      <c r="BK95" s="556"/>
      <c r="BL95" s="556"/>
    </row>
    <row r="96" spans="1:64" s="492" customFormat="1" ht="15" customHeight="1">
      <c r="A96" s="1284"/>
      <c r="B96" s="1284"/>
      <c r="C96" s="1284"/>
      <c r="D96" s="872"/>
      <c r="E96" s="872"/>
      <c r="F96" s="869"/>
      <c r="G96" s="867"/>
      <c r="H96" s="867"/>
      <c r="I96" s="865"/>
      <c r="J96" s="862"/>
      <c r="K96" s="874">
        <v>1</v>
      </c>
      <c r="L96" s="508"/>
      <c r="M96" s="520" t="s">
        <v>16</v>
      </c>
      <c r="N96" s="519"/>
      <c r="O96" s="515"/>
      <c r="P96" s="515"/>
      <c r="Q96" s="515"/>
      <c r="R96" s="542"/>
      <c r="S96" s="534"/>
      <c r="T96" s="533"/>
      <c r="U96" s="519"/>
      <c r="V96" s="720"/>
      <c r="W96" s="720"/>
      <c r="X96" s="720"/>
      <c r="Y96" s="729"/>
      <c r="Z96" s="954"/>
      <c r="AA96" s="953"/>
      <c r="AB96" s="947"/>
      <c r="AC96" s="720"/>
      <c r="AD96" s="720"/>
      <c r="AE96" s="720"/>
      <c r="AF96" s="729"/>
      <c r="AG96" s="954"/>
      <c r="AH96" s="953"/>
      <c r="AI96" s="947"/>
      <c r="AJ96" s="720"/>
      <c r="AK96" s="720"/>
      <c r="AL96" s="720"/>
      <c r="AM96" s="729"/>
      <c r="AN96" s="954"/>
      <c r="AO96" s="953"/>
      <c r="AP96" s="947"/>
      <c r="AQ96" s="720"/>
      <c r="AR96" s="720"/>
      <c r="AS96" s="720"/>
      <c r="AT96" s="729"/>
      <c r="AU96" s="954"/>
      <c r="AV96" s="953"/>
      <c r="AW96" s="947"/>
      <c r="AX96" s="534"/>
      <c r="AY96" s="530"/>
      <c r="AZ96" s="556"/>
      <c r="BA96" s="556"/>
      <c r="BB96" s="556"/>
      <c r="BC96" s="556"/>
      <c r="BD96" s="556"/>
      <c r="BE96" s="556"/>
      <c r="BF96" s="556"/>
      <c r="BG96" s="556"/>
      <c r="BH96" s="556"/>
      <c r="BI96" s="556"/>
      <c r="BJ96" s="556"/>
      <c r="BK96" s="556"/>
    </row>
    <row r="97" spans="1:63" s="492" customFormat="1" ht="15" customHeight="1">
      <c r="A97" s="1284"/>
      <c r="B97" s="1284"/>
      <c r="C97" s="872"/>
      <c r="D97" s="872"/>
      <c r="E97" s="872"/>
      <c r="F97" s="872"/>
      <c r="G97" s="867"/>
      <c r="H97" s="867"/>
      <c r="I97" s="875"/>
      <c r="J97" s="862"/>
      <c r="K97" s="874">
        <v>1</v>
      </c>
      <c r="L97" s="508"/>
      <c r="M97" s="519" t="s">
        <v>17</v>
      </c>
      <c r="N97" s="519"/>
      <c r="O97" s="515"/>
      <c r="P97" s="515"/>
      <c r="Q97" s="515"/>
      <c r="R97" s="542"/>
      <c r="S97" s="534"/>
      <c r="T97" s="533"/>
      <c r="U97" s="519"/>
      <c r="V97" s="720"/>
      <c r="W97" s="720"/>
      <c r="X97" s="720"/>
      <c r="Y97" s="729"/>
      <c r="Z97" s="954"/>
      <c r="AA97" s="953"/>
      <c r="AB97" s="947"/>
      <c r="AC97" s="720"/>
      <c r="AD97" s="720"/>
      <c r="AE97" s="720"/>
      <c r="AF97" s="729"/>
      <c r="AG97" s="954"/>
      <c r="AH97" s="953"/>
      <c r="AI97" s="947"/>
      <c r="AJ97" s="720"/>
      <c r="AK97" s="720"/>
      <c r="AL97" s="720"/>
      <c r="AM97" s="729"/>
      <c r="AN97" s="954"/>
      <c r="AO97" s="953"/>
      <c r="AP97" s="947"/>
      <c r="AQ97" s="720"/>
      <c r="AR97" s="720"/>
      <c r="AS97" s="720"/>
      <c r="AT97" s="729"/>
      <c r="AU97" s="954"/>
      <c r="AV97" s="953"/>
      <c r="AW97" s="947"/>
      <c r="AX97" s="534"/>
      <c r="AY97" s="530"/>
      <c r="AZ97" s="556"/>
      <c r="BA97" s="556"/>
      <c r="BB97" s="556"/>
      <c r="BC97" s="556"/>
      <c r="BD97" s="556"/>
      <c r="BE97" s="556"/>
      <c r="BF97" s="556"/>
      <c r="BG97" s="556"/>
      <c r="BH97" s="556"/>
      <c r="BI97" s="556"/>
      <c r="BJ97" s="556"/>
      <c r="BK97" s="556"/>
    </row>
    <row r="98" spans="1:63" s="492" customFormat="1" ht="15" customHeight="1">
      <c r="A98" s="1284"/>
      <c r="B98" s="872"/>
      <c r="C98" s="872"/>
      <c r="D98" s="872"/>
      <c r="E98" s="872"/>
      <c r="F98" s="872"/>
      <c r="G98" s="867"/>
      <c r="H98" s="867"/>
      <c r="I98" s="865"/>
      <c r="J98" s="862"/>
      <c r="K98" s="874">
        <v>1</v>
      </c>
      <c r="L98" s="508"/>
      <c r="M98" s="528" t="s">
        <v>18</v>
      </c>
      <c r="N98" s="519"/>
      <c r="O98" s="515"/>
      <c r="P98" s="515"/>
      <c r="Q98" s="515"/>
      <c r="R98" s="542"/>
      <c r="S98" s="534"/>
      <c r="T98" s="533"/>
      <c r="U98" s="519"/>
      <c r="V98" s="720"/>
      <c r="W98" s="720"/>
      <c r="X98" s="720"/>
      <c r="Y98" s="729"/>
      <c r="Z98" s="954"/>
      <c r="AA98" s="953"/>
      <c r="AB98" s="947"/>
      <c r="AC98" s="720"/>
      <c r="AD98" s="720"/>
      <c r="AE98" s="720"/>
      <c r="AF98" s="729"/>
      <c r="AG98" s="954"/>
      <c r="AH98" s="953"/>
      <c r="AI98" s="947"/>
      <c r="AJ98" s="720"/>
      <c r="AK98" s="720"/>
      <c r="AL98" s="720"/>
      <c r="AM98" s="729"/>
      <c r="AN98" s="954"/>
      <c r="AO98" s="953"/>
      <c r="AP98" s="947"/>
      <c r="AQ98" s="720"/>
      <c r="AR98" s="720"/>
      <c r="AS98" s="720"/>
      <c r="AT98" s="729"/>
      <c r="AU98" s="954"/>
      <c r="AV98" s="953"/>
      <c r="AW98" s="947"/>
      <c r="AX98" s="534"/>
      <c r="AY98" s="530"/>
      <c r="AZ98" s="556"/>
      <c r="BA98" s="556"/>
      <c r="BB98" s="556"/>
      <c r="BC98" s="556"/>
      <c r="BD98" s="556"/>
      <c r="BE98" s="556"/>
      <c r="BF98" s="556"/>
      <c r="BG98" s="556"/>
      <c r="BH98" s="556"/>
      <c r="BI98" s="556"/>
      <c r="BJ98" s="556"/>
      <c r="BK98" s="556"/>
    </row>
    <row r="99" spans="1:63"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63"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63" s="34" customFormat="1" ht="17.100000000000001" customHeight="1">
      <c r="G101" s="34" t="s">
        <v>12</v>
      </c>
      <c r="I101" s="34" t="s">
        <v>67</v>
      </c>
      <c r="V101" s="151"/>
    </row>
    <row r="102" spans="1:63" ht="17.100000000000001" customHeight="1">
      <c r="X102" s="439"/>
      <c r="Y102" s="40"/>
      <c r="Z102" s="40"/>
    </row>
    <row r="103" spans="1:63" s="493" customFormat="1" ht="22.5">
      <c r="A103" s="1284">
        <v>1</v>
      </c>
      <c r="B103" s="1026"/>
      <c r="C103" s="1026"/>
      <c r="D103" s="1026"/>
      <c r="E103" s="1027"/>
      <c r="F103" s="1028"/>
      <c r="G103" s="1026"/>
      <c r="H103" s="1026"/>
      <c r="I103" s="1007"/>
      <c r="J103" s="1012"/>
      <c r="K103" s="1012"/>
      <c r="L103" s="562">
        <f>mergeValue(A103)</f>
        <v>1</v>
      </c>
      <c r="M103" s="610" t="s">
        <v>19</v>
      </c>
      <c r="N103" s="549"/>
      <c r="O103" s="1383"/>
      <c r="P103" s="1384"/>
      <c r="Q103" s="1384"/>
      <c r="R103" s="1384"/>
      <c r="S103" s="1384"/>
      <c r="T103" s="1384"/>
      <c r="U103" s="1384"/>
      <c r="V103" s="1384"/>
      <c r="W103" s="1384"/>
      <c r="X103" s="1384"/>
      <c r="Y103" s="1384"/>
      <c r="Z103" s="1384"/>
      <c r="AA103" s="1385"/>
      <c r="AB103" s="1129" t="s">
        <v>718</v>
      </c>
      <c r="AC103" s="554"/>
      <c r="AD103" s="554"/>
      <c r="AE103" s="554"/>
      <c r="AF103" s="554"/>
      <c r="AG103" s="554"/>
      <c r="AH103" s="554"/>
      <c r="AI103" s="554"/>
      <c r="AJ103" s="554"/>
      <c r="AK103" s="554"/>
      <c r="AL103" s="554"/>
      <c r="AM103" s="554"/>
      <c r="AN103" s="554"/>
    </row>
    <row r="104" spans="1:63" s="493" customFormat="1" ht="22.5">
      <c r="A104" s="1284"/>
      <c r="B104" s="1284">
        <v>1</v>
      </c>
      <c r="C104" s="1026"/>
      <c r="D104" s="1026"/>
      <c r="E104" s="1028"/>
      <c r="F104" s="1028"/>
      <c r="G104" s="1026"/>
      <c r="H104" s="1026"/>
      <c r="I104" s="1014"/>
      <c r="J104" s="1009"/>
      <c r="K104" s="1008"/>
      <c r="L104" s="562" t="str">
        <f>mergeValue(A104) &amp;"."&amp; mergeValue(B104)</f>
        <v>1.1</v>
      </c>
      <c r="M104" s="516" t="s">
        <v>15</v>
      </c>
      <c r="N104" s="549"/>
      <c r="O104" s="1383"/>
      <c r="P104" s="1384"/>
      <c r="Q104" s="1384"/>
      <c r="R104" s="1384"/>
      <c r="S104" s="1384"/>
      <c r="T104" s="1384"/>
      <c r="U104" s="1384"/>
      <c r="V104" s="1384"/>
      <c r="W104" s="1384"/>
      <c r="X104" s="1384"/>
      <c r="Y104" s="1384"/>
      <c r="Z104" s="1384"/>
      <c r="AA104" s="1385"/>
      <c r="AB104" s="1129" t="s">
        <v>459</v>
      </c>
      <c r="AC104" s="554"/>
      <c r="AD104" s="554"/>
      <c r="AE104" s="554"/>
      <c r="AF104" s="554"/>
      <c r="AG104" s="554"/>
      <c r="AH104" s="554"/>
      <c r="AI104" s="554"/>
      <c r="AJ104" s="554"/>
      <c r="AK104" s="554"/>
      <c r="AL104" s="554"/>
      <c r="AM104" s="554"/>
      <c r="AN104" s="554"/>
    </row>
    <row r="105" spans="1:63" s="493" customFormat="1" ht="22.5">
      <c r="A105" s="1284"/>
      <c r="B105" s="1284"/>
      <c r="C105" s="1284">
        <v>1</v>
      </c>
      <c r="D105" s="1026"/>
      <c r="E105" s="1028"/>
      <c r="F105" s="1028"/>
      <c r="G105" s="1026"/>
      <c r="H105" s="1026"/>
      <c r="I105" s="1014"/>
      <c r="J105" s="1009"/>
      <c r="K105" s="1008"/>
      <c r="L105" s="562" t="str">
        <f>mergeValue(A105) &amp;"."&amp; mergeValue(B105)&amp;"."&amp; mergeValue(C105)</f>
        <v>1.1.1</v>
      </c>
      <c r="M105" s="517" t="s">
        <v>7</v>
      </c>
      <c r="N105" s="549"/>
      <c r="O105" s="1383"/>
      <c r="P105" s="1384"/>
      <c r="Q105" s="1384"/>
      <c r="R105" s="1384"/>
      <c r="S105" s="1384"/>
      <c r="T105" s="1384"/>
      <c r="U105" s="1384"/>
      <c r="V105" s="1384"/>
      <c r="W105" s="1384"/>
      <c r="X105" s="1384"/>
      <c r="Y105" s="1384"/>
      <c r="Z105" s="1384"/>
      <c r="AA105" s="1385"/>
      <c r="AB105" s="1129" t="s">
        <v>600</v>
      </c>
      <c r="AC105" s="554"/>
      <c r="AD105" s="554"/>
      <c r="AE105" s="554"/>
      <c r="AF105" s="554"/>
      <c r="AG105" s="554"/>
      <c r="AH105" s="554"/>
      <c r="AI105" s="554"/>
      <c r="AJ105" s="554"/>
      <c r="AK105" s="554"/>
      <c r="AL105" s="554"/>
      <c r="AM105" s="554"/>
      <c r="AN105" s="554"/>
    </row>
    <row r="106" spans="1:63" s="493" customFormat="1" ht="22.5">
      <c r="A106" s="1284"/>
      <c r="B106" s="1284"/>
      <c r="C106" s="1284"/>
      <c r="D106" s="1284">
        <v>1</v>
      </c>
      <c r="E106" s="1028"/>
      <c r="F106" s="1028"/>
      <c r="G106" s="1026"/>
      <c r="H106" s="1026"/>
      <c r="I106" s="1014"/>
      <c r="J106" s="1009"/>
      <c r="K106" s="1008"/>
      <c r="L106" s="562" t="str">
        <f>mergeValue(A106) &amp;"."&amp; mergeValue(B106)&amp;"."&amp; mergeValue(C106)&amp;"."&amp; mergeValue(D106)</f>
        <v>1.1.1.1</v>
      </c>
      <c r="M106" s="518" t="s">
        <v>21</v>
      </c>
      <c r="N106" s="549"/>
      <c r="O106" s="1383"/>
      <c r="P106" s="1384"/>
      <c r="Q106" s="1384"/>
      <c r="R106" s="1384"/>
      <c r="S106" s="1384"/>
      <c r="T106" s="1384"/>
      <c r="U106" s="1384"/>
      <c r="V106" s="1384"/>
      <c r="W106" s="1384"/>
      <c r="X106" s="1384"/>
      <c r="Y106" s="1384"/>
      <c r="Z106" s="1384"/>
      <c r="AA106" s="1385"/>
      <c r="AB106" s="1129" t="s">
        <v>601</v>
      </c>
      <c r="AC106" s="554"/>
      <c r="AD106" s="554"/>
      <c r="AE106" s="554"/>
      <c r="AF106" s="554"/>
      <c r="AG106" s="554"/>
      <c r="AH106" s="554"/>
      <c r="AI106" s="554"/>
      <c r="AJ106" s="554"/>
      <c r="AK106" s="554"/>
      <c r="AL106" s="554"/>
      <c r="AM106" s="554"/>
      <c r="AN106" s="554"/>
    </row>
    <row r="107" spans="1:63" s="493" customFormat="1" ht="14.25" hidden="1">
      <c r="A107" s="1284"/>
      <c r="B107" s="1284"/>
      <c r="C107" s="1284"/>
      <c r="D107" s="1284"/>
      <c r="E107" s="1284">
        <v>1</v>
      </c>
      <c r="F107" s="1028"/>
      <c r="G107" s="1026"/>
      <c r="H107" s="1026"/>
      <c r="I107" s="1013"/>
      <c r="J107" s="1009"/>
      <c r="K107" s="1008"/>
      <c r="L107" s="562"/>
      <c r="M107" s="524"/>
      <c r="N107" s="550"/>
      <c r="O107" s="1411"/>
      <c r="P107" s="1412"/>
      <c r="Q107" s="1412"/>
      <c r="R107" s="1412"/>
      <c r="S107" s="1412"/>
      <c r="T107" s="1412"/>
      <c r="U107" s="1412"/>
      <c r="V107" s="1412"/>
      <c r="W107" s="1412"/>
      <c r="X107" s="1412"/>
      <c r="Y107" s="1412"/>
      <c r="Z107" s="1412"/>
      <c r="AA107" s="1413"/>
      <c r="AB107" s="1129"/>
      <c r="AC107" s="554"/>
      <c r="AD107" s="554"/>
      <c r="AE107" s="554"/>
      <c r="AF107" s="554"/>
      <c r="AG107" s="554"/>
      <c r="AH107" s="554"/>
      <c r="AI107" s="554"/>
      <c r="AJ107" s="554"/>
      <c r="AK107" s="554"/>
      <c r="AL107" s="554"/>
      <c r="AM107" s="554"/>
      <c r="AN107" s="554"/>
    </row>
    <row r="108" spans="1:63" s="493" customFormat="1" ht="45">
      <c r="A108" s="1284"/>
      <c r="B108" s="1284"/>
      <c r="C108" s="1284"/>
      <c r="D108" s="1284"/>
      <c r="E108" s="1284"/>
      <c r="F108" s="1284">
        <v>1</v>
      </c>
      <c r="G108" s="1026"/>
      <c r="H108" s="1026"/>
      <c r="I108" s="1334"/>
      <c r="J108" s="1009"/>
      <c r="K108" s="1008"/>
      <c r="L108" s="562" t="str">
        <f>mergeValue(A108) &amp;"."&amp; mergeValue(B108)&amp;"."&amp; mergeValue(C108)&amp;"."&amp; mergeValue(D108)&amp;"."&amp; mergeValue(F108)</f>
        <v>1.1.1.1.1</v>
      </c>
      <c r="M108" s="525" t="s">
        <v>9</v>
      </c>
      <c r="N108" s="550"/>
      <c r="O108" s="1287"/>
      <c r="P108" s="1288"/>
      <c r="Q108" s="1288"/>
      <c r="R108" s="1288"/>
      <c r="S108" s="1288"/>
      <c r="T108" s="1288"/>
      <c r="U108" s="1288"/>
      <c r="V108" s="1288"/>
      <c r="W108" s="1288"/>
      <c r="X108" s="1288"/>
      <c r="Y108" s="1288"/>
      <c r="Z108" s="1288"/>
      <c r="AA108" s="1289"/>
      <c r="AB108" s="1129" t="s">
        <v>720</v>
      </c>
      <c r="AC108" s="554"/>
      <c r="AD108" s="558" t="str">
        <f>strCheckUnique(AE108:AE113)</f>
        <v/>
      </c>
      <c r="AE108" s="554"/>
      <c r="AF108" s="558"/>
      <c r="AG108" s="554"/>
      <c r="AH108" s="554"/>
      <c r="AI108" s="554"/>
      <c r="AJ108" s="554"/>
      <c r="AK108" s="554"/>
      <c r="AL108" s="554"/>
      <c r="AM108" s="554"/>
      <c r="AN108" s="554"/>
    </row>
    <row r="109" spans="1:63" s="493" customFormat="1" ht="56.25" customHeight="1">
      <c r="A109" s="1284"/>
      <c r="B109" s="1284"/>
      <c r="C109" s="1284"/>
      <c r="D109" s="1284"/>
      <c r="E109" s="1284"/>
      <c r="F109" s="1284"/>
      <c r="G109" s="1284">
        <v>1</v>
      </c>
      <c r="H109" s="1026"/>
      <c r="I109" s="1334"/>
      <c r="J109" s="133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90"/>
      <c r="X109" s="1292" t="s">
        <v>83</v>
      </c>
      <c r="Y109" s="1290"/>
      <c r="Z109" s="1292"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63" s="493" customFormat="1" ht="87.95" customHeight="1">
      <c r="A110" s="1284"/>
      <c r="B110" s="1284"/>
      <c r="C110" s="1284"/>
      <c r="D110" s="1284"/>
      <c r="E110" s="1284"/>
      <c r="F110" s="1284"/>
      <c r="G110" s="1284"/>
      <c r="H110" s="1026">
        <v>1</v>
      </c>
      <c r="I110" s="1334"/>
      <c r="J110" s="133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90"/>
      <c r="X110" s="1292"/>
      <c r="Y110" s="1290"/>
      <c r="Z110" s="1292"/>
      <c r="AA110" s="637"/>
      <c r="AB110" s="1302" t="s">
        <v>739</v>
      </c>
      <c r="AC110" s="554" t="str">
        <f>strCheckDate(O110:AA110)</f>
        <v/>
      </c>
      <c r="AD110" s="554"/>
      <c r="AE110" s="554"/>
      <c r="AF110" s="558"/>
      <c r="AG110" s="554"/>
      <c r="AH110" s="554"/>
      <c r="AI110" s="554"/>
      <c r="AJ110" s="554"/>
      <c r="AK110" s="554"/>
      <c r="AL110" s="554"/>
      <c r="AM110" s="554"/>
      <c r="AN110" s="554"/>
    </row>
    <row r="111" spans="1:63" s="493" customFormat="1" ht="14.25" hidden="1">
      <c r="A111" s="1284"/>
      <c r="B111" s="1284"/>
      <c r="C111" s="1284"/>
      <c r="D111" s="1284"/>
      <c r="E111" s="1284"/>
      <c r="F111" s="1284"/>
      <c r="G111" s="1284"/>
      <c r="H111" s="1026"/>
      <c r="I111" s="1334"/>
      <c r="J111" s="1335"/>
      <c r="K111" s="1015"/>
      <c r="L111" s="569"/>
      <c r="M111" s="615"/>
      <c r="N111" s="615"/>
      <c r="O111" s="532"/>
      <c r="P111" s="463"/>
      <c r="Q111" s="463"/>
      <c r="R111" s="463"/>
      <c r="S111" s="463"/>
      <c r="T111" s="463"/>
      <c r="U111" s="529"/>
      <c r="V111" s="553"/>
      <c r="W111" s="1291"/>
      <c r="X111" s="1292"/>
      <c r="Y111" s="1291"/>
      <c r="Z111" s="1292"/>
      <c r="AA111" s="507"/>
      <c r="AB111" s="1303"/>
      <c r="AC111" s="554"/>
      <c r="AD111" s="554"/>
      <c r="AE111" s="554"/>
      <c r="AF111" s="558">
        <f ca="1">OFFSET(AF111,-1,0)</f>
        <v>0</v>
      </c>
      <c r="AG111" s="554"/>
      <c r="AH111" s="554"/>
      <c r="AI111" s="554"/>
      <c r="AJ111" s="554"/>
      <c r="AK111" s="554"/>
      <c r="AL111" s="554"/>
      <c r="AM111" s="554"/>
      <c r="AN111" s="554"/>
    </row>
    <row r="112" spans="1:63" s="492" customFormat="1" ht="15" customHeight="1">
      <c r="A112" s="1284"/>
      <c r="B112" s="1284"/>
      <c r="C112" s="1284"/>
      <c r="D112" s="1284"/>
      <c r="E112" s="1284"/>
      <c r="F112" s="1284"/>
      <c r="G112" s="1284"/>
      <c r="H112" s="1026"/>
      <c r="I112" s="1334"/>
      <c r="J112" s="1335"/>
      <c r="K112" s="1017"/>
      <c r="L112" s="508"/>
      <c r="M112" s="527" t="s">
        <v>40</v>
      </c>
      <c r="N112" s="521"/>
      <c r="O112" s="515"/>
      <c r="P112" s="515"/>
      <c r="Q112" s="515"/>
      <c r="R112" s="515"/>
      <c r="S112" s="515"/>
      <c r="T112" s="515"/>
      <c r="U112" s="515"/>
      <c r="V112" s="515"/>
      <c r="W112" s="533"/>
      <c r="X112" s="534"/>
      <c r="Y112" s="533"/>
      <c r="Z112" s="521"/>
      <c r="AA112" s="530"/>
      <c r="AB112" s="1304"/>
      <c r="AC112" s="556"/>
      <c r="AD112" s="556"/>
      <c r="AE112" s="556"/>
      <c r="AF112" s="556"/>
      <c r="AG112" s="556"/>
      <c r="AH112" s="556"/>
      <c r="AI112" s="556"/>
      <c r="AJ112" s="556"/>
      <c r="AK112" s="556"/>
      <c r="AL112" s="556"/>
      <c r="AM112" s="556"/>
      <c r="AN112" s="556"/>
    </row>
    <row r="113" spans="1:40" s="492" customFormat="1" ht="15" customHeight="1">
      <c r="A113" s="1284"/>
      <c r="B113" s="1284"/>
      <c r="C113" s="1284"/>
      <c r="D113" s="1284"/>
      <c r="E113" s="1284"/>
      <c r="F113" s="1284"/>
      <c r="G113" s="1026"/>
      <c r="H113" s="1026"/>
      <c r="I113" s="133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4"/>
      <c r="B114" s="1284"/>
      <c r="C114" s="1284"/>
      <c r="D114" s="1284"/>
      <c r="E114" s="128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4"/>
      <c r="B115" s="1284"/>
      <c r="C115" s="1284"/>
      <c r="D115" s="128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4"/>
      <c r="B116" s="1284"/>
      <c r="C116" s="128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4"/>
      <c r="B117" s="128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0.0.0.0.0.0.1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4">
        <v>1</v>
      </c>
      <c r="B125" s="888"/>
      <c r="C125" s="888"/>
      <c r="D125" s="888"/>
      <c r="E125" s="889"/>
      <c r="F125" s="890"/>
      <c r="G125" s="890"/>
      <c r="H125" s="890"/>
      <c r="I125" s="891"/>
      <c r="J125" s="886"/>
      <c r="K125" s="893"/>
      <c r="L125" s="562">
        <f>mergeValue(A125)</f>
        <v>1</v>
      </c>
      <c r="M125" s="610" t="s">
        <v>19</v>
      </c>
      <c r="N125" s="549"/>
      <c r="O125" s="1327"/>
      <c r="P125" s="1327"/>
      <c r="Q125" s="1327"/>
      <c r="R125" s="1327"/>
      <c r="S125" s="1327"/>
      <c r="T125" s="1327"/>
      <c r="U125" s="1327"/>
      <c r="V125" s="1327"/>
      <c r="W125" s="1129" t="s">
        <v>718</v>
      </c>
      <c r="X125" s="554"/>
      <c r="Y125" s="554"/>
      <c r="Z125" s="554"/>
      <c r="AA125" s="554"/>
      <c r="AB125" s="554"/>
      <c r="AC125" s="554"/>
      <c r="AD125" s="554"/>
      <c r="AE125" s="554"/>
      <c r="AF125" s="554"/>
      <c r="AG125" s="554"/>
      <c r="AH125" s="554"/>
    </row>
    <row r="126" spans="1:40" s="493" customFormat="1" ht="22.5">
      <c r="A126" s="1284"/>
      <c r="B126" s="1284">
        <v>1</v>
      </c>
      <c r="C126" s="888"/>
      <c r="D126" s="888"/>
      <c r="E126" s="890"/>
      <c r="F126" s="890"/>
      <c r="G126" s="890"/>
      <c r="H126" s="890"/>
      <c r="I126" s="885"/>
      <c r="J126" s="884"/>
      <c r="K126" s="887"/>
      <c r="L126" s="562" t="str">
        <f>mergeValue(A126) &amp;"."&amp; mergeValue(B126)</f>
        <v>1.1</v>
      </c>
      <c r="M126" s="516" t="s">
        <v>15</v>
      </c>
      <c r="N126" s="549"/>
      <c r="O126" s="1327"/>
      <c r="P126" s="1327"/>
      <c r="Q126" s="1327"/>
      <c r="R126" s="1327"/>
      <c r="S126" s="1327"/>
      <c r="T126" s="1327"/>
      <c r="U126" s="1327"/>
      <c r="V126" s="1327"/>
      <c r="W126" s="1129" t="s">
        <v>459</v>
      </c>
      <c r="X126" s="554"/>
      <c r="Y126" s="554"/>
      <c r="Z126" s="554"/>
      <c r="AA126" s="554"/>
      <c r="AB126" s="554"/>
      <c r="AC126" s="554"/>
      <c r="AD126" s="554"/>
      <c r="AE126" s="554"/>
      <c r="AF126" s="554"/>
      <c r="AG126" s="554"/>
      <c r="AH126" s="554"/>
    </row>
    <row r="127" spans="1:40" s="493" customFormat="1" ht="22.5">
      <c r="A127" s="1284"/>
      <c r="B127" s="1284"/>
      <c r="C127" s="1284">
        <v>1</v>
      </c>
      <c r="D127" s="888"/>
      <c r="E127" s="890"/>
      <c r="F127" s="890"/>
      <c r="G127" s="890"/>
      <c r="H127" s="890"/>
      <c r="I127" s="892"/>
      <c r="J127" s="884"/>
      <c r="K127" s="887"/>
      <c r="L127" s="562" t="str">
        <f>mergeValue(A127) &amp;"."&amp; mergeValue(B127)&amp;"."&amp; mergeValue(C127)</f>
        <v>1.1.1</v>
      </c>
      <c r="M127" s="517" t="s">
        <v>7</v>
      </c>
      <c r="N127" s="549"/>
      <c r="O127" s="1327"/>
      <c r="P127" s="1327"/>
      <c r="Q127" s="1327"/>
      <c r="R127" s="1327"/>
      <c r="S127" s="1327"/>
      <c r="T127" s="1327"/>
      <c r="U127" s="1327"/>
      <c r="V127" s="1327"/>
      <c r="W127" s="1129" t="s">
        <v>600</v>
      </c>
      <c r="X127" s="554"/>
      <c r="Y127" s="554"/>
      <c r="Z127" s="554"/>
      <c r="AA127" s="554"/>
      <c r="AB127" s="554"/>
      <c r="AC127" s="554"/>
      <c r="AD127" s="554"/>
      <c r="AE127" s="554"/>
      <c r="AF127" s="554"/>
      <c r="AG127" s="554"/>
      <c r="AH127" s="554"/>
    </row>
    <row r="128" spans="1:40" s="493" customFormat="1" ht="22.5">
      <c r="A128" s="1284"/>
      <c r="B128" s="1284"/>
      <c r="C128" s="1284"/>
      <c r="D128" s="1284">
        <v>1</v>
      </c>
      <c r="E128" s="890"/>
      <c r="F128" s="890"/>
      <c r="G128" s="890"/>
      <c r="H128" s="890"/>
      <c r="I128" s="892"/>
      <c r="J128" s="884"/>
      <c r="K128" s="887"/>
      <c r="L128" s="562" t="str">
        <f>mergeValue(A128) &amp;"."&amp; mergeValue(B128)&amp;"."&amp; mergeValue(C128)&amp;"."&amp; mergeValue(D128)</f>
        <v>1.1.1.1</v>
      </c>
      <c r="M128" s="518" t="s">
        <v>21</v>
      </c>
      <c r="N128" s="549"/>
      <c r="O128" s="1327"/>
      <c r="P128" s="1327"/>
      <c r="Q128" s="1327"/>
      <c r="R128" s="1327"/>
      <c r="S128" s="1327"/>
      <c r="T128" s="1327"/>
      <c r="U128" s="1327"/>
      <c r="V128" s="1327"/>
      <c r="W128" s="1129" t="s">
        <v>601</v>
      </c>
      <c r="X128" s="554"/>
      <c r="Y128" s="554"/>
      <c r="Z128" s="554"/>
      <c r="AA128" s="554"/>
      <c r="AB128" s="554"/>
      <c r="AC128" s="554"/>
      <c r="AD128" s="554"/>
      <c r="AE128" s="554"/>
      <c r="AF128" s="554"/>
      <c r="AG128" s="554"/>
      <c r="AH128" s="554"/>
    </row>
    <row r="129" spans="1:34" s="493" customFormat="1" ht="11.25" hidden="1" customHeight="1">
      <c r="A129" s="1284"/>
      <c r="B129" s="1284"/>
      <c r="C129" s="1284"/>
      <c r="D129" s="1284"/>
      <c r="E129" s="1284">
        <v>1</v>
      </c>
      <c r="F129" s="890"/>
      <c r="G129" s="890"/>
      <c r="H129" s="888">
        <v>1</v>
      </c>
      <c r="I129" s="1284">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45">
      <c r="A130" s="1284"/>
      <c r="B130" s="1284"/>
      <c r="C130" s="1284"/>
      <c r="D130" s="1284"/>
      <c r="E130" s="1284"/>
      <c r="F130" s="1284">
        <v>1</v>
      </c>
      <c r="G130" s="888"/>
      <c r="H130" s="888"/>
      <c r="I130" s="1284"/>
      <c r="J130" s="1284">
        <v>1</v>
      </c>
      <c r="K130" s="896"/>
      <c r="L130" s="562" t="str">
        <f>mergeValue(A130) &amp;"."&amp; mergeValue(B130)&amp;"."&amp; mergeValue(C130)&amp;"."&amp; mergeValue(D130)&amp;"."&amp;  mergeValue(F130)</f>
        <v>1.1.1.1.1</v>
      </c>
      <c r="M130" s="525" t="s">
        <v>9</v>
      </c>
      <c r="N130" s="550"/>
      <c r="O130" s="1286"/>
      <c r="P130" s="1286"/>
      <c r="Q130" s="1286"/>
      <c r="R130" s="1286"/>
      <c r="S130" s="1286"/>
      <c r="T130" s="1286"/>
      <c r="U130" s="1286"/>
      <c r="V130" s="1286"/>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4"/>
      <c r="B131" s="1284"/>
      <c r="C131" s="1284"/>
      <c r="D131" s="1284"/>
      <c r="E131" s="1284"/>
      <c r="F131" s="1284"/>
      <c r="G131" s="888">
        <v>1</v>
      </c>
      <c r="H131" s="888"/>
      <c r="I131" s="1284"/>
      <c r="J131" s="1284"/>
      <c r="K131" s="896">
        <v>1</v>
      </c>
      <c r="L131" s="562" t="str">
        <f>mergeValue(A131) &amp;"."&amp; mergeValue(B131)&amp;"."&amp; mergeValue(C131)&amp;"."&amp; mergeValue(D131)&amp;"."&amp; mergeValue(F131)&amp;"."&amp; mergeValue(G131)</f>
        <v>1.1.1.1.1.1</v>
      </c>
      <c r="M131" s="1016"/>
      <c r="N131" s="555"/>
      <c r="O131" s="532"/>
      <c r="P131" s="532"/>
      <c r="Q131" s="1040"/>
      <c r="R131" s="1290"/>
      <c r="S131" s="1292" t="s">
        <v>83</v>
      </c>
      <c r="T131" s="1290"/>
      <c r="U131" s="1292" t="s">
        <v>84</v>
      </c>
      <c r="V131" s="547"/>
      <c r="W131" s="1302"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4"/>
      <c r="B132" s="1284"/>
      <c r="C132" s="1284"/>
      <c r="D132" s="1284"/>
      <c r="E132" s="1284"/>
      <c r="F132" s="1284"/>
      <c r="G132" s="888"/>
      <c r="H132" s="888"/>
      <c r="I132" s="1284"/>
      <c r="J132" s="1284"/>
      <c r="K132" s="896"/>
      <c r="L132" s="569"/>
      <c r="M132" s="615"/>
      <c r="N132" s="555"/>
      <c r="O132" s="532"/>
      <c r="P132" s="532"/>
      <c r="Q132" s="553" t="str">
        <f>R131 &amp; "-" &amp; T131</f>
        <v>-</v>
      </c>
      <c r="R132" s="1291"/>
      <c r="S132" s="1292"/>
      <c r="T132" s="1291"/>
      <c r="U132" s="1292"/>
      <c r="V132" s="547"/>
      <c r="W132" s="1303"/>
      <c r="X132" s="554"/>
      <c r="Y132" s="554"/>
      <c r="Z132" s="554"/>
      <c r="AA132" s="554"/>
      <c r="AB132" s="554"/>
      <c r="AC132" s="554"/>
      <c r="AD132" s="554"/>
      <c r="AE132" s="554"/>
      <c r="AF132" s="554"/>
      <c r="AG132" s="554"/>
      <c r="AH132" s="554"/>
    </row>
    <row r="133" spans="1:34" s="492" customFormat="1" ht="15" customHeight="1">
      <c r="A133" s="1284"/>
      <c r="B133" s="1284"/>
      <c r="C133" s="1284"/>
      <c r="D133" s="1284"/>
      <c r="E133" s="1284"/>
      <c r="F133" s="1284"/>
      <c r="G133" s="890"/>
      <c r="H133" s="888"/>
      <c r="I133" s="1284"/>
      <c r="J133" s="1284"/>
      <c r="K133" s="895"/>
      <c r="L133" s="508"/>
      <c r="M133" s="526" t="s">
        <v>24</v>
      </c>
      <c r="N133" s="521"/>
      <c r="O133" s="515"/>
      <c r="P133" s="515"/>
      <c r="Q133" s="515"/>
      <c r="R133" s="542"/>
      <c r="S133" s="534"/>
      <c r="T133" s="533"/>
      <c r="U133" s="521"/>
      <c r="V133" s="530"/>
      <c r="W133" s="1304"/>
      <c r="X133" s="556"/>
      <c r="Y133" s="556"/>
      <c r="Z133" s="556"/>
      <c r="AA133" s="556"/>
      <c r="AB133" s="556"/>
      <c r="AC133" s="556"/>
      <c r="AD133" s="556"/>
      <c r="AE133" s="556"/>
      <c r="AF133" s="556"/>
      <c r="AG133" s="556"/>
      <c r="AH133" s="556"/>
    </row>
    <row r="134" spans="1:34" s="492" customFormat="1" ht="15" customHeight="1">
      <c r="A134" s="1284"/>
      <c r="B134" s="1284"/>
      <c r="C134" s="1284"/>
      <c r="D134" s="1284"/>
      <c r="E134" s="1284"/>
      <c r="F134" s="890"/>
      <c r="G134" s="890"/>
      <c r="H134" s="888"/>
      <c r="I134" s="128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4"/>
      <c r="B135" s="1284"/>
      <c r="C135" s="1284"/>
      <c r="D135" s="128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4"/>
      <c r="B136" s="1284"/>
      <c r="C136" s="128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4"/>
      <c r="B137" s="128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4">
        <v>1</v>
      </c>
      <c r="B143" s="906"/>
      <c r="C143" s="906"/>
      <c r="D143" s="906"/>
      <c r="E143" s="907"/>
      <c r="F143" s="908"/>
      <c r="G143" s="908"/>
      <c r="H143" s="908"/>
      <c r="I143" s="909"/>
      <c r="J143" s="904"/>
      <c r="K143" s="911"/>
      <c r="L143" s="562">
        <f>mergeValue(A143)</f>
        <v>1</v>
      </c>
      <c r="M143" s="610" t="s">
        <v>19</v>
      </c>
      <c r="N143" s="549"/>
      <c r="O143" s="1327"/>
      <c r="P143" s="1327"/>
      <c r="Q143" s="1327"/>
      <c r="R143" s="1327"/>
      <c r="S143" s="1327"/>
      <c r="T143" s="1327"/>
      <c r="U143" s="1327"/>
      <c r="V143" s="1327"/>
      <c r="W143" s="1129" t="s">
        <v>718</v>
      </c>
      <c r="X143" s="554"/>
      <c r="Y143" s="554"/>
      <c r="Z143" s="554"/>
      <c r="AA143" s="554"/>
      <c r="AB143" s="554"/>
      <c r="AC143" s="554"/>
      <c r="AD143" s="554"/>
      <c r="AE143" s="554"/>
      <c r="AF143" s="554"/>
      <c r="AG143" s="554"/>
      <c r="AH143" s="554"/>
    </row>
    <row r="144" spans="1:34" s="493" customFormat="1" ht="22.5">
      <c r="A144" s="1284"/>
      <c r="B144" s="1284">
        <v>1</v>
      </c>
      <c r="C144" s="906"/>
      <c r="D144" s="906"/>
      <c r="E144" s="908"/>
      <c r="F144" s="908"/>
      <c r="G144" s="908"/>
      <c r="H144" s="908"/>
      <c r="I144" s="903"/>
      <c r="J144" s="902"/>
      <c r="K144" s="905"/>
      <c r="L144" s="562" t="str">
        <f>mergeValue(A144) &amp;"."&amp; mergeValue(B144)</f>
        <v>1.1</v>
      </c>
      <c r="M144" s="516" t="s">
        <v>15</v>
      </c>
      <c r="N144" s="549"/>
      <c r="O144" s="1327"/>
      <c r="P144" s="1327"/>
      <c r="Q144" s="1327"/>
      <c r="R144" s="1327"/>
      <c r="S144" s="1327"/>
      <c r="T144" s="1327"/>
      <c r="U144" s="1327"/>
      <c r="V144" s="1327"/>
      <c r="W144" s="1129" t="s">
        <v>459</v>
      </c>
      <c r="X144" s="554"/>
      <c r="Y144" s="554"/>
      <c r="Z144" s="554"/>
      <c r="AA144" s="554"/>
      <c r="AB144" s="554"/>
      <c r="AC144" s="554"/>
      <c r="AD144" s="554"/>
      <c r="AE144" s="554"/>
      <c r="AF144" s="554"/>
      <c r="AG144" s="554"/>
      <c r="AH144" s="554"/>
    </row>
    <row r="145" spans="1:35" s="493" customFormat="1" ht="22.5">
      <c r="A145" s="1284"/>
      <c r="B145" s="1284"/>
      <c r="C145" s="1284">
        <v>1</v>
      </c>
      <c r="D145" s="906"/>
      <c r="E145" s="908"/>
      <c r="F145" s="908"/>
      <c r="G145" s="908"/>
      <c r="H145" s="908"/>
      <c r="I145" s="910"/>
      <c r="J145" s="902"/>
      <c r="K145" s="905"/>
      <c r="L145" s="562" t="str">
        <f>mergeValue(A145) &amp;"."&amp; mergeValue(B145)&amp;"."&amp; mergeValue(C145)</f>
        <v>1.1.1</v>
      </c>
      <c r="M145" s="517" t="s">
        <v>7</v>
      </c>
      <c r="N145" s="549"/>
      <c r="O145" s="1327"/>
      <c r="P145" s="1327"/>
      <c r="Q145" s="1327"/>
      <c r="R145" s="1327"/>
      <c r="S145" s="1327"/>
      <c r="T145" s="1327"/>
      <c r="U145" s="1327"/>
      <c r="V145" s="1327"/>
      <c r="W145" s="1129" t="s">
        <v>600</v>
      </c>
      <c r="X145" s="554"/>
      <c r="Y145" s="554"/>
      <c r="Z145" s="554"/>
      <c r="AA145" s="554"/>
      <c r="AB145" s="554"/>
      <c r="AC145" s="554"/>
      <c r="AD145" s="554"/>
      <c r="AE145" s="554"/>
      <c r="AF145" s="554"/>
      <c r="AG145" s="554"/>
      <c r="AH145" s="554"/>
    </row>
    <row r="146" spans="1:35" s="493" customFormat="1" ht="22.5">
      <c r="A146" s="1284"/>
      <c r="B146" s="1284"/>
      <c r="C146" s="1284"/>
      <c r="D146" s="1284">
        <v>1</v>
      </c>
      <c r="E146" s="908"/>
      <c r="F146" s="908"/>
      <c r="G146" s="908"/>
      <c r="H146" s="908"/>
      <c r="I146" s="910"/>
      <c r="J146" s="902"/>
      <c r="K146" s="905"/>
      <c r="L146" s="562" t="str">
        <f>mergeValue(A146) &amp;"."&amp; mergeValue(B146)&amp;"."&amp; mergeValue(C146)&amp;"."&amp; mergeValue(D146)</f>
        <v>1.1.1.1</v>
      </c>
      <c r="M146" s="518" t="s">
        <v>21</v>
      </c>
      <c r="N146" s="549"/>
      <c r="O146" s="1327"/>
      <c r="P146" s="1327"/>
      <c r="Q146" s="1327"/>
      <c r="R146" s="1327"/>
      <c r="S146" s="1327"/>
      <c r="T146" s="1327"/>
      <c r="U146" s="1327"/>
      <c r="V146" s="1327"/>
      <c r="W146" s="1129" t="s">
        <v>601</v>
      </c>
      <c r="X146" s="554"/>
      <c r="Y146" s="554"/>
      <c r="Z146" s="554"/>
      <c r="AA146" s="554"/>
      <c r="AB146" s="554"/>
      <c r="AC146" s="554"/>
      <c r="AD146" s="554"/>
      <c r="AE146" s="554"/>
      <c r="AF146" s="554"/>
      <c r="AG146" s="554"/>
      <c r="AH146" s="554"/>
    </row>
    <row r="147" spans="1:35" s="493" customFormat="1" ht="11.25" hidden="1" customHeight="1">
      <c r="A147" s="1284"/>
      <c r="B147" s="1284"/>
      <c r="C147" s="1284"/>
      <c r="D147" s="1284"/>
      <c r="E147" s="1284">
        <v>1</v>
      </c>
      <c r="F147" s="908"/>
      <c r="G147" s="908"/>
      <c r="H147" s="906">
        <v>1</v>
      </c>
      <c r="I147" s="1284">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45">
      <c r="A148" s="1284"/>
      <c r="B148" s="1284"/>
      <c r="C148" s="1284"/>
      <c r="D148" s="1284"/>
      <c r="E148" s="1284"/>
      <c r="F148" s="1284">
        <v>1</v>
      </c>
      <c r="G148" s="906"/>
      <c r="H148" s="906"/>
      <c r="I148" s="1284"/>
      <c r="J148" s="1284">
        <v>1</v>
      </c>
      <c r="K148" s="914"/>
      <c r="L148" s="562" t="str">
        <f>mergeValue(A148) &amp;"."&amp; mergeValue(B148)&amp;"."&amp; mergeValue(C148)&amp;"."&amp; mergeValue(D148)&amp;"."&amp;  mergeValue(F148)</f>
        <v>1.1.1.1.1</v>
      </c>
      <c r="M148" s="525" t="s">
        <v>9</v>
      </c>
      <c r="N148" s="550"/>
      <c r="O148" s="1286"/>
      <c r="P148" s="1286"/>
      <c r="Q148" s="1286"/>
      <c r="R148" s="1286"/>
      <c r="S148" s="1286"/>
      <c r="T148" s="1286"/>
      <c r="U148" s="1286"/>
      <c r="V148" s="1286"/>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4"/>
      <c r="B149" s="1284"/>
      <c r="C149" s="1284"/>
      <c r="D149" s="1284"/>
      <c r="E149" s="1284"/>
      <c r="F149" s="1284"/>
      <c r="G149" s="906">
        <v>1</v>
      </c>
      <c r="H149" s="906"/>
      <c r="I149" s="1284"/>
      <c r="J149" s="1284"/>
      <c r="K149" s="914">
        <v>1</v>
      </c>
      <c r="L149" s="562" t="str">
        <f>mergeValue(A149) &amp;"."&amp; mergeValue(B149)&amp;"."&amp; mergeValue(C149)&amp;"."&amp; mergeValue(D149)&amp;"."&amp; mergeValue(F149)&amp;"."&amp; mergeValue(G149)</f>
        <v>1.1.1.1.1.1</v>
      </c>
      <c r="M149" s="1016"/>
      <c r="N149" s="555"/>
      <c r="O149" s="532"/>
      <c r="P149" s="532"/>
      <c r="Q149" s="1040"/>
      <c r="R149" s="1290"/>
      <c r="S149" s="1292" t="s">
        <v>83</v>
      </c>
      <c r="T149" s="1290"/>
      <c r="U149" s="1292" t="s">
        <v>84</v>
      </c>
      <c r="V149" s="547"/>
      <c r="W149" s="1302"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4"/>
      <c r="B150" s="1284"/>
      <c r="C150" s="1284"/>
      <c r="D150" s="1284"/>
      <c r="E150" s="1284"/>
      <c r="F150" s="1284"/>
      <c r="G150" s="906"/>
      <c r="H150" s="906"/>
      <c r="I150" s="1284"/>
      <c r="J150" s="1284"/>
      <c r="K150" s="914"/>
      <c r="L150" s="569"/>
      <c r="M150" s="615"/>
      <c r="N150" s="555"/>
      <c r="O150" s="532"/>
      <c r="P150" s="532"/>
      <c r="Q150" s="553" t="str">
        <f>R149 &amp; "-" &amp; T149</f>
        <v>-</v>
      </c>
      <c r="R150" s="1291"/>
      <c r="S150" s="1292"/>
      <c r="T150" s="1291"/>
      <c r="U150" s="1292"/>
      <c r="V150" s="547"/>
      <c r="W150" s="1303"/>
      <c r="X150" s="554"/>
      <c r="Y150" s="554"/>
      <c r="Z150" s="554"/>
      <c r="AA150" s="554"/>
      <c r="AB150" s="554"/>
      <c r="AC150" s="554"/>
      <c r="AD150" s="554"/>
      <c r="AE150" s="554"/>
      <c r="AF150" s="554"/>
      <c r="AG150" s="554"/>
      <c r="AH150" s="554"/>
    </row>
    <row r="151" spans="1:35" s="492" customFormat="1" ht="15" customHeight="1">
      <c r="A151" s="1284"/>
      <c r="B151" s="1284"/>
      <c r="C151" s="1284"/>
      <c r="D151" s="1284"/>
      <c r="E151" s="1284"/>
      <c r="F151" s="1284"/>
      <c r="G151" s="908"/>
      <c r="H151" s="906"/>
      <c r="I151" s="1284"/>
      <c r="J151" s="1284"/>
      <c r="K151" s="913"/>
      <c r="L151" s="508"/>
      <c r="M151" s="526" t="s">
        <v>24</v>
      </c>
      <c r="N151" s="521"/>
      <c r="O151" s="515"/>
      <c r="P151" s="515"/>
      <c r="Q151" s="515"/>
      <c r="R151" s="542"/>
      <c r="S151" s="534"/>
      <c r="T151" s="533"/>
      <c r="U151" s="521"/>
      <c r="V151" s="530"/>
      <c r="W151" s="1304"/>
      <c r="X151" s="556"/>
      <c r="Y151" s="556"/>
      <c r="Z151" s="556"/>
      <c r="AA151" s="556"/>
      <c r="AB151" s="556"/>
      <c r="AC151" s="556"/>
      <c r="AD151" s="556"/>
      <c r="AE151" s="556"/>
      <c r="AF151" s="556"/>
      <c r="AG151" s="556"/>
      <c r="AH151" s="556"/>
    </row>
    <row r="152" spans="1:35" s="492" customFormat="1" ht="15" customHeight="1">
      <c r="A152" s="1284"/>
      <c r="B152" s="1284"/>
      <c r="C152" s="1284"/>
      <c r="D152" s="1284"/>
      <c r="E152" s="1284"/>
      <c r="F152" s="908"/>
      <c r="G152" s="908"/>
      <c r="H152" s="906"/>
      <c r="I152" s="128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4"/>
      <c r="B153" s="1284"/>
      <c r="C153" s="1284"/>
      <c r="D153" s="128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4"/>
      <c r="B154" s="1284"/>
      <c r="C154" s="128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4"/>
      <c r="B155" s="128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4">
        <v>1</v>
      </c>
      <c r="B161" s="849"/>
      <c r="C161" s="849"/>
      <c r="D161" s="849"/>
      <c r="E161" s="850"/>
      <c r="F161" s="851"/>
      <c r="G161" s="851"/>
      <c r="H161" s="851"/>
      <c r="I161" s="852"/>
      <c r="J161" s="847"/>
      <c r="K161" s="854"/>
      <c r="L161" s="562">
        <f>mergeValue(A161)</f>
        <v>1</v>
      </c>
      <c r="M161" s="610" t="s">
        <v>19</v>
      </c>
      <c r="N161" s="549"/>
      <c r="O161" s="1383"/>
      <c r="P161" s="1384"/>
      <c r="Q161" s="1384"/>
      <c r="R161" s="1384"/>
      <c r="S161" s="1384"/>
      <c r="T161" s="1384"/>
      <c r="U161" s="1384"/>
      <c r="V161" s="1385"/>
      <c r="W161" s="1129" t="s">
        <v>718</v>
      </c>
      <c r="X161" s="554"/>
      <c r="Y161" s="554"/>
      <c r="Z161" s="554"/>
      <c r="AA161" s="554"/>
      <c r="AB161" s="554"/>
      <c r="AC161" s="554"/>
      <c r="AD161" s="554"/>
      <c r="AE161" s="554"/>
      <c r="AF161" s="554"/>
      <c r="AG161" s="554"/>
    </row>
    <row r="162" spans="1:33" s="493" customFormat="1" ht="22.5">
      <c r="A162" s="1284"/>
      <c r="B162" s="1284">
        <v>1</v>
      </c>
      <c r="C162" s="849"/>
      <c r="D162" s="849"/>
      <c r="E162" s="851"/>
      <c r="F162" s="851"/>
      <c r="G162" s="851"/>
      <c r="H162" s="851"/>
      <c r="I162" s="846"/>
      <c r="J162" s="845"/>
      <c r="K162" s="848"/>
      <c r="L162" s="562" t="str">
        <f>mergeValue(A162) &amp;"."&amp; mergeValue(B162)</f>
        <v>1.1</v>
      </c>
      <c r="M162" s="516" t="s">
        <v>15</v>
      </c>
      <c r="N162" s="549"/>
      <c r="O162" s="1383"/>
      <c r="P162" s="1384"/>
      <c r="Q162" s="1384"/>
      <c r="R162" s="1384"/>
      <c r="S162" s="1384"/>
      <c r="T162" s="1384"/>
      <c r="U162" s="1384"/>
      <c r="V162" s="1385"/>
      <c r="W162" s="1129" t="s">
        <v>459</v>
      </c>
      <c r="X162" s="554"/>
      <c r="Y162" s="554"/>
      <c r="Z162" s="554"/>
      <c r="AA162" s="554"/>
      <c r="AB162" s="554"/>
      <c r="AC162" s="554"/>
      <c r="AD162" s="554"/>
      <c r="AE162" s="554"/>
      <c r="AF162" s="554"/>
      <c r="AG162" s="554"/>
    </row>
    <row r="163" spans="1:33" s="493" customFormat="1" ht="22.5">
      <c r="A163" s="1284"/>
      <c r="B163" s="1284"/>
      <c r="C163" s="1284">
        <v>1</v>
      </c>
      <c r="D163" s="849"/>
      <c r="E163" s="851"/>
      <c r="F163" s="851"/>
      <c r="G163" s="851"/>
      <c r="H163" s="851"/>
      <c r="I163" s="853"/>
      <c r="J163" s="845"/>
      <c r="K163" s="848"/>
      <c r="L163" s="562" t="str">
        <f>mergeValue(A163) &amp;"."&amp; mergeValue(B163)&amp;"."&amp; mergeValue(C163)</f>
        <v>1.1.1</v>
      </c>
      <c r="M163" s="517" t="s">
        <v>7</v>
      </c>
      <c r="N163" s="549"/>
      <c r="O163" s="1383"/>
      <c r="P163" s="1384"/>
      <c r="Q163" s="1384"/>
      <c r="R163" s="1384"/>
      <c r="S163" s="1384"/>
      <c r="T163" s="1384"/>
      <c r="U163" s="1384"/>
      <c r="V163" s="1385"/>
      <c r="W163" s="1129" t="s">
        <v>600</v>
      </c>
      <c r="X163" s="554"/>
      <c r="Y163" s="554"/>
      <c r="Z163" s="554"/>
      <c r="AA163" s="554"/>
      <c r="AB163" s="554"/>
      <c r="AC163" s="554"/>
      <c r="AD163" s="554"/>
      <c r="AE163" s="554"/>
      <c r="AF163" s="554"/>
      <c r="AG163" s="554"/>
    </row>
    <row r="164" spans="1:33" s="493" customFormat="1" ht="22.5">
      <c r="A164" s="1284"/>
      <c r="B164" s="1284"/>
      <c r="C164" s="1284"/>
      <c r="D164" s="1284">
        <v>1</v>
      </c>
      <c r="E164" s="851"/>
      <c r="F164" s="851"/>
      <c r="G164" s="851"/>
      <c r="H164" s="851"/>
      <c r="I164" s="853"/>
      <c r="J164" s="845"/>
      <c r="K164" s="848"/>
      <c r="L164" s="562" t="str">
        <f>mergeValue(A164) &amp;"."&amp; mergeValue(B164)&amp;"."&amp; mergeValue(C164)&amp;"."&amp; mergeValue(D164)</f>
        <v>1.1.1.1</v>
      </c>
      <c r="M164" s="518" t="s">
        <v>21</v>
      </c>
      <c r="N164" s="549"/>
      <c r="O164" s="1383"/>
      <c r="P164" s="1384"/>
      <c r="Q164" s="1384"/>
      <c r="R164" s="1384"/>
      <c r="S164" s="1384"/>
      <c r="T164" s="1384"/>
      <c r="U164" s="1384"/>
      <c r="V164" s="1385"/>
      <c r="W164" s="1129" t="s">
        <v>601</v>
      </c>
      <c r="X164" s="554"/>
      <c r="Y164" s="554"/>
      <c r="Z164" s="554"/>
      <c r="AA164" s="554"/>
      <c r="AB164" s="554"/>
      <c r="AC164" s="554"/>
      <c r="AD164" s="554"/>
      <c r="AE164" s="554"/>
      <c r="AF164" s="554"/>
      <c r="AG164" s="554"/>
    </row>
    <row r="165" spans="1:33" s="493" customFormat="1" ht="78.75">
      <c r="A165" s="1284"/>
      <c r="B165" s="1284"/>
      <c r="C165" s="1284"/>
      <c r="D165" s="1284"/>
      <c r="E165" s="1284">
        <v>1</v>
      </c>
      <c r="F165" s="851"/>
      <c r="G165" s="851"/>
      <c r="H165" s="849">
        <v>1</v>
      </c>
      <c r="I165" s="1284">
        <v>1</v>
      </c>
      <c r="J165" s="851"/>
      <c r="K165" s="856"/>
      <c r="L165" s="562" t="str">
        <f>mergeValue(A165) &amp;"."&amp; mergeValue(B165)&amp;"."&amp; mergeValue(C165)&amp;"."&amp; mergeValue(D165)&amp;"."&amp; mergeValue(E165)</f>
        <v>1.1.1.1.1</v>
      </c>
      <c r="M165" s="524" t="s">
        <v>8</v>
      </c>
      <c r="N165" s="550"/>
      <c r="O165" s="1287"/>
      <c r="P165" s="1288"/>
      <c r="Q165" s="1288"/>
      <c r="R165" s="1288"/>
      <c r="S165" s="1288"/>
      <c r="T165" s="1288"/>
      <c r="U165" s="1288"/>
      <c r="V165" s="1289"/>
      <c r="W165" s="1129" t="s">
        <v>719</v>
      </c>
      <c r="X165" s="554"/>
      <c r="Y165" s="554"/>
      <c r="Z165" s="554"/>
      <c r="AA165" s="554"/>
      <c r="AB165" s="554"/>
      <c r="AC165" s="554"/>
      <c r="AD165" s="554"/>
      <c r="AE165" s="554"/>
      <c r="AF165" s="554"/>
      <c r="AG165" s="554"/>
    </row>
    <row r="166" spans="1:33" s="493" customFormat="1" ht="45">
      <c r="A166" s="1284"/>
      <c r="B166" s="1284"/>
      <c r="C166" s="1284"/>
      <c r="D166" s="1284"/>
      <c r="E166" s="1284"/>
      <c r="F166" s="1284">
        <v>1</v>
      </c>
      <c r="G166" s="849"/>
      <c r="H166" s="849"/>
      <c r="I166" s="1284"/>
      <c r="J166" s="1284">
        <v>1</v>
      </c>
      <c r="K166" s="857"/>
      <c r="L166" s="562" t="str">
        <f>mergeValue(A166) &amp;"."&amp; mergeValue(B166)&amp;"."&amp; mergeValue(C166)&amp;"."&amp; mergeValue(D166)&amp;"."&amp; mergeValue(E166)&amp;"."&amp; mergeValue(F166)</f>
        <v>1.1.1.1.1.1</v>
      </c>
      <c r="M166" s="525" t="s">
        <v>9</v>
      </c>
      <c r="N166" s="550"/>
      <c r="O166" s="1287"/>
      <c r="P166" s="1288"/>
      <c r="Q166" s="1288"/>
      <c r="R166" s="1288"/>
      <c r="S166" s="1288"/>
      <c r="T166" s="1288"/>
      <c r="U166" s="1288"/>
      <c r="V166" s="1289"/>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4"/>
      <c r="B167" s="1284"/>
      <c r="C167" s="1284"/>
      <c r="D167" s="1284"/>
      <c r="E167" s="1284"/>
      <c r="F167" s="1284"/>
      <c r="G167" s="849">
        <v>1</v>
      </c>
      <c r="H167" s="849"/>
      <c r="I167" s="1284"/>
      <c r="J167" s="1284"/>
      <c r="K167" s="857">
        <v>1</v>
      </c>
      <c r="L167" s="562" t="str">
        <f>mergeValue(A167) &amp;"."&amp; mergeValue(B167)&amp;"."&amp; mergeValue(C167)&amp;"."&amp; mergeValue(D167)&amp;"."&amp; mergeValue(E167)&amp;"."&amp; mergeValue(F167)&amp;"."&amp; mergeValue(G167)</f>
        <v>1.1.1.1.1.1.1</v>
      </c>
      <c r="M167" s="1016"/>
      <c r="N167" s="555"/>
      <c r="O167" s="1025"/>
      <c r="P167" s="532"/>
      <c r="Q167" s="532"/>
      <c r="R167" s="1290"/>
      <c r="S167" s="1292" t="s">
        <v>83</v>
      </c>
      <c r="T167" s="1290"/>
      <c r="U167" s="1292" t="s">
        <v>83</v>
      </c>
      <c r="V167" s="547"/>
      <c r="W167" s="1302"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4"/>
      <c r="B168" s="1284"/>
      <c r="C168" s="1284"/>
      <c r="D168" s="1284"/>
      <c r="E168" s="1284"/>
      <c r="F168" s="1284"/>
      <c r="G168" s="849"/>
      <c r="H168" s="849"/>
      <c r="I168" s="1284"/>
      <c r="J168" s="1284"/>
      <c r="K168" s="857"/>
      <c r="L168" s="569"/>
      <c r="M168" s="615"/>
      <c r="N168" s="555"/>
      <c r="O168" s="553"/>
      <c r="P168" s="532"/>
      <c r="Q168" s="553" t="str">
        <f>R167 &amp; "-" &amp; T167</f>
        <v>-</v>
      </c>
      <c r="R168" s="1291"/>
      <c r="S168" s="1292"/>
      <c r="T168" s="1291"/>
      <c r="U168" s="1292"/>
      <c r="V168" s="547"/>
      <c r="W168" s="1303"/>
      <c r="X168" s="554"/>
      <c r="Y168" s="554"/>
      <c r="Z168" s="554"/>
      <c r="AA168" s="554"/>
      <c r="AB168" s="554"/>
      <c r="AC168" s="554"/>
      <c r="AD168" s="554"/>
      <c r="AE168" s="554"/>
      <c r="AF168" s="554"/>
      <c r="AG168" s="554"/>
    </row>
    <row r="169" spans="1:33" s="492" customFormat="1" ht="15" customHeight="1">
      <c r="A169" s="1284"/>
      <c r="B169" s="1284"/>
      <c r="C169" s="1284"/>
      <c r="D169" s="1284"/>
      <c r="E169" s="1284"/>
      <c r="F169" s="1284"/>
      <c r="G169" s="851"/>
      <c r="H169" s="849"/>
      <c r="I169" s="1284"/>
      <c r="J169" s="1284"/>
      <c r="K169" s="856"/>
      <c r="L169" s="508"/>
      <c r="M169" s="527" t="s">
        <v>24</v>
      </c>
      <c r="N169" s="521"/>
      <c r="O169" s="515"/>
      <c r="P169" s="515"/>
      <c r="Q169" s="515"/>
      <c r="R169" s="542"/>
      <c r="S169" s="534"/>
      <c r="T169" s="533"/>
      <c r="U169" s="521"/>
      <c r="V169" s="530"/>
      <c r="W169" s="1304"/>
      <c r="X169" s="556"/>
      <c r="Y169" s="556"/>
      <c r="Z169" s="556"/>
      <c r="AA169" s="556"/>
      <c r="AB169" s="556"/>
      <c r="AC169" s="556"/>
      <c r="AD169" s="556"/>
      <c r="AE169" s="556"/>
      <c r="AF169" s="556"/>
      <c r="AG169" s="556"/>
    </row>
    <row r="170" spans="1:33" s="492" customFormat="1" ht="15" customHeight="1">
      <c r="A170" s="1284"/>
      <c r="B170" s="1284"/>
      <c r="C170" s="1284"/>
      <c r="D170" s="1284"/>
      <c r="E170" s="1284"/>
      <c r="F170" s="851"/>
      <c r="G170" s="851"/>
      <c r="H170" s="849"/>
      <c r="I170" s="128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4"/>
      <c r="B171" s="1284"/>
      <c r="C171" s="1284"/>
      <c r="D171" s="128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4"/>
      <c r="B172" s="1284"/>
      <c r="C172" s="128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4"/>
      <c r="B173" s="128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4">
        <v>1</v>
      </c>
      <c r="B179" s="928"/>
      <c r="C179" s="928"/>
      <c r="D179" s="928"/>
      <c r="E179" s="928"/>
      <c r="F179" s="928"/>
      <c r="G179" s="929"/>
      <c r="H179" s="929"/>
      <c r="I179" s="931"/>
      <c r="J179" s="923"/>
      <c r="K179" s="923"/>
      <c r="L179" s="688">
        <f>mergeValue(A179)</f>
        <v>1</v>
      </c>
      <c r="M179" s="610" t="s">
        <v>19</v>
      </c>
      <c r="N179" s="681"/>
      <c r="O179" s="1383"/>
      <c r="P179" s="1384"/>
      <c r="Q179" s="1384"/>
      <c r="R179" s="1384"/>
      <c r="S179" s="1384"/>
      <c r="T179" s="1384"/>
      <c r="U179" s="1384"/>
      <c r="V179" s="1384"/>
      <c r="W179" s="1385"/>
      <c r="X179" s="1097" t="s">
        <v>718</v>
      </c>
      <c r="Y179" s="683"/>
      <c r="Z179" s="683"/>
      <c r="AA179" s="683"/>
      <c r="AB179" s="683"/>
      <c r="AC179" s="683"/>
      <c r="AD179" s="683"/>
      <c r="AE179" s="683"/>
      <c r="AF179" s="683"/>
      <c r="AG179" s="683"/>
    </row>
    <row r="180" spans="1:47" s="651" customFormat="1" ht="22.5">
      <c r="A180" s="1284"/>
      <c r="B180" s="1284">
        <v>1</v>
      </c>
      <c r="C180" s="928"/>
      <c r="D180" s="928"/>
      <c r="E180" s="928"/>
      <c r="F180" s="928"/>
      <c r="G180" s="933"/>
      <c r="H180" s="930"/>
      <c r="I180" s="935"/>
      <c r="J180" s="920"/>
      <c r="K180" s="919"/>
      <c r="L180" s="688" t="str">
        <f>mergeValue(A180) &amp;"."&amp; mergeValue(B180)</f>
        <v>1.1</v>
      </c>
      <c r="M180" s="658" t="s">
        <v>15</v>
      </c>
      <c r="N180" s="681"/>
      <c r="O180" s="1383"/>
      <c r="P180" s="1384"/>
      <c r="Q180" s="1384"/>
      <c r="R180" s="1384"/>
      <c r="S180" s="1384"/>
      <c r="T180" s="1384"/>
      <c r="U180" s="1384"/>
      <c r="V180" s="1384"/>
      <c r="W180" s="1385"/>
      <c r="X180" s="1097" t="s">
        <v>459</v>
      </c>
      <c r="Y180" s="683"/>
      <c r="Z180" s="683"/>
      <c r="AA180" s="683"/>
      <c r="AB180" s="683"/>
      <c r="AC180" s="683"/>
      <c r="AD180" s="683"/>
      <c r="AE180" s="683"/>
      <c r="AF180" s="683"/>
      <c r="AG180" s="683"/>
    </row>
    <row r="181" spans="1:47" s="651" customFormat="1" ht="22.5">
      <c r="A181" s="1284"/>
      <c r="B181" s="1284"/>
      <c r="C181" s="1284">
        <v>1</v>
      </c>
      <c r="D181" s="928"/>
      <c r="E181" s="928"/>
      <c r="F181" s="928"/>
      <c r="G181" s="933"/>
      <c r="H181" s="930"/>
      <c r="I181" s="936"/>
      <c r="J181" s="920"/>
      <c r="K181" s="919"/>
      <c r="L181" s="688" t="str">
        <f>mergeValue(A181) &amp;"."&amp; mergeValue(B181)&amp;"."&amp; mergeValue(C181)</f>
        <v>1.1.1</v>
      </c>
      <c r="M181" s="659" t="s">
        <v>7</v>
      </c>
      <c r="N181" s="681"/>
      <c r="O181" s="1383"/>
      <c r="P181" s="1384"/>
      <c r="Q181" s="1384"/>
      <c r="R181" s="1384"/>
      <c r="S181" s="1384"/>
      <c r="T181" s="1384"/>
      <c r="U181" s="1384"/>
      <c r="V181" s="1384"/>
      <c r="W181" s="1385"/>
      <c r="X181" s="1097" t="s">
        <v>600</v>
      </c>
      <c r="Y181" s="683"/>
      <c r="Z181" s="683"/>
      <c r="AA181" s="683"/>
      <c r="AB181" s="683"/>
      <c r="AC181" s="683"/>
      <c r="AD181" s="683"/>
      <c r="AE181" s="683"/>
      <c r="AF181" s="683"/>
      <c r="AG181" s="683"/>
    </row>
    <row r="182" spans="1:47" s="651" customFormat="1" ht="22.5">
      <c r="A182" s="1284"/>
      <c r="B182" s="1284"/>
      <c r="C182" s="1284"/>
      <c r="D182" s="1284">
        <v>1</v>
      </c>
      <c r="E182" s="928"/>
      <c r="F182" s="928"/>
      <c r="G182" s="933"/>
      <c r="H182" s="930"/>
      <c r="I182" s="936"/>
      <c r="J182" s="934"/>
      <c r="K182" s="919"/>
      <c r="L182" s="688" t="str">
        <f>mergeValue(A182) &amp;"."&amp; mergeValue(B182)&amp;"."&amp; mergeValue(C182)&amp;"."&amp; mergeValue(D182)</f>
        <v>1.1.1.1</v>
      </c>
      <c r="M182" s="660" t="s">
        <v>21</v>
      </c>
      <c r="N182" s="681"/>
      <c r="O182" s="1383"/>
      <c r="P182" s="1384"/>
      <c r="Q182" s="1384"/>
      <c r="R182" s="1384"/>
      <c r="S182" s="1384"/>
      <c r="T182" s="1384"/>
      <c r="U182" s="1384"/>
      <c r="V182" s="1384"/>
      <c r="W182" s="1385"/>
      <c r="X182" s="968" t="s">
        <v>623</v>
      </c>
      <c r="Y182" s="683"/>
      <c r="Z182" s="683"/>
      <c r="AA182" s="683"/>
      <c r="AB182" s="683"/>
      <c r="AC182" s="683"/>
      <c r="AD182" s="683"/>
      <c r="AE182" s="683"/>
      <c r="AF182" s="683"/>
      <c r="AG182" s="683"/>
    </row>
    <row r="183" spans="1:47" s="651" customFormat="1" ht="56.25" customHeight="1">
      <c r="A183" s="1284"/>
      <c r="B183" s="1284"/>
      <c r="C183" s="1284"/>
      <c r="D183" s="1284"/>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2" t="s">
        <v>748</v>
      </c>
      <c r="Y183" s="683" t="str">
        <f>strCheckDateTwo(N183:W183)</f>
        <v/>
      </c>
      <c r="Z183" s="683"/>
      <c r="AA183" s="683"/>
      <c r="AB183" s="683"/>
      <c r="AC183" s="683"/>
      <c r="AD183" s="683"/>
      <c r="AE183" s="683"/>
      <c r="AF183" s="683"/>
      <c r="AG183" s="683"/>
    </row>
    <row r="184" spans="1:47" s="651" customFormat="1" ht="14.25" hidden="1" customHeight="1">
      <c r="A184" s="1284"/>
      <c r="B184" s="1284"/>
      <c r="C184" s="1284"/>
      <c r="D184" s="128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3"/>
      <c r="Y184" s="683"/>
      <c r="Z184" s="683"/>
      <c r="AA184" s="683"/>
      <c r="AB184" s="683"/>
      <c r="AC184" s="683"/>
      <c r="AD184" s="683"/>
      <c r="AE184" s="683"/>
      <c r="AF184" s="683"/>
      <c r="AG184" s="683"/>
    </row>
    <row r="185" spans="1:47" s="651" customFormat="1" ht="15" customHeight="1">
      <c r="A185" s="1284"/>
      <c r="B185" s="1284"/>
      <c r="C185" s="1284"/>
      <c r="D185" s="1284"/>
      <c r="E185" s="928"/>
      <c r="F185" s="928"/>
      <c r="G185" s="933"/>
      <c r="H185" s="930"/>
      <c r="I185" s="936"/>
      <c r="J185" s="934"/>
      <c r="K185" s="924"/>
      <c r="L185" s="654"/>
      <c r="M185" s="663" t="s">
        <v>5</v>
      </c>
      <c r="N185" s="661"/>
      <c r="O185" s="657"/>
      <c r="P185" s="657"/>
      <c r="Q185" s="657"/>
      <c r="R185" s="657"/>
      <c r="S185" s="673"/>
      <c r="T185" s="669"/>
      <c r="U185" s="668"/>
      <c r="V185" s="661"/>
      <c r="W185" s="661"/>
      <c r="X185" s="1304"/>
      <c r="Y185" s="683"/>
      <c r="Z185" s="683"/>
      <c r="AA185" s="683"/>
      <c r="AB185" s="683"/>
      <c r="AC185" s="683"/>
      <c r="AD185" s="683"/>
      <c r="AE185" s="683"/>
      <c r="AF185" s="683"/>
      <c r="AG185" s="683"/>
    </row>
    <row r="186" spans="1:47" s="650" customFormat="1" ht="15" customHeight="1">
      <c r="A186" s="1284"/>
      <c r="B186" s="1284"/>
      <c r="C186" s="128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4"/>
      <c r="B187" s="128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4">
        <v>1</v>
      </c>
      <c r="B193" s="963"/>
      <c r="C193" s="963"/>
      <c r="D193" s="963"/>
      <c r="E193" s="963"/>
      <c r="F193" s="956"/>
      <c r="G193" s="962"/>
      <c r="H193" s="962"/>
      <c r="I193" s="944"/>
      <c r="J193" s="943"/>
      <c r="K193" s="943"/>
      <c r="L193" s="688">
        <f>mergeValue(A193)</f>
        <v>1</v>
      </c>
      <c r="M193" s="610" t="s">
        <v>19</v>
      </c>
      <c r="N193" s="1388"/>
      <c r="O193" s="1389"/>
      <c r="P193" s="1389"/>
      <c r="Q193" s="1389"/>
      <c r="R193" s="1389"/>
      <c r="S193" s="1389"/>
      <c r="T193" s="1389"/>
      <c r="U193" s="1389"/>
      <c r="V193" s="1389"/>
      <c r="W193" s="1389"/>
      <c r="X193" s="1389"/>
      <c r="Y193" s="1389"/>
      <c r="Z193" s="1389"/>
      <c r="AA193" s="1389"/>
      <c r="AB193" s="1389"/>
      <c r="AC193" s="1389"/>
      <c r="AD193" s="1389"/>
      <c r="AE193" s="1389"/>
      <c r="AF193" s="1390"/>
      <c r="AG193" s="1097" t="s">
        <v>718</v>
      </c>
      <c r="AH193" s="683"/>
      <c r="AI193" s="683"/>
      <c r="AJ193" s="683"/>
      <c r="AK193" s="683"/>
      <c r="AL193" s="683"/>
      <c r="AM193" s="683"/>
      <c r="AN193" s="683"/>
      <c r="AO193" s="683"/>
      <c r="AP193" s="683"/>
      <c r="AQ193" s="683"/>
      <c r="AR193" s="683"/>
    </row>
    <row r="194" spans="1:46" s="651" customFormat="1" ht="22.5">
      <c r="A194" s="1284"/>
      <c r="B194" s="1284">
        <v>1</v>
      </c>
      <c r="C194" s="963"/>
      <c r="D194" s="963"/>
      <c r="E194" s="963"/>
      <c r="F194" s="956"/>
      <c r="G194" s="965"/>
      <c r="H194" s="966"/>
      <c r="I194" s="945"/>
      <c r="J194" s="940"/>
      <c r="K194" s="938"/>
      <c r="L194" s="688" t="str">
        <f>mergeValue(A194) &amp;"."&amp; mergeValue(B194)</f>
        <v>1.1</v>
      </c>
      <c r="M194" s="658" t="s">
        <v>15</v>
      </c>
      <c r="N194" s="1391"/>
      <c r="O194" s="1392"/>
      <c r="P194" s="1392"/>
      <c r="Q194" s="1392"/>
      <c r="R194" s="1392"/>
      <c r="S194" s="1392"/>
      <c r="T194" s="1392"/>
      <c r="U194" s="1392"/>
      <c r="V194" s="1392"/>
      <c r="W194" s="1392"/>
      <c r="X194" s="1392"/>
      <c r="Y194" s="1392"/>
      <c r="Z194" s="1392"/>
      <c r="AA194" s="1392"/>
      <c r="AB194" s="1392"/>
      <c r="AC194" s="1392"/>
      <c r="AD194" s="1392"/>
      <c r="AE194" s="1392"/>
      <c r="AF194" s="1393"/>
      <c r="AG194" s="1097" t="s">
        <v>459</v>
      </c>
      <c r="AH194" s="683"/>
      <c r="AI194" s="683"/>
      <c r="AJ194" s="683"/>
      <c r="AK194" s="683"/>
      <c r="AL194" s="683"/>
      <c r="AM194" s="683"/>
      <c r="AN194" s="683"/>
      <c r="AO194" s="683"/>
      <c r="AP194" s="683"/>
      <c r="AQ194" s="683"/>
      <c r="AR194" s="683"/>
    </row>
    <row r="195" spans="1:46" s="651" customFormat="1" ht="22.5">
      <c r="A195" s="1284"/>
      <c r="B195" s="1284"/>
      <c r="C195" s="1284">
        <v>1</v>
      </c>
      <c r="D195" s="963"/>
      <c r="E195" s="963"/>
      <c r="F195" s="956"/>
      <c r="G195" s="965"/>
      <c r="H195" s="966"/>
      <c r="I195" s="945"/>
      <c r="J195" s="940"/>
      <c r="K195" s="938"/>
      <c r="L195" s="688" t="str">
        <f>mergeValue(A195) &amp;"."&amp; mergeValue(B195)&amp;"."&amp; mergeValue(C195)</f>
        <v>1.1.1</v>
      </c>
      <c r="M195" s="659" t="s">
        <v>7</v>
      </c>
      <c r="N195" s="1391"/>
      <c r="O195" s="1392"/>
      <c r="P195" s="1392"/>
      <c r="Q195" s="1392"/>
      <c r="R195" s="1392"/>
      <c r="S195" s="1392"/>
      <c r="T195" s="1392"/>
      <c r="U195" s="1392"/>
      <c r="V195" s="1392"/>
      <c r="W195" s="1392"/>
      <c r="X195" s="1392"/>
      <c r="Y195" s="1392"/>
      <c r="Z195" s="1392"/>
      <c r="AA195" s="1392"/>
      <c r="AB195" s="1392"/>
      <c r="AC195" s="1392"/>
      <c r="AD195" s="1392"/>
      <c r="AE195" s="1392"/>
      <c r="AF195" s="1393"/>
      <c r="AG195" s="1097" t="s">
        <v>600</v>
      </c>
      <c r="AH195" s="683"/>
      <c r="AI195" s="683"/>
      <c r="AJ195" s="683"/>
      <c r="AK195" s="683"/>
      <c r="AL195" s="683"/>
      <c r="AM195" s="683"/>
      <c r="AN195" s="683"/>
      <c r="AO195" s="683"/>
      <c r="AP195" s="683"/>
      <c r="AQ195" s="683"/>
      <c r="AR195" s="683"/>
    </row>
    <row r="196" spans="1:46" s="651" customFormat="1" ht="15" customHeight="1">
      <c r="A196" s="1284"/>
      <c r="B196" s="1284"/>
      <c r="C196" s="1284"/>
      <c r="D196" s="1284">
        <v>1</v>
      </c>
      <c r="E196" s="963"/>
      <c r="F196" s="956"/>
      <c r="G196" s="965"/>
      <c r="H196" s="966"/>
      <c r="I196" s="945"/>
      <c r="J196" s="940"/>
      <c r="K196" s="938"/>
      <c r="L196" s="688" t="str">
        <f>mergeValue(A196) &amp;"."&amp; mergeValue(B196)&amp;"."&amp; mergeValue(C196)&amp;"."&amp; mergeValue(D196)</f>
        <v>1.1.1.1</v>
      </c>
      <c r="M196" s="660" t="s">
        <v>21</v>
      </c>
      <c r="N196" s="1391"/>
      <c r="O196" s="1392"/>
      <c r="P196" s="1392"/>
      <c r="Q196" s="1392"/>
      <c r="R196" s="1392"/>
      <c r="S196" s="1392"/>
      <c r="T196" s="1392"/>
      <c r="U196" s="1392"/>
      <c r="V196" s="1392"/>
      <c r="W196" s="1392"/>
      <c r="X196" s="1392"/>
      <c r="Y196" s="1392"/>
      <c r="Z196" s="1392"/>
      <c r="AA196" s="1392"/>
      <c r="AB196" s="1392"/>
      <c r="AC196" s="1392"/>
      <c r="AD196" s="1392"/>
      <c r="AE196" s="1392"/>
      <c r="AF196" s="1393"/>
      <c r="AG196" s="1097" t="s">
        <v>623</v>
      </c>
      <c r="AH196" s="683"/>
      <c r="AI196" s="683"/>
      <c r="AJ196" s="683"/>
      <c r="AK196" s="683"/>
      <c r="AL196" s="683"/>
      <c r="AM196" s="683"/>
      <c r="AN196" s="683"/>
      <c r="AO196" s="683"/>
      <c r="AP196" s="683"/>
      <c r="AQ196" s="683"/>
      <c r="AR196" s="683"/>
    </row>
    <row r="197" spans="1:46" s="651" customFormat="1" ht="17.100000000000001" customHeight="1">
      <c r="A197" s="1284"/>
      <c r="B197" s="1284"/>
      <c r="C197" s="1284"/>
      <c r="D197" s="1284"/>
      <c r="E197" s="1284">
        <v>1</v>
      </c>
      <c r="F197" s="956"/>
      <c r="G197" s="965"/>
      <c r="H197" s="966"/>
      <c r="I197" s="967"/>
      <c r="J197" s="957"/>
      <c r="K197" s="1229"/>
      <c r="L197" s="1344" t="str">
        <f>mergeValue(A197) &amp;"."&amp; mergeValue(B197)&amp;"."&amp; mergeValue(C197)&amp;"."&amp; mergeValue(D197)&amp;"."&amp; mergeValue(E197)</f>
        <v>1.1.1.1.1</v>
      </c>
      <c r="M197" s="1345"/>
      <c r="N197" s="1292" t="s">
        <v>83</v>
      </c>
      <c r="O197" s="1351"/>
      <c r="P197" s="1349">
        <v>1</v>
      </c>
      <c r="Q197" s="1416"/>
      <c r="R197" s="1292" t="s">
        <v>83</v>
      </c>
      <c r="S197" s="1351"/>
      <c r="T197" s="1349">
        <v>1</v>
      </c>
      <c r="U197" s="1416"/>
      <c r="V197" s="1292" t="s">
        <v>83</v>
      </c>
      <c r="W197" s="666"/>
      <c r="X197" s="655">
        <v>1</v>
      </c>
      <c r="Y197" s="1042"/>
      <c r="Z197" s="638"/>
      <c r="AA197" s="638"/>
      <c r="AB197" s="1290"/>
      <c r="AC197" s="1292" t="s">
        <v>83</v>
      </c>
      <c r="AD197" s="1290"/>
      <c r="AE197" s="1292" t="s">
        <v>83</v>
      </c>
      <c r="AF197" s="680"/>
      <c r="AG197" s="1346"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4"/>
      <c r="B198" s="1284"/>
      <c r="C198" s="1284"/>
      <c r="D198" s="1284"/>
      <c r="E198" s="1284"/>
      <c r="F198" s="956"/>
      <c r="G198" s="965"/>
      <c r="H198" s="966"/>
      <c r="I198" s="967"/>
      <c r="J198" s="957"/>
      <c r="K198" s="1229"/>
      <c r="L198" s="1344"/>
      <c r="M198" s="1345"/>
      <c r="N198" s="1292"/>
      <c r="O198" s="1351"/>
      <c r="P198" s="1349"/>
      <c r="Q198" s="1416"/>
      <c r="R198" s="1292"/>
      <c r="S198" s="1351"/>
      <c r="T198" s="1349"/>
      <c r="U198" s="1416"/>
      <c r="V198" s="1292"/>
      <c r="W198" s="689"/>
      <c r="X198" s="670"/>
      <c r="Y198" s="670"/>
      <c r="Z198" s="672"/>
      <c r="AA198" s="572" t="str">
        <f>AB197 &amp; "-" &amp; AD197</f>
        <v>-</v>
      </c>
      <c r="AB198" s="1291"/>
      <c r="AC198" s="1292"/>
      <c r="AD198" s="1291"/>
      <c r="AE198" s="1292"/>
      <c r="AF198" s="639"/>
      <c r="AG198" s="1347"/>
      <c r="AH198" s="683"/>
      <c r="AI198" s="686"/>
      <c r="AJ198" s="686"/>
      <c r="AK198" s="686"/>
      <c r="AL198" s="686"/>
      <c r="AM198" s="686"/>
      <c r="AN198" s="686"/>
      <c r="AO198" s="683"/>
      <c r="AP198" s="683"/>
      <c r="AQ198" s="683"/>
      <c r="AR198" s="683"/>
    </row>
    <row r="199" spans="1:46" s="651" customFormat="1" ht="17.100000000000001" customHeight="1">
      <c r="A199" s="1284"/>
      <c r="B199" s="1284"/>
      <c r="C199" s="1284"/>
      <c r="D199" s="1284"/>
      <c r="E199" s="1284"/>
      <c r="F199" s="956"/>
      <c r="G199" s="965"/>
      <c r="H199" s="966"/>
      <c r="I199" s="967"/>
      <c r="J199" s="957"/>
      <c r="K199" s="1229"/>
      <c r="L199" s="1344"/>
      <c r="M199" s="1345"/>
      <c r="N199" s="1292"/>
      <c r="O199" s="1351"/>
      <c r="P199" s="1349"/>
      <c r="Q199" s="1416"/>
      <c r="R199" s="1292"/>
      <c r="S199" s="571"/>
      <c r="T199" s="664"/>
      <c r="U199" s="670"/>
      <c r="V199" s="671"/>
      <c r="W199" s="671"/>
      <c r="X199" s="671"/>
      <c r="Y199" s="671"/>
      <c r="Z199" s="672"/>
      <c r="AA199" s="672"/>
      <c r="AB199" s="673"/>
      <c r="AC199" s="669"/>
      <c r="AD199" s="669"/>
      <c r="AE199" s="673"/>
      <c r="AF199" s="669"/>
      <c r="AG199" s="1347"/>
      <c r="AH199" s="683"/>
      <c r="AI199" s="686"/>
      <c r="AJ199" s="686"/>
      <c r="AK199" s="686"/>
      <c r="AL199" s="686"/>
      <c r="AM199" s="686"/>
      <c r="AN199" s="686"/>
      <c r="AO199" s="683"/>
      <c r="AP199" s="683"/>
      <c r="AQ199" s="683"/>
      <c r="AR199" s="683"/>
    </row>
    <row r="200" spans="1:46" s="651" customFormat="1" ht="17.100000000000001" customHeight="1">
      <c r="A200" s="1284"/>
      <c r="B200" s="1284"/>
      <c r="C200" s="1284"/>
      <c r="D200" s="1284"/>
      <c r="E200" s="1284"/>
      <c r="F200" s="956"/>
      <c r="G200" s="965"/>
      <c r="H200" s="966"/>
      <c r="I200" s="967"/>
      <c r="J200" s="957"/>
      <c r="K200" s="1229"/>
      <c r="L200" s="1344"/>
      <c r="M200" s="1345"/>
      <c r="N200" s="1292"/>
      <c r="O200" s="674"/>
      <c r="P200" s="676"/>
      <c r="Q200" s="675"/>
      <c r="R200" s="671"/>
      <c r="S200" s="671"/>
      <c r="T200" s="671"/>
      <c r="U200" s="671"/>
      <c r="V200" s="671"/>
      <c r="W200" s="671"/>
      <c r="X200" s="671"/>
      <c r="Y200" s="671"/>
      <c r="Z200" s="672"/>
      <c r="AA200" s="672"/>
      <c r="AB200" s="673"/>
      <c r="AC200" s="669"/>
      <c r="AD200" s="669"/>
      <c r="AE200" s="673"/>
      <c r="AF200" s="669"/>
      <c r="AG200" s="1347"/>
      <c r="AH200" s="683"/>
      <c r="AI200" s="686"/>
      <c r="AJ200" s="686"/>
      <c r="AK200" s="686"/>
      <c r="AL200" s="686"/>
      <c r="AM200" s="686"/>
      <c r="AN200" s="686"/>
      <c r="AO200" s="683"/>
      <c r="AP200" s="683"/>
      <c r="AQ200" s="683"/>
      <c r="AR200" s="683"/>
    </row>
    <row r="201" spans="1:46" s="650" customFormat="1" ht="15" customHeight="1">
      <c r="A201" s="1284"/>
      <c r="B201" s="1284"/>
      <c r="C201" s="1284"/>
      <c r="D201" s="128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8"/>
      <c r="AH201" s="685"/>
      <c r="AI201" s="685"/>
      <c r="AJ201" s="687"/>
      <c r="AK201" s="687"/>
      <c r="AL201" s="687"/>
      <c r="AM201" s="687"/>
      <c r="AN201" s="687"/>
      <c r="AO201" s="685"/>
      <c r="AP201" s="685"/>
      <c r="AQ201" s="685"/>
      <c r="AR201" s="685"/>
    </row>
    <row r="202" spans="1:46" s="650" customFormat="1" ht="15" customHeight="1">
      <c r="A202" s="1284"/>
      <c r="B202" s="1284"/>
      <c r="C202" s="128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4"/>
      <c r="B203" s="128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6"/>
      <c r="R207" s="150"/>
      <c r="S207" s="150"/>
      <c r="T207" s="150"/>
      <c r="U207" s="128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6"/>
      <c r="R208" s="150"/>
      <c r="S208" s="150"/>
      <c r="T208" s="150"/>
      <c r="U208" s="1286"/>
      <c r="V208" s="150"/>
      <c r="W208" s="150"/>
      <c r="X208" s="150"/>
      <c r="Y208" s="150"/>
      <c r="Z208" s="150"/>
      <c r="AA208" s="150"/>
      <c r="AB208" s="150"/>
      <c r="AC208" s="150"/>
    </row>
    <row r="209" spans="1:83" ht="15" customHeight="1">
      <c r="G209" s="149"/>
      <c r="H209" s="150"/>
      <c r="I209" s="150"/>
      <c r="J209" s="80"/>
      <c r="K209" s="150"/>
      <c r="L209" s="150"/>
      <c r="M209" s="150"/>
      <c r="N209" s="150"/>
      <c r="O209" s="150"/>
      <c r="Q209" s="128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7" t="s">
        <v>84</v>
      </c>
      <c r="O211" s="1351"/>
      <c r="P211" s="1349">
        <v>1</v>
      </c>
      <c r="Q211" s="1411"/>
      <c r="R211" s="1292" t="s">
        <v>83</v>
      </c>
      <c r="S211" s="1386"/>
      <c r="T211" s="1418">
        <v>1</v>
      </c>
      <c r="U211" s="1287"/>
      <c r="V211" s="129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7"/>
      <c r="O212" s="1351"/>
      <c r="P212" s="1349"/>
      <c r="Q212" s="1411"/>
      <c r="R212" s="1292"/>
      <c r="S212" s="1387"/>
      <c r="T212" s="1419"/>
      <c r="U212" s="1287"/>
      <c r="V212" s="1292"/>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7"/>
      <c r="O213" s="1351"/>
      <c r="P213" s="1349"/>
      <c r="Q213" s="1411"/>
      <c r="R213" s="1292"/>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4">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4"/>
      <c r="B221" s="1284">
        <v>1</v>
      </c>
      <c r="C221" s="831"/>
      <c r="D221" s="831"/>
      <c r="E221" s="833"/>
      <c r="F221" s="833"/>
      <c r="G221" s="833"/>
      <c r="H221" s="833"/>
      <c r="I221" s="828"/>
      <c r="J221" s="827"/>
      <c r="K221" s="830"/>
      <c r="L221" s="744" t="str">
        <f>mergeValue(A221) &amp;"."&amp; mergeValue(B221)</f>
        <v>1.1</v>
      </c>
      <c r="M221" s="658" t="s">
        <v>15</v>
      </c>
      <c r="N221" s="615"/>
      <c r="O221" s="1380"/>
      <c r="P221" s="1381"/>
      <c r="Q221" s="1381"/>
      <c r="R221" s="1381"/>
      <c r="S221" s="1381"/>
      <c r="T221" s="1381"/>
      <c r="U221" s="1381"/>
      <c r="V221" s="1382"/>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4"/>
      <c r="B222" s="1284"/>
      <c r="C222" s="1284">
        <v>1</v>
      </c>
      <c r="D222" s="831"/>
      <c r="E222" s="833"/>
      <c r="F222" s="833"/>
      <c r="G222" s="833"/>
      <c r="H222" s="833"/>
      <c r="I222" s="835"/>
      <c r="J222" s="827"/>
      <c r="K222" s="830"/>
      <c r="L222" s="744" t="str">
        <f>mergeValue(A222) &amp;"."&amp; mergeValue(B222)&amp;"."&amp; mergeValue(C222)</f>
        <v>1.1.1</v>
      </c>
      <c r="M222" s="659" t="s">
        <v>7</v>
      </c>
      <c r="N222" s="615"/>
      <c r="O222" s="1380"/>
      <c r="P222" s="1381"/>
      <c r="Q222" s="1381"/>
      <c r="R222" s="1381"/>
      <c r="S222" s="1381"/>
      <c r="T222" s="1381"/>
      <c r="U222" s="1381"/>
      <c r="V222" s="1382"/>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4"/>
      <c r="B223" s="1284"/>
      <c r="C223" s="1284"/>
      <c r="D223" s="1284">
        <v>1</v>
      </c>
      <c r="E223" s="833"/>
      <c r="F223" s="833"/>
      <c r="G223" s="833"/>
      <c r="H223" s="833"/>
      <c r="I223" s="835"/>
      <c r="J223" s="827"/>
      <c r="K223" s="830"/>
      <c r="L223" s="744" t="str">
        <f>mergeValue(A223) &amp;"."&amp; mergeValue(B223)&amp;"."&amp; mergeValue(C223)&amp;"."&amp; mergeValue(D223)</f>
        <v>1.1.1.1</v>
      </c>
      <c r="M223" s="660" t="s">
        <v>21</v>
      </c>
      <c r="N223" s="615"/>
      <c r="O223" s="1380"/>
      <c r="P223" s="1381"/>
      <c r="Q223" s="1381"/>
      <c r="R223" s="1381"/>
      <c r="S223" s="1381"/>
      <c r="T223" s="1381"/>
      <c r="U223" s="1381"/>
      <c r="V223" s="1382"/>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4"/>
      <c r="B224" s="1284"/>
      <c r="C224" s="1284"/>
      <c r="D224" s="1284"/>
      <c r="E224" s="1284">
        <v>1</v>
      </c>
      <c r="F224" s="833"/>
      <c r="G224" s="833"/>
      <c r="H224" s="831">
        <v>1</v>
      </c>
      <c r="I224" s="1284">
        <v>1</v>
      </c>
      <c r="J224" s="833"/>
      <c r="K224" s="838"/>
      <c r="L224" s="744" t="str">
        <f>mergeValue(A224) &amp;"."&amp; mergeValue(B224)&amp;"."&amp; mergeValue(C224)&amp;"."&amp; mergeValue(D224)&amp;"."&amp; mergeValue(E224)</f>
        <v>1.1.1.1.1</v>
      </c>
      <c r="M224" s="524" t="s">
        <v>8</v>
      </c>
      <c r="N224" s="615"/>
      <c r="O224" s="1287"/>
      <c r="P224" s="1288"/>
      <c r="Q224" s="1288"/>
      <c r="R224" s="1288"/>
      <c r="S224" s="1288"/>
      <c r="T224" s="1288"/>
      <c r="U224" s="1288"/>
      <c r="V224" s="1289"/>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45">
      <c r="A225" s="1284"/>
      <c r="B225" s="1284"/>
      <c r="C225" s="1284"/>
      <c r="D225" s="1284"/>
      <c r="E225" s="1284"/>
      <c r="F225" s="1284">
        <v>1</v>
      </c>
      <c r="G225" s="831"/>
      <c r="H225" s="831"/>
      <c r="I225" s="1284"/>
      <c r="J225" s="1284">
        <v>1</v>
      </c>
      <c r="K225" s="839"/>
      <c r="L225" s="744" t="str">
        <f>mergeValue(A225) &amp;"."&amp; mergeValue(B225)&amp;"."&amp; mergeValue(C225)&amp;"."&amp; mergeValue(D225)&amp;"."&amp; mergeValue(E225)&amp;"."&amp; mergeValue(F225)</f>
        <v>1.1.1.1.1.1</v>
      </c>
      <c r="M225" s="525" t="s">
        <v>9</v>
      </c>
      <c r="N225" s="615"/>
      <c r="O225" s="1287"/>
      <c r="P225" s="1288"/>
      <c r="Q225" s="1288"/>
      <c r="R225" s="1288"/>
      <c r="S225" s="1288"/>
      <c r="T225" s="1288"/>
      <c r="U225" s="1288"/>
      <c r="V225" s="1289"/>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284"/>
      <c r="B226" s="1284"/>
      <c r="C226" s="1284"/>
      <c r="D226" s="1284"/>
      <c r="E226" s="1284"/>
      <c r="F226" s="1284"/>
      <c r="G226" s="831">
        <v>1</v>
      </c>
      <c r="H226" s="831"/>
      <c r="I226" s="1284"/>
      <c r="J226" s="1284"/>
      <c r="K226" s="839">
        <v>1</v>
      </c>
      <c r="L226" s="744" t="str">
        <f>mergeValue(A226) &amp;"."&amp; mergeValue(B226)&amp;"."&amp; mergeValue(C226)&amp;"."&amp; mergeValue(D226)&amp;"."&amp; mergeValue(E226)&amp;"."&amp; mergeValue(F226)&amp;"."&amp; mergeValue(G226)</f>
        <v>1.1.1.1.1.1.1</v>
      </c>
      <c r="M226" s="1016"/>
      <c r="N226" s="615"/>
      <c r="O226" s="726"/>
      <c r="P226" s="726"/>
      <c r="Q226" s="726"/>
      <c r="R226" s="1291"/>
      <c r="S226" s="1292" t="s">
        <v>83</v>
      </c>
      <c r="T226" s="1291"/>
      <c r="U226" s="1292" t="s">
        <v>83</v>
      </c>
      <c r="V226" s="726"/>
      <c r="W226" s="1302"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284"/>
      <c r="B227" s="1284"/>
      <c r="C227" s="1284"/>
      <c r="D227" s="1284"/>
      <c r="E227" s="1284"/>
      <c r="F227" s="1284"/>
      <c r="G227" s="831"/>
      <c r="H227" s="831"/>
      <c r="I227" s="1284"/>
      <c r="J227" s="1284"/>
      <c r="K227" s="839"/>
      <c r="L227" s="752"/>
      <c r="M227" s="615"/>
      <c r="N227" s="615"/>
      <c r="O227" s="726"/>
      <c r="P227" s="726"/>
      <c r="Q227" s="732" t="str">
        <f>R226 &amp; "-" &amp; T226</f>
        <v>-</v>
      </c>
      <c r="R227" s="1291"/>
      <c r="S227" s="1292"/>
      <c r="T227" s="1291"/>
      <c r="U227" s="1292"/>
      <c r="V227" s="726"/>
      <c r="W227" s="1303"/>
      <c r="X227" s="759"/>
      <c r="Y227" s="777"/>
      <c r="Z227" s="777" t="str">
        <f t="shared" si="3"/>
        <v/>
      </c>
      <c r="AA227" s="777"/>
      <c r="AB227" s="777"/>
      <c r="AC227" s="777"/>
      <c r="AD227" s="759"/>
      <c r="AE227" s="759"/>
      <c r="AF227" s="759"/>
      <c r="AG227" s="759"/>
      <c r="AH227" s="759"/>
      <c r="AI227" s="759"/>
      <c r="AJ227" s="759"/>
    </row>
    <row r="228" spans="1:36" s="751" customFormat="1" ht="15" customHeight="1">
      <c r="A228" s="1284"/>
      <c r="B228" s="1284"/>
      <c r="C228" s="1284"/>
      <c r="D228" s="1284"/>
      <c r="E228" s="1284"/>
      <c r="F228" s="1284"/>
      <c r="G228" s="833"/>
      <c r="H228" s="831"/>
      <c r="I228" s="1284"/>
      <c r="J228" s="1284"/>
      <c r="K228" s="838"/>
      <c r="L228" s="654"/>
      <c r="M228" s="527" t="s">
        <v>24</v>
      </c>
      <c r="N228" s="728"/>
      <c r="O228" s="728"/>
      <c r="P228" s="728"/>
      <c r="Q228" s="728"/>
      <c r="R228" s="728"/>
      <c r="S228" s="728"/>
      <c r="T228" s="728"/>
      <c r="U228" s="728"/>
      <c r="V228" s="725"/>
      <c r="W228" s="1304"/>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284"/>
      <c r="B229" s="1284"/>
      <c r="C229" s="1284"/>
      <c r="D229" s="1284"/>
      <c r="E229" s="1284"/>
      <c r="F229" s="833"/>
      <c r="G229" s="833"/>
      <c r="H229" s="831"/>
      <c r="I229" s="128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284"/>
      <c r="B230" s="1284"/>
      <c r="C230" s="1284"/>
      <c r="D230" s="128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284"/>
      <c r="B231" s="1284"/>
      <c r="C231" s="128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284"/>
      <c r="B232" s="128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28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284">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2"/>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284"/>
      <c r="B239" s="1284">
        <v>1</v>
      </c>
      <c r="C239" s="963"/>
      <c r="D239" s="963"/>
      <c r="E239" s="974"/>
      <c r="F239" s="974"/>
      <c r="G239" s="974"/>
      <c r="H239" s="974"/>
      <c r="I239" s="969"/>
      <c r="J239" s="902"/>
      <c r="K239" s="905"/>
      <c r="L239" s="978" t="str">
        <f>mergeValue(A239) &amp;"."&amp; mergeValue(B239)</f>
        <v>1.1</v>
      </c>
      <c r="M239" s="658" t="s">
        <v>15</v>
      </c>
      <c r="N239" s="615"/>
      <c r="O239" s="1380"/>
      <c r="P239" s="1381"/>
      <c r="Q239" s="1381"/>
      <c r="R239" s="1381"/>
      <c r="S239" s="1381"/>
      <c r="T239" s="1381"/>
      <c r="U239" s="1381"/>
      <c r="V239" s="1382"/>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284"/>
      <c r="B240" s="1284"/>
      <c r="C240" s="1284">
        <v>1</v>
      </c>
      <c r="D240" s="963"/>
      <c r="E240" s="974"/>
      <c r="F240" s="974"/>
      <c r="G240" s="974"/>
      <c r="H240" s="974"/>
      <c r="I240" s="910"/>
      <c r="J240" s="902"/>
      <c r="K240" s="905"/>
      <c r="L240" s="978" t="str">
        <f>mergeValue(A240) &amp;"."&amp; mergeValue(B240)&amp;"."&amp; mergeValue(C240)</f>
        <v>1.1.1</v>
      </c>
      <c r="M240" s="659" t="s">
        <v>7</v>
      </c>
      <c r="N240" s="615"/>
      <c r="O240" s="1380"/>
      <c r="P240" s="1381"/>
      <c r="Q240" s="1381"/>
      <c r="R240" s="1381"/>
      <c r="S240" s="1381"/>
      <c r="T240" s="1381"/>
      <c r="U240" s="1381"/>
      <c r="V240" s="1382"/>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284"/>
      <c r="B241" s="1284"/>
      <c r="C241" s="1284"/>
      <c r="D241" s="1284">
        <v>1</v>
      </c>
      <c r="E241" s="974"/>
      <c r="F241" s="974"/>
      <c r="G241" s="974"/>
      <c r="H241" s="974"/>
      <c r="I241" s="910"/>
      <c r="J241" s="902"/>
      <c r="K241" s="905"/>
      <c r="L241" s="978" t="str">
        <f>mergeValue(A241) &amp;"."&amp; mergeValue(B241)&amp;"."&amp; mergeValue(C241)&amp;"."&amp; mergeValue(D241)</f>
        <v>1.1.1.1</v>
      </c>
      <c r="M241" s="660" t="s">
        <v>21</v>
      </c>
      <c r="N241" s="615"/>
      <c r="O241" s="1380"/>
      <c r="P241" s="1381"/>
      <c r="Q241" s="1381"/>
      <c r="R241" s="1381"/>
      <c r="S241" s="1381"/>
      <c r="T241" s="1381"/>
      <c r="U241" s="1381"/>
      <c r="V241" s="1382"/>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284"/>
      <c r="B242" s="1284"/>
      <c r="C242" s="1284"/>
      <c r="D242" s="1284"/>
      <c r="E242" s="1284">
        <v>1</v>
      </c>
      <c r="F242" s="974"/>
      <c r="G242" s="974"/>
      <c r="H242" s="963">
        <v>1</v>
      </c>
      <c r="I242" s="1284">
        <v>1</v>
      </c>
      <c r="J242" s="974"/>
      <c r="K242" s="913"/>
      <c r="L242" s="978" t="str">
        <f>mergeValue(A242) &amp;"."&amp; mergeValue(B242)&amp;"."&amp; mergeValue(C242)&amp;"."&amp; mergeValue(D242)&amp;"."&amp; mergeValue(E242)</f>
        <v>1.1.1.1.1</v>
      </c>
      <c r="M242" s="524" t="s">
        <v>8</v>
      </c>
      <c r="N242" s="615"/>
      <c r="O242" s="1287"/>
      <c r="P242" s="1288"/>
      <c r="Q242" s="1288"/>
      <c r="R242" s="1288"/>
      <c r="S242" s="1288"/>
      <c r="T242" s="1288"/>
      <c r="U242" s="1288"/>
      <c r="V242" s="1289"/>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45">
      <c r="A243" s="1284"/>
      <c r="B243" s="1284"/>
      <c r="C243" s="1284"/>
      <c r="D243" s="1284"/>
      <c r="E243" s="1284"/>
      <c r="F243" s="1284">
        <v>1</v>
      </c>
      <c r="G243" s="963"/>
      <c r="H243" s="963"/>
      <c r="I243" s="1284"/>
      <c r="J243" s="1284">
        <v>1</v>
      </c>
      <c r="K243" s="914"/>
      <c r="L243" s="978" t="str">
        <f>mergeValue(A243) &amp;"."&amp; mergeValue(B243)&amp;"."&amp; mergeValue(C243)&amp;"."&amp; mergeValue(D243)&amp;"."&amp; mergeValue(E243)&amp;"."&amp; mergeValue(F243)</f>
        <v>1.1.1.1.1.1</v>
      </c>
      <c r="M243" s="525" t="s">
        <v>9</v>
      </c>
      <c r="N243" s="615"/>
      <c r="O243" s="1287"/>
      <c r="P243" s="1288"/>
      <c r="Q243" s="1288"/>
      <c r="R243" s="1288"/>
      <c r="S243" s="1288"/>
      <c r="T243" s="1288"/>
      <c r="U243" s="1288"/>
      <c r="V243" s="1289"/>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284"/>
      <c r="B244" s="1284"/>
      <c r="C244" s="1284"/>
      <c r="D244" s="1284"/>
      <c r="E244" s="1284"/>
      <c r="F244" s="1284"/>
      <c r="G244" s="963">
        <v>1</v>
      </c>
      <c r="H244" s="963"/>
      <c r="I244" s="1284"/>
      <c r="J244" s="1284"/>
      <c r="K244" s="914">
        <v>1</v>
      </c>
      <c r="L244" s="978" t="str">
        <f>mergeValue(A244) &amp;"."&amp; mergeValue(B244)&amp;"."&amp; mergeValue(C244)&amp;"."&amp; mergeValue(D244)&amp;"."&amp; mergeValue(E244)&amp;"."&amp; mergeValue(F244)&amp;"."&amp; mergeValue(G244)</f>
        <v>1.1.1.1.1.1.1</v>
      </c>
      <c r="M244" s="1016"/>
      <c r="N244" s="615"/>
      <c r="O244" s="726"/>
      <c r="P244" s="726"/>
      <c r="Q244" s="1040"/>
      <c r="R244" s="1291"/>
      <c r="S244" s="1292" t="s">
        <v>83</v>
      </c>
      <c r="T244" s="1291"/>
      <c r="U244" s="1292" t="s">
        <v>83</v>
      </c>
      <c r="V244" s="726"/>
      <c r="W244" s="1302"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284"/>
      <c r="B245" s="1284"/>
      <c r="C245" s="1284"/>
      <c r="D245" s="1284"/>
      <c r="E245" s="1284"/>
      <c r="F245" s="1284"/>
      <c r="G245" s="963"/>
      <c r="H245" s="963"/>
      <c r="I245" s="1284"/>
      <c r="J245" s="1284"/>
      <c r="K245" s="914"/>
      <c r="L245" s="752"/>
      <c r="M245" s="615"/>
      <c r="N245" s="615"/>
      <c r="O245" s="726"/>
      <c r="P245" s="726"/>
      <c r="Q245" s="732" t="str">
        <f>R244 &amp; "-" &amp; T244</f>
        <v>-</v>
      </c>
      <c r="R245" s="1291"/>
      <c r="S245" s="1292"/>
      <c r="T245" s="1291"/>
      <c r="U245" s="1292"/>
      <c r="V245" s="726"/>
      <c r="W245" s="1303"/>
      <c r="X245" s="956"/>
      <c r="Y245" s="777"/>
      <c r="Z245" s="777" t="str">
        <f t="shared" si="4"/>
        <v/>
      </c>
      <c r="AA245" s="777"/>
      <c r="AB245" s="777"/>
      <c r="AC245" s="777"/>
      <c r="AD245" s="956"/>
      <c r="AE245" s="956"/>
      <c r="AF245" s="956"/>
      <c r="AG245" s="956"/>
      <c r="AH245" s="956"/>
      <c r="AI245" s="956"/>
      <c r="AJ245" s="956"/>
    </row>
    <row r="246" spans="1:36" s="938" customFormat="1" ht="15" customHeight="1">
      <c r="A246" s="1284"/>
      <c r="B246" s="1284"/>
      <c r="C246" s="1284"/>
      <c r="D246" s="1284"/>
      <c r="E246" s="1284"/>
      <c r="F246" s="1284"/>
      <c r="G246" s="974"/>
      <c r="H246" s="963"/>
      <c r="I246" s="1284"/>
      <c r="J246" s="1284"/>
      <c r="K246" s="913"/>
      <c r="L246" s="654"/>
      <c r="M246" s="527" t="s">
        <v>24</v>
      </c>
      <c r="N246" s="954"/>
      <c r="O246" s="954"/>
      <c r="P246" s="954"/>
      <c r="Q246" s="954"/>
      <c r="R246" s="954"/>
      <c r="S246" s="954"/>
      <c r="T246" s="954"/>
      <c r="U246" s="954"/>
      <c r="V246" s="725"/>
      <c r="W246" s="1304"/>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284"/>
      <c r="B247" s="1284"/>
      <c r="C247" s="1284"/>
      <c r="D247" s="1284"/>
      <c r="E247" s="1284"/>
      <c r="F247" s="974"/>
      <c r="G247" s="974"/>
      <c r="H247" s="963"/>
      <c r="I247" s="1284"/>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284"/>
      <c r="B248" s="1284"/>
      <c r="C248" s="1284"/>
      <c r="D248" s="1284"/>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284"/>
      <c r="B249" s="1284"/>
      <c r="C249" s="1284"/>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284"/>
      <c r="B250" s="128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28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4"/>
      <c r="D297" s="1230">
        <v>1</v>
      </c>
      <c r="E297" s="1286"/>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4"/>
      <c r="D298" s="1230"/>
      <c r="E298" s="128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5"/>
      <c r="D302" s="241"/>
      <c r="E302" s="424"/>
      <c r="F302" s="1396"/>
      <c r="G302" s="1230">
        <v>0</v>
      </c>
      <c r="H302" s="1228"/>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5"/>
      <c r="D303" s="241"/>
      <c r="E303" s="424"/>
      <c r="F303" s="1396"/>
      <c r="G303" s="1230"/>
      <c r="H303" s="1228"/>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2">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2"/>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2"/>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2"/>
      <c r="B340" s="1282">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82"/>
      <c r="B341" s="1282"/>
      <c r="C341" s="1282">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2"/>
      <c r="B342" s="1282"/>
      <c r="C342" s="1282"/>
      <c r="D342" s="319">
        <v>1</v>
      </c>
      <c r="F342" s="313" t="str">
        <f>"4."&amp;mergeValue(A342) &amp;"."&amp;mergeValue(B342)&amp;"."&amp;mergeValue(C342)&amp;"."&amp;mergeValue(D342)</f>
        <v>4.1.1.1.1</v>
      </c>
      <c r="G342" s="392" t="s">
        <v>477</v>
      </c>
      <c r="H342" s="297"/>
      <c r="I342" s="1283" t="s">
        <v>569</v>
      </c>
      <c r="J342" s="312"/>
      <c r="K342" s="206"/>
      <c r="L342" s="206"/>
      <c r="M342" s="206"/>
      <c r="N342" s="206"/>
      <c r="O342" s="206"/>
      <c r="P342" s="206"/>
      <c r="Q342" s="206"/>
      <c r="R342" s="206"/>
      <c r="S342" s="206"/>
      <c r="T342" s="206"/>
    </row>
    <row r="343" spans="1:83" s="182" customFormat="1" ht="18.75">
      <c r="A343" s="1282"/>
      <c r="B343" s="1282"/>
      <c r="C343" s="1282"/>
      <c r="D343" s="319"/>
      <c r="F343" s="396"/>
      <c r="G343" s="397" t="s">
        <v>4</v>
      </c>
      <c r="H343" s="398"/>
      <c r="I343" s="1283"/>
      <c r="J343" s="312"/>
      <c r="K343" s="206"/>
      <c r="L343" s="206"/>
      <c r="M343" s="206"/>
      <c r="N343" s="206"/>
      <c r="O343" s="206"/>
      <c r="P343" s="206"/>
      <c r="Q343" s="206"/>
      <c r="R343" s="206"/>
      <c r="S343" s="206"/>
      <c r="T343" s="206"/>
    </row>
    <row r="344" spans="1:83" s="182" customFormat="1" ht="18.75">
      <c r="A344" s="1282"/>
      <c r="B344" s="128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2"/>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9"/>
      <c r="E356" s="1370"/>
      <c r="F356" s="1371"/>
      <c r="G356" s="1108"/>
      <c r="H356" s="1166"/>
      <c r="I356" s="1165"/>
      <c r="J356" s="1130"/>
      <c r="K356" s="1108" t="s">
        <v>449</v>
      </c>
      <c r="L356" s="1283"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9"/>
      <c r="E357" s="1370"/>
      <c r="F357" s="1371"/>
      <c r="G357" s="1086"/>
      <c r="H357" s="1152" t="s">
        <v>274</v>
      </c>
      <c r="I357" s="1147"/>
      <c r="J357" s="1147"/>
      <c r="K357" s="1145"/>
      <c r="L357" s="1283"/>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9"/>
      <c r="E362" s="1370"/>
      <c r="F362" s="1371"/>
      <c r="G362" s="1108"/>
      <c r="H362" s="1166"/>
      <c r="I362" s="1165"/>
      <c r="J362" s="1169"/>
      <c r="K362" s="1108" t="s">
        <v>449</v>
      </c>
      <c r="L362" s="1283" t="s">
        <v>703</v>
      </c>
      <c r="M362" s="1155"/>
      <c r="N362" s="1100"/>
      <c r="O362" s="1100"/>
    </row>
    <row r="363" spans="1:83" s="1071" customFormat="1" ht="17.100000000000001" customHeight="1">
      <c r="A363" s="1105"/>
      <c r="B363" s="1094"/>
      <c r="C363" s="1080"/>
      <c r="D363" s="1369"/>
      <c r="E363" s="1370"/>
      <c r="F363" s="1371"/>
      <c r="G363" s="1086"/>
      <c r="H363" s="1152" t="s">
        <v>274</v>
      </c>
      <c r="I363" s="1147"/>
      <c r="J363" s="1147"/>
      <c r="K363" s="1145"/>
      <c r="L363" s="1283"/>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link="1"/>
  <mergeCells count="310">
    <mergeCell ref="V211:V212"/>
    <mergeCell ref="T211:T212"/>
    <mergeCell ref="AT91:AT92"/>
    <mergeCell ref="AU91:AU92"/>
    <mergeCell ref="AV91:AV92"/>
    <mergeCell ref="AW91:AW92"/>
    <mergeCell ref="O85:AX85"/>
    <mergeCell ref="O86:AX86"/>
    <mergeCell ref="O87:AX87"/>
    <mergeCell ref="O88:AX88"/>
    <mergeCell ref="O89:AX89"/>
    <mergeCell ref="O90:AX90"/>
    <mergeCell ref="AM91:AM92"/>
    <mergeCell ref="AN91:AN92"/>
    <mergeCell ref="AO91:AO92"/>
    <mergeCell ref="AP91:AP92"/>
    <mergeCell ref="AG91:AG92"/>
    <mergeCell ref="AH91:AH92"/>
    <mergeCell ref="AI91:AI92"/>
    <mergeCell ref="AA91:AA92"/>
    <mergeCell ref="AB91:AB92"/>
    <mergeCell ref="AF91:AF9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D297:D298"/>
    <mergeCell ref="E297:E298"/>
    <mergeCell ref="N211:N214"/>
    <mergeCell ref="Q211:Q213"/>
    <mergeCell ref="O211:O213"/>
    <mergeCell ref="P211:P213"/>
    <mergeCell ref="U211:U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O130:V130"/>
    <mergeCell ref="T131:T132"/>
    <mergeCell ref="T73:T74"/>
    <mergeCell ref="O67:V67"/>
    <mergeCell ref="O68:V68"/>
    <mergeCell ref="O69:V69"/>
    <mergeCell ref="R131:R132"/>
    <mergeCell ref="R73:R74"/>
    <mergeCell ref="AY91:AY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I15:I18"/>
    <mergeCell ref="E35:E40"/>
    <mergeCell ref="M9:M11"/>
    <mergeCell ref="F15:F19"/>
    <mergeCell ref="G9:G13"/>
    <mergeCell ref="H9:H12"/>
    <mergeCell ref="G15:G19"/>
    <mergeCell ref="F36:F39"/>
    <mergeCell ref="I35:I40"/>
    <mergeCell ref="W27:W29"/>
    <mergeCell ref="R37:R38"/>
    <mergeCell ref="T37:T38"/>
    <mergeCell ref="P28:Q28"/>
    <mergeCell ref="W37:W39"/>
    <mergeCell ref="O28:O29"/>
    <mergeCell ref="O30:U30"/>
    <mergeCell ref="U27:U29"/>
    <mergeCell ref="J36:J39"/>
    <mergeCell ref="U37:U38"/>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E9:E13"/>
    <mergeCell ref="N9:N11"/>
    <mergeCell ref="K9:K12"/>
    <mergeCell ref="J9:J12"/>
    <mergeCell ref="F9:F13"/>
    <mergeCell ref="E15:E19"/>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E107:E114"/>
    <mergeCell ref="A103:A118"/>
    <mergeCell ref="B104:B117"/>
    <mergeCell ref="C105:C116"/>
    <mergeCell ref="O128:V128"/>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J109:J112"/>
    <mergeCell ref="F90:F93"/>
    <mergeCell ref="J90:J93"/>
    <mergeCell ref="O103:AA103"/>
    <mergeCell ref="O104:AA104"/>
    <mergeCell ref="O105:AA105"/>
    <mergeCell ref="Y109:Y111"/>
    <mergeCell ref="Y91:Y92"/>
    <mergeCell ref="Z91:Z92"/>
    <mergeCell ref="S73:S74"/>
    <mergeCell ref="U149:U150"/>
    <mergeCell ref="O49:V49"/>
    <mergeCell ref="O50:V50"/>
    <mergeCell ref="O51:V51"/>
    <mergeCell ref="O52:V52"/>
    <mergeCell ref="O53:V53"/>
    <mergeCell ref="O54:V54"/>
    <mergeCell ref="O70:V70"/>
    <mergeCell ref="O71:V71"/>
    <mergeCell ref="O72:V72"/>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XG85:WXG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KU85:KU91 UQ85:UQ91 AEM85:AEM91 AOI85:AOI91 AYE85:AYE91 BIA85:BIA91 BRW85:BRW91 CBS85:CBS91 CLO85:CLO91 CVK85:CVK91 DFG85:DFG91 DPC85:DPC91 DYY85:DYY91 EIU85:EIU91 ESQ85:ESQ91 FCM85:FCM91 FMI85:FMI91 FWE85:FWE91 GGA85:GGA91 GPW85:GPW91 GZS85:GZS91 HJO85:HJO91 HTK85:HTK91 IDG85:IDG91 INC85:INC91 IWY85:IWY91 JGU85:JGU91 JQQ85:JQQ91 KAM85:KAM91 KKI85:KKI91 KUE85:KUE91 LEA85:LEA91 LNW85:LNW91 LXS85:LXS91 MHO85:MHO91 MRK85:MRK91 NBG85:NBG91 NLC85:NLC91 NUY85:NUY91 OEU85:OEU91 OOQ85:OOQ91 OYM85:OYM91 PII85:PII91 PSE85:PSE91 QCA85:QCA91 QLW85:QLW91 QVS85:QVS91 RFO85:RFO91 RPK85:RPK91 RZG85:RZG91 SJC85:SJC91 SSY85:SSY91 TCU85:TCU91 TMQ85:TMQ91 TWM85:TWM91 UGI85:UGI91 UQE85:UQE91 VAA85:VAA91 VJW85:VJW91 VTS85:VTS91 WDO85:WDO91 WNK85:WNK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91 V91 AC91 AJ91 AQ9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NI91:WNI92 WMG149 WWC37 WMG73 WWC73 WMG131 WXE91:WXE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KQ91:KQ92 UM91:UM92 AEI91:AEI92 AOE91:AOE92 AYA91:AYA92 BHW91:BHW92 BRS91:BRS92 CBO91:CBO92 CLK91:CLK92 CVG91:CVG92 DFC91:DFC92 DOY91:DOY92 DYU91:DYU92 EIQ91:EIQ92 ESM91:ESM92 FCI91:FCI92 FME91:FME92 FWA91:FWA92 GFW91:GFW92 GPS91:GPS92 GZO91:GZO92 HJK91:HJK92 HTG91:HTG92 IDC91:IDC92 IMY91:IMY92 IWU91:IWU92 JGQ91:JGQ92 JQM91:JQM92 KAI91:KAI92 KKE91:KKE92 KUA91:KUA92 LDW91:LDW92 LNS91:LNS92 LXO91:LXO92 MHK91:MHK92 MRG91:MRG92 NBC91:NBC92 NKY91:NKY92 NUU91:NUU92 OEQ91:OEQ92 OOM91:OOM92 OYI91:OYI92 PIE91:PIE92 PSA91:PSA92 QBW91:QBW92 QLS91:QLS92 QVO91:QVO92 RFK91:RFK92 RPG91:RPG92 RZC91:RZC92 SIY91:SIY92 SSU91:SSU92 TCQ91:TCQ92 TMM91:TMM92 TWI91:TWI92 UGE91:UGE92 UQA91:UQA92 UZW91:UZW92 VJS91:VJS92 VTO91:VTO92 WDK91:WDK92 WNG91:WNG92 WXC91:WXC92 KS91:KS92 UO91:UO92 AEK91:AEK92 AOG91:AOG92 AYC91:AYC92 BHY91:BHY92 BRU91:BRU92 CBQ91:CBQ92 CLM91:CLM92 CVI91:CVI92 DFE91:DFE92 DPA91:DPA92 DYW91:DYW92 EIS91:EIS92 ESO91:ESO92 FCK91:FCK92 FMG91:FMG92 FWC91:FWC92 GFY91:GFY92 GPU91:GPU92 GZQ91:GZQ92 HJM91:HJM92 HTI91:HTI92 IDE91:IDE92 INA91:INA92 IWW91:IWW92 JGS91:JGS92 JQO91:JQO92 KAK91:KAK92 KKG91:KKG92 KUC91:KUC92 LDY91:LDY92 LNU91:LNU92 LXQ91:LXQ92 MHM91:MHM92 MRI91:MRI92 NBE91:NBE92 NLA91:NLA92 NUW91:NUW92 OES91:OES92 OOO91:OOO92 OYK91:OYK92 PIG91:PIG92 PSC91:PSC92 QBY91:QBY92 QLU91:QLU92 QVQ91:QVQ92 RFM91:RFM92 RPI91:RPI92 RZE91:RZE92 SJA91:SJA92 SSW91:SSW92 TCS91:TCS92 TMO91:TMO92 TWK91:TWK92 UGG91:UGG92 UQC91:UQC92 UZY91:UZY92 VJU91:VJU92 VTQ91:VTQ92 WDM91:WDM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AE197 U91:U92 Z91:Z92 AB91:AB92 AG91:AG92 AI91:AI92 AN91:AN92 AP91:AP92 AU91:AU92 AW91:AW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NF91:WNF92 WXB91:WXB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KR91:KR92 UN91:UN92 AEJ91:AEJ92 AOF91:AOF92 AYB91:AYB92 BHX91:BHX92 BRT91:BRT92 CBP91:CBP92 CLL91:CLL92 CVH91:CVH92 DFD91:DFD92 DOZ91:DOZ92 DYV91:DYV92 EIR91:EIR92 ESN91:ESN92 FCJ91:FCJ92 FMF91:FMF92 FWB91:FWB92 GFX91:GFX92 GPT91:GPT92 GZP91:GZP92 HJL91:HJL92 HTH91:HTH92 IDD91:IDD92 IMZ91:IMZ92 IWV91:IWV92 JGR91:JGR92 JQN91:JQN92 KAJ91:KAJ92 KKF91:KKF92 KUB91:KUB92 LDX91:LDX92 LNT91:LNT92 LXP91:LXP92 MHL91:MHL92 MRH91:MRH92 NBD91:NBD92 NKZ91:NKZ92 NUV91:NUV92 OER91:OER92 OON91:OON92 OYJ91:OYJ92 PIF91:PIF92 PSB91:PSB92 QBX91:QBX92 QLT91:QLT92 QVP91:QVP92 RFL91:RFL92 RPH91:RPH92 RZD91:RZD92 SIZ91:SIZ92 SSV91:SSV92 TCR91:TCR92 TMN91:TMN92 TWJ91:TWJ92 UGF91:UGF92 UQB91:UQB92 UZX91:UZX92 VJT91:VJT92 VTP91:VTP92 WDL91:WDL92 WNH91:WNH92 WXD91:WXD92 R91:R92 KP91:KP92 UL91:UL92 AEH91:AEH92 AOD91:AOD92 AXZ91:AXZ92 BHV91:BHV92 BRR91:BRR92 CBN91:CBN92 CLJ91:CLJ92 CVF91:CVF92 DFB91:DFB92 DOX91:DOX92 DYT91:DYT92 EIP91:EIP92 ESL91:ESL92 FCH91:FCH92 FMD91:FMD92 FVZ91:FVZ92 GFV91:GFV92 GPR91:GPR92 GZN91:GZN92 HJJ91:HJJ92 HTF91:HTF92 IDB91:IDB92 IMX91:IMX92 IWT91:IWT92 JGP91:JGP92 JQL91:JQL92 KAH91:KAH92 KKD91:KKD92 KTZ91:KTZ92 LDV91:LDV92 LNR91:LNR92 LXN91:LXN92 MHJ91:MHJ92 MRF91:MRF92 NBB91:NBB92 NKX91:NKX92 NUT91:NUT92 OEP91:OEP92 OOL91:OOL92 OYH91:OYH92 PID91:PID92 PRZ91:PRZ92 QBV91:QBV92 QLR91:QLR92 QVN91:QVN92 RFJ91:RFJ92 RPF91:RPF92 RZB91:RZB92 SIX91:SIX92 SST91:SST92 TCP91:TCP92 TML91:TML92 TWH91:TWH92 UGD91:UGD92 UPZ91:UPZ92 UZV91:UZV92 VJR91:VJR92 VTN91:VTN92 WDJ91:WDJ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AA91:AA92 Y91:Y92 AH91:AH92 AF91:AF92 AO91:AO92 AM91:AM92 AV91:AV92 AT91:AT92"/>
    <dataValidation allowBlank="1" promptTitle="checkPeriodRange" sqref="WWD109:WWD110 WVY38 WVY74 WVY132 WXA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KO92 UK92 AEG92 AOC92 AXY92 BHU92 BRQ92 CBM92 CLI92 CVE92 DFA92 DOW92 DYS92 EIO92 ESK92 FCG92 FMC92 FVY92 GFU92 GPQ92 GZM92 HJI92 HTE92 IDA92 IMW92 IWS92 JGO92 JQK92 KAG92 KKC92 KTY92 LDU92 LNQ92 LXM92 MHI92 MRE92 NBA92 NKW92 NUS92 OEO92 OOK92 OYG92 PIC92 PRY92 QBU92 QLQ92 QVM92 RFI92 RPE92 RZA92 SIW92 SSS92 TCO92 TMK92 TWG92 UGC92 UPY92 UZU92 VJQ92 VTM92 WDI92 WNE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92 AE92 AL92 AS9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WY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KM90 UI90 AEE90 AOA90 AXW90 BHS90 BRO90 CBK90 CLG90 CVC90 DEY90 DOU90 DYQ90 EIM90 ESI90 FCE90 FMA90 FVW90 GFS90 GPO90 GZK90 HJG90 HTC90 ICY90 IMU90 IWQ90 JGM90 JQI90 KAE90 KKA90 KTW90 LDS90 LNO90 LXK90 MHG90 MRC90 NAY90 NKU90 NUQ90 OEM90 OOI90 OYE90 PIA90 PRW90 QBS90 QLO90 QVK90 RFG90 RPC90 RYY90 SIU90 SSQ90 TCM90 TMI90 TWE90 UGA90 UPW90 UZS90 VJO90 VTK90 WDG90 WNC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WW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KK91 UG91 AEC91 ANY91 AXU91 BHQ91 BRM91 CBI91 CLE91 CVA91 DEW91 DOS91 DYO91 EIK91 ESG91 FCC91 FLY91 FVU91 GFQ91 GPM91 GZI91 HJE91 HTA91 ICW91 IMS91 IWO91 JGK91 JQG91 KAC91 KJY91 KTU91 LDQ91 LNM91 LXI91 MHE91 MRA91 NAW91 NKS91 NUO91 OEK91 OOG91 OYC91 PHY91 PRU91 QBQ91 QLM91 QVI91 RFE91 RPA91 RYW91 SIS91 SSO91 TCK91 TMG91 TWC91 UFY91 UPU91 UZQ91 VJM91 VTI91 WDE91 WNA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WV94:WXG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KJ94:KU95 UF94:UQ95 AEB94:AEM95 ANX94:AOI95 AXT94:AYE95 BHP94:BIA95 BRL94:BRW95 CBH94:CBS95 CLD94:CLO95 CUZ94:CVK95 DEV94:DFG95 DOR94:DPC95 DYN94:DYY95 EIJ94:EIU95 ESF94:ESQ95 FCB94:FCM95 FLX94:FMI95 FVT94:FWE95 GFP94:GGA95 GPL94:GPW95 GZH94:GZS95 HJD94:HJO95 HSZ94:HTK95 ICV94:IDG95 IMR94:INC95 IWN94:IWY95 JGJ94:JGU95 JQF94:JQQ95 KAB94:KAM95 KJX94:KKI95 KTT94:KUE95 LDP94:LEA95 LNL94:LNW95 LXH94:LXS95 MHD94:MHO95 MQZ94:MRK95 NAV94:NBG95 NKR94:NLC95 NUN94:NUY95 OEJ94:OEU95 OOF94:OOQ95 OYB94:OYM95 PHX94:PII95 PRT94:PSE95 QBP94:QCA95 QLL94:QLW95 QVH94:QVS95 RFD94:RFO95 ROZ94:RPK95 RYV94:RZG95 SIR94:SJC95 SSN94:SSY95 TCJ94:TCU95 TMF94:TMQ95 TWB94:TWM95 UFX94:UGI95 UPT94:UQE95 UZP94:VAA95 VJL94:VJW95 VTH94:VTS95 WDD94:WDO95 WMZ94:WNK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KJ93:KU93 UF93:UQ93 AEB93:AEM93 ANX93:AOI93 AXT93:AYE93 BHP93:BIA93 BRL93:BRW93 CBH93:CBS93 CLD93:CLO93 CUZ93:CVK93 DEV93:DFG93 DOR93:DPC93 DYN93:DYY93 EIJ93:EIU93 ESF93:ESQ93 FCB93:FCM93 FLX93:FMI93 FVT93:FWE93 GFP93:GGA93 GPL93:GPW93 GZH93:GZS93 HJD93:HJO93 HSZ93:HTK93 ICV93:IDG93 IMR93:INC93 IWN93:IWY93 JGJ93:JGU93 JQF93:JQQ93 KAB93:KAM93 KJX93:KKI93 KTT93:KUE93 LDP93:LEA93 LNL93:LNW93 LXH93:LXS93 MHD93:MHO93 MQZ93:MRK93 NAV93:NBG93 NKR93:NLC93 NUN93:NUY93 OEJ93:OEU93 OOF93:OOQ93 OYB93:OYM93 PHX93:PII93 PRT93:PSE93 QBP93:QCA93 QLL93:QLW93 QVH93:QVS93 RFD93:RFO93 ROZ93:RPK93 RYV93:RZG93 SIR93:SJC93 SSN93:SSY93 TCJ93:TCU93 TMF93:TMQ93 TWB93:TWM93 UFX93:UGI93 UPT93:UQE93 UZP93:VAA93 VJL93:VJW93 VTH93:VTS93 WDD93:WDO93 WMZ93:WNK93 WWV93:WXG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KJ96:KU98 JH99:JS100 UF96:UQ98 TD99:TO100 AEB96:AEM98 ACZ99:ADK100 ANX96:AOI98 AMV99:ANG100 AXT96:AYE98 AWR99:AXC100 BHP96:BIA98 BGN99:BGY100 BRL96:BRW98 BQJ99:BQU100 CBH96:CBS98 CAF99:CAQ100 CLD96:CLO98 CKB99:CKM100 CUZ96:CVK98 CTX99:CUI100 DEV96:DFG98 DDT99:DEE100 DOR96:DPC98 DNP99:DOA100 DYN96:DYY98 DXL99:DXW100 EIJ96:EIU98 EHH99:EHS100 ESF96:ESQ98 ERD99:ERO100 FCB96:FCM98 FAZ99:FBK100 FLX96:FMI98 FKV99:FLG100 FVT96:FWE98 FUR99:FVC100 GFP96:GGA98 GEN99:GEY100 GPL96:GPW98 GOJ99:GOU100 GZH96:GZS98 GYF99:GYQ100 HJD96:HJO98 HIB99:HIM100 HSZ96:HTK98 HRX99:HSI100 ICV96:IDG98 IBT99:ICE100 IMR96:INC98 ILP99:IMA100 IWN96:IWY98 IVL99:IVW100 JGJ96:JGU98 JFH99:JFS100 JQF96:JQQ98 JPD99:JPO100 KAB96:KAM98 JYZ99:JZK100 KJX96:KKI98 KIV99:KJG100 KTT96:KUE98 KSR99:KTC100 LDP96:LEA98 LCN99:LCY100 LNL96:LNW98 LMJ99:LMU100 LXH96:LXS98 LWF99:LWQ100 MHD96:MHO98 MGB99:MGM100 MQZ96:MRK98 MPX99:MQI100 NAV96:NBG98 MZT99:NAE100 NKR96:NLC98 NJP99:NKA100 NUN96:NUY98 NTL99:NTW100 OEJ96:OEU98 ODH99:ODS100 OOF96:OOQ98 OND99:ONO100 OYB96:OYM98 OWZ99:OXK100 PHX96:PII98 PGV99:PHG100 PRT96:PSE98 PQR99:PRC100 QBP96:QCA98 QAN99:QAY100 QLL96:QLW98 QKJ99:QKU100 QVH96:QVS98 QUF99:QUQ100 RFD96:RFO98 REB99:REM100 ROZ96:RPK98 RNX99:ROI100 RYV96:RZG98 RXT99:RYE100 SIR96:SJC98 SHP99:SIA100 SSN96:SSY98 SRL99:SRW100 TCJ96:TCU98 TBH99:TBS100 TMF96:TMQ98 TLD99:TLO100 TWB96:TWM98 TUZ99:TVK100 UFX96:UGI98 UEV99:UFG100 UPT96:UQE98 UOR99:UPC100 UZP96:VAA98 UYN99:UYY100 VJL96:VJW98 VIJ99:VIU100 VTH96:VTS98 VSF99:VSQ100 WDD96:WDO98 WCB99:WCM100 WMZ96:WNK98 WLX99:WMI100 WWV96:WXG98 WVT99:WWE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9" zoomScale="80" zoomScaleNormal="80" workbookViewId="0">
      <selection activeCell="F43" sqref="F43:F46"/>
    </sheetView>
  </sheetViews>
  <sheetFormatPr defaultColWidth="9.140625"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4" t="s">
        <v>755</v>
      </c>
      <c r="F5" s="1225"/>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6" t="s">
        <v>1421</v>
      </c>
      <c r="G11" s="357"/>
    </row>
    <row r="12" spans="1:12" ht="27">
      <c r="D12" s="23"/>
      <c r="E12" s="78" t="s">
        <v>455</v>
      </c>
      <c r="F12" s="1196" t="s">
        <v>1422</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2830</v>
      </c>
      <c r="G19" s="359"/>
    </row>
    <row r="20" spans="1:9" ht="27">
      <c r="D20" s="23"/>
      <c r="E20" s="1047" t="s">
        <v>678</v>
      </c>
      <c r="F20" s="1162" t="s">
        <v>2831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1502</v>
      </c>
      <c r="G29" s="358"/>
    </row>
    <row r="30" spans="1:9" ht="27" hidden="1">
      <c r="C30" s="27"/>
      <c r="D30" s="28"/>
      <c r="E30" s="49" t="s">
        <v>202</v>
      </c>
      <c r="F30" s="311"/>
      <c r="G30" s="358"/>
    </row>
    <row r="31" spans="1:9" ht="27">
      <c r="C31" s="27"/>
      <c r="D31" s="28"/>
      <c r="E31" s="29" t="s">
        <v>52</v>
      </c>
      <c r="F31" s="310" t="s">
        <v>1503</v>
      </c>
      <c r="G31" s="358"/>
    </row>
    <row r="32" spans="1:9" ht="27">
      <c r="C32" s="27"/>
      <c r="D32" s="28"/>
      <c r="E32" s="29" t="s">
        <v>53</v>
      </c>
      <c r="F32" s="310" t="s">
        <v>1444</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7" t="s">
        <v>2832</v>
      </c>
      <c r="G40" s="357"/>
    </row>
    <row r="41" spans="1:9" ht="27">
      <c r="A41" s="193"/>
      <c r="B41" s="87"/>
      <c r="D41" s="32"/>
      <c r="E41" s="38" t="s">
        <v>524</v>
      </c>
      <c r="F41" s="1197" t="s">
        <v>2833</v>
      </c>
      <c r="G41" s="357"/>
    </row>
    <row r="42" spans="1:9" ht="19.5">
      <c r="D42" s="23"/>
      <c r="E42" s="24"/>
      <c r="F42" s="414" t="s">
        <v>556</v>
      </c>
      <c r="G42" s="20"/>
    </row>
    <row r="43" spans="1:9" ht="27">
      <c r="A43" s="193"/>
      <c r="D43" s="20"/>
      <c r="E43" s="412" t="s">
        <v>86</v>
      </c>
      <c r="F43" s="1198" t="s">
        <v>2834</v>
      </c>
      <c r="G43" s="357"/>
    </row>
    <row r="44" spans="1:9" ht="27">
      <c r="A44" s="193"/>
      <c r="B44" s="87"/>
      <c r="D44" s="32"/>
      <c r="E44" s="412" t="s">
        <v>87</v>
      </c>
      <c r="F44" s="1198" t="s">
        <v>2835</v>
      </c>
      <c r="G44" s="357"/>
    </row>
    <row r="45" spans="1:9" ht="27">
      <c r="A45" s="193"/>
      <c r="B45" s="87"/>
      <c r="D45" s="32"/>
      <c r="E45" s="412" t="s">
        <v>557</v>
      </c>
      <c r="F45" s="1198" t="s">
        <v>2836</v>
      </c>
      <c r="G45" s="357"/>
    </row>
    <row r="46" spans="1:9" ht="27">
      <c r="D46" s="23"/>
      <c r="E46" s="413" t="s">
        <v>558</v>
      </c>
      <c r="F46" s="1198" t="s">
        <v>2837</v>
      </c>
      <c r="G46" s="359"/>
    </row>
    <row r="47" spans="1:9" ht="3" customHeight="1">
      <c r="A47" s="193"/>
      <c r="D47" s="20"/>
      <c r="F47" s="156"/>
      <c r="G47" s="26"/>
    </row>
    <row r="48" spans="1:9" ht="69" customHeight="1">
      <c r="A48" s="193"/>
      <c r="B48" s="87"/>
      <c r="D48" s="1175" t="s">
        <v>756</v>
      </c>
      <c r="E48" s="1227" t="s">
        <v>754</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0" t="s">
        <v>559</v>
      </c>
      <c r="BA1" s="142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632</v>
      </c>
      <c r="AC2" s="41" t="s">
        <v>309</v>
      </c>
      <c r="AD2" s="201" t="s">
        <v>309</v>
      </c>
      <c r="AF2" s="42" t="s">
        <v>35</v>
      </c>
      <c r="AH2" s="137" t="s">
        <v>340</v>
      </c>
      <c r="AI2" s="137" t="s">
        <v>340</v>
      </c>
      <c r="AK2" s="137" t="s">
        <v>344</v>
      </c>
      <c r="AM2" s="137" t="s">
        <v>354</v>
      </c>
      <c r="AP2" s="1203" t="s">
        <v>581</v>
      </c>
      <c r="AQ2" s="980" t="s">
        <v>583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c r="AC3" s="41" t="s">
        <v>310</v>
      </c>
      <c r="AD3" s="201" t="s">
        <v>310</v>
      </c>
      <c r="AF3" s="42" t="s">
        <v>36</v>
      </c>
      <c r="AH3" s="137" t="s">
        <v>363</v>
      </c>
      <c r="AI3" s="137" t="s">
        <v>342</v>
      </c>
      <c r="AK3" s="137" t="s">
        <v>345</v>
      </c>
      <c r="AM3" s="137" t="s">
        <v>355</v>
      </c>
      <c r="AP3" s="1203" t="s">
        <v>674</v>
      </c>
      <c r="AQ3" s="980" t="s">
        <v>584</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03" t="s">
        <v>673</v>
      </c>
      <c r="AQ4" s="980" t="s">
        <v>585</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3" t="s">
        <v>582</v>
      </c>
      <c r="AQ5" s="980" t="s">
        <v>588</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3" t="s">
        <v>583</v>
      </c>
      <c r="AQ6" s="980" t="s">
        <v>587</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3" t="s">
        <v>584</v>
      </c>
      <c r="AQ7" s="980" t="s">
        <v>586</v>
      </c>
      <c r="AU7" s="212" t="s">
        <v>380</v>
      </c>
      <c r="AW7" s="386" t="s">
        <v>532</v>
      </c>
      <c r="AX7" s="387" t="s">
        <v>532</v>
      </c>
      <c r="AZ7" s="1087" t="s">
        <v>726</v>
      </c>
      <c r="BA7" s="1093" t="s">
        <v>736</v>
      </c>
    </row>
    <row r="8" spans="1:55" ht="112.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3" t="s">
        <v>585</v>
      </c>
      <c r="AQ8" s="980" t="s">
        <v>581</v>
      </c>
      <c r="AU8" s="212" t="s">
        <v>381</v>
      </c>
      <c r="AW8" s="386" t="s">
        <v>533</v>
      </c>
      <c r="AX8" s="387" t="s">
        <v>533</v>
      </c>
      <c r="AZ8" s="1087" t="s">
        <v>727</v>
      </c>
      <c r="BA8" s="1093" t="s">
        <v>746</v>
      </c>
    </row>
    <row r="9" spans="1:55" ht="56.2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3" t="s">
        <v>588</v>
      </c>
      <c r="AQ9" s="980" t="s">
        <v>674</v>
      </c>
      <c r="AW9" s="386" t="s">
        <v>534</v>
      </c>
      <c r="AX9" s="387" t="s">
        <v>534</v>
      </c>
      <c r="AZ9" s="1087" t="s">
        <v>728</v>
      </c>
      <c r="BA9" s="1093" t="s">
        <v>743</v>
      </c>
    </row>
    <row r="10" spans="1:55" ht="45">
      <c r="A10" s="6" t="s">
        <v>108</v>
      </c>
      <c r="B10" s="41">
        <v>2008</v>
      </c>
      <c r="E10" s="137" t="s">
        <v>193</v>
      </c>
      <c r="F10" s="140"/>
      <c r="I10" s="137" t="s">
        <v>207</v>
      </c>
      <c r="O10" s="513" t="s">
        <v>613</v>
      </c>
      <c r="V10" s="986" t="s">
        <v>207</v>
      </c>
      <c r="W10" s="983"/>
      <c r="X10" s="981" t="s">
        <v>587</v>
      </c>
      <c r="Y10" s="982" t="s">
        <v>742</v>
      </c>
      <c r="Z10" s="200"/>
      <c r="AP10" s="1203" t="s">
        <v>587</v>
      </c>
      <c r="AQ10" s="980" t="s">
        <v>673</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3"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31.12.2026</v>
      </c>
      <c r="H29" s="267" t="s">
        <v>3024</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ColWidth="9.140625"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ColWidth="9.140625"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4"/>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1</v>
      </c>
    </row>
    <row r="16" spans="1:1">
      <c r="A16" s="1171">
        <f>IF('Форма 4.10.2 | Т-ТЭ | потр'!$O$23="",1,0)</f>
        <v>1</v>
      </c>
    </row>
    <row r="17" spans="1:1">
      <c r="A17" s="1171">
        <f>IF('Форма 4.10.2 | Т-ТЭ | потр'!$M$24="",1,0)</f>
        <v>1</v>
      </c>
    </row>
    <row r="18" spans="1:1">
      <c r="A18" s="1171">
        <f>IF('Форма 4.10.2 | Т-ТЭ | потр'!$R$24="",1,0)</f>
        <v>1</v>
      </c>
    </row>
    <row r="19" spans="1:1">
      <c r="A19" s="1171">
        <f>IF('Форма 4.10.2 | Т-ТЭ | потр'!$T$24="",1,0)</f>
        <v>1</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0</v>
      </c>
    </row>
    <row r="46" spans="1:1">
      <c r="A46" s="1171">
        <f>IF('Форма 4.10.3 | Т-ТН'!$M$24="",1,0)</f>
        <v>0</v>
      </c>
    </row>
    <row r="47" spans="1:1">
      <c r="A47" s="1171">
        <f>IF('Форма 4.10.3 | Т-ТН'!$R$24="",1,0)</f>
        <v>0</v>
      </c>
    </row>
    <row r="48" spans="1:1">
      <c r="A48" s="1171">
        <f>IF('Форма 4.10.3 | Т-ТН'!$T$24="",1,0)</f>
        <v>0</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4.10.1'!$H$29="",1,0)</f>
        <v>0</v>
      </c>
    </row>
    <row r="98" spans="1:1">
      <c r="A98" s="1171">
        <f>IF('Форма 4.10.1'!$I$29="",1,0)</f>
        <v>0</v>
      </c>
    </row>
    <row r="99" spans="1:1">
      <c r="A99" s="1171">
        <f>IF('Форма 4.10.1'!$J$29="",1,0)</f>
        <v>0</v>
      </c>
    </row>
    <row r="100" spans="1:1">
      <c r="A100" s="1171">
        <f>IF('Форма 4.10.1'!$H$36="",1,0)</f>
        <v>0</v>
      </c>
    </row>
    <row r="101" spans="1:1">
      <c r="A101" s="1171">
        <f>IF('Форма 4.10.1'!$I$36="",1,0)</f>
        <v>0</v>
      </c>
    </row>
    <row r="102" spans="1:1">
      <c r="A102" s="1171">
        <f>IF('Форма 4.10.1'!$J$36="",1,0)</f>
        <v>0</v>
      </c>
    </row>
    <row r="103" spans="1:1">
      <c r="A103" s="1171">
        <f>IF('Форма 4.10.1'!$H$43="",1,0)</f>
        <v>0</v>
      </c>
    </row>
    <row r="104" spans="1:1">
      <c r="A104" s="1171">
        <f>IF('Форма 4.10.1'!$I$43="",1,0)</f>
        <v>0</v>
      </c>
    </row>
    <row r="105" spans="1:1">
      <c r="A105" s="1171">
        <f>IF('Форма 4.10.1'!$J$43="",1,0)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7">
        <f>IF(Территории!$E$12="",1,0)</f>
        <v>0</v>
      </c>
    </row>
    <row r="117" spans="1:1">
      <c r="A117" s="1177">
        <f>IF('Перечень тарифов'!$E$21="",1,0)</f>
        <v>0</v>
      </c>
    </row>
    <row r="118" spans="1:1">
      <c r="A118" s="1177">
        <f>IF('Перечень тарифов'!$F$21="",1,0)</f>
        <v>0</v>
      </c>
    </row>
    <row r="119" spans="1:1">
      <c r="A119" s="1177">
        <f>IF('Перечень тарифов'!$G$21="",1,0)</f>
        <v>0</v>
      </c>
    </row>
    <row r="120" spans="1:1">
      <c r="A120" s="1177">
        <f>IF('Перечень тарифов'!$K$21="",1,0)</f>
        <v>0</v>
      </c>
    </row>
    <row r="121" spans="1:1">
      <c r="A121" s="1177">
        <f>IF('Перечень тарифов'!$O$21="",1,0)</f>
        <v>0</v>
      </c>
    </row>
    <row r="122" spans="1:1">
      <c r="A122" s="1177">
        <f>IF('Перечень тарифов'!$S$21="",1,0)</f>
        <v>0</v>
      </c>
    </row>
    <row r="123" spans="1:1">
      <c r="A123" s="1177">
        <f>IF('Перечень тарифов'!$R$21="",1,0)</f>
        <v>0</v>
      </c>
    </row>
    <row r="124" spans="1:1">
      <c r="A124" s="1177">
        <f>IF('Форма 4.10.3 | Т-ТН'!$O$24="",1,0)</f>
        <v>0</v>
      </c>
    </row>
    <row r="125" spans="1:1">
      <c r="A125" s="1189">
        <f>IF('Форма 4.10.3 | Т-ТН'!$Y$24="",1,0)</f>
        <v>0</v>
      </c>
    </row>
    <row r="126" spans="1:1">
      <c r="A126" s="1189">
        <f>IF('Форма 4.10.3 | Т-ТН'!$AA$24="",1,0)</f>
        <v>0</v>
      </c>
    </row>
    <row r="127" spans="1:1">
      <c r="A127" s="1189">
        <f>IF('Форма 4.10.3 | Т-ТН'!$V$24="",1,0)</f>
        <v>0</v>
      </c>
    </row>
    <row r="128" spans="1:1">
      <c r="A128" s="1189">
        <f>IF('Форма 4.10.3 | Т-ТН'!$Z$24="",1,0)</f>
        <v>0</v>
      </c>
    </row>
    <row r="129" spans="1:1">
      <c r="A129" s="1189">
        <f>IF('Форма 4.10.3 | Т-ТН'!$AB$24="",1,0)</f>
        <v>0</v>
      </c>
    </row>
    <row r="130" spans="1:1">
      <c r="A130" s="1189">
        <f>IF('Форма 4.10.3 | Т-ТН'!$AF$24="",1,0)</f>
        <v>0</v>
      </c>
    </row>
    <row r="131" spans="1:1">
      <c r="A131" s="1189">
        <f>IF('Форма 4.10.3 | Т-ТН'!$AH$24="",1,0)</f>
        <v>0</v>
      </c>
    </row>
    <row r="132" spans="1:1">
      <c r="A132" s="1189">
        <f>IF('Форма 4.10.3 | Т-ТН'!$AC$24="",1,0)</f>
        <v>0</v>
      </c>
    </row>
    <row r="133" spans="1:1">
      <c r="A133" s="1189">
        <f>IF('Форма 4.10.3 | Т-ТН'!$AG$24="",1,0)</f>
        <v>0</v>
      </c>
    </row>
    <row r="134" spans="1:1">
      <c r="A134" s="1189">
        <f>IF('Форма 4.10.3 | Т-ТН'!$AI$24="",1,0)</f>
        <v>0</v>
      </c>
    </row>
    <row r="135" spans="1:1">
      <c r="A135" s="1189">
        <f>IF('Форма 4.10.3 | Т-ТН'!$AM$24="",1,0)</f>
        <v>0</v>
      </c>
    </row>
    <row r="136" spans="1:1">
      <c r="A136" s="1189">
        <f>IF('Форма 4.10.3 | Т-ТН'!$AO$24="",1,0)</f>
        <v>0</v>
      </c>
    </row>
    <row r="137" spans="1:1">
      <c r="A137" s="1189">
        <f>IF('Форма 4.10.3 | Т-ТН'!$AJ$24="",1,0)</f>
        <v>0</v>
      </c>
    </row>
    <row r="138" spans="1:1">
      <c r="A138" s="1189">
        <f>IF('Форма 4.10.3 | Т-ТН'!$AN$24="",1,0)</f>
        <v>0</v>
      </c>
    </row>
    <row r="139" spans="1:1">
      <c r="A139" s="1189">
        <f>IF('Форма 4.10.3 | Т-ТН'!$AP$24="",1,0)</f>
        <v>0</v>
      </c>
    </row>
    <row r="140" spans="1:1">
      <c r="A140" s="1189">
        <f>IF('Форма 4.10.3 | Т-ТН'!$AT$24="",1,0)</f>
        <v>0</v>
      </c>
    </row>
    <row r="141" spans="1:1">
      <c r="A141" s="1189">
        <f>IF('Форма 4.10.3 | Т-ТН'!$AV$24="",1,0)</f>
        <v>0</v>
      </c>
    </row>
    <row r="142" spans="1:1">
      <c r="A142" s="1189">
        <f>IF('Форма 4.10.3 | Т-ТН'!$AQ$24="",1,0)</f>
        <v>0</v>
      </c>
    </row>
    <row r="143" spans="1:1">
      <c r="A143" s="1189">
        <f>IF('Форма 4.10.3 | Т-ТН'!$AU$24="",1,0)</f>
        <v>0</v>
      </c>
    </row>
    <row r="144" spans="1:1">
      <c r="A144" s="1189">
        <f>IF('Форма 4.10.3 | Т-ТН'!$AW$24="",1,0)</f>
        <v>0</v>
      </c>
    </row>
    <row r="145" spans="1:1">
      <c r="A145" s="1189">
        <f>IF('Форма 4.10.1'!$K$15="",1,0)</f>
        <v>0</v>
      </c>
    </row>
    <row r="146" spans="1:1">
      <c r="A146" s="1189">
        <f>IF('Форма 4.10.1'!$K$20="",1,0)</f>
        <v>0</v>
      </c>
    </row>
    <row r="147" spans="1:1">
      <c r="A147" s="1189">
        <f>IF('Форма 4.10.1'!$H$23="",1,0)</f>
        <v>0</v>
      </c>
    </row>
    <row r="148" spans="1:1">
      <c r="A148" s="1189">
        <f>IF('Форма 4.10.1'!$I$23="",1,0)</f>
        <v>0</v>
      </c>
    </row>
    <row r="149" spans="1:1">
      <c r="A149" s="1189">
        <f>IF('Форма 4.10.1'!$J$23="",1,0)</f>
        <v>0</v>
      </c>
    </row>
    <row r="150" spans="1:1">
      <c r="A150" s="1189">
        <f>IF('Форма 4.10.1'!$H$24="",1,0)</f>
        <v>0</v>
      </c>
    </row>
    <row r="151" spans="1:1">
      <c r="A151" s="1189">
        <f>IF('Форма 4.10.1'!$I$24="",1,0)</f>
        <v>0</v>
      </c>
    </row>
    <row r="152" spans="1:1">
      <c r="A152" s="1189">
        <f>IF('Форма 4.10.1'!$J$24="",1,0)</f>
        <v>0</v>
      </c>
    </row>
    <row r="153" spans="1:1">
      <c r="A153" s="1189">
        <f>IF('Форма 4.10.1'!$H$25="",1,0)</f>
        <v>0</v>
      </c>
    </row>
    <row r="154" spans="1:1">
      <c r="A154" s="1189">
        <f>IF('Форма 4.10.1'!$I$25="",1,0)</f>
        <v>0</v>
      </c>
    </row>
    <row r="155" spans="1:1">
      <c r="A155" s="1189">
        <f>IF('Форма 4.10.1'!$J$25="",1,0)</f>
        <v>0</v>
      </c>
    </row>
    <row r="156" spans="1:1">
      <c r="A156" s="1189">
        <f>IF('Форма 4.10.1'!$H$26="",1,0)</f>
        <v>0</v>
      </c>
    </row>
    <row r="157" spans="1:1">
      <c r="A157" s="1189">
        <f>IF('Форма 4.10.1'!$I$26="",1,0)</f>
        <v>0</v>
      </c>
    </row>
    <row r="158" spans="1:1">
      <c r="A158" s="1189">
        <f>IF('Форма 4.10.1'!$J$26="",1,0)</f>
        <v>0</v>
      </c>
    </row>
    <row r="159" spans="1:1">
      <c r="A159" s="1189">
        <f>IF('Форма 4.10.1'!$H$30="",1,0)</f>
        <v>0</v>
      </c>
    </row>
    <row r="160" spans="1:1">
      <c r="A160" s="1189">
        <f>IF('Форма 4.10.1'!$I$30="",1,0)</f>
        <v>0</v>
      </c>
    </row>
    <row r="161" spans="1:1">
      <c r="A161" s="1189">
        <f>IF('Форма 4.10.1'!$J$30="",1,0)</f>
        <v>0</v>
      </c>
    </row>
    <row r="162" spans="1:1">
      <c r="A162" s="1189">
        <f>IF('Форма 4.10.1'!$H$31="",1,0)</f>
        <v>0</v>
      </c>
    </row>
    <row r="163" spans="1:1">
      <c r="A163" s="1189">
        <f>IF('Форма 4.10.1'!$I$31="",1,0)</f>
        <v>0</v>
      </c>
    </row>
    <row r="164" spans="1:1">
      <c r="A164" s="1189">
        <f>IF('Форма 4.10.1'!$J$31="",1,0)</f>
        <v>0</v>
      </c>
    </row>
    <row r="165" spans="1:1">
      <c r="A165" s="1189">
        <f>IF('Форма 4.10.1'!$H$32="",1,0)</f>
        <v>0</v>
      </c>
    </row>
    <row r="166" spans="1:1">
      <c r="A166" s="1189">
        <f>IF('Форма 4.10.1'!$I$32="",1,0)</f>
        <v>0</v>
      </c>
    </row>
    <row r="167" spans="1:1">
      <c r="A167" s="1189">
        <f>IF('Форма 4.10.1'!$J$32="",1,0)</f>
        <v>0</v>
      </c>
    </row>
    <row r="168" spans="1:1">
      <c r="A168" s="1189">
        <f>IF('Форма 4.10.1'!$H$33="",1,0)</f>
        <v>0</v>
      </c>
    </row>
    <row r="169" spans="1:1">
      <c r="A169" s="1189">
        <f>IF('Форма 4.10.1'!$I$33="",1,0)</f>
        <v>0</v>
      </c>
    </row>
    <row r="170" spans="1:1">
      <c r="A170" s="1189">
        <f>IF('Форма 4.10.1'!$J$33="",1,0)</f>
        <v>0</v>
      </c>
    </row>
    <row r="171" spans="1:1">
      <c r="A171" s="1189">
        <f>IF('Форма 4.10.1'!$H$37="",1,0)</f>
        <v>0</v>
      </c>
    </row>
    <row r="172" spans="1:1">
      <c r="A172" s="1189">
        <f>IF('Форма 4.10.1'!$I$37="",1,0)</f>
        <v>0</v>
      </c>
    </row>
    <row r="173" spans="1:1">
      <c r="A173" s="1189">
        <f>IF('Форма 4.10.1'!$J$37="",1,0)</f>
        <v>0</v>
      </c>
    </row>
    <row r="174" spans="1:1">
      <c r="A174" s="1189">
        <f>IF('Форма 4.10.1'!$H$38="",1,0)</f>
        <v>0</v>
      </c>
    </row>
    <row r="175" spans="1:1">
      <c r="A175" s="1189">
        <f>IF('Форма 4.10.1'!$I$38="",1,0)</f>
        <v>0</v>
      </c>
    </row>
    <row r="176" spans="1:1">
      <c r="A176" s="1189">
        <f>IF('Форма 4.10.1'!$J$38="",1,0)</f>
        <v>0</v>
      </c>
    </row>
    <row r="177" spans="1:1">
      <c r="A177" s="1189">
        <f>IF('Форма 4.10.1'!$H$39="",1,0)</f>
        <v>0</v>
      </c>
    </row>
    <row r="178" spans="1:1">
      <c r="A178" s="1189">
        <f>IF('Форма 4.10.1'!$I$39="",1,0)</f>
        <v>0</v>
      </c>
    </row>
    <row r="179" spans="1:1">
      <c r="A179" s="1189">
        <f>IF('Форма 4.10.1'!$J$39="",1,0)</f>
        <v>0</v>
      </c>
    </row>
    <row r="180" spans="1:1">
      <c r="A180" s="1189">
        <f>IF('Форма 4.10.1'!$H$40="",1,0)</f>
        <v>0</v>
      </c>
    </row>
    <row r="181" spans="1:1">
      <c r="A181" s="1189">
        <f>IF('Форма 4.10.1'!$I$40="",1,0)</f>
        <v>0</v>
      </c>
    </row>
    <row r="182" spans="1:1">
      <c r="A182" s="1189">
        <f>IF('Форма 4.10.1'!$J$40="",1,0)</f>
        <v>0</v>
      </c>
    </row>
    <row r="183" spans="1:1">
      <c r="A183" s="1189">
        <f>IF('Форма 4.10.1'!$H$44="",1,0)</f>
        <v>0</v>
      </c>
    </row>
    <row r="184" spans="1:1">
      <c r="A184" s="1189">
        <f>IF('Форма 4.10.1'!$I$44="",1,0)</f>
        <v>0</v>
      </c>
    </row>
    <row r="185" spans="1:1">
      <c r="A185" s="1189">
        <f>IF('Форма 4.10.1'!$J$44="",1,0)</f>
        <v>0</v>
      </c>
    </row>
    <row r="186" spans="1:1">
      <c r="A186" s="1189">
        <f>IF('Форма 4.10.1'!$H$45="",1,0)</f>
        <v>0</v>
      </c>
    </row>
    <row r="187" spans="1:1">
      <c r="A187" s="1189">
        <f>IF('Форма 4.10.1'!$I$45="",1,0)</f>
        <v>0</v>
      </c>
    </row>
    <row r="188" spans="1:1">
      <c r="A188" s="1189">
        <f>IF('Форма 4.10.1'!$J$45="",1,0)</f>
        <v>0</v>
      </c>
    </row>
    <row r="189" spans="1:1">
      <c r="A189" s="1189">
        <f>IF('Форма 4.10.1'!$H$46="",1,0)</f>
        <v>0</v>
      </c>
    </row>
    <row r="190" spans="1:1">
      <c r="A190" s="1189">
        <f>IF('Форма 4.10.1'!$I$46="",1,0)</f>
        <v>0</v>
      </c>
    </row>
    <row r="191" spans="1:1">
      <c r="A191" s="1189">
        <f>IF('Форма 4.10.1'!$J$46="",1,0)</f>
        <v>0</v>
      </c>
    </row>
    <row r="192" spans="1:1">
      <c r="A192" s="1189">
        <f>IF('Форма 4.10.1'!$H$47="",1,0)</f>
        <v>0</v>
      </c>
    </row>
    <row r="193" spans="1:1">
      <c r="A193" s="1189">
        <f>IF('Форма 4.10.1'!$I$47="",1,0)</f>
        <v>0</v>
      </c>
    </row>
    <row r="194" spans="1:1">
      <c r="A194" s="1189">
        <f>IF('Форма 4.10.1'!$J$47="",1,0)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203"/>
  </cols>
  <sheetData>
    <row r="1" spans="1:3">
      <c r="A1" s="1203" t="s">
        <v>489</v>
      </c>
      <c r="B1" s="1203" t="s">
        <v>490</v>
      </c>
      <c r="C1" s="1203" t="s">
        <v>66</v>
      </c>
    </row>
    <row r="2" spans="1:3">
      <c r="A2" s="1203">
        <v>4189678</v>
      </c>
      <c r="B2" s="1203" t="s">
        <v>1417</v>
      </c>
      <c r="C2" s="1203" t="s">
        <v>1418</v>
      </c>
    </row>
    <row r="3" spans="1:3">
      <c r="A3" s="1203">
        <v>4190415</v>
      </c>
      <c r="B3" s="1203" t="s">
        <v>1419</v>
      </c>
      <c r="C3" s="1203" t="s">
        <v>1418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1"/>
    <col min="2" max="2" width="66" style="251" customWidth="1"/>
    <col min="3" max="16384" width="9.140625" style="251"/>
  </cols>
  <sheetData>
    <row r="3" spans="2:2">
      <c r="B3" s="330" t="s">
        <v>2838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30" sqref="E30"/>
    </sheetView>
  </sheetViews>
  <sheetFormatPr defaultColWidth="9.140625"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9" t="s">
        <v>395</v>
      </c>
      <c r="E4" s="1240"/>
      <c r="F4" s="1240"/>
      <c r="G4" s="1240"/>
      <c r="H4" s="1241"/>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2"/>
      <c r="E6" s="1242"/>
      <c r="F6" s="1243" t="s">
        <v>83</v>
      </c>
      <c r="G6" s="1243"/>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0" t="s">
        <v>15</v>
      </c>
      <c r="E8" s="1230"/>
      <c r="F8" s="1230" t="s">
        <v>396</v>
      </c>
      <c r="G8" s="1230"/>
      <c r="H8" s="1230"/>
      <c r="I8" s="1244" t="s">
        <v>397</v>
      </c>
      <c r="J8" s="1244"/>
      <c r="K8" s="1244"/>
      <c r="L8" s="1244"/>
      <c r="M8" s="204"/>
      <c r="N8" s="204"/>
      <c r="O8" s="204"/>
      <c r="P8" s="204"/>
      <c r="Q8" s="336"/>
      <c r="R8" s="204"/>
      <c r="S8" s="333"/>
      <c r="T8" s="333"/>
      <c r="U8" s="333"/>
      <c r="V8" s="333"/>
    </row>
    <row r="9" spans="1:256" s="120" customFormat="1" ht="20.25" customHeight="1">
      <c r="A9" s="119"/>
      <c r="B9" s="35"/>
      <c r="C9" s="222"/>
      <c r="D9" s="232" t="s">
        <v>91</v>
      </c>
      <c r="E9" s="232" t="s">
        <v>398</v>
      </c>
      <c r="F9" s="1235" t="s">
        <v>91</v>
      </c>
      <c r="G9" s="1236"/>
      <c r="H9" s="233" t="s">
        <v>398</v>
      </c>
      <c r="I9" s="1237" t="s">
        <v>91</v>
      </c>
      <c r="J9" s="1237"/>
      <c r="K9" s="233" t="s">
        <v>398</v>
      </c>
      <c r="L9" s="233" t="s">
        <v>399</v>
      </c>
      <c r="M9" s="204"/>
      <c r="N9" s="204"/>
      <c r="O9" s="204"/>
      <c r="P9" s="204"/>
      <c r="Q9" s="336"/>
      <c r="R9" s="204"/>
      <c r="S9" s="333"/>
      <c r="T9" s="333"/>
      <c r="U9" s="333"/>
      <c r="V9" s="333"/>
    </row>
    <row r="10" spans="1:256" ht="12" customHeight="1">
      <c r="C10" s="241"/>
      <c r="D10" s="331" t="s">
        <v>92</v>
      </c>
      <c r="E10" s="331" t="s">
        <v>48</v>
      </c>
      <c r="F10" s="1238" t="s">
        <v>49</v>
      </c>
      <c r="G10" s="1238"/>
      <c r="H10" s="331" t="s">
        <v>50</v>
      </c>
      <c r="I10" s="1238" t="s">
        <v>67</v>
      </c>
      <c r="J10" s="1238"/>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9"/>
      <c r="D12" s="1230">
        <v>1</v>
      </c>
      <c r="E12" s="1231" t="s">
        <v>2838</v>
      </c>
      <c r="F12" s="1185"/>
      <c r="G12" s="1179">
        <v>0</v>
      </c>
      <c r="H12" s="334"/>
      <c r="I12" s="242"/>
      <c r="J12" s="371" t="s">
        <v>496</v>
      </c>
      <c r="K12" s="1089"/>
      <c r="L12" s="258"/>
      <c r="M12" s="1100">
        <f>mergeValue(H12)</f>
        <v>0</v>
      </c>
      <c r="N12" s="1099"/>
      <c r="O12" s="1099"/>
      <c r="P12" s="1100" t="str">
        <f>IF(ISERROR(MATCH(Q12,MODesc,0)),"n","y")</f>
        <v>n</v>
      </c>
      <c r="Q12" s="1099" t="s">
        <v>2838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9"/>
      <c r="D13" s="1230"/>
      <c r="E13" s="1232"/>
      <c r="F13" s="1233"/>
      <c r="G13" s="1230">
        <v>1</v>
      </c>
      <c r="H13" s="1228" t="s">
        <v>939</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9"/>
      <c r="D14" s="1230"/>
      <c r="E14" s="1232"/>
      <c r="F14" s="1234"/>
      <c r="G14" s="1230"/>
      <c r="H14" s="1228"/>
      <c r="I14" s="1199"/>
      <c r="J14" s="1179">
        <v>1</v>
      </c>
      <c r="K14" s="1184" t="s">
        <v>939</v>
      </c>
      <c r="L14" s="239" t="s">
        <v>940</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F9AsYhh7n8pFs+dLkeH4426heTj/T1YUxS3TF6ydsxK0g/xuE+VEWSP3IkOx0X38h4sFaOZ4KZWQbpf4VENLAw==" saltValue="iJ08M0g69th+BqSlfYXFHQ=="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ColWidth="9.140625" defaultRowHeight="11.25"/>
  <cols>
    <col min="1" max="1" width="9.140625" style="1203"/>
    <col min="2" max="2" width="65.28515625" style="1203" customWidth="1"/>
    <col min="3" max="3" width="41" style="1203" customWidth="1"/>
    <col min="4" max="16384" width="9.140625" style="1203"/>
  </cols>
  <sheetData>
    <row r="1" spans="1:2">
      <c r="A1" s="1203" t="s">
        <v>328</v>
      </c>
      <c r="B1" s="1203" t="s">
        <v>329</v>
      </c>
    </row>
    <row r="2" spans="1:2">
      <c r="A2" s="1203">
        <v>4213775</v>
      </c>
      <c r="B2" s="1203" t="s">
        <v>581</v>
      </c>
    </row>
    <row r="3" spans="1:2">
      <c r="A3" s="1203">
        <v>4213784</v>
      </c>
      <c r="B3" s="1203" t="s">
        <v>674</v>
      </c>
    </row>
    <row r="4" spans="1:2">
      <c r="A4" s="1203">
        <v>4213781</v>
      </c>
      <c r="B4" s="1203" t="s">
        <v>673</v>
      </c>
    </row>
    <row r="5" spans="1:2">
      <c r="A5" s="1203">
        <v>4213776</v>
      </c>
      <c r="B5" s="1203" t="s">
        <v>582</v>
      </c>
    </row>
    <row r="6" spans="1:2">
      <c r="A6" s="1203">
        <v>4213777</v>
      </c>
      <c r="B6" s="1203" t="s">
        <v>583</v>
      </c>
    </row>
    <row r="7" spans="1:2">
      <c r="A7" s="1203">
        <v>4213778</v>
      </c>
      <c r="B7" s="1203" t="s">
        <v>584</v>
      </c>
    </row>
    <row r="8" spans="1:2">
      <c r="A8" s="1203">
        <v>4213780</v>
      </c>
      <c r="B8" s="1203" t="s">
        <v>585</v>
      </c>
    </row>
    <row r="9" spans="1:2">
      <c r="A9" s="1203">
        <v>4213779</v>
      </c>
      <c r="B9" s="1203" t="s">
        <v>588</v>
      </c>
    </row>
    <row r="10" spans="1:2">
      <c r="A10" s="1203">
        <v>4213783</v>
      </c>
      <c r="B10" s="1203" t="s">
        <v>587</v>
      </c>
    </row>
    <row r="11" spans="1:2">
      <c r="A11" s="1203">
        <v>4213782</v>
      </c>
      <c r="B11" s="1203"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203"/>
    <col min="2" max="2" width="65.28515625" style="1203" customWidth="1"/>
    <col min="3" max="3" width="41" style="1203" customWidth="1"/>
    <col min="4" max="16384" width="9.140625" style="1203"/>
  </cols>
  <sheetData>
    <row r="1" spans="1:2">
      <c r="A1" s="1203" t="s">
        <v>328</v>
      </c>
      <c r="B1" s="1203" t="s">
        <v>330</v>
      </c>
    </row>
    <row r="2" spans="1:2">
      <c r="A2" s="1203">
        <v>4190064</v>
      </c>
      <c r="B2" s="1203" t="s">
        <v>1407</v>
      </c>
    </row>
    <row r="3" spans="1:2">
      <c r="A3" s="1203">
        <v>4190065</v>
      </c>
      <c r="B3" s="1203" t="s">
        <v>1408</v>
      </c>
    </row>
    <row r="4" spans="1:2">
      <c r="A4" s="1203">
        <v>4190066</v>
      </c>
      <c r="B4" s="1203" t="s">
        <v>1409</v>
      </c>
    </row>
    <row r="5" spans="1:2">
      <c r="A5" s="1203">
        <v>4190067</v>
      </c>
      <c r="B5" s="1203" t="s">
        <v>1410</v>
      </c>
    </row>
    <row r="6" spans="1:2">
      <c r="A6" s="1203">
        <v>4190068</v>
      </c>
      <c r="B6" s="1203" t="s">
        <v>1411</v>
      </c>
    </row>
    <row r="7" spans="1:2">
      <c r="A7" s="1203">
        <v>4190069</v>
      </c>
      <c r="B7" s="1203" t="s">
        <v>1412</v>
      </c>
    </row>
    <row r="8" spans="1:2">
      <c r="A8" s="1203">
        <v>4190070</v>
      </c>
      <c r="B8" s="1203" t="s">
        <v>1413</v>
      </c>
    </row>
    <row r="9" spans="1:2">
      <c r="A9" s="1203">
        <v>4190071</v>
      </c>
      <c r="B9" s="1203" t="s">
        <v>1414</v>
      </c>
    </row>
    <row r="10" spans="1:2">
      <c r="A10" s="1203">
        <v>4190072</v>
      </c>
      <c r="B10" s="1203" t="s">
        <v>1415</v>
      </c>
    </row>
    <row r="11" spans="1:2">
      <c r="A11" s="1203">
        <v>4190073</v>
      </c>
      <c r="B11" s="1203" t="s">
        <v>1416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2" sqref="E32:W32"/>
    </sheetView>
  </sheetViews>
  <sheetFormatPr defaultColWidth="9.140625"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9" t="s">
        <v>626</v>
      </c>
      <c r="E5" s="1240"/>
      <c r="F5" s="1240"/>
      <c r="G5" s="1240"/>
      <c r="H5" s="1240"/>
      <c r="I5" s="1240"/>
      <c r="J5" s="1241"/>
      <c r="K5" s="408"/>
      <c r="L5" s="169"/>
      <c r="M5" s="169"/>
      <c r="N5" s="169"/>
      <c r="O5" s="169"/>
      <c r="P5" s="169"/>
      <c r="Q5" s="169"/>
      <c r="R5" s="169"/>
      <c r="S5" s="537"/>
      <c r="T5" s="537"/>
      <c r="U5" s="537"/>
      <c r="V5" s="537"/>
      <c r="W5" s="169"/>
    </row>
    <row r="6" spans="1:24" s="438" customFormat="1" ht="3" customHeight="1">
      <c r="A6" s="292"/>
      <c r="B6" s="292"/>
      <c r="D6" s="1263"/>
      <c r="E6" s="1264"/>
      <c r="F6" s="1264"/>
      <c r="G6" s="1264"/>
      <c r="H6" s="1264"/>
      <c r="I6" s="1264"/>
      <c r="J6" s="1265"/>
      <c r="S6" s="614"/>
      <c r="T6" s="614"/>
      <c r="U6" s="614"/>
      <c r="V6" s="614"/>
    </row>
    <row r="7" spans="1:24" s="438" customFormat="1" ht="5.25" hidden="1" customHeight="1">
      <c r="A7" s="292"/>
      <c r="B7" s="292"/>
      <c r="E7" s="1266"/>
      <c r="F7" s="1266"/>
      <c r="G7" s="1262"/>
      <c r="H7" s="1262"/>
      <c r="I7" s="1262"/>
      <c r="J7" s="1262"/>
      <c r="S7" s="614"/>
      <c r="T7" s="614"/>
      <c r="U7" s="614"/>
      <c r="V7" s="614"/>
    </row>
    <row r="8" spans="1:24" s="438" customFormat="1" ht="5.25" hidden="1" customHeight="1">
      <c r="A8" s="292"/>
      <c r="B8" s="292"/>
      <c r="E8" s="1266"/>
      <c r="F8" s="1266"/>
      <c r="G8" s="1262"/>
      <c r="H8" s="1262"/>
      <c r="I8" s="1262"/>
      <c r="J8" s="1262"/>
      <c r="S8" s="614"/>
      <c r="T8" s="614"/>
      <c r="U8" s="614"/>
      <c r="V8" s="614"/>
    </row>
    <row r="9" spans="1:24" s="438" customFormat="1" ht="5.25" hidden="1" customHeight="1">
      <c r="A9" s="292"/>
      <c r="B9" s="292"/>
      <c r="E9" s="1266"/>
      <c r="F9" s="1266"/>
      <c r="G9" s="1262"/>
      <c r="H9" s="1262"/>
      <c r="I9" s="1262"/>
      <c r="J9" s="1262"/>
      <c r="S9" s="614"/>
      <c r="T9" s="614"/>
      <c r="U9" s="614"/>
      <c r="V9" s="614"/>
    </row>
    <row r="10" spans="1:24" s="614" customFormat="1" ht="5.25" hidden="1">
      <c r="A10" s="292"/>
      <c r="B10" s="292"/>
      <c r="E10" s="1267"/>
      <c r="F10" s="1267"/>
      <c r="G10" s="788"/>
      <c r="H10" s="434"/>
      <c r="I10" s="746"/>
      <c r="J10" s="746"/>
    </row>
    <row r="11" spans="1:24" s="152" customFormat="1" ht="18.75" hidden="1" customHeight="1">
      <c r="A11" s="292"/>
      <c r="B11" s="292"/>
      <c r="D11" s="145"/>
      <c r="E11" s="1268" t="s">
        <v>633</v>
      </c>
      <c r="F11" s="1268"/>
      <c r="G11" s="1200"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8" t="s">
        <v>634</v>
      </c>
      <c r="F12" s="1268"/>
      <c r="G12" s="1200"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1"/>
      <c r="F13" s="126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0" t="s">
        <v>91</v>
      </c>
      <c r="E17" s="1260" t="s">
        <v>296</v>
      </c>
      <c r="F17" s="1260" t="s">
        <v>79</v>
      </c>
      <c r="G17" s="1260" t="s">
        <v>436</v>
      </c>
      <c r="H17" s="1260" t="s">
        <v>91</v>
      </c>
      <c r="I17" s="1260"/>
      <c r="J17" s="1260" t="s">
        <v>19</v>
      </c>
      <c r="K17" s="1272" t="s">
        <v>461</v>
      </c>
      <c r="L17" s="1272"/>
      <c r="M17" s="1272"/>
      <c r="N17" s="1272"/>
      <c r="O17" s="1272" t="s">
        <v>624</v>
      </c>
      <c r="P17" s="1272"/>
      <c r="Q17" s="1272"/>
      <c r="R17" s="1272"/>
      <c r="S17" s="1272" t="s">
        <v>625</v>
      </c>
      <c r="T17" s="1272"/>
      <c r="U17" s="1272"/>
      <c r="V17" s="1272"/>
      <c r="W17" s="1260" t="s">
        <v>243</v>
      </c>
    </row>
    <row r="18" spans="1:24" ht="30.75" customHeight="1">
      <c r="D18" s="1260"/>
      <c r="E18" s="1260"/>
      <c r="F18" s="1260"/>
      <c r="G18" s="1260"/>
      <c r="H18" s="1260"/>
      <c r="I18" s="1260"/>
      <c r="J18" s="1260"/>
      <c r="K18" s="109" t="s">
        <v>299</v>
      </c>
      <c r="L18" s="1260" t="s">
        <v>91</v>
      </c>
      <c r="M18" s="1260"/>
      <c r="N18" s="109" t="s">
        <v>229</v>
      </c>
      <c r="O18" s="109" t="s">
        <v>299</v>
      </c>
      <c r="P18" s="1260" t="s">
        <v>91</v>
      </c>
      <c r="Q18" s="1260"/>
      <c r="R18" s="109" t="s">
        <v>229</v>
      </c>
      <c r="S18" s="510" t="s">
        <v>299</v>
      </c>
      <c r="T18" s="1260" t="s">
        <v>91</v>
      </c>
      <c r="U18" s="1260"/>
      <c r="V18" s="510" t="s">
        <v>398</v>
      </c>
      <c r="W18" s="1260"/>
    </row>
    <row r="19" spans="1:24" s="382" customFormat="1" ht="12" customHeight="1">
      <c r="A19" s="381"/>
      <c r="B19" s="381"/>
      <c r="D19" s="39" t="s">
        <v>92</v>
      </c>
      <c r="E19" s="39" t="s">
        <v>48</v>
      </c>
      <c r="F19" s="39" t="s">
        <v>49</v>
      </c>
      <c r="G19" s="39" t="s">
        <v>50</v>
      </c>
      <c r="H19" s="1269" t="s">
        <v>67</v>
      </c>
      <c r="I19" s="1269"/>
      <c r="J19" s="39" t="s">
        <v>68</v>
      </c>
      <c r="K19" s="39" t="s">
        <v>182</v>
      </c>
      <c r="L19" s="1269" t="s">
        <v>183</v>
      </c>
      <c r="M19" s="1269"/>
      <c r="N19" s="39" t="s">
        <v>207</v>
      </c>
      <c r="O19" s="39" t="s">
        <v>208</v>
      </c>
      <c r="P19" s="1269" t="s">
        <v>209</v>
      </c>
      <c r="Q19" s="1269"/>
      <c r="R19" s="39" t="s">
        <v>210</v>
      </c>
      <c r="S19" s="495" t="s">
        <v>209</v>
      </c>
      <c r="T19" s="1269" t="s">
        <v>210</v>
      </c>
      <c r="U19" s="1269"/>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8" customFormat="1" ht="17.100000000000001" customHeight="1">
      <c r="A21" s="711">
        <v>4</v>
      </c>
      <c r="C21" s="290"/>
      <c r="D21" s="1253">
        <v>1</v>
      </c>
      <c r="E21" s="1254" t="s">
        <v>582</v>
      </c>
      <c r="F21" s="1256" t="s">
        <v>1414</v>
      </c>
      <c r="G21" s="1259" t="s">
        <v>84</v>
      </c>
      <c r="H21" s="1253"/>
      <c r="I21" s="1253">
        <v>1</v>
      </c>
      <c r="J21" s="1273" t="s">
        <v>631</v>
      </c>
      <c r="K21" s="1248" t="s">
        <v>84</v>
      </c>
      <c r="L21" s="1245"/>
      <c r="M21" s="1245" t="s">
        <v>92</v>
      </c>
      <c r="N21" s="1251"/>
      <c r="O21" s="1248" t="s">
        <v>83</v>
      </c>
      <c r="P21" s="1245"/>
      <c r="Q21" s="1245" t="s">
        <v>92</v>
      </c>
      <c r="R21" s="1246" t="s">
        <v>2839</v>
      </c>
      <c r="S21" s="1248" t="s">
        <v>84</v>
      </c>
      <c r="T21" s="1034"/>
      <c r="U21" s="1034" t="s">
        <v>92</v>
      </c>
      <c r="V21" s="1201"/>
      <c r="W21" s="288"/>
    </row>
    <row r="22" spans="1:24" s="1178" customFormat="1" ht="15" customHeight="1">
      <c r="A22" s="711"/>
      <c r="C22" s="710"/>
      <c r="D22" s="1253"/>
      <c r="E22" s="1254"/>
      <c r="F22" s="1257"/>
      <c r="G22" s="1259"/>
      <c r="H22" s="1253"/>
      <c r="I22" s="1253"/>
      <c r="J22" s="1274"/>
      <c r="K22" s="1248"/>
      <c r="L22" s="1245"/>
      <c r="M22" s="1245"/>
      <c r="N22" s="1251"/>
      <c r="O22" s="1248"/>
      <c r="P22" s="1245"/>
      <c r="Q22" s="1245"/>
      <c r="R22" s="1247"/>
      <c r="S22" s="1248"/>
      <c r="T22" s="1036"/>
      <c r="U22" s="707"/>
      <c r="V22" s="708"/>
      <c r="W22" s="709"/>
    </row>
    <row r="23" spans="1:24" s="1178" customFormat="1" ht="17.100000000000001" customHeight="1">
      <c r="A23" s="711"/>
      <c r="C23" s="710"/>
      <c r="D23" s="1250"/>
      <c r="E23" s="1255"/>
      <c r="F23" s="1257"/>
      <c r="G23" s="1249"/>
      <c r="H23" s="1250"/>
      <c r="I23" s="1250"/>
      <c r="J23" s="1274"/>
      <c r="K23" s="1249"/>
      <c r="L23" s="1250"/>
      <c r="M23" s="1250"/>
      <c r="N23" s="1252"/>
      <c r="O23" s="1249"/>
      <c r="P23" s="1186"/>
      <c r="Q23" s="707"/>
      <c r="R23" s="708"/>
      <c r="S23" s="704"/>
      <c r="T23" s="704"/>
      <c r="U23" s="704"/>
      <c r="V23" s="704"/>
      <c r="W23" s="709"/>
    </row>
    <row r="24" spans="1:24" s="1178" customFormat="1" ht="15" customHeight="1">
      <c r="A24" s="711"/>
      <c r="C24" s="710"/>
      <c r="D24" s="1250"/>
      <c r="E24" s="1255"/>
      <c r="F24" s="1257"/>
      <c r="G24" s="1249"/>
      <c r="H24" s="1250"/>
      <c r="I24" s="1250"/>
      <c r="J24" s="1275"/>
      <c r="K24" s="1249"/>
      <c r="L24" s="707"/>
      <c r="M24" s="708"/>
      <c r="N24" s="708"/>
      <c r="O24" s="708"/>
      <c r="P24" s="708"/>
      <c r="Q24" s="708"/>
      <c r="R24" s="708"/>
      <c r="S24" s="704"/>
      <c r="T24" s="704"/>
      <c r="U24" s="704"/>
      <c r="V24" s="704"/>
      <c r="W24" s="709"/>
    </row>
    <row r="25" spans="1:24" s="1178" customFormat="1" ht="15" customHeight="1">
      <c r="A25" s="711"/>
      <c r="C25" s="710"/>
      <c r="D25" s="1250"/>
      <c r="E25" s="1255"/>
      <c r="F25" s="1258"/>
      <c r="G25" s="124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6" t="s">
        <v>643</v>
      </c>
      <c r="F32" s="1276"/>
      <c r="G32" s="1276"/>
      <c r="H32" s="1276"/>
      <c r="I32" s="1276"/>
      <c r="J32" s="1276"/>
      <c r="K32" s="1276"/>
      <c r="L32" s="1276"/>
      <c r="M32" s="1276"/>
      <c r="N32" s="1276"/>
      <c r="O32" s="1276"/>
      <c r="P32" s="1276"/>
      <c r="Q32" s="1276"/>
      <c r="R32" s="1276"/>
      <c r="S32" s="1276"/>
      <c r="T32" s="1276"/>
      <c r="U32" s="1276"/>
      <c r="V32" s="1276"/>
      <c r="W32" s="1276"/>
    </row>
    <row r="33" spans="5:23" ht="36.950000000000003" customHeight="1">
      <c r="E33" s="1270" t="s">
        <v>645</v>
      </c>
      <c r="F33" s="1271"/>
      <c r="G33" s="1271"/>
      <c r="H33" s="1271"/>
      <c r="I33" s="1271"/>
      <c r="J33" s="1271"/>
      <c r="K33" s="1271"/>
      <c r="L33" s="1271"/>
      <c r="M33" s="1271"/>
      <c r="N33" s="1271"/>
      <c r="O33" s="1271"/>
      <c r="P33" s="1271"/>
      <c r="Q33" s="1271"/>
      <c r="R33" s="1271"/>
      <c r="S33" s="1271"/>
      <c r="T33" s="1271"/>
      <c r="U33" s="1271"/>
      <c r="V33" s="1271"/>
      <c r="W33" s="1271"/>
    </row>
    <row r="34" spans="5:23" ht="17.100000000000001" customHeight="1">
      <c r="E34" s="1270" t="s">
        <v>646</v>
      </c>
      <c r="F34" s="1271"/>
      <c r="G34" s="1271"/>
      <c r="H34" s="1271"/>
      <c r="I34" s="1271"/>
      <c r="J34" s="1271"/>
      <c r="K34" s="1271"/>
      <c r="L34" s="1271"/>
      <c r="M34" s="1271"/>
      <c r="N34" s="1271"/>
      <c r="O34" s="1271"/>
      <c r="P34" s="1271"/>
      <c r="Q34" s="1271"/>
      <c r="R34" s="1271"/>
      <c r="S34" s="1271"/>
      <c r="T34" s="1271"/>
      <c r="U34" s="1271"/>
      <c r="V34" s="1271"/>
      <c r="W34" s="1271"/>
    </row>
    <row r="35" spans="5:23" ht="27" customHeight="1">
      <c r="E35" s="1270" t="s">
        <v>647</v>
      </c>
      <c r="F35" s="1271"/>
      <c r="G35" s="1271"/>
      <c r="H35" s="1271"/>
      <c r="I35" s="1271"/>
      <c r="J35" s="1271"/>
      <c r="K35" s="1271"/>
      <c r="L35" s="1271"/>
      <c r="M35" s="1271"/>
      <c r="N35" s="1271"/>
      <c r="O35" s="1271"/>
      <c r="P35" s="1271"/>
      <c r="Q35" s="1271"/>
      <c r="R35" s="1271"/>
      <c r="S35" s="1271"/>
      <c r="T35" s="1271"/>
      <c r="U35" s="1271"/>
      <c r="V35" s="1271"/>
      <c r="W35" s="1271"/>
    </row>
    <row r="36" spans="5:23" ht="17.100000000000001" customHeight="1">
      <c r="E36" s="1270" t="s">
        <v>648</v>
      </c>
      <c r="F36" s="1271"/>
      <c r="G36" s="1271"/>
      <c r="H36" s="1271"/>
      <c r="I36" s="1271"/>
      <c r="J36" s="1271"/>
      <c r="K36" s="1271"/>
      <c r="L36" s="1271"/>
      <c r="M36" s="1271"/>
      <c r="N36" s="1271"/>
      <c r="O36" s="1271"/>
      <c r="P36" s="1271"/>
      <c r="Q36" s="1271"/>
      <c r="R36" s="1271"/>
      <c r="S36" s="1271"/>
      <c r="T36" s="1271"/>
      <c r="U36" s="1271"/>
      <c r="V36" s="1271"/>
      <c r="W36" s="127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6" t="s">
        <v>644</v>
      </c>
      <c r="F38" s="1276"/>
      <c r="G38" s="1276"/>
      <c r="H38" s="1276"/>
      <c r="I38" s="1276"/>
      <c r="J38" s="1276"/>
      <c r="K38" s="1276"/>
      <c r="L38" s="1276"/>
      <c r="M38" s="1276"/>
      <c r="N38" s="1276"/>
      <c r="O38" s="1276"/>
      <c r="P38" s="1276"/>
      <c r="Q38" s="1276"/>
      <c r="R38" s="1276"/>
      <c r="S38" s="1276"/>
      <c r="T38" s="1276"/>
      <c r="U38" s="1276"/>
      <c r="V38" s="1276"/>
      <c r="W38" s="1276"/>
    </row>
    <row r="39" spans="5:23" ht="17.100000000000001" customHeight="1">
      <c r="E39" s="1270" t="s">
        <v>649</v>
      </c>
      <c r="F39" s="1271"/>
      <c r="G39" s="1271"/>
      <c r="H39" s="1271"/>
      <c r="I39" s="1271"/>
      <c r="J39" s="1271"/>
      <c r="K39" s="1271"/>
      <c r="L39" s="1271"/>
      <c r="M39" s="1271"/>
      <c r="N39" s="1271"/>
      <c r="O39" s="1271"/>
      <c r="P39" s="1271"/>
      <c r="Q39" s="1271"/>
      <c r="R39" s="1271"/>
      <c r="S39" s="1271"/>
      <c r="T39" s="1271"/>
      <c r="U39" s="1271"/>
      <c r="V39" s="1271"/>
      <c r="W39" s="1271"/>
    </row>
    <row r="40" spans="5:23" ht="17.100000000000001" customHeight="1">
      <c r="E40" s="1270" t="s">
        <v>650</v>
      </c>
      <c r="F40" s="1271"/>
      <c r="G40" s="1271"/>
      <c r="H40" s="1271"/>
      <c r="I40" s="1271"/>
      <c r="J40" s="1271"/>
      <c r="K40" s="1271"/>
      <c r="L40" s="1271"/>
      <c r="M40" s="1271"/>
      <c r="N40" s="1271"/>
      <c r="O40" s="1271"/>
      <c r="P40" s="1271"/>
      <c r="Q40" s="1271"/>
      <c r="R40" s="1271"/>
      <c r="S40" s="1271"/>
      <c r="T40" s="1271"/>
      <c r="U40" s="1271"/>
      <c r="V40" s="1271"/>
      <c r="W40" s="1271"/>
    </row>
  </sheetData>
  <sheetProtection algorithmName="SHA-512" hashValue="GRSE9Z8zjN7b04J6xVreAmV6Q80RtyC83TCJHCnD7Q10mignK+SGoWeJnO1CQgnsOQTRkLDVCMj7FuDezuPcig==" saltValue="RZaWoabsd4oquIbJyVVwsg=="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formula1>900</formula1>
    </dataValidation>
    <dataValidation type="list" showInputMessage="1" showErrorMessage="1" errorTitle="Ошибка" error="Выберите значение из списка" sqref="J2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1406</v>
      </c>
      <c r="B1" s="5" t="s">
        <v>1423</v>
      </c>
      <c r="C1" s="5" t="s">
        <v>1424</v>
      </c>
      <c r="D1" s="5" t="s">
        <v>1425</v>
      </c>
      <c r="E1" s="5" t="s">
        <v>1426</v>
      </c>
      <c r="F1" s="5" t="s">
        <v>1427</v>
      </c>
      <c r="G1" s="5" t="s">
        <v>1428</v>
      </c>
      <c r="H1" s="5" t="s">
        <v>1429</v>
      </c>
      <c r="I1" s="5" t="s">
        <v>1430</v>
      </c>
    </row>
    <row r="2" spans="1:10">
      <c r="A2" s="5">
        <v>1</v>
      </c>
      <c r="B2" s="5" t="s">
        <v>1431</v>
      </c>
      <c r="C2" s="5" t="s">
        <v>168</v>
      </c>
      <c r="D2" s="5" t="s">
        <v>1432</v>
      </c>
      <c r="E2" s="5" t="s">
        <v>1433</v>
      </c>
      <c r="F2" s="5" t="s">
        <v>1434</v>
      </c>
      <c r="G2" s="5" t="s">
        <v>1435</v>
      </c>
      <c r="H2" s="5" t="s">
        <v>1436</v>
      </c>
      <c r="J2" s="5" t="s">
        <v>2829</v>
      </c>
    </row>
    <row r="3" spans="1:10">
      <c r="A3" s="5">
        <v>2</v>
      </c>
      <c r="B3" s="5" t="s">
        <v>1431</v>
      </c>
      <c r="C3" s="5" t="s">
        <v>168</v>
      </c>
      <c r="D3" s="5" t="s">
        <v>1437</v>
      </c>
      <c r="E3" s="5" t="s">
        <v>1438</v>
      </c>
      <c r="F3" s="5" t="s">
        <v>1434</v>
      </c>
      <c r="G3" s="5" t="s">
        <v>1439</v>
      </c>
      <c r="H3" s="5" t="s">
        <v>1440</v>
      </c>
      <c r="J3" s="5" t="s">
        <v>2829</v>
      </c>
    </row>
    <row r="4" spans="1:10">
      <c r="A4" s="5">
        <v>3</v>
      </c>
      <c r="B4" s="5" t="s">
        <v>1431</v>
      </c>
      <c r="C4" s="5" t="s">
        <v>168</v>
      </c>
      <c r="D4" s="5" t="s">
        <v>1441</v>
      </c>
      <c r="E4" s="5" t="s">
        <v>1442</v>
      </c>
      <c r="F4" s="5" t="s">
        <v>1443</v>
      </c>
      <c r="G4" s="5" t="s">
        <v>1444</v>
      </c>
      <c r="J4" s="5" t="s">
        <v>2829</v>
      </c>
    </row>
    <row r="5" spans="1:10">
      <c r="A5" s="5">
        <v>4</v>
      </c>
      <c r="B5" s="5" t="s">
        <v>1431</v>
      </c>
      <c r="C5" s="5" t="s">
        <v>168</v>
      </c>
      <c r="D5" s="5" t="s">
        <v>1445</v>
      </c>
      <c r="E5" s="5" t="s">
        <v>1446</v>
      </c>
      <c r="F5" s="5" t="s">
        <v>1447</v>
      </c>
      <c r="G5" s="5" t="s">
        <v>1448</v>
      </c>
      <c r="H5" s="5" t="s">
        <v>1449</v>
      </c>
      <c r="J5" s="5" t="s">
        <v>2829</v>
      </c>
    </row>
    <row r="6" spans="1:10">
      <c r="A6" s="5">
        <v>5</v>
      </c>
      <c r="B6" s="5" t="s">
        <v>1431</v>
      </c>
      <c r="C6" s="5" t="s">
        <v>168</v>
      </c>
      <c r="D6" s="5" t="s">
        <v>1450</v>
      </c>
      <c r="E6" s="5" t="s">
        <v>1451</v>
      </c>
      <c r="F6" s="5" t="s">
        <v>1452</v>
      </c>
      <c r="G6" s="5" t="s">
        <v>1453</v>
      </c>
      <c r="J6" s="5" t="s">
        <v>2829</v>
      </c>
    </row>
    <row r="7" spans="1:10">
      <c r="A7" s="5">
        <v>6</v>
      </c>
      <c r="B7" s="5" t="s">
        <v>1431</v>
      </c>
      <c r="C7" s="5" t="s">
        <v>168</v>
      </c>
      <c r="D7" s="5" t="s">
        <v>1454</v>
      </c>
      <c r="E7" s="5" t="s">
        <v>1455</v>
      </c>
      <c r="F7" s="5" t="s">
        <v>1456</v>
      </c>
      <c r="G7" s="5" t="s">
        <v>1457</v>
      </c>
      <c r="H7" s="5" t="s">
        <v>1458</v>
      </c>
      <c r="J7" s="5" t="s">
        <v>2829</v>
      </c>
    </row>
    <row r="8" spans="1:10">
      <c r="A8" s="5">
        <v>7</v>
      </c>
      <c r="B8" s="5" t="s">
        <v>1431</v>
      </c>
      <c r="C8" s="5" t="s">
        <v>168</v>
      </c>
      <c r="D8" s="5" t="s">
        <v>1459</v>
      </c>
      <c r="E8" s="5" t="s">
        <v>1460</v>
      </c>
      <c r="F8" s="5" t="s">
        <v>1461</v>
      </c>
      <c r="G8" s="5" t="s">
        <v>1462</v>
      </c>
      <c r="J8" s="5" t="s">
        <v>2829</v>
      </c>
    </row>
    <row r="9" spans="1:10">
      <c r="A9" s="5">
        <v>8</v>
      </c>
      <c r="B9" s="5" t="s">
        <v>1431</v>
      </c>
      <c r="C9" s="5" t="s">
        <v>168</v>
      </c>
      <c r="D9" s="5" t="s">
        <v>1463</v>
      </c>
      <c r="E9" s="5" t="s">
        <v>1464</v>
      </c>
      <c r="F9" s="5" t="s">
        <v>1465</v>
      </c>
      <c r="G9" s="5" t="s">
        <v>1466</v>
      </c>
      <c r="J9" s="5" t="s">
        <v>2829</v>
      </c>
    </row>
    <row r="10" spans="1:10">
      <c r="A10" s="5">
        <v>9</v>
      </c>
      <c r="B10" s="5" t="s">
        <v>1431</v>
      </c>
      <c r="C10" s="5" t="s">
        <v>168</v>
      </c>
      <c r="D10" s="5" t="s">
        <v>1467</v>
      </c>
      <c r="E10" s="5" t="s">
        <v>1468</v>
      </c>
      <c r="F10" s="5" t="s">
        <v>1469</v>
      </c>
      <c r="G10" s="5" t="s">
        <v>1470</v>
      </c>
      <c r="H10" s="5" t="s">
        <v>1471</v>
      </c>
      <c r="J10" s="5" t="s">
        <v>2829</v>
      </c>
    </row>
    <row r="11" spans="1:10">
      <c r="A11" s="5">
        <v>10</v>
      </c>
      <c r="B11" s="5" t="s">
        <v>1431</v>
      </c>
      <c r="C11" s="5" t="s">
        <v>168</v>
      </c>
      <c r="D11" s="5" t="s">
        <v>1472</v>
      </c>
      <c r="E11" s="5" t="s">
        <v>1473</v>
      </c>
      <c r="F11" s="5" t="s">
        <v>1474</v>
      </c>
      <c r="G11" s="5" t="s">
        <v>1439</v>
      </c>
      <c r="H11" s="5" t="s">
        <v>1475</v>
      </c>
      <c r="J11" s="5" t="s">
        <v>2829</v>
      </c>
    </row>
    <row r="12" spans="1:10">
      <c r="A12" s="5">
        <v>11</v>
      </c>
      <c r="B12" s="5" t="s">
        <v>1431</v>
      </c>
      <c r="C12" s="5" t="s">
        <v>168</v>
      </c>
      <c r="D12" s="5" t="s">
        <v>1476</v>
      </c>
      <c r="E12" s="5" t="s">
        <v>1477</v>
      </c>
      <c r="F12" s="5" t="s">
        <v>1478</v>
      </c>
      <c r="G12" s="5" t="s">
        <v>1479</v>
      </c>
      <c r="J12" s="5" t="s">
        <v>2829</v>
      </c>
    </row>
    <row r="13" spans="1:10">
      <c r="A13" s="5">
        <v>12</v>
      </c>
      <c r="B13" s="5" t="s">
        <v>1431</v>
      </c>
      <c r="C13" s="5" t="s">
        <v>168</v>
      </c>
      <c r="D13" s="5" t="s">
        <v>1480</v>
      </c>
      <c r="E13" s="5" t="s">
        <v>1481</v>
      </c>
      <c r="F13" s="5" t="s">
        <v>1482</v>
      </c>
      <c r="G13" s="5" t="s">
        <v>1453</v>
      </c>
      <c r="J13" s="5" t="s">
        <v>2829</v>
      </c>
    </row>
    <row r="14" spans="1:10">
      <c r="A14" s="5">
        <v>13</v>
      </c>
      <c r="B14" s="5" t="s">
        <v>1431</v>
      </c>
      <c r="C14" s="5" t="s">
        <v>168</v>
      </c>
      <c r="D14" s="5" t="s">
        <v>1483</v>
      </c>
      <c r="E14" s="5" t="s">
        <v>1484</v>
      </c>
      <c r="F14" s="5" t="s">
        <v>1485</v>
      </c>
      <c r="G14" s="5" t="s">
        <v>1486</v>
      </c>
      <c r="J14" s="5" t="s">
        <v>2829</v>
      </c>
    </row>
    <row r="15" spans="1:10">
      <c r="A15" s="5">
        <v>14</v>
      </c>
      <c r="B15" s="5" t="s">
        <v>1431</v>
      </c>
      <c r="C15" s="5" t="s">
        <v>168</v>
      </c>
      <c r="D15" s="5" t="s">
        <v>2852</v>
      </c>
      <c r="E15" s="5" t="s">
        <v>2853</v>
      </c>
      <c r="F15" s="5" t="s">
        <v>2854</v>
      </c>
      <c r="G15" s="5" t="s">
        <v>2855</v>
      </c>
      <c r="H15" s="5" t="s">
        <v>2856</v>
      </c>
      <c r="J15" s="5" t="s">
        <v>2829</v>
      </c>
    </row>
    <row r="16" spans="1:10">
      <c r="A16" s="5">
        <v>15</v>
      </c>
      <c r="B16" s="5" t="s">
        <v>1431</v>
      </c>
      <c r="C16" s="5" t="s">
        <v>168</v>
      </c>
      <c r="D16" s="5" t="s">
        <v>1487</v>
      </c>
      <c r="E16" s="5" t="s">
        <v>1488</v>
      </c>
      <c r="F16" s="5" t="s">
        <v>1489</v>
      </c>
      <c r="G16" s="5" t="s">
        <v>1490</v>
      </c>
      <c r="H16" s="5" t="s">
        <v>1491</v>
      </c>
      <c r="J16" s="5" t="s">
        <v>2829</v>
      </c>
    </row>
    <row r="17" spans="1:10">
      <c r="A17" s="5">
        <v>16</v>
      </c>
      <c r="B17" s="5" t="s">
        <v>1431</v>
      </c>
      <c r="C17" s="5" t="s">
        <v>168</v>
      </c>
      <c r="D17" s="5" t="s">
        <v>1492</v>
      </c>
      <c r="E17" s="5" t="s">
        <v>1493</v>
      </c>
      <c r="F17" s="5" t="s">
        <v>1494</v>
      </c>
      <c r="G17" s="5" t="s">
        <v>1495</v>
      </c>
      <c r="H17" s="5" t="s">
        <v>1496</v>
      </c>
      <c r="J17" s="5" t="s">
        <v>2829</v>
      </c>
    </row>
    <row r="18" spans="1:10">
      <c r="A18" s="5">
        <v>17</v>
      </c>
      <c r="B18" s="5" t="s">
        <v>1431</v>
      </c>
      <c r="C18" s="5" t="s">
        <v>168</v>
      </c>
      <c r="D18" s="5" t="s">
        <v>1534</v>
      </c>
      <c r="E18" s="5" t="s">
        <v>2857</v>
      </c>
      <c r="F18" s="5" t="s">
        <v>1535</v>
      </c>
      <c r="G18" s="5" t="s">
        <v>1495</v>
      </c>
      <c r="H18" s="5" t="s">
        <v>1536</v>
      </c>
      <c r="J18" s="5" t="s">
        <v>2829</v>
      </c>
    </row>
    <row r="19" spans="1:10">
      <c r="A19" s="5">
        <v>18</v>
      </c>
      <c r="B19" s="5" t="s">
        <v>1431</v>
      </c>
      <c r="C19" s="5" t="s">
        <v>168</v>
      </c>
      <c r="D19" s="5" t="s">
        <v>1497</v>
      </c>
      <c r="E19" s="5" t="s">
        <v>1498</v>
      </c>
      <c r="F19" s="5" t="s">
        <v>1499</v>
      </c>
      <c r="G19" s="5" t="s">
        <v>1457</v>
      </c>
      <c r="H19" s="5" t="s">
        <v>1500</v>
      </c>
      <c r="J19" s="5" t="s">
        <v>2829</v>
      </c>
    </row>
    <row r="20" spans="1:10">
      <c r="A20" s="5">
        <v>19</v>
      </c>
      <c r="B20" s="5" t="s">
        <v>1431</v>
      </c>
      <c r="C20" s="5" t="s">
        <v>168</v>
      </c>
      <c r="D20" s="5" t="s">
        <v>1501</v>
      </c>
      <c r="E20" s="5" t="s">
        <v>1502</v>
      </c>
      <c r="F20" s="5" t="s">
        <v>1503</v>
      </c>
      <c r="G20" s="5" t="s">
        <v>1444</v>
      </c>
      <c r="H20" s="5" t="s">
        <v>1504</v>
      </c>
      <c r="J20" s="5" t="s">
        <v>2829</v>
      </c>
    </row>
    <row r="21" spans="1:10">
      <c r="A21" s="5">
        <v>20</v>
      </c>
      <c r="B21" s="5" t="s">
        <v>1431</v>
      </c>
      <c r="C21" s="5" t="s">
        <v>168</v>
      </c>
      <c r="D21" s="5" t="s">
        <v>1505</v>
      </c>
      <c r="E21" s="5" t="s">
        <v>1506</v>
      </c>
      <c r="F21" s="5" t="s">
        <v>1507</v>
      </c>
      <c r="G21" s="5" t="s">
        <v>1508</v>
      </c>
      <c r="J21" s="5" t="s">
        <v>2829</v>
      </c>
    </row>
    <row r="22" spans="1:10">
      <c r="A22" s="5">
        <v>21</v>
      </c>
      <c r="B22" s="5" t="s">
        <v>1431</v>
      </c>
      <c r="C22" s="5" t="s">
        <v>168</v>
      </c>
      <c r="D22" s="5" t="s">
        <v>1509</v>
      </c>
      <c r="E22" s="5" t="s">
        <v>1510</v>
      </c>
      <c r="F22" s="5" t="s">
        <v>1507</v>
      </c>
      <c r="G22" s="5" t="s">
        <v>1511</v>
      </c>
      <c r="J22" s="5" t="s">
        <v>2829</v>
      </c>
    </row>
    <row r="23" spans="1:10">
      <c r="A23" s="5">
        <v>22</v>
      </c>
      <c r="B23" s="5" t="s">
        <v>1431</v>
      </c>
      <c r="C23" s="5" t="s">
        <v>168</v>
      </c>
      <c r="D23" s="5" t="s">
        <v>1512</v>
      </c>
      <c r="E23" s="5" t="s">
        <v>1513</v>
      </c>
      <c r="F23" s="5" t="s">
        <v>1514</v>
      </c>
      <c r="G23" s="5" t="s">
        <v>1515</v>
      </c>
      <c r="H23" s="5" t="s">
        <v>1516</v>
      </c>
      <c r="J23" s="5" t="s">
        <v>2829</v>
      </c>
    </row>
    <row r="24" spans="1:10">
      <c r="A24" s="5">
        <v>23</v>
      </c>
      <c r="B24" s="5" t="s">
        <v>1431</v>
      </c>
      <c r="C24" s="5" t="s">
        <v>168</v>
      </c>
      <c r="D24" s="5" t="s">
        <v>1517</v>
      </c>
      <c r="E24" s="5" t="s">
        <v>1518</v>
      </c>
      <c r="F24" s="5" t="s">
        <v>1519</v>
      </c>
      <c r="G24" s="5" t="s">
        <v>1462</v>
      </c>
      <c r="H24" s="5" t="s">
        <v>1520</v>
      </c>
      <c r="J24" s="5" t="s">
        <v>2829</v>
      </c>
    </row>
    <row r="25" spans="1:10">
      <c r="A25" s="5">
        <v>24</v>
      </c>
      <c r="B25" s="5" t="s">
        <v>1431</v>
      </c>
      <c r="C25" s="5" t="s">
        <v>168</v>
      </c>
      <c r="D25" s="5" t="s">
        <v>1521</v>
      </c>
      <c r="E25" s="5" t="s">
        <v>1522</v>
      </c>
      <c r="F25" s="5" t="s">
        <v>1523</v>
      </c>
      <c r="G25" s="5" t="s">
        <v>1524</v>
      </c>
      <c r="J25" s="5" t="s">
        <v>2829</v>
      </c>
    </row>
    <row r="26" spans="1:10">
      <c r="A26" s="5">
        <v>25</v>
      </c>
      <c r="B26" s="5" t="s">
        <v>1431</v>
      </c>
      <c r="C26" s="5" t="s">
        <v>168</v>
      </c>
      <c r="D26" s="5" t="s">
        <v>1525</v>
      </c>
      <c r="E26" s="5" t="s">
        <v>1526</v>
      </c>
      <c r="F26" s="5" t="s">
        <v>1527</v>
      </c>
      <c r="G26" s="5" t="s">
        <v>1528</v>
      </c>
      <c r="H26" s="5" t="s">
        <v>1529</v>
      </c>
      <c r="J26" s="5" t="s">
        <v>2829</v>
      </c>
    </row>
    <row r="27" spans="1:10">
      <c r="A27" s="5">
        <v>26</v>
      </c>
      <c r="B27" s="5" t="s">
        <v>1431</v>
      </c>
      <c r="C27" s="5" t="s">
        <v>168</v>
      </c>
      <c r="D27" s="5" t="s">
        <v>1530</v>
      </c>
      <c r="E27" s="5" t="s">
        <v>1531</v>
      </c>
      <c r="F27" s="5" t="s">
        <v>1532</v>
      </c>
      <c r="G27" s="5" t="s">
        <v>1533</v>
      </c>
      <c r="J27" s="5" t="s">
        <v>2829</v>
      </c>
    </row>
    <row r="28" spans="1:10">
      <c r="A28" s="5">
        <v>27</v>
      </c>
      <c r="B28" s="5" t="s">
        <v>1431</v>
      </c>
      <c r="C28" s="5" t="s">
        <v>168</v>
      </c>
      <c r="D28" s="5" t="s">
        <v>1537</v>
      </c>
      <c r="E28" s="5" t="s">
        <v>1538</v>
      </c>
      <c r="F28" s="5" t="s">
        <v>1539</v>
      </c>
      <c r="G28" s="5" t="s">
        <v>1453</v>
      </c>
      <c r="H28" s="5" t="s">
        <v>1540</v>
      </c>
      <c r="J28" s="5" t="s">
        <v>2829</v>
      </c>
    </row>
    <row r="29" spans="1:10">
      <c r="A29" s="5">
        <v>28</v>
      </c>
      <c r="B29" s="5" t="s">
        <v>1431</v>
      </c>
      <c r="C29" s="5" t="s">
        <v>168</v>
      </c>
      <c r="D29" s="5" t="s">
        <v>1541</v>
      </c>
      <c r="E29" s="5" t="s">
        <v>1542</v>
      </c>
      <c r="F29" s="5" t="s">
        <v>1543</v>
      </c>
      <c r="G29" s="5" t="s">
        <v>1544</v>
      </c>
      <c r="H29" s="5" t="s">
        <v>1545</v>
      </c>
      <c r="I29" s="5" t="s">
        <v>2858</v>
      </c>
      <c r="J29" s="5" t="s">
        <v>2829</v>
      </c>
    </row>
    <row r="30" spans="1:10">
      <c r="A30" s="5">
        <v>29</v>
      </c>
      <c r="B30" s="5" t="s">
        <v>1431</v>
      </c>
      <c r="C30" s="5" t="s">
        <v>168</v>
      </c>
      <c r="D30" s="5" t="s">
        <v>1546</v>
      </c>
      <c r="E30" s="5" t="s">
        <v>1547</v>
      </c>
      <c r="F30" s="5" t="s">
        <v>1548</v>
      </c>
      <c r="G30" s="5" t="s">
        <v>1549</v>
      </c>
      <c r="H30" s="5" t="s">
        <v>1550</v>
      </c>
      <c r="J30" s="5" t="s">
        <v>2829</v>
      </c>
    </row>
    <row r="31" spans="1:10">
      <c r="A31" s="5">
        <v>30</v>
      </c>
      <c r="B31" s="5" t="s">
        <v>1431</v>
      </c>
      <c r="C31" s="5" t="s">
        <v>168</v>
      </c>
      <c r="D31" s="5" t="s">
        <v>1551</v>
      </c>
      <c r="E31" s="5" t="s">
        <v>1552</v>
      </c>
      <c r="F31" s="5" t="s">
        <v>1485</v>
      </c>
      <c r="G31" s="5" t="s">
        <v>1495</v>
      </c>
      <c r="J31" s="5" t="s">
        <v>2829</v>
      </c>
    </row>
    <row r="32" spans="1:10">
      <c r="A32" s="5">
        <v>31</v>
      </c>
      <c r="B32" s="5" t="s">
        <v>1431</v>
      </c>
      <c r="C32" s="5" t="s">
        <v>168</v>
      </c>
      <c r="D32" s="5" t="s">
        <v>1553</v>
      </c>
      <c r="E32" s="5" t="s">
        <v>1554</v>
      </c>
      <c r="F32" s="5" t="s">
        <v>1555</v>
      </c>
      <c r="G32" s="5" t="s">
        <v>1448</v>
      </c>
      <c r="H32" s="5" t="s">
        <v>1556</v>
      </c>
      <c r="J32" s="5" t="s">
        <v>2829</v>
      </c>
    </row>
    <row r="33" spans="1:10">
      <c r="A33" s="5">
        <v>32</v>
      </c>
      <c r="B33" s="5" t="s">
        <v>1431</v>
      </c>
      <c r="C33" s="5" t="s">
        <v>168</v>
      </c>
      <c r="D33" s="5" t="s">
        <v>1557</v>
      </c>
      <c r="E33" s="5" t="s">
        <v>1558</v>
      </c>
      <c r="F33" s="5" t="s">
        <v>1559</v>
      </c>
      <c r="G33" s="5" t="s">
        <v>1560</v>
      </c>
      <c r="H33" s="5" t="s">
        <v>1561</v>
      </c>
      <c r="J33" s="5" t="s">
        <v>2829</v>
      </c>
    </row>
    <row r="34" spans="1:10">
      <c r="A34" s="5">
        <v>33</v>
      </c>
      <c r="B34" s="5" t="s">
        <v>1431</v>
      </c>
      <c r="C34" s="5" t="s">
        <v>168</v>
      </c>
      <c r="D34" s="5" t="s">
        <v>1562</v>
      </c>
      <c r="E34" s="5" t="s">
        <v>1563</v>
      </c>
      <c r="F34" s="5" t="s">
        <v>1564</v>
      </c>
      <c r="G34" s="5" t="s">
        <v>1565</v>
      </c>
      <c r="H34" s="5" t="s">
        <v>1566</v>
      </c>
      <c r="J34" s="5" t="s">
        <v>2829</v>
      </c>
    </row>
    <row r="35" spans="1:10">
      <c r="A35" s="5">
        <v>34</v>
      </c>
      <c r="B35" s="5" t="s">
        <v>1431</v>
      </c>
      <c r="C35" s="5" t="s">
        <v>168</v>
      </c>
      <c r="D35" s="5" t="s">
        <v>1567</v>
      </c>
      <c r="E35" s="5" t="s">
        <v>1568</v>
      </c>
      <c r="F35" s="5" t="s">
        <v>1569</v>
      </c>
      <c r="G35" s="5" t="s">
        <v>1570</v>
      </c>
      <c r="H35" s="5" t="s">
        <v>1571</v>
      </c>
      <c r="J35" s="5" t="s">
        <v>2829</v>
      </c>
    </row>
    <row r="36" spans="1:10">
      <c r="A36" s="5">
        <v>35</v>
      </c>
      <c r="B36" s="5" t="s">
        <v>1431</v>
      </c>
      <c r="C36" s="5" t="s">
        <v>168</v>
      </c>
      <c r="D36" s="5" t="s">
        <v>1572</v>
      </c>
      <c r="E36" s="5" t="s">
        <v>1573</v>
      </c>
      <c r="F36" s="5" t="s">
        <v>1574</v>
      </c>
      <c r="G36" s="5" t="s">
        <v>1560</v>
      </c>
      <c r="J36" s="5" t="s">
        <v>2829</v>
      </c>
    </row>
    <row r="37" spans="1:10">
      <c r="A37" s="5">
        <v>36</v>
      </c>
      <c r="B37" s="5" t="s">
        <v>1431</v>
      </c>
      <c r="C37" s="5" t="s">
        <v>168</v>
      </c>
      <c r="D37" s="5" t="s">
        <v>1575</v>
      </c>
      <c r="E37" s="5" t="s">
        <v>1576</v>
      </c>
      <c r="F37" s="5" t="s">
        <v>1577</v>
      </c>
      <c r="G37" s="5" t="s">
        <v>1544</v>
      </c>
      <c r="H37" s="5" t="s">
        <v>1578</v>
      </c>
      <c r="J37" s="5" t="s">
        <v>2829</v>
      </c>
    </row>
    <row r="38" spans="1:10">
      <c r="A38" s="5">
        <v>37</v>
      </c>
      <c r="B38" s="5" t="s">
        <v>1431</v>
      </c>
      <c r="C38" s="5" t="s">
        <v>168</v>
      </c>
      <c r="D38" s="5" t="s">
        <v>1579</v>
      </c>
      <c r="E38" s="5" t="s">
        <v>1580</v>
      </c>
      <c r="F38" s="5" t="s">
        <v>1581</v>
      </c>
      <c r="G38" s="5" t="s">
        <v>1582</v>
      </c>
      <c r="H38" s="5" t="s">
        <v>1583</v>
      </c>
      <c r="J38" s="5" t="s">
        <v>2829</v>
      </c>
    </row>
    <row r="39" spans="1:10">
      <c r="A39" s="5">
        <v>38</v>
      </c>
      <c r="B39" s="5" t="s">
        <v>1431</v>
      </c>
      <c r="C39" s="5" t="s">
        <v>168</v>
      </c>
      <c r="D39" s="5" t="s">
        <v>1584</v>
      </c>
      <c r="E39" s="5" t="s">
        <v>1585</v>
      </c>
      <c r="F39" s="5" t="s">
        <v>1586</v>
      </c>
      <c r="G39" s="5" t="s">
        <v>1587</v>
      </c>
      <c r="J39" s="5" t="s">
        <v>2829</v>
      </c>
    </row>
    <row r="40" spans="1:10">
      <c r="A40" s="5">
        <v>39</v>
      </c>
      <c r="B40" s="5" t="s">
        <v>1431</v>
      </c>
      <c r="C40" s="5" t="s">
        <v>168</v>
      </c>
      <c r="D40" s="5" t="s">
        <v>1588</v>
      </c>
      <c r="E40" s="5" t="s">
        <v>1589</v>
      </c>
      <c r="F40" s="5" t="s">
        <v>1590</v>
      </c>
      <c r="G40" s="5" t="s">
        <v>1591</v>
      </c>
      <c r="H40" s="5" t="s">
        <v>1592</v>
      </c>
      <c r="J40" s="5" t="s">
        <v>2829</v>
      </c>
    </row>
    <row r="41" spans="1:10">
      <c r="A41" s="5">
        <v>40</v>
      </c>
      <c r="B41" s="5" t="s">
        <v>1431</v>
      </c>
      <c r="C41" s="5" t="s">
        <v>168</v>
      </c>
      <c r="D41" s="5" t="s">
        <v>1593</v>
      </c>
      <c r="E41" s="5" t="s">
        <v>1594</v>
      </c>
      <c r="F41" s="5" t="s">
        <v>1595</v>
      </c>
      <c r="G41" s="5" t="s">
        <v>1596</v>
      </c>
      <c r="H41" s="5" t="s">
        <v>1592</v>
      </c>
      <c r="J41" s="5" t="s">
        <v>2829</v>
      </c>
    </row>
    <row r="42" spans="1:10">
      <c r="A42" s="5">
        <v>41</v>
      </c>
      <c r="B42" s="5" t="s">
        <v>1431</v>
      </c>
      <c r="C42" s="5" t="s">
        <v>168</v>
      </c>
      <c r="D42" s="5" t="s">
        <v>1597</v>
      </c>
      <c r="E42" s="5" t="s">
        <v>1598</v>
      </c>
      <c r="F42" s="5" t="s">
        <v>1599</v>
      </c>
      <c r="G42" s="5" t="s">
        <v>1600</v>
      </c>
      <c r="H42" s="5" t="s">
        <v>1601</v>
      </c>
      <c r="J42" s="5" t="s">
        <v>2829</v>
      </c>
    </row>
    <row r="43" spans="1:10">
      <c r="A43" s="5">
        <v>42</v>
      </c>
      <c r="B43" s="5" t="s">
        <v>1431</v>
      </c>
      <c r="C43" s="5" t="s">
        <v>168</v>
      </c>
      <c r="D43" s="5" t="s">
        <v>1602</v>
      </c>
      <c r="E43" s="5" t="s">
        <v>1603</v>
      </c>
      <c r="F43" s="5" t="s">
        <v>1604</v>
      </c>
      <c r="G43" s="5" t="s">
        <v>1605</v>
      </c>
      <c r="H43" s="5" t="s">
        <v>1606</v>
      </c>
      <c r="J43" s="5" t="s">
        <v>2829</v>
      </c>
    </row>
    <row r="44" spans="1:10">
      <c r="A44" s="5">
        <v>43</v>
      </c>
      <c r="B44" s="5" t="s">
        <v>1431</v>
      </c>
      <c r="C44" s="5" t="s">
        <v>168</v>
      </c>
      <c r="D44" s="5" t="s">
        <v>1607</v>
      </c>
      <c r="E44" s="5" t="s">
        <v>1608</v>
      </c>
      <c r="F44" s="5" t="s">
        <v>1609</v>
      </c>
      <c r="G44" s="5" t="s">
        <v>1610</v>
      </c>
      <c r="H44" s="5" t="s">
        <v>1611</v>
      </c>
      <c r="J44" s="5" t="s">
        <v>2829</v>
      </c>
    </row>
    <row r="45" spans="1:10">
      <c r="A45" s="5">
        <v>44</v>
      </c>
      <c r="B45" s="5" t="s">
        <v>1431</v>
      </c>
      <c r="C45" s="5" t="s">
        <v>168</v>
      </c>
      <c r="D45" s="5" t="s">
        <v>1612</v>
      </c>
      <c r="E45" s="5" t="s">
        <v>1613</v>
      </c>
      <c r="F45" s="5" t="s">
        <v>1614</v>
      </c>
      <c r="G45" s="5" t="s">
        <v>1615</v>
      </c>
      <c r="H45" s="5" t="s">
        <v>1616</v>
      </c>
      <c r="J45" s="5" t="s">
        <v>2829</v>
      </c>
    </row>
    <row r="46" spans="1:10">
      <c r="A46" s="5">
        <v>45</v>
      </c>
      <c r="B46" s="5" t="s">
        <v>1431</v>
      </c>
      <c r="C46" s="5" t="s">
        <v>168</v>
      </c>
      <c r="D46" s="5" t="s">
        <v>1617</v>
      </c>
      <c r="E46" s="5" t="s">
        <v>1618</v>
      </c>
      <c r="F46" s="5" t="s">
        <v>1619</v>
      </c>
      <c r="G46" s="5" t="s">
        <v>1495</v>
      </c>
      <c r="H46" s="5" t="s">
        <v>1620</v>
      </c>
      <c r="J46" s="5" t="s">
        <v>2829</v>
      </c>
    </row>
    <row r="47" spans="1:10">
      <c r="A47" s="5">
        <v>46</v>
      </c>
      <c r="B47" s="5" t="s">
        <v>1431</v>
      </c>
      <c r="C47" s="5" t="s">
        <v>168</v>
      </c>
      <c r="D47" s="5" t="s">
        <v>1621</v>
      </c>
      <c r="E47" s="5" t="s">
        <v>1622</v>
      </c>
      <c r="F47" s="5" t="s">
        <v>1623</v>
      </c>
      <c r="G47" s="5" t="s">
        <v>1624</v>
      </c>
      <c r="H47" s="5" t="s">
        <v>1625</v>
      </c>
      <c r="J47" s="5" t="s">
        <v>2829</v>
      </c>
    </row>
    <row r="48" spans="1:10">
      <c r="A48" s="5">
        <v>47</v>
      </c>
      <c r="B48" s="5" t="s">
        <v>1431</v>
      </c>
      <c r="C48" s="5" t="s">
        <v>168</v>
      </c>
      <c r="D48" s="5" t="s">
        <v>1626</v>
      </c>
      <c r="E48" s="5" t="s">
        <v>1627</v>
      </c>
      <c r="F48" s="5" t="s">
        <v>1628</v>
      </c>
      <c r="G48" s="5" t="s">
        <v>1629</v>
      </c>
      <c r="H48" s="5" t="s">
        <v>1630</v>
      </c>
      <c r="J48" s="5" t="s">
        <v>2829</v>
      </c>
    </row>
    <row r="49" spans="1:10">
      <c r="A49" s="5">
        <v>48</v>
      </c>
      <c r="B49" s="5" t="s">
        <v>1431</v>
      </c>
      <c r="C49" s="5" t="s">
        <v>168</v>
      </c>
      <c r="D49" s="5" t="s">
        <v>1631</v>
      </c>
      <c r="E49" s="5" t="s">
        <v>1632</v>
      </c>
      <c r="F49" s="5" t="s">
        <v>1633</v>
      </c>
      <c r="G49" s="5" t="s">
        <v>1486</v>
      </c>
      <c r="J49" s="5" t="s">
        <v>2829</v>
      </c>
    </row>
    <row r="50" spans="1:10">
      <c r="A50" s="5">
        <v>49</v>
      </c>
      <c r="B50" s="5" t="s">
        <v>1431</v>
      </c>
      <c r="C50" s="5" t="s">
        <v>168</v>
      </c>
      <c r="D50" s="5" t="s">
        <v>1634</v>
      </c>
      <c r="E50" s="5" t="s">
        <v>1635</v>
      </c>
      <c r="F50" s="5" t="s">
        <v>1636</v>
      </c>
      <c r="G50" s="5" t="s">
        <v>1453</v>
      </c>
      <c r="H50" s="5" t="s">
        <v>1637</v>
      </c>
      <c r="J50" s="5" t="s">
        <v>2829</v>
      </c>
    </row>
    <row r="51" spans="1:10">
      <c r="A51" s="5">
        <v>50</v>
      </c>
      <c r="B51" s="5" t="s">
        <v>1431</v>
      </c>
      <c r="C51" s="5" t="s">
        <v>168</v>
      </c>
      <c r="D51" s="5" t="s">
        <v>1638</v>
      </c>
      <c r="E51" s="5" t="s">
        <v>1639</v>
      </c>
      <c r="F51" s="5" t="s">
        <v>1640</v>
      </c>
      <c r="G51" s="5" t="s">
        <v>1641</v>
      </c>
      <c r="H51" s="5" t="s">
        <v>1642</v>
      </c>
      <c r="J51" s="5" t="s">
        <v>2829</v>
      </c>
    </row>
    <row r="52" spans="1:10">
      <c r="A52" s="5">
        <v>51</v>
      </c>
      <c r="B52" s="5" t="s">
        <v>1431</v>
      </c>
      <c r="C52" s="5" t="s">
        <v>168</v>
      </c>
      <c r="D52" s="5" t="s">
        <v>1643</v>
      </c>
      <c r="E52" s="5" t="s">
        <v>1644</v>
      </c>
      <c r="F52" s="5" t="s">
        <v>1645</v>
      </c>
      <c r="G52" s="5" t="s">
        <v>1646</v>
      </c>
      <c r="H52" s="5" t="s">
        <v>1647</v>
      </c>
      <c r="J52" s="5" t="s">
        <v>2829</v>
      </c>
    </row>
    <row r="53" spans="1:10">
      <c r="A53" s="5">
        <v>52</v>
      </c>
      <c r="B53" s="5" t="s">
        <v>1431</v>
      </c>
      <c r="C53" s="5" t="s">
        <v>168</v>
      </c>
      <c r="D53" s="5" t="s">
        <v>1648</v>
      </c>
      <c r="E53" s="5" t="s">
        <v>1649</v>
      </c>
      <c r="F53" s="5" t="s">
        <v>1650</v>
      </c>
      <c r="G53" s="5" t="s">
        <v>1651</v>
      </c>
      <c r="H53" s="5" t="s">
        <v>1652</v>
      </c>
      <c r="J53" s="5" t="s">
        <v>2829</v>
      </c>
    </row>
    <row r="54" spans="1:10">
      <c r="A54" s="5">
        <v>53</v>
      </c>
      <c r="B54" s="5" t="s">
        <v>1431</v>
      </c>
      <c r="C54" s="5" t="s">
        <v>168</v>
      </c>
      <c r="D54" s="5" t="s">
        <v>2859</v>
      </c>
      <c r="E54" s="5" t="s">
        <v>2860</v>
      </c>
      <c r="F54" s="5" t="s">
        <v>2861</v>
      </c>
      <c r="G54" s="5" t="s">
        <v>1656</v>
      </c>
      <c r="J54" s="5" t="s">
        <v>2829</v>
      </c>
    </row>
    <row r="55" spans="1:10">
      <c r="A55" s="5">
        <v>54</v>
      </c>
      <c r="B55" s="5" t="s">
        <v>1431</v>
      </c>
      <c r="C55" s="5" t="s">
        <v>168</v>
      </c>
      <c r="D55" s="5" t="s">
        <v>1653</v>
      </c>
      <c r="E55" s="5" t="s">
        <v>1654</v>
      </c>
      <c r="F55" s="5" t="s">
        <v>1655</v>
      </c>
      <c r="G55" s="5" t="s">
        <v>1656</v>
      </c>
      <c r="J55" s="5" t="s">
        <v>2829</v>
      </c>
    </row>
    <row r="56" spans="1:10">
      <c r="A56" s="5">
        <v>55</v>
      </c>
      <c r="B56" s="5" t="s">
        <v>1431</v>
      </c>
      <c r="C56" s="5" t="s">
        <v>168</v>
      </c>
      <c r="D56" s="5" t="s">
        <v>1657</v>
      </c>
      <c r="E56" s="5" t="s">
        <v>1658</v>
      </c>
      <c r="F56" s="5" t="s">
        <v>1659</v>
      </c>
      <c r="G56" s="5" t="s">
        <v>1544</v>
      </c>
      <c r="J56" s="5" t="s">
        <v>2829</v>
      </c>
    </row>
    <row r="57" spans="1:10">
      <c r="A57" s="5">
        <v>56</v>
      </c>
      <c r="B57" s="5" t="s">
        <v>1431</v>
      </c>
      <c r="C57" s="5" t="s">
        <v>168</v>
      </c>
      <c r="E57" s="5" t="s">
        <v>2862</v>
      </c>
      <c r="F57" s="5" t="s">
        <v>2863</v>
      </c>
      <c r="G57" s="5" t="s">
        <v>1444</v>
      </c>
      <c r="J57" s="5" t="s">
        <v>2829</v>
      </c>
    </row>
    <row r="58" spans="1:10">
      <c r="A58" s="5">
        <v>57</v>
      </c>
      <c r="B58" s="5" t="s">
        <v>1431</v>
      </c>
      <c r="C58" s="5" t="s">
        <v>168</v>
      </c>
      <c r="D58" s="5" t="s">
        <v>1660</v>
      </c>
      <c r="E58" s="5" t="s">
        <v>1661</v>
      </c>
      <c r="F58" s="5" t="s">
        <v>1662</v>
      </c>
      <c r="G58" s="5" t="s">
        <v>1663</v>
      </c>
      <c r="H58" s="5" t="s">
        <v>1664</v>
      </c>
      <c r="J58" s="5" t="s">
        <v>2829</v>
      </c>
    </row>
    <row r="59" spans="1:10">
      <c r="A59" s="5">
        <v>58</v>
      </c>
      <c r="B59" s="5" t="s">
        <v>1431</v>
      </c>
      <c r="C59" s="5" t="s">
        <v>168</v>
      </c>
      <c r="D59" s="5" t="s">
        <v>1665</v>
      </c>
      <c r="E59" s="5" t="s">
        <v>1666</v>
      </c>
      <c r="F59" s="5" t="s">
        <v>1667</v>
      </c>
      <c r="G59" s="5" t="s">
        <v>1673</v>
      </c>
      <c r="H59" s="5" t="s">
        <v>1669</v>
      </c>
      <c r="J59" s="5" t="s">
        <v>2829</v>
      </c>
    </row>
    <row r="60" spans="1:10">
      <c r="A60" s="5">
        <v>59</v>
      </c>
      <c r="B60" s="5" t="s">
        <v>1431</v>
      </c>
      <c r="C60" s="5" t="s">
        <v>168</v>
      </c>
      <c r="D60" s="5" t="s">
        <v>1670</v>
      </c>
      <c r="E60" s="5" t="s">
        <v>1671</v>
      </c>
      <c r="F60" s="5" t="s">
        <v>1672</v>
      </c>
      <c r="G60" s="5" t="s">
        <v>1673</v>
      </c>
      <c r="H60" s="5" t="s">
        <v>1674</v>
      </c>
      <c r="J60" s="5" t="s">
        <v>2829</v>
      </c>
    </row>
    <row r="61" spans="1:10">
      <c r="A61" s="5">
        <v>60</v>
      </c>
      <c r="B61" s="5" t="s">
        <v>1431</v>
      </c>
      <c r="C61" s="5" t="s">
        <v>168</v>
      </c>
      <c r="D61" s="5" t="s">
        <v>1675</v>
      </c>
      <c r="E61" s="5" t="s">
        <v>1676</v>
      </c>
      <c r="F61" s="5" t="s">
        <v>1677</v>
      </c>
      <c r="G61" s="5" t="s">
        <v>1678</v>
      </c>
      <c r="J61" s="5" t="s">
        <v>2829</v>
      </c>
    </row>
    <row r="62" spans="1:10">
      <c r="A62" s="5">
        <v>61</v>
      </c>
      <c r="B62" s="5" t="s">
        <v>1431</v>
      </c>
      <c r="C62" s="5" t="s">
        <v>168</v>
      </c>
      <c r="D62" s="5" t="s">
        <v>1679</v>
      </c>
      <c r="E62" s="5" t="s">
        <v>1680</v>
      </c>
      <c r="F62" s="5" t="s">
        <v>1681</v>
      </c>
      <c r="G62" s="5" t="s">
        <v>1678</v>
      </c>
      <c r="H62" s="5" t="s">
        <v>1682</v>
      </c>
      <c r="J62" s="5" t="s">
        <v>2829</v>
      </c>
    </row>
    <row r="63" spans="1:10">
      <c r="A63" s="5">
        <v>62</v>
      </c>
      <c r="B63" s="5" t="s">
        <v>1431</v>
      </c>
      <c r="C63" s="5" t="s">
        <v>168</v>
      </c>
      <c r="D63" s="5" t="s">
        <v>1684</v>
      </c>
      <c r="E63" s="5" t="s">
        <v>1685</v>
      </c>
      <c r="F63" s="5" t="s">
        <v>1686</v>
      </c>
      <c r="G63" s="5" t="s">
        <v>1687</v>
      </c>
      <c r="H63" s="5" t="s">
        <v>1688</v>
      </c>
      <c r="J63" s="5" t="s">
        <v>2829</v>
      </c>
    </row>
    <row r="64" spans="1:10">
      <c r="A64" s="5">
        <v>63</v>
      </c>
      <c r="B64" s="5" t="s">
        <v>1431</v>
      </c>
      <c r="C64" s="5" t="s">
        <v>168</v>
      </c>
      <c r="D64" s="5" t="s">
        <v>1689</v>
      </c>
      <c r="E64" s="5" t="s">
        <v>1690</v>
      </c>
      <c r="F64" s="5" t="s">
        <v>1691</v>
      </c>
      <c r="G64" s="5" t="s">
        <v>1692</v>
      </c>
      <c r="H64" s="5" t="s">
        <v>1693</v>
      </c>
      <c r="J64" s="5" t="s">
        <v>2829</v>
      </c>
    </row>
    <row r="65" spans="1:10">
      <c r="A65" s="5">
        <v>64</v>
      </c>
      <c r="B65" s="5" t="s">
        <v>1431</v>
      </c>
      <c r="C65" s="5" t="s">
        <v>168</v>
      </c>
      <c r="D65" s="5" t="s">
        <v>1694</v>
      </c>
      <c r="E65" s="5" t="s">
        <v>1695</v>
      </c>
      <c r="F65" s="5" t="s">
        <v>1696</v>
      </c>
      <c r="G65" s="5" t="s">
        <v>1692</v>
      </c>
      <c r="H65" s="5" t="s">
        <v>1697</v>
      </c>
      <c r="J65" s="5" t="s">
        <v>2829</v>
      </c>
    </row>
    <row r="66" spans="1:10">
      <c r="A66" s="5">
        <v>65</v>
      </c>
      <c r="B66" s="5" t="s">
        <v>1431</v>
      </c>
      <c r="C66" s="5" t="s">
        <v>168</v>
      </c>
      <c r="D66" s="5" t="s">
        <v>1698</v>
      </c>
      <c r="E66" s="5" t="s">
        <v>1699</v>
      </c>
      <c r="F66" s="5" t="s">
        <v>1700</v>
      </c>
      <c r="G66" s="5" t="s">
        <v>1692</v>
      </c>
      <c r="H66" s="5" t="s">
        <v>1701</v>
      </c>
      <c r="J66" s="5" t="s">
        <v>2829</v>
      </c>
    </row>
    <row r="67" spans="1:10">
      <c r="A67" s="5">
        <v>66</v>
      </c>
      <c r="B67" s="5" t="s">
        <v>1431</v>
      </c>
      <c r="C67" s="5" t="s">
        <v>168</v>
      </c>
      <c r="D67" s="5" t="s">
        <v>1702</v>
      </c>
      <c r="E67" s="5" t="s">
        <v>1703</v>
      </c>
      <c r="F67" s="5" t="s">
        <v>1704</v>
      </c>
      <c r="G67" s="5" t="s">
        <v>1692</v>
      </c>
      <c r="H67" s="5" t="s">
        <v>1705</v>
      </c>
      <c r="J67" s="5" t="s">
        <v>2829</v>
      </c>
    </row>
    <row r="68" spans="1:10">
      <c r="A68" s="5">
        <v>67</v>
      </c>
      <c r="B68" s="5" t="s">
        <v>1431</v>
      </c>
      <c r="C68" s="5" t="s">
        <v>168</v>
      </c>
      <c r="D68" s="5" t="s">
        <v>1706</v>
      </c>
      <c r="E68" s="5" t="s">
        <v>1707</v>
      </c>
      <c r="F68" s="5" t="s">
        <v>1708</v>
      </c>
      <c r="G68" s="5" t="s">
        <v>1692</v>
      </c>
      <c r="H68" s="5" t="s">
        <v>1674</v>
      </c>
      <c r="J68" s="5" t="s">
        <v>2829</v>
      </c>
    </row>
    <row r="69" spans="1:10">
      <c r="A69" s="5">
        <v>68</v>
      </c>
      <c r="B69" s="5" t="s">
        <v>1431</v>
      </c>
      <c r="C69" s="5" t="s">
        <v>168</v>
      </c>
      <c r="D69" s="5" t="s">
        <v>1709</v>
      </c>
      <c r="E69" s="5" t="s">
        <v>1710</v>
      </c>
      <c r="F69" s="5" t="s">
        <v>1711</v>
      </c>
      <c r="G69" s="5" t="s">
        <v>1692</v>
      </c>
      <c r="J69" s="5" t="s">
        <v>2829</v>
      </c>
    </row>
    <row r="70" spans="1:10">
      <c r="A70" s="5">
        <v>69</v>
      </c>
      <c r="B70" s="5" t="s">
        <v>1431</v>
      </c>
      <c r="C70" s="5" t="s">
        <v>168</v>
      </c>
      <c r="D70" s="5" t="s">
        <v>1712</v>
      </c>
      <c r="E70" s="5" t="s">
        <v>1713</v>
      </c>
      <c r="F70" s="5" t="s">
        <v>1714</v>
      </c>
      <c r="G70" s="5" t="s">
        <v>1692</v>
      </c>
      <c r="H70" s="5" t="s">
        <v>1715</v>
      </c>
      <c r="J70" s="5" t="s">
        <v>2829</v>
      </c>
    </row>
    <row r="71" spans="1:10">
      <c r="A71" s="5">
        <v>70</v>
      </c>
      <c r="B71" s="5" t="s">
        <v>1431</v>
      </c>
      <c r="C71" s="5" t="s">
        <v>168</v>
      </c>
      <c r="D71" s="5" t="s">
        <v>1716</v>
      </c>
      <c r="E71" s="5" t="s">
        <v>1717</v>
      </c>
      <c r="F71" s="5" t="s">
        <v>1718</v>
      </c>
      <c r="G71" s="5" t="s">
        <v>1719</v>
      </c>
      <c r="H71" s="5" t="s">
        <v>1720</v>
      </c>
      <c r="J71" s="5" t="s">
        <v>2829</v>
      </c>
    </row>
    <row r="72" spans="1:10">
      <c r="A72" s="5">
        <v>71</v>
      </c>
      <c r="B72" s="5" t="s">
        <v>1431</v>
      </c>
      <c r="C72" s="5" t="s">
        <v>168</v>
      </c>
      <c r="D72" s="5" t="s">
        <v>1721</v>
      </c>
      <c r="E72" s="5" t="s">
        <v>1722</v>
      </c>
      <c r="F72" s="5" t="s">
        <v>1723</v>
      </c>
      <c r="G72" s="5" t="s">
        <v>1724</v>
      </c>
      <c r="J72" s="5" t="s">
        <v>2829</v>
      </c>
    </row>
    <row r="73" spans="1:10">
      <c r="A73" s="5">
        <v>72</v>
      </c>
      <c r="B73" s="5" t="s">
        <v>1431</v>
      </c>
      <c r="C73" s="5" t="s">
        <v>168</v>
      </c>
      <c r="D73" s="5" t="s">
        <v>1725</v>
      </c>
      <c r="E73" s="5" t="s">
        <v>1726</v>
      </c>
      <c r="F73" s="5" t="s">
        <v>1727</v>
      </c>
      <c r="G73" s="5" t="s">
        <v>1728</v>
      </c>
      <c r="H73" s="5" t="s">
        <v>1729</v>
      </c>
      <c r="J73" s="5" t="s">
        <v>2829</v>
      </c>
    </row>
    <row r="74" spans="1:10">
      <c r="A74" s="5">
        <v>73</v>
      </c>
      <c r="B74" s="5" t="s">
        <v>1431</v>
      </c>
      <c r="C74" s="5" t="s">
        <v>168</v>
      </c>
      <c r="D74" s="5" t="s">
        <v>2864</v>
      </c>
      <c r="E74" s="5" t="s">
        <v>2865</v>
      </c>
      <c r="F74" s="5" t="s">
        <v>2866</v>
      </c>
      <c r="G74" s="5" t="s">
        <v>1544</v>
      </c>
      <c r="H74" s="5" t="s">
        <v>2867</v>
      </c>
      <c r="J74" s="5" t="s">
        <v>2829</v>
      </c>
    </row>
    <row r="75" spans="1:10">
      <c r="A75" s="5">
        <v>74</v>
      </c>
      <c r="B75" s="5" t="s">
        <v>1431</v>
      </c>
      <c r="C75" s="5" t="s">
        <v>168</v>
      </c>
      <c r="D75" s="5" t="s">
        <v>1730</v>
      </c>
      <c r="E75" s="5" t="s">
        <v>1731</v>
      </c>
      <c r="F75" s="5" t="s">
        <v>1732</v>
      </c>
      <c r="G75" s="5" t="s">
        <v>1728</v>
      </c>
      <c r="H75" s="5" t="s">
        <v>1733</v>
      </c>
      <c r="J75" s="5" t="s">
        <v>2829</v>
      </c>
    </row>
    <row r="76" spans="1:10">
      <c r="A76" s="5">
        <v>75</v>
      </c>
      <c r="B76" s="5" t="s">
        <v>1431</v>
      </c>
      <c r="C76" s="5" t="s">
        <v>168</v>
      </c>
      <c r="D76" s="5" t="s">
        <v>1734</v>
      </c>
      <c r="E76" s="5" t="s">
        <v>1735</v>
      </c>
      <c r="F76" s="5" t="s">
        <v>1736</v>
      </c>
      <c r="G76" s="5" t="s">
        <v>1678</v>
      </c>
      <c r="H76" s="5" t="s">
        <v>1737</v>
      </c>
      <c r="I76" s="5" t="s">
        <v>2868</v>
      </c>
      <c r="J76" s="5" t="s">
        <v>2829</v>
      </c>
    </row>
    <row r="77" spans="1:10">
      <c r="A77" s="5">
        <v>76</v>
      </c>
      <c r="B77" s="5" t="s">
        <v>1431</v>
      </c>
      <c r="C77" s="5" t="s">
        <v>168</v>
      </c>
      <c r="D77" s="5" t="s">
        <v>1738</v>
      </c>
      <c r="E77" s="5" t="s">
        <v>1739</v>
      </c>
      <c r="F77" s="5" t="s">
        <v>1740</v>
      </c>
      <c r="G77" s="5" t="s">
        <v>1544</v>
      </c>
      <c r="H77" s="5" t="s">
        <v>1741</v>
      </c>
      <c r="J77" s="5" t="s">
        <v>2829</v>
      </c>
    </row>
    <row r="78" spans="1:10">
      <c r="A78" s="5">
        <v>77</v>
      </c>
      <c r="B78" s="5" t="s">
        <v>1431</v>
      </c>
      <c r="C78" s="5" t="s">
        <v>168</v>
      </c>
      <c r="D78" s="5" t="s">
        <v>2869</v>
      </c>
      <c r="E78" s="5" t="s">
        <v>2870</v>
      </c>
      <c r="F78" s="5" t="s">
        <v>2871</v>
      </c>
      <c r="G78" s="5" t="s">
        <v>1560</v>
      </c>
      <c r="H78" s="5" t="s">
        <v>2872</v>
      </c>
      <c r="J78" s="5" t="s">
        <v>2829</v>
      </c>
    </row>
    <row r="79" spans="1:10">
      <c r="A79" s="5">
        <v>78</v>
      </c>
      <c r="B79" s="5" t="s">
        <v>1431</v>
      </c>
      <c r="C79" s="5" t="s">
        <v>168</v>
      </c>
      <c r="D79" s="5" t="s">
        <v>1742</v>
      </c>
      <c r="E79" s="5" t="s">
        <v>1743</v>
      </c>
      <c r="F79" s="5" t="s">
        <v>1744</v>
      </c>
      <c r="G79" s="5" t="s">
        <v>1683</v>
      </c>
      <c r="H79" s="5" t="s">
        <v>1674</v>
      </c>
      <c r="I79" s="5" t="s">
        <v>2873</v>
      </c>
      <c r="J79" s="5" t="s">
        <v>2829</v>
      </c>
    </row>
    <row r="80" spans="1:10">
      <c r="A80" s="5">
        <v>79</v>
      </c>
      <c r="B80" s="5" t="s">
        <v>1431</v>
      </c>
      <c r="C80" s="5" t="s">
        <v>168</v>
      </c>
      <c r="D80" s="5" t="s">
        <v>1745</v>
      </c>
      <c r="E80" s="5" t="s">
        <v>1746</v>
      </c>
      <c r="F80" s="5" t="s">
        <v>1747</v>
      </c>
      <c r="G80" s="5" t="s">
        <v>1524</v>
      </c>
      <c r="H80" s="5" t="s">
        <v>1748</v>
      </c>
      <c r="J80" s="5" t="s">
        <v>2829</v>
      </c>
    </row>
    <row r="81" spans="1:10">
      <c r="A81" s="5">
        <v>80</v>
      </c>
      <c r="B81" s="5" t="s">
        <v>1431</v>
      </c>
      <c r="C81" s="5" t="s">
        <v>168</v>
      </c>
      <c r="D81" s="5" t="s">
        <v>1749</v>
      </c>
      <c r="E81" s="5" t="s">
        <v>1750</v>
      </c>
      <c r="F81" s="5" t="s">
        <v>1751</v>
      </c>
      <c r="G81" s="5" t="s">
        <v>1673</v>
      </c>
      <c r="J81" s="5" t="s">
        <v>2829</v>
      </c>
    </row>
    <row r="82" spans="1:10">
      <c r="A82" s="5">
        <v>81</v>
      </c>
      <c r="B82" s="5" t="s">
        <v>1431</v>
      </c>
      <c r="C82" s="5" t="s">
        <v>168</v>
      </c>
      <c r="D82" s="5" t="s">
        <v>1752</v>
      </c>
      <c r="E82" s="5" t="s">
        <v>1753</v>
      </c>
      <c r="F82" s="5" t="s">
        <v>1754</v>
      </c>
      <c r="G82" s="5" t="s">
        <v>1448</v>
      </c>
      <c r="H82" s="5" t="s">
        <v>1755</v>
      </c>
      <c r="J82" s="5" t="s">
        <v>2829</v>
      </c>
    </row>
    <row r="83" spans="1:10">
      <c r="A83" s="5">
        <v>82</v>
      </c>
      <c r="B83" s="5" t="s">
        <v>1431</v>
      </c>
      <c r="C83" s="5" t="s">
        <v>168</v>
      </c>
      <c r="D83" s="5" t="s">
        <v>1756</v>
      </c>
      <c r="E83" s="5" t="s">
        <v>1757</v>
      </c>
      <c r="F83" s="5" t="s">
        <v>1758</v>
      </c>
      <c r="G83" s="5" t="s">
        <v>1759</v>
      </c>
      <c r="H83" s="5" t="s">
        <v>1760</v>
      </c>
      <c r="I83" s="5" t="s">
        <v>2874</v>
      </c>
      <c r="J83" s="5" t="s">
        <v>2829</v>
      </c>
    </row>
    <row r="84" spans="1:10">
      <c r="A84" s="5">
        <v>83</v>
      </c>
      <c r="B84" s="5" t="s">
        <v>1431</v>
      </c>
      <c r="C84" s="5" t="s">
        <v>168</v>
      </c>
      <c r="D84" s="5" t="s">
        <v>1761</v>
      </c>
      <c r="E84" s="5" t="s">
        <v>1762</v>
      </c>
      <c r="F84" s="5" t="s">
        <v>1763</v>
      </c>
      <c r="G84" s="5" t="s">
        <v>1764</v>
      </c>
      <c r="H84" s="5" t="s">
        <v>1765</v>
      </c>
      <c r="J84" s="5" t="s">
        <v>2829</v>
      </c>
    </row>
    <row r="85" spans="1:10">
      <c r="A85" s="5">
        <v>84</v>
      </c>
      <c r="B85" s="5" t="s">
        <v>1431</v>
      </c>
      <c r="C85" s="5" t="s">
        <v>168</v>
      </c>
      <c r="D85" s="5" t="s">
        <v>1766</v>
      </c>
      <c r="E85" s="5" t="s">
        <v>1767</v>
      </c>
      <c r="F85" s="5" t="s">
        <v>1768</v>
      </c>
      <c r="G85" s="5" t="s">
        <v>1769</v>
      </c>
      <c r="H85" s="5" t="s">
        <v>1770</v>
      </c>
      <c r="J85" s="5" t="s">
        <v>2829</v>
      </c>
    </row>
    <row r="86" spans="1:10">
      <c r="A86" s="5">
        <v>85</v>
      </c>
      <c r="B86" s="5" t="s">
        <v>1431</v>
      </c>
      <c r="C86" s="5" t="s">
        <v>168</v>
      </c>
      <c r="D86" s="5" t="s">
        <v>1771</v>
      </c>
      <c r="E86" s="5" t="s">
        <v>1772</v>
      </c>
      <c r="F86" s="5" t="s">
        <v>1773</v>
      </c>
      <c r="G86" s="5" t="s">
        <v>1560</v>
      </c>
      <c r="H86" s="5" t="s">
        <v>1774</v>
      </c>
      <c r="J86" s="5" t="s">
        <v>2829</v>
      </c>
    </row>
    <row r="87" spans="1:10">
      <c r="A87" s="5">
        <v>86</v>
      </c>
      <c r="B87" s="5" t="s">
        <v>1431</v>
      </c>
      <c r="C87" s="5" t="s">
        <v>168</v>
      </c>
      <c r="D87" s="5" t="s">
        <v>1775</v>
      </c>
      <c r="E87" s="5" t="s">
        <v>1776</v>
      </c>
      <c r="F87" s="5" t="s">
        <v>1747</v>
      </c>
      <c r="G87" s="5" t="s">
        <v>1641</v>
      </c>
      <c r="J87" s="5" t="s">
        <v>2829</v>
      </c>
    </row>
    <row r="88" spans="1:10">
      <c r="A88" s="5">
        <v>87</v>
      </c>
      <c r="B88" s="5" t="s">
        <v>1431</v>
      </c>
      <c r="C88" s="5" t="s">
        <v>168</v>
      </c>
      <c r="D88" s="5" t="s">
        <v>1777</v>
      </c>
      <c r="E88" s="5" t="s">
        <v>1778</v>
      </c>
      <c r="F88" s="5" t="s">
        <v>1779</v>
      </c>
      <c r="G88" s="5" t="s">
        <v>1470</v>
      </c>
      <c r="J88" s="5" t="s">
        <v>2829</v>
      </c>
    </row>
    <row r="89" spans="1:10">
      <c r="A89" s="5">
        <v>88</v>
      </c>
      <c r="B89" s="5" t="s">
        <v>1431</v>
      </c>
      <c r="C89" s="5" t="s">
        <v>168</v>
      </c>
      <c r="D89" s="5" t="s">
        <v>1780</v>
      </c>
      <c r="E89" s="5" t="s">
        <v>1781</v>
      </c>
      <c r="F89" s="5" t="s">
        <v>1782</v>
      </c>
      <c r="G89" s="5" t="s">
        <v>1560</v>
      </c>
      <c r="H89" s="5" t="s">
        <v>1783</v>
      </c>
      <c r="J89" s="5" t="s">
        <v>2829</v>
      </c>
    </row>
    <row r="90" spans="1:10">
      <c r="A90" s="5">
        <v>89</v>
      </c>
      <c r="B90" s="5" t="s">
        <v>1431</v>
      </c>
      <c r="C90" s="5" t="s">
        <v>168</v>
      </c>
      <c r="D90" s="5" t="s">
        <v>1784</v>
      </c>
      <c r="E90" s="5" t="s">
        <v>1785</v>
      </c>
      <c r="F90" s="5" t="s">
        <v>1786</v>
      </c>
      <c r="G90" s="5" t="s">
        <v>1448</v>
      </c>
      <c r="J90" s="5" t="s">
        <v>2829</v>
      </c>
    </row>
    <row r="91" spans="1:10">
      <c r="A91" s="5">
        <v>90</v>
      </c>
      <c r="B91" s="5" t="s">
        <v>1431</v>
      </c>
      <c r="C91" s="5" t="s">
        <v>168</v>
      </c>
      <c r="D91" s="5" t="s">
        <v>1787</v>
      </c>
      <c r="E91" s="5" t="s">
        <v>1788</v>
      </c>
      <c r="F91" s="5" t="s">
        <v>1789</v>
      </c>
      <c r="G91" s="5" t="s">
        <v>1439</v>
      </c>
      <c r="H91" s="5" t="s">
        <v>1790</v>
      </c>
      <c r="J91" s="5" t="s">
        <v>2829</v>
      </c>
    </row>
    <row r="92" spans="1:10">
      <c r="A92" s="5">
        <v>91</v>
      </c>
      <c r="B92" s="5" t="s">
        <v>1431</v>
      </c>
      <c r="C92" s="5" t="s">
        <v>168</v>
      </c>
      <c r="D92" s="5" t="s">
        <v>1791</v>
      </c>
      <c r="E92" s="5" t="s">
        <v>1792</v>
      </c>
      <c r="F92" s="5" t="s">
        <v>1793</v>
      </c>
      <c r="G92" s="5" t="s">
        <v>1692</v>
      </c>
      <c r="H92" s="5" t="s">
        <v>1794</v>
      </c>
      <c r="J92" s="5" t="s">
        <v>2829</v>
      </c>
    </row>
    <row r="93" spans="1:10">
      <c r="A93" s="5">
        <v>92</v>
      </c>
      <c r="B93" s="5" t="s">
        <v>1431</v>
      </c>
      <c r="C93" s="5" t="s">
        <v>168</v>
      </c>
      <c r="D93" s="5" t="s">
        <v>1795</v>
      </c>
      <c r="E93" s="5" t="s">
        <v>1796</v>
      </c>
      <c r="F93" s="5" t="s">
        <v>1797</v>
      </c>
      <c r="G93" s="5" t="s">
        <v>1549</v>
      </c>
      <c r="H93" s="5" t="s">
        <v>1798</v>
      </c>
      <c r="J93" s="5" t="s">
        <v>2829</v>
      </c>
    </row>
    <row r="94" spans="1:10">
      <c r="A94" s="5">
        <v>93</v>
      </c>
      <c r="B94" s="5" t="s">
        <v>1431</v>
      </c>
      <c r="C94" s="5" t="s">
        <v>168</v>
      </c>
      <c r="D94" s="5" t="s">
        <v>1799</v>
      </c>
      <c r="E94" s="5" t="s">
        <v>1800</v>
      </c>
      <c r="F94" s="5" t="s">
        <v>1801</v>
      </c>
      <c r="G94" s="5" t="s">
        <v>1448</v>
      </c>
      <c r="H94" s="5" t="s">
        <v>1802</v>
      </c>
      <c r="J94" s="5" t="s">
        <v>2829</v>
      </c>
    </row>
    <row r="95" spans="1:10">
      <c r="A95" s="5">
        <v>94</v>
      </c>
      <c r="B95" s="5" t="s">
        <v>1431</v>
      </c>
      <c r="C95" s="5" t="s">
        <v>168</v>
      </c>
      <c r="D95" s="5" t="s">
        <v>1803</v>
      </c>
      <c r="E95" s="5" t="s">
        <v>1804</v>
      </c>
      <c r="F95" s="5" t="s">
        <v>1805</v>
      </c>
      <c r="G95" s="5" t="s">
        <v>1678</v>
      </c>
      <c r="H95" s="5" t="s">
        <v>1806</v>
      </c>
      <c r="J95" s="5" t="s">
        <v>2829</v>
      </c>
    </row>
    <row r="96" spans="1:10">
      <c r="A96" s="5">
        <v>95</v>
      </c>
      <c r="B96" s="5" t="s">
        <v>1431</v>
      </c>
      <c r="C96" s="5" t="s">
        <v>168</v>
      </c>
      <c r="D96" s="5" t="s">
        <v>1807</v>
      </c>
      <c r="E96" s="5" t="s">
        <v>1808</v>
      </c>
      <c r="F96" s="5" t="s">
        <v>1809</v>
      </c>
      <c r="G96" s="5" t="s">
        <v>1444</v>
      </c>
      <c r="H96" s="5" t="s">
        <v>1810</v>
      </c>
      <c r="J96" s="5" t="s">
        <v>2829</v>
      </c>
    </row>
    <row r="97" spans="1:10">
      <c r="A97" s="5">
        <v>96</v>
      </c>
      <c r="B97" s="5" t="s">
        <v>1431</v>
      </c>
      <c r="C97" s="5" t="s">
        <v>168</v>
      </c>
      <c r="D97" s="5" t="s">
        <v>1811</v>
      </c>
      <c r="E97" s="5" t="s">
        <v>1812</v>
      </c>
      <c r="F97" s="5" t="s">
        <v>1813</v>
      </c>
      <c r="G97" s="5" t="s">
        <v>1457</v>
      </c>
      <c r="H97" s="5" t="s">
        <v>1814</v>
      </c>
      <c r="J97" s="5" t="s">
        <v>2829</v>
      </c>
    </row>
    <row r="98" spans="1:10">
      <c r="A98" s="5">
        <v>97</v>
      </c>
      <c r="B98" s="5" t="s">
        <v>1431</v>
      </c>
      <c r="C98" s="5" t="s">
        <v>168</v>
      </c>
      <c r="D98" s="5" t="s">
        <v>1815</v>
      </c>
      <c r="E98" s="5" t="s">
        <v>1816</v>
      </c>
      <c r="F98" s="5" t="s">
        <v>1817</v>
      </c>
      <c r="G98" s="5" t="s">
        <v>1448</v>
      </c>
      <c r="H98" s="5" t="s">
        <v>1818</v>
      </c>
      <c r="J98" s="5" t="s">
        <v>2829</v>
      </c>
    </row>
    <row r="99" spans="1:10">
      <c r="A99" s="5">
        <v>98</v>
      </c>
      <c r="B99" s="5" t="s">
        <v>1431</v>
      </c>
      <c r="C99" s="5" t="s">
        <v>168</v>
      </c>
      <c r="D99" s="5" t="s">
        <v>1819</v>
      </c>
      <c r="E99" s="5" t="s">
        <v>1820</v>
      </c>
      <c r="F99" s="5" t="s">
        <v>1821</v>
      </c>
      <c r="G99" s="5" t="s">
        <v>1673</v>
      </c>
      <c r="J99" s="5" t="s">
        <v>2829</v>
      </c>
    </row>
    <row r="100" spans="1:10">
      <c r="A100" s="5">
        <v>99</v>
      </c>
      <c r="B100" s="5" t="s">
        <v>1431</v>
      </c>
      <c r="C100" s="5" t="s">
        <v>168</v>
      </c>
      <c r="D100" s="5" t="s">
        <v>2875</v>
      </c>
      <c r="E100" s="5" t="s">
        <v>2876</v>
      </c>
      <c r="F100" s="5" t="s">
        <v>2877</v>
      </c>
      <c r="G100" s="5" t="s">
        <v>1448</v>
      </c>
      <c r="H100" s="5" t="s">
        <v>2878</v>
      </c>
      <c r="J100" s="5" t="s">
        <v>2829</v>
      </c>
    </row>
    <row r="101" spans="1:10">
      <c r="A101" s="5">
        <v>100</v>
      </c>
      <c r="B101" s="5" t="s">
        <v>1431</v>
      </c>
      <c r="C101" s="5" t="s">
        <v>168</v>
      </c>
      <c r="D101" s="5" t="s">
        <v>1822</v>
      </c>
      <c r="E101" s="5" t="s">
        <v>1823</v>
      </c>
      <c r="F101" s="5" t="s">
        <v>1824</v>
      </c>
      <c r="G101" s="5" t="s">
        <v>1549</v>
      </c>
      <c r="H101" s="5" t="s">
        <v>1825</v>
      </c>
      <c r="J101" s="5" t="s">
        <v>2829</v>
      </c>
    </row>
    <row r="102" spans="1:10">
      <c r="A102" s="5">
        <v>101</v>
      </c>
      <c r="B102" s="5" t="s">
        <v>1431</v>
      </c>
      <c r="C102" s="5" t="s">
        <v>168</v>
      </c>
      <c r="D102" s="5" t="s">
        <v>1826</v>
      </c>
      <c r="E102" s="5" t="s">
        <v>1827</v>
      </c>
      <c r="F102" s="5" t="s">
        <v>1828</v>
      </c>
      <c r="G102" s="5" t="s">
        <v>1829</v>
      </c>
      <c r="H102" s="5" t="s">
        <v>1830</v>
      </c>
      <c r="J102" s="5" t="s">
        <v>2829</v>
      </c>
    </row>
    <row r="103" spans="1:10">
      <c r="A103" s="5">
        <v>102</v>
      </c>
      <c r="B103" s="5" t="s">
        <v>1431</v>
      </c>
      <c r="C103" s="5" t="s">
        <v>168</v>
      </c>
      <c r="D103" s="5" t="s">
        <v>1831</v>
      </c>
      <c r="E103" s="5" t="s">
        <v>1832</v>
      </c>
      <c r="F103" s="5" t="s">
        <v>1833</v>
      </c>
      <c r="G103" s="5" t="s">
        <v>1834</v>
      </c>
      <c r="H103" s="5" t="s">
        <v>1835</v>
      </c>
      <c r="J103" s="5" t="s">
        <v>2829</v>
      </c>
    </row>
    <row r="104" spans="1:10">
      <c r="A104" s="5">
        <v>103</v>
      </c>
      <c r="B104" s="5" t="s">
        <v>1431</v>
      </c>
      <c r="C104" s="5" t="s">
        <v>168</v>
      </c>
      <c r="D104" s="5" t="s">
        <v>1836</v>
      </c>
      <c r="E104" s="5" t="s">
        <v>1837</v>
      </c>
      <c r="F104" s="5" t="s">
        <v>1838</v>
      </c>
      <c r="G104" s="5" t="s">
        <v>1453</v>
      </c>
      <c r="J104" s="5" t="s">
        <v>2829</v>
      </c>
    </row>
    <row r="105" spans="1:10">
      <c r="A105" s="5">
        <v>104</v>
      </c>
      <c r="B105" s="5" t="s">
        <v>1431</v>
      </c>
      <c r="C105" s="5" t="s">
        <v>168</v>
      </c>
      <c r="D105" s="5" t="s">
        <v>1839</v>
      </c>
      <c r="E105" s="5" t="s">
        <v>1840</v>
      </c>
      <c r="F105" s="5" t="s">
        <v>1841</v>
      </c>
      <c r="G105" s="5" t="s">
        <v>1549</v>
      </c>
      <c r="J105" s="5" t="s">
        <v>2829</v>
      </c>
    </row>
    <row r="106" spans="1:10">
      <c r="A106" s="5">
        <v>105</v>
      </c>
      <c r="B106" s="5" t="s">
        <v>1431</v>
      </c>
      <c r="C106" s="5" t="s">
        <v>168</v>
      </c>
      <c r="D106" s="5" t="s">
        <v>2879</v>
      </c>
      <c r="E106" s="5" t="s">
        <v>2880</v>
      </c>
      <c r="F106" s="5" t="s">
        <v>2881</v>
      </c>
      <c r="G106" s="5" t="s">
        <v>1448</v>
      </c>
      <c r="H106" s="5" t="s">
        <v>2882</v>
      </c>
      <c r="J106" s="5" t="s">
        <v>2829</v>
      </c>
    </row>
    <row r="107" spans="1:10">
      <c r="A107" s="5">
        <v>106</v>
      </c>
      <c r="B107" s="5" t="s">
        <v>1431</v>
      </c>
      <c r="C107" s="5" t="s">
        <v>168</v>
      </c>
      <c r="D107" s="5" t="s">
        <v>1842</v>
      </c>
      <c r="E107" s="5" t="s">
        <v>1843</v>
      </c>
      <c r="F107" s="5" t="s">
        <v>1844</v>
      </c>
      <c r="G107" s="5" t="s">
        <v>1544</v>
      </c>
      <c r="H107" s="5" t="s">
        <v>1845</v>
      </c>
      <c r="J107" s="5" t="s">
        <v>2829</v>
      </c>
    </row>
    <row r="108" spans="1:10">
      <c r="A108" s="5">
        <v>107</v>
      </c>
      <c r="B108" s="5" t="s">
        <v>1431</v>
      </c>
      <c r="C108" s="5" t="s">
        <v>168</v>
      </c>
      <c r="D108" s="5" t="s">
        <v>1846</v>
      </c>
      <c r="E108" s="5" t="s">
        <v>1847</v>
      </c>
      <c r="F108" s="5" t="s">
        <v>1848</v>
      </c>
      <c r="G108" s="5" t="s">
        <v>1549</v>
      </c>
      <c r="J108" s="5" t="s">
        <v>2829</v>
      </c>
    </row>
    <row r="109" spans="1:10">
      <c r="A109" s="5">
        <v>108</v>
      </c>
      <c r="B109" s="5" t="s">
        <v>1431</v>
      </c>
      <c r="C109" s="5" t="s">
        <v>168</v>
      </c>
      <c r="D109" s="5" t="s">
        <v>1849</v>
      </c>
      <c r="E109" s="5" t="s">
        <v>1850</v>
      </c>
      <c r="F109" s="5" t="s">
        <v>1851</v>
      </c>
      <c r="G109" s="5" t="s">
        <v>1453</v>
      </c>
      <c r="H109" s="5" t="s">
        <v>1852</v>
      </c>
      <c r="J109" s="5" t="s">
        <v>2829</v>
      </c>
    </row>
    <row r="110" spans="1:10">
      <c r="A110" s="5">
        <v>109</v>
      </c>
      <c r="B110" s="5" t="s">
        <v>1431</v>
      </c>
      <c r="C110" s="5" t="s">
        <v>168</v>
      </c>
      <c r="D110" s="5" t="s">
        <v>1853</v>
      </c>
      <c r="E110" s="5" t="s">
        <v>1854</v>
      </c>
      <c r="F110" s="5" t="s">
        <v>1855</v>
      </c>
      <c r="G110" s="5" t="s">
        <v>1462</v>
      </c>
      <c r="H110" s="5" t="s">
        <v>1856</v>
      </c>
      <c r="J110" s="5" t="s">
        <v>2829</v>
      </c>
    </row>
    <row r="111" spans="1:10">
      <c r="A111" s="5">
        <v>110</v>
      </c>
      <c r="B111" s="5" t="s">
        <v>1431</v>
      </c>
      <c r="C111" s="5" t="s">
        <v>168</v>
      </c>
      <c r="D111" s="5" t="s">
        <v>1857</v>
      </c>
      <c r="E111" s="5" t="s">
        <v>1858</v>
      </c>
      <c r="F111" s="5" t="s">
        <v>1859</v>
      </c>
      <c r="G111" s="5" t="s">
        <v>1560</v>
      </c>
      <c r="H111" s="5" t="s">
        <v>1860</v>
      </c>
      <c r="J111" s="5" t="s">
        <v>2829</v>
      </c>
    </row>
    <row r="112" spans="1:10">
      <c r="A112" s="5">
        <v>111</v>
      </c>
      <c r="B112" s="5" t="s">
        <v>1431</v>
      </c>
      <c r="C112" s="5" t="s">
        <v>168</v>
      </c>
      <c r="D112" s="5" t="s">
        <v>1861</v>
      </c>
      <c r="E112" s="5" t="s">
        <v>1862</v>
      </c>
      <c r="F112" s="5" t="s">
        <v>1863</v>
      </c>
      <c r="G112" s="5" t="s">
        <v>1457</v>
      </c>
      <c r="H112" s="5" t="s">
        <v>1864</v>
      </c>
      <c r="J112" s="5" t="s">
        <v>2829</v>
      </c>
    </row>
    <row r="113" spans="1:10">
      <c r="A113" s="5">
        <v>112</v>
      </c>
      <c r="B113" s="5" t="s">
        <v>1431</v>
      </c>
      <c r="C113" s="5" t="s">
        <v>168</v>
      </c>
      <c r="D113" s="5" t="s">
        <v>2883</v>
      </c>
      <c r="E113" s="5" t="s">
        <v>2884</v>
      </c>
      <c r="F113" s="5" t="s">
        <v>2885</v>
      </c>
      <c r="G113" s="5" t="s">
        <v>1549</v>
      </c>
      <c r="H113" s="5" t="s">
        <v>2886</v>
      </c>
      <c r="J113" s="5" t="s">
        <v>2829</v>
      </c>
    </row>
    <row r="114" spans="1:10">
      <c r="A114" s="5">
        <v>113</v>
      </c>
      <c r="B114" s="5" t="s">
        <v>1431</v>
      </c>
      <c r="C114" s="5" t="s">
        <v>168</v>
      </c>
      <c r="D114" s="5" t="s">
        <v>1865</v>
      </c>
      <c r="E114" s="5" t="s">
        <v>1866</v>
      </c>
      <c r="F114" s="5" t="s">
        <v>1867</v>
      </c>
      <c r="G114" s="5" t="s">
        <v>1448</v>
      </c>
      <c r="H114" s="5" t="s">
        <v>1868</v>
      </c>
      <c r="J114" s="5" t="s">
        <v>2829</v>
      </c>
    </row>
    <row r="115" spans="1:10">
      <c r="A115" s="5">
        <v>114</v>
      </c>
      <c r="B115" s="5" t="s">
        <v>1431</v>
      </c>
      <c r="C115" s="5" t="s">
        <v>168</v>
      </c>
      <c r="D115" s="5" t="s">
        <v>1869</v>
      </c>
      <c r="E115" s="5" t="s">
        <v>1870</v>
      </c>
      <c r="F115" s="5" t="s">
        <v>1871</v>
      </c>
      <c r="G115" s="5" t="s">
        <v>1728</v>
      </c>
      <c r="H115" s="5" t="s">
        <v>1872</v>
      </c>
      <c r="J115" s="5" t="s">
        <v>2829</v>
      </c>
    </row>
    <row r="116" spans="1:10">
      <c r="A116" s="5">
        <v>115</v>
      </c>
      <c r="B116" s="5" t="s">
        <v>1431</v>
      </c>
      <c r="C116" s="5" t="s">
        <v>168</v>
      </c>
      <c r="D116" s="5" t="s">
        <v>1873</v>
      </c>
      <c r="E116" s="5" t="s">
        <v>1874</v>
      </c>
      <c r="F116" s="5" t="s">
        <v>1875</v>
      </c>
      <c r="G116" s="5" t="s">
        <v>1448</v>
      </c>
      <c r="H116" s="5" t="s">
        <v>1876</v>
      </c>
      <c r="J116" s="5" t="s">
        <v>2829</v>
      </c>
    </row>
    <row r="117" spans="1:10">
      <c r="A117" s="5">
        <v>116</v>
      </c>
      <c r="B117" s="5" t="s">
        <v>1431</v>
      </c>
      <c r="C117" s="5" t="s">
        <v>168</v>
      </c>
      <c r="D117" s="5" t="s">
        <v>1877</v>
      </c>
      <c r="E117" s="5" t="s">
        <v>1878</v>
      </c>
      <c r="F117" s="5" t="s">
        <v>1879</v>
      </c>
      <c r="G117" s="5" t="s">
        <v>1448</v>
      </c>
      <c r="H117" s="5" t="s">
        <v>1880</v>
      </c>
      <c r="J117" s="5" t="s">
        <v>2829</v>
      </c>
    </row>
    <row r="118" spans="1:10">
      <c r="A118" s="5">
        <v>117</v>
      </c>
      <c r="B118" s="5" t="s">
        <v>1431</v>
      </c>
      <c r="C118" s="5" t="s">
        <v>168</v>
      </c>
      <c r="D118" s="5" t="s">
        <v>1881</v>
      </c>
      <c r="E118" s="5" t="s">
        <v>1882</v>
      </c>
      <c r="F118" s="5" t="s">
        <v>1883</v>
      </c>
      <c r="G118" s="5" t="s">
        <v>1453</v>
      </c>
      <c r="H118" s="5" t="s">
        <v>1884</v>
      </c>
      <c r="J118" s="5" t="s">
        <v>2829</v>
      </c>
    </row>
    <row r="119" spans="1:10">
      <c r="A119" s="5">
        <v>118</v>
      </c>
      <c r="B119" s="5" t="s">
        <v>1431</v>
      </c>
      <c r="C119" s="5" t="s">
        <v>168</v>
      </c>
      <c r="D119" s="5" t="s">
        <v>1885</v>
      </c>
      <c r="E119" s="5" t="s">
        <v>1886</v>
      </c>
      <c r="F119" s="5" t="s">
        <v>1887</v>
      </c>
      <c r="G119" s="5" t="s">
        <v>1605</v>
      </c>
      <c r="H119" s="5" t="s">
        <v>1888</v>
      </c>
      <c r="J119" s="5" t="s">
        <v>2829</v>
      </c>
    </row>
    <row r="120" spans="1:10">
      <c r="A120" s="5">
        <v>119</v>
      </c>
      <c r="B120" s="5" t="s">
        <v>1431</v>
      </c>
      <c r="C120" s="5" t="s">
        <v>168</v>
      </c>
      <c r="D120" s="5" t="s">
        <v>2887</v>
      </c>
      <c r="E120" s="5" t="s">
        <v>2888</v>
      </c>
      <c r="F120" s="5" t="s">
        <v>2889</v>
      </c>
      <c r="G120" s="5" t="s">
        <v>1560</v>
      </c>
      <c r="J120" s="5" t="s">
        <v>2829</v>
      </c>
    </row>
    <row r="121" spans="1:10">
      <c r="A121" s="5">
        <v>120</v>
      </c>
      <c r="B121" s="5" t="s">
        <v>1431</v>
      </c>
      <c r="C121" s="5" t="s">
        <v>168</v>
      </c>
      <c r="D121" s="5" t="s">
        <v>1889</v>
      </c>
      <c r="E121" s="5" t="s">
        <v>1890</v>
      </c>
      <c r="F121" s="5" t="s">
        <v>1891</v>
      </c>
      <c r="G121" s="5" t="s">
        <v>1673</v>
      </c>
      <c r="J121" s="5" t="s">
        <v>2829</v>
      </c>
    </row>
    <row r="122" spans="1:10">
      <c r="A122" s="5">
        <v>121</v>
      </c>
      <c r="B122" s="5" t="s">
        <v>1431</v>
      </c>
      <c r="C122" s="5" t="s">
        <v>168</v>
      </c>
      <c r="D122" s="5" t="s">
        <v>1892</v>
      </c>
      <c r="E122" s="5" t="s">
        <v>1893</v>
      </c>
      <c r="F122" s="5" t="s">
        <v>1894</v>
      </c>
      <c r="G122" s="5" t="s">
        <v>1490</v>
      </c>
      <c r="H122" s="5" t="s">
        <v>1895</v>
      </c>
      <c r="J122" s="5" t="s">
        <v>2829</v>
      </c>
    </row>
    <row r="123" spans="1:10">
      <c r="A123" s="5">
        <v>122</v>
      </c>
      <c r="B123" s="5" t="s">
        <v>1431</v>
      </c>
      <c r="C123" s="5" t="s">
        <v>168</v>
      </c>
      <c r="D123" s="5" t="s">
        <v>1896</v>
      </c>
      <c r="E123" s="5" t="s">
        <v>1897</v>
      </c>
      <c r="F123" s="5" t="s">
        <v>1898</v>
      </c>
      <c r="G123" s="5" t="s">
        <v>1899</v>
      </c>
      <c r="J123" s="5" t="s">
        <v>2829</v>
      </c>
    </row>
    <row r="124" spans="1:10">
      <c r="A124" s="5">
        <v>123</v>
      </c>
      <c r="B124" s="5" t="s">
        <v>1431</v>
      </c>
      <c r="C124" s="5" t="s">
        <v>168</v>
      </c>
      <c r="D124" s="5" t="s">
        <v>1900</v>
      </c>
      <c r="E124" s="5" t="s">
        <v>1901</v>
      </c>
      <c r="F124" s="5" t="s">
        <v>1902</v>
      </c>
      <c r="G124" s="5" t="s">
        <v>1439</v>
      </c>
      <c r="H124" s="5" t="s">
        <v>1903</v>
      </c>
      <c r="J124" s="5" t="s">
        <v>2829</v>
      </c>
    </row>
    <row r="125" spans="1:10">
      <c r="A125" s="5">
        <v>124</v>
      </c>
      <c r="B125" s="5" t="s">
        <v>1431</v>
      </c>
      <c r="C125" s="5" t="s">
        <v>168</v>
      </c>
      <c r="D125" s="5" t="s">
        <v>1904</v>
      </c>
      <c r="E125" s="5" t="s">
        <v>1905</v>
      </c>
      <c r="F125" s="5" t="s">
        <v>1906</v>
      </c>
      <c r="G125" s="5" t="s">
        <v>1687</v>
      </c>
      <c r="H125" s="5" t="s">
        <v>1907</v>
      </c>
      <c r="J125" s="5" t="s">
        <v>2829</v>
      </c>
    </row>
    <row r="126" spans="1:10">
      <c r="A126" s="5">
        <v>125</v>
      </c>
      <c r="B126" s="5" t="s">
        <v>1431</v>
      </c>
      <c r="C126" s="5" t="s">
        <v>168</v>
      </c>
      <c r="D126" s="5" t="s">
        <v>1908</v>
      </c>
      <c r="E126" s="5" t="s">
        <v>1909</v>
      </c>
      <c r="F126" s="5" t="s">
        <v>1910</v>
      </c>
      <c r="G126" s="5" t="s">
        <v>1724</v>
      </c>
      <c r="H126" s="5" t="s">
        <v>1911</v>
      </c>
      <c r="J126" s="5" t="s">
        <v>2829</v>
      </c>
    </row>
    <row r="127" spans="1:10">
      <c r="A127" s="5">
        <v>126</v>
      </c>
      <c r="B127" s="5" t="s">
        <v>1431</v>
      </c>
      <c r="C127" s="5" t="s">
        <v>168</v>
      </c>
      <c r="D127" s="5" t="s">
        <v>1912</v>
      </c>
      <c r="E127" s="5" t="s">
        <v>1913</v>
      </c>
      <c r="F127" s="5" t="s">
        <v>1914</v>
      </c>
      <c r="G127" s="5" t="s">
        <v>1915</v>
      </c>
      <c r="J127" s="5" t="s">
        <v>2829</v>
      </c>
    </row>
    <row r="128" spans="1:10">
      <c r="A128" s="5">
        <v>127</v>
      </c>
      <c r="B128" s="5" t="s">
        <v>1431</v>
      </c>
      <c r="C128" s="5" t="s">
        <v>168</v>
      </c>
      <c r="D128" s="5" t="s">
        <v>1916</v>
      </c>
      <c r="E128" s="5" t="s">
        <v>1917</v>
      </c>
      <c r="F128" s="5" t="s">
        <v>1918</v>
      </c>
      <c r="G128" s="5" t="s">
        <v>1646</v>
      </c>
      <c r="H128" s="5" t="s">
        <v>1783</v>
      </c>
      <c r="J128" s="5" t="s">
        <v>2829</v>
      </c>
    </row>
    <row r="129" spans="1:10">
      <c r="A129" s="5">
        <v>128</v>
      </c>
      <c r="B129" s="5" t="s">
        <v>1431</v>
      </c>
      <c r="C129" s="5" t="s">
        <v>168</v>
      </c>
      <c r="D129" s="5" t="s">
        <v>1919</v>
      </c>
      <c r="E129" s="5" t="s">
        <v>1920</v>
      </c>
      <c r="F129" s="5" t="s">
        <v>1921</v>
      </c>
      <c r="G129" s="5" t="s">
        <v>1605</v>
      </c>
      <c r="H129" s="5" t="s">
        <v>1922</v>
      </c>
      <c r="J129" s="5" t="s">
        <v>2829</v>
      </c>
    </row>
    <row r="130" spans="1:10">
      <c r="A130" s="5">
        <v>129</v>
      </c>
      <c r="B130" s="5" t="s">
        <v>1431</v>
      </c>
      <c r="C130" s="5" t="s">
        <v>168</v>
      </c>
      <c r="D130" s="5" t="s">
        <v>1923</v>
      </c>
      <c r="E130" s="5" t="s">
        <v>1924</v>
      </c>
      <c r="F130" s="5" t="s">
        <v>1925</v>
      </c>
      <c r="G130" s="5" t="s">
        <v>1462</v>
      </c>
      <c r="H130" s="5" t="s">
        <v>1926</v>
      </c>
      <c r="J130" s="5" t="s">
        <v>2829</v>
      </c>
    </row>
    <row r="131" spans="1:10">
      <c r="A131" s="5">
        <v>130</v>
      </c>
      <c r="B131" s="5" t="s">
        <v>1431</v>
      </c>
      <c r="C131" s="5" t="s">
        <v>168</v>
      </c>
      <c r="D131" s="5" t="s">
        <v>1927</v>
      </c>
      <c r="E131" s="5" t="s">
        <v>1928</v>
      </c>
      <c r="F131" s="5" t="s">
        <v>1929</v>
      </c>
      <c r="G131" s="5" t="s">
        <v>1533</v>
      </c>
      <c r="H131" s="5" t="s">
        <v>1930</v>
      </c>
      <c r="J131" s="5" t="s">
        <v>2829</v>
      </c>
    </row>
    <row r="132" spans="1:10">
      <c r="A132" s="5">
        <v>131</v>
      </c>
      <c r="B132" s="5" t="s">
        <v>1431</v>
      </c>
      <c r="C132" s="5" t="s">
        <v>168</v>
      </c>
      <c r="D132" s="5" t="s">
        <v>1931</v>
      </c>
      <c r="E132" s="5" t="s">
        <v>1932</v>
      </c>
      <c r="F132" s="5" t="s">
        <v>1933</v>
      </c>
      <c r="G132" s="5" t="s">
        <v>1490</v>
      </c>
      <c r="H132" s="5" t="s">
        <v>1934</v>
      </c>
      <c r="J132" s="5" t="s">
        <v>2829</v>
      </c>
    </row>
    <row r="133" spans="1:10">
      <c r="A133" s="5">
        <v>132</v>
      </c>
      <c r="B133" s="5" t="s">
        <v>1431</v>
      </c>
      <c r="C133" s="5" t="s">
        <v>168</v>
      </c>
      <c r="D133" s="5" t="s">
        <v>1935</v>
      </c>
      <c r="E133" s="5" t="s">
        <v>1936</v>
      </c>
      <c r="F133" s="5" t="s">
        <v>1937</v>
      </c>
      <c r="G133" s="5" t="s">
        <v>1439</v>
      </c>
      <c r="H133" s="5" t="s">
        <v>1938</v>
      </c>
      <c r="J133" s="5" t="s">
        <v>2829</v>
      </c>
    </row>
    <row r="134" spans="1:10">
      <c r="A134" s="5">
        <v>133</v>
      </c>
      <c r="B134" s="5" t="s">
        <v>1431</v>
      </c>
      <c r="C134" s="5" t="s">
        <v>168</v>
      </c>
      <c r="D134" s="5" t="s">
        <v>1939</v>
      </c>
      <c r="E134" s="5" t="s">
        <v>1940</v>
      </c>
      <c r="F134" s="5" t="s">
        <v>1941</v>
      </c>
      <c r="G134" s="5" t="s">
        <v>1495</v>
      </c>
      <c r="H134" s="5" t="s">
        <v>1942</v>
      </c>
      <c r="J134" s="5" t="s">
        <v>2829</v>
      </c>
    </row>
    <row r="135" spans="1:10">
      <c r="A135" s="5">
        <v>134</v>
      </c>
      <c r="B135" s="5" t="s">
        <v>1431</v>
      </c>
      <c r="C135" s="5" t="s">
        <v>168</v>
      </c>
      <c r="D135" s="5" t="s">
        <v>1943</v>
      </c>
      <c r="E135" s="5" t="s">
        <v>1944</v>
      </c>
      <c r="F135" s="5" t="s">
        <v>1945</v>
      </c>
      <c r="G135" s="5" t="s">
        <v>1560</v>
      </c>
      <c r="H135" s="5" t="s">
        <v>1946</v>
      </c>
      <c r="J135" s="5" t="s">
        <v>2829</v>
      </c>
    </row>
    <row r="136" spans="1:10">
      <c r="A136" s="5">
        <v>135</v>
      </c>
      <c r="B136" s="5" t="s">
        <v>1431</v>
      </c>
      <c r="C136" s="5" t="s">
        <v>168</v>
      </c>
      <c r="D136" s="5" t="s">
        <v>1947</v>
      </c>
      <c r="E136" s="5" t="s">
        <v>1948</v>
      </c>
      <c r="F136" s="5" t="s">
        <v>1949</v>
      </c>
      <c r="G136" s="5" t="s">
        <v>1462</v>
      </c>
      <c r="H136" s="5" t="s">
        <v>1950</v>
      </c>
      <c r="J136" s="5" t="s">
        <v>2829</v>
      </c>
    </row>
    <row r="137" spans="1:10">
      <c r="A137" s="5">
        <v>136</v>
      </c>
      <c r="B137" s="5" t="s">
        <v>1431</v>
      </c>
      <c r="C137" s="5" t="s">
        <v>168</v>
      </c>
      <c r="D137" s="5" t="s">
        <v>1951</v>
      </c>
      <c r="E137" s="5" t="s">
        <v>1952</v>
      </c>
      <c r="F137" s="5" t="s">
        <v>1953</v>
      </c>
      <c r="G137" s="5" t="s">
        <v>1448</v>
      </c>
      <c r="H137" s="5" t="s">
        <v>1954</v>
      </c>
      <c r="J137" s="5" t="s">
        <v>2829</v>
      </c>
    </row>
    <row r="138" spans="1:10">
      <c r="A138" s="5">
        <v>137</v>
      </c>
      <c r="B138" s="5" t="s">
        <v>1431</v>
      </c>
      <c r="C138" s="5" t="s">
        <v>168</v>
      </c>
      <c r="D138" s="5" t="s">
        <v>2890</v>
      </c>
      <c r="E138" s="5" t="s">
        <v>2891</v>
      </c>
      <c r="F138" s="5" t="s">
        <v>2892</v>
      </c>
      <c r="G138" s="5" t="s">
        <v>1444</v>
      </c>
      <c r="H138" s="5" t="s">
        <v>2893</v>
      </c>
      <c r="J138" s="5" t="s">
        <v>2829</v>
      </c>
    </row>
    <row r="139" spans="1:10">
      <c r="A139" s="5">
        <v>138</v>
      </c>
      <c r="B139" s="5" t="s">
        <v>1431</v>
      </c>
      <c r="C139" s="5" t="s">
        <v>168</v>
      </c>
      <c r="D139" s="5" t="s">
        <v>2894</v>
      </c>
      <c r="E139" s="5" t="s">
        <v>2895</v>
      </c>
      <c r="F139" s="5" t="s">
        <v>2896</v>
      </c>
      <c r="G139" s="5" t="s">
        <v>1528</v>
      </c>
      <c r="J139" s="5" t="s">
        <v>2829</v>
      </c>
    </row>
    <row r="140" spans="1:10">
      <c r="A140" s="5">
        <v>139</v>
      </c>
      <c r="B140" s="5" t="s">
        <v>1431</v>
      </c>
      <c r="C140" s="5" t="s">
        <v>168</v>
      </c>
      <c r="D140" s="5" t="s">
        <v>1955</v>
      </c>
      <c r="E140" s="5" t="s">
        <v>1956</v>
      </c>
      <c r="F140" s="5" t="s">
        <v>1957</v>
      </c>
      <c r="G140" s="5" t="s">
        <v>1958</v>
      </c>
      <c r="H140" s="5" t="s">
        <v>1959</v>
      </c>
      <c r="J140" s="5" t="s">
        <v>2829</v>
      </c>
    </row>
    <row r="141" spans="1:10">
      <c r="A141" s="5">
        <v>140</v>
      </c>
      <c r="B141" s="5" t="s">
        <v>1431</v>
      </c>
      <c r="C141" s="5" t="s">
        <v>168</v>
      </c>
      <c r="D141" s="5" t="s">
        <v>1960</v>
      </c>
      <c r="E141" s="5" t="s">
        <v>1961</v>
      </c>
      <c r="F141" s="5" t="s">
        <v>1962</v>
      </c>
      <c r="G141" s="5" t="s">
        <v>1549</v>
      </c>
      <c r="J141" s="5" t="s">
        <v>2829</v>
      </c>
    </row>
    <row r="142" spans="1:10">
      <c r="A142" s="5">
        <v>141</v>
      </c>
      <c r="B142" s="5" t="s">
        <v>1431</v>
      </c>
      <c r="C142" s="5" t="s">
        <v>168</v>
      </c>
      <c r="D142" s="5" t="s">
        <v>2897</v>
      </c>
      <c r="E142" s="5" t="s">
        <v>2898</v>
      </c>
      <c r="F142" s="5" t="s">
        <v>2899</v>
      </c>
      <c r="G142" s="5" t="s">
        <v>1560</v>
      </c>
      <c r="H142" s="5" t="s">
        <v>2900</v>
      </c>
      <c r="J142" s="5" t="s">
        <v>2829</v>
      </c>
    </row>
    <row r="143" spans="1:10">
      <c r="A143" s="5">
        <v>142</v>
      </c>
      <c r="B143" s="5" t="s">
        <v>1431</v>
      </c>
      <c r="C143" s="5" t="s">
        <v>168</v>
      </c>
      <c r="D143" s="5" t="s">
        <v>1963</v>
      </c>
      <c r="E143" s="5" t="s">
        <v>1964</v>
      </c>
      <c r="F143" s="5" t="s">
        <v>1965</v>
      </c>
      <c r="G143" s="5" t="s">
        <v>1462</v>
      </c>
      <c r="I143" s="5" t="s">
        <v>2901</v>
      </c>
      <c r="J143" s="5" t="s">
        <v>2829</v>
      </c>
    </row>
    <row r="144" spans="1:10">
      <c r="A144" s="5">
        <v>143</v>
      </c>
      <c r="B144" s="5" t="s">
        <v>1431</v>
      </c>
      <c r="C144" s="5" t="s">
        <v>168</v>
      </c>
      <c r="D144" s="5" t="s">
        <v>1966</v>
      </c>
      <c r="E144" s="5" t="s">
        <v>1967</v>
      </c>
      <c r="F144" s="5" t="s">
        <v>1968</v>
      </c>
      <c r="G144" s="5" t="s">
        <v>1528</v>
      </c>
      <c r="J144" s="5" t="s">
        <v>2829</v>
      </c>
    </row>
    <row r="145" spans="1:10">
      <c r="A145" s="5">
        <v>144</v>
      </c>
      <c r="B145" s="5" t="s">
        <v>1431</v>
      </c>
      <c r="C145" s="5" t="s">
        <v>168</v>
      </c>
      <c r="D145" s="5" t="s">
        <v>2902</v>
      </c>
      <c r="E145" s="5" t="s">
        <v>2903</v>
      </c>
      <c r="F145" s="5" t="s">
        <v>2904</v>
      </c>
      <c r="G145" s="5" t="s">
        <v>1641</v>
      </c>
      <c r="J145" s="5" t="s">
        <v>2829</v>
      </c>
    </row>
    <row r="146" spans="1:10">
      <c r="A146" s="5">
        <v>145</v>
      </c>
      <c r="B146" s="5" t="s">
        <v>1431</v>
      </c>
      <c r="C146" s="5" t="s">
        <v>168</v>
      </c>
      <c r="D146" s="5" t="s">
        <v>1969</v>
      </c>
      <c r="E146" s="5" t="s">
        <v>1970</v>
      </c>
      <c r="F146" s="5" t="s">
        <v>1971</v>
      </c>
      <c r="G146" s="5" t="s">
        <v>1728</v>
      </c>
      <c r="J146" s="5" t="s">
        <v>2829</v>
      </c>
    </row>
    <row r="147" spans="1:10">
      <c r="A147" s="5">
        <v>146</v>
      </c>
      <c r="B147" s="5" t="s">
        <v>1431</v>
      </c>
      <c r="C147" s="5" t="s">
        <v>168</v>
      </c>
      <c r="D147" s="5" t="s">
        <v>1972</v>
      </c>
      <c r="E147" s="5" t="s">
        <v>1973</v>
      </c>
      <c r="F147" s="5" t="s">
        <v>1974</v>
      </c>
      <c r="G147" s="5" t="s">
        <v>1724</v>
      </c>
      <c r="H147" s="5" t="s">
        <v>1674</v>
      </c>
      <c r="J147" s="5" t="s">
        <v>2829</v>
      </c>
    </row>
    <row r="148" spans="1:10">
      <c r="A148" s="5">
        <v>147</v>
      </c>
      <c r="B148" s="5" t="s">
        <v>1431</v>
      </c>
      <c r="C148" s="5" t="s">
        <v>168</v>
      </c>
      <c r="D148" s="5" t="s">
        <v>2905</v>
      </c>
      <c r="E148" s="5" t="s">
        <v>2906</v>
      </c>
      <c r="F148" s="5" t="s">
        <v>2907</v>
      </c>
      <c r="G148" s="5" t="s">
        <v>1560</v>
      </c>
      <c r="H148" s="5" t="s">
        <v>2908</v>
      </c>
      <c r="J148" s="5" t="s">
        <v>2829</v>
      </c>
    </row>
    <row r="149" spans="1:10">
      <c r="A149" s="5">
        <v>148</v>
      </c>
      <c r="B149" s="5" t="s">
        <v>1431</v>
      </c>
      <c r="C149" s="5" t="s">
        <v>168</v>
      </c>
      <c r="D149" s="5" t="s">
        <v>1975</v>
      </c>
      <c r="E149" s="5" t="s">
        <v>1976</v>
      </c>
      <c r="F149" s="5" t="s">
        <v>1977</v>
      </c>
      <c r="G149" s="5" t="s">
        <v>1605</v>
      </c>
      <c r="J149" s="5" t="s">
        <v>2829</v>
      </c>
    </row>
    <row r="150" spans="1:10">
      <c r="A150" s="5">
        <v>149</v>
      </c>
      <c r="B150" s="5" t="s">
        <v>1431</v>
      </c>
      <c r="C150" s="5" t="s">
        <v>168</v>
      </c>
      <c r="D150" s="5" t="s">
        <v>1978</v>
      </c>
      <c r="E150" s="5" t="s">
        <v>1979</v>
      </c>
      <c r="F150" s="5" t="s">
        <v>1980</v>
      </c>
      <c r="G150" s="5" t="s">
        <v>1462</v>
      </c>
      <c r="H150" s="5" t="s">
        <v>1981</v>
      </c>
      <c r="J150" s="5" t="s">
        <v>2829</v>
      </c>
    </row>
    <row r="151" spans="1:10">
      <c r="A151" s="5">
        <v>150</v>
      </c>
      <c r="B151" s="5" t="s">
        <v>1431</v>
      </c>
      <c r="C151" s="5" t="s">
        <v>168</v>
      </c>
      <c r="D151" s="5" t="s">
        <v>1982</v>
      </c>
      <c r="E151" s="5" t="s">
        <v>1983</v>
      </c>
      <c r="F151" s="5" t="s">
        <v>1984</v>
      </c>
      <c r="G151" s="5" t="s">
        <v>1448</v>
      </c>
      <c r="H151" s="5" t="s">
        <v>1985</v>
      </c>
      <c r="J151" s="5" t="s">
        <v>2829</v>
      </c>
    </row>
    <row r="152" spans="1:10">
      <c r="A152" s="5">
        <v>151</v>
      </c>
      <c r="B152" s="5" t="s">
        <v>1431</v>
      </c>
      <c r="C152" s="5" t="s">
        <v>168</v>
      </c>
      <c r="D152" s="5" t="s">
        <v>1986</v>
      </c>
      <c r="E152" s="5" t="s">
        <v>1987</v>
      </c>
      <c r="F152" s="5" t="s">
        <v>1988</v>
      </c>
      <c r="G152" s="5" t="s">
        <v>1544</v>
      </c>
      <c r="H152" s="5" t="s">
        <v>1674</v>
      </c>
      <c r="J152" s="5" t="s">
        <v>2829</v>
      </c>
    </row>
    <row r="153" spans="1:10">
      <c r="A153" s="5">
        <v>152</v>
      </c>
      <c r="B153" s="5" t="s">
        <v>1431</v>
      </c>
      <c r="C153" s="5" t="s">
        <v>168</v>
      </c>
      <c r="D153" s="5" t="s">
        <v>1989</v>
      </c>
      <c r="E153" s="5" t="s">
        <v>1990</v>
      </c>
      <c r="F153" s="5" t="s">
        <v>1991</v>
      </c>
      <c r="G153" s="5" t="s">
        <v>1462</v>
      </c>
      <c r="H153" s="5" t="s">
        <v>1992</v>
      </c>
      <c r="J153" s="5" t="s">
        <v>2829</v>
      </c>
    </row>
    <row r="154" spans="1:10">
      <c r="A154" s="5">
        <v>153</v>
      </c>
      <c r="B154" s="5" t="s">
        <v>1431</v>
      </c>
      <c r="C154" s="5" t="s">
        <v>168</v>
      </c>
      <c r="D154" s="5" t="s">
        <v>2909</v>
      </c>
      <c r="E154" s="5" t="s">
        <v>2910</v>
      </c>
      <c r="F154" s="5" t="s">
        <v>2911</v>
      </c>
      <c r="G154" s="5" t="s">
        <v>1560</v>
      </c>
      <c r="H154" s="5" t="s">
        <v>2912</v>
      </c>
      <c r="J154" s="5" t="s">
        <v>2829</v>
      </c>
    </row>
    <row r="155" spans="1:10">
      <c r="A155" s="5">
        <v>154</v>
      </c>
      <c r="B155" s="5" t="s">
        <v>1431</v>
      </c>
      <c r="C155" s="5" t="s">
        <v>168</v>
      </c>
      <c r="D155" s="5" t="s">
        <v>1993</v>
      </c>
      <c r="E155" s="5" t="s">
        <v>1994</v>
      </c>
      <c r="F155" s="5" t="s">
        <v>1995</v>
      </c>
      <c r="G155" s="5" t="s">
        <v>1678</v>
      </c>
      <c r="H155" s="5" t="s">
        <v>1996</v>
      </c>
      <c r="J155" s="5" t="s">
        <v>2829</v>
      </c>
    </row>
    <row r="156" spans="1:10">
      <c r="A156" s="5">
        <v>155</v>
      </c>
      <c r="B156" s="5" t="s">
        <v>1431</v>
      </c>
      <c r="C156" s="5" t="s">
        <v>168</v>
      </c>
      <c r="D156" s="5" t="s">
        <v>1997</v>
      </c>
      <c r="E156" s="5" t="s">
        <v>1998</v>
      </c>
      <c r="F156" s="5" t="s">
        <v>1999</v>
      </c>
      <c r="G156" s="5" t="s">
        <v>1683</v>
      </c>
      <c r="H156" s="5" t="s">
        <v>1783</v>
      </c>
      <c r="J156" s="5" t="s">
        <v>2829</v>
      </c>
    </row>
    <row r="157" spans="1:10">
      <c r="A157" s="5">
        <v>156</v>
      </c>
      <c r="B157" s="5" t="s">
        <v>1431</v>
      </c>
      <c r="C157" s="5" t="s">
        <v>168</v>
      </c>
      <c r="D157" s="5" t="s">
        <v>2913</v>
      </c>
      <c r="E157" s="5" t="s">
        <v>2914</v>
      </c>
      <c r="F157" s="5" t="s">
        <v>2915</v>
      </c>
      <c r="G157" s="5" t="s">
        <v>1533</v>
      </c>
      <c r="J157" s="5" t="s">
        <v>2829</v>
      </c>
    </row>
    <row r="158" spans="1:10">
      <c r="A158" s="5">
        <v>157</v>
      </c>
      <c r="B158" s="5" t="s">
        <v>1431</v>
      </c>
      <c r="C158" s="5" t="s">
        <v>168</v>
      </c>
      <c r="D158" s="5" t="s">
        <v>2000</v>
      </c>
      <c r="E158" s="5" t="s">
        <v>2001</v>
      </c>
      <c r="F158" s="5" t="s">
        <v>2002</v>
      </c>
      <c r="G158" s="5" t="s">
        <v>1533</v>
      </c>
      <c r="H158" s="5" t="s">
        <v>2003</v>
      </c>
      <c r="J158" s="5" t="s">
        <v>2829</v>
      </c>
    </row>
    <row r="159" spans="1:10">
      <c r="A159" s="5">
        <v>158</v>
      </c>
      <c r="B159" s="5" t="s">
        <v>1431</v>
      </c>
      <c r="C159" s="5" t="s">
        <v>168</v>
      </c>
      <c r="D159" s="5" t="s">
        <v>2004</v>
      </c>
      <c r="E159" s="5" t="s">
        <v>2005</v>
      </c>
      <c r="F159" s="5" t="s">
        <v>2006</v>
      </c>
      <c r="G159" s="5" t="s">
        <v>1439</v>
      </c>
      <c r="H159" s="5" t="s">
        <v>2007</v>
      </c>
      <c r="J159" s="5" t="s">
        <v>2829</v>
      </c>
    </row>
    <row r="160" spans="1:10">
      <c r="A160" s="5">
        <v>159</v>
      </c>
      <c r="B160" s="5" t="s">
        <v>1431</v>
      </c>
      <c r="C160" s="5" t="s">
        <v>168</v>
      </c>
      <c r="D160" s="5" t="s">
        <v>2008</v>
      </c>
      <c r="E160" s="5" t="s">
        <v>2009</v>
      </c>
      <c r="F160" s="5" t="s">
        <v>2010</v>
      </c>
      <c r="G160" s="5" t="s">
        <v>1528</v>
      </c>
      <c r="H160" s="5" t="s">
        <v>2011</v>
      </c>
      <c r="J160" s="5" t="s">
        <v>2829</v>
      </c>
    </row>
    <row r="161" spans="1:10">
      <c r="A161" s="5">
        <v>160</v>
      </c>
      <c r="B161" s="5" t="s">
        <v>1431</v>
      </c>
      <c r="C161" s="5" t="s">
        <v>168</v>
      </c>
      <c r="D161" s="5" t="s">
        <v>2012</v>
      </c>
      <c r="E161" s="5" t="s">
        <v>2013</v>
      </c>
      <c r="F161" s="5" t="s">
        <v>2014</v>
      </c>
      <c r="G161" s="5" t="s">
        <v>1533</v>
      </c>
      <c r="H161" s="5" t="s">
        <v>2015</v>
      </c>
      <c r="J161" s="5" t="s">
        <v>2829</v>
      </c>
    </row>
    <row r="162" spans="1:10">
      <c r="A162" s="5">
        <v>161</v>
      </c>
      <c r="B162" s="5" t="s">
        <v>1431</v>
      </c>
      <c r="C162" s="5" t="s">
        <v>168</v>
      </c>
      <c r="D162" s="5" t="s">
        <v>2016</v>
      </c>
      <c r="E162" s="5" t="s">
        <v>2017</v>
      </c>
      <c r="F162" s="5" t="s">
        <v>2018</v>
      </c>
      <c r="G162" s="5" t="s">
        <v>1444</v>
      </c>
      <c r="H162" s="5" t="s">
        <v>2019</v>
      </c>
      <c r="J162" s="5" t="s">
        <v>2829</v>
      </c>
    </row>
    <row r="163" spans="1:10">
      <c r="A163" s="5">
        <v>162</v>
      </c>
      <c r="B163" s="5" t="s">
        <v>1431</v>
      </c>
      <c r="C163" s="5" t="s">
        <v>168</v>
      </c>
      <c r="D163" s="5" t="s">
        <v>2020</v>
      </c>
      <c r="E163" s="5" t="s">
        <v>2021</v>
      </c>
      <c r="F163" s="5" t="s">
        <v>2022</v>
      </c>
      <c r="G163" s="5" t="s">
        <v>1663</v>
      </c>
      <c r="J163" s="5" t="s">
        <v>2829</v>
      </c>
    </row>
    <row r="164" spans="1:10">
      <c r="A164" s="5">
        <v>163</v>
      </c>
      <c r="B164" s="5" t="s">
        <v>1431</v>
      </c>
      <c r="C164" s="5" t="s">
        <v>168</v>
      </c>
      <c r="D164" s="5" t="s">
        <v>2023</v>
      </c>
      <c r="E164" s="5" t="s">
        <v>2024</v>
      </c>
      <c r="F164" s="5" t="s">
        <v>2025</v>
      </c>
      <c r="G164" s="5" t="s">
        <v>1678</v>
      </c>
      <c r="H164" s="5" t="s">
        <v>2026</v>
      </c>
      <c r="J164" s="5" t="s">
        <v>2829</v>
      </c>
    </row>
    <row r="165" spans="1:10">
      <c r="A165" s="5">
        <v>164</v>
      </c>
      <c r="B165" s="5" t="s">
        <v>1431</v>
      </c>
      <c r="C165" s="5" t="s">
        <v>168</v>
      </c>
      <c r="D165" s="5" t="s">
        <v>2027</v>
      </c>
      <c r="E165" s="5" t="s">
        <v>2028</v>
      </c>
      <c r="F165" s="5" t="s">
        <v>2029</v>
      </c>
      <c r="G165" s="5" t="s">
        <v>1719</v>
      </c>
      <c r="H165" s="5" t="s">
        <v>2030</v>
      </c>
      <c r="J165" s="5" t="s">
        <v>2829</v>
      </c>
    </row>
    <row r="166" spans="1:10">
      <c r="A166" s="5">
        <v>165</v>
      </c>
      <c r="B166" s="5" t="s">
        <v>1431</v>
      </c>
      <c r="C166" s="5" t="s">
        <v>168</v>
      </c>
      <c r="D166" s="5" t="s">
        <v>2031</v>
      </c>
      <c r="E166" s="5" t="s">
        <v>2032</v>
      </c>
      <c r="F166" s="5" t="s">
        <v>2033</v>
      </c>
      <c r="G166" s="5" t="s">
        <v>1719</v>
      </c>
      <c r="H166" s="5" t="s">
        <v>2015</v>
      </c>
      <c r="J166" s="5" t="s">
        <v>2829</v>
      </c>
    </row>
    <row r="167" spans="1:10">
      <c r="A167" s="5">
        <v>166</v>
      </c>
      <c r="B167" s="5" t="s">
        <v>1431</v>
      </c>
      <c r="C167" s="5" t="s">
        <v>168</v>
      </c>
      <c r="D167" s="5" t="s">
        <v>2034</v>
      </c>
      <c r="E167" s="5" t="s">
        <v>2035</v>
      </c>
      <c r="F167" s="5" t="s">
        <v>2036</v>
      </c>
      <c r="G167" s="5" t="s">
        <v>1719</v>
      </c>
      <c r="H167" s="5" t="s">
        <v>2037</v>
      </c>
      <c r="J167" s="5" t="s">
        <v>2829</v>
      </c>
    </row>
    <row r="168" spans="1:10">
      <c r="A168" s="5">
        <v>167</v>
      </c>
      <c r="B168" s="5" t="s">
        <v>1431</v>
      </c>
      <c r="C168" s="5" t="s">
        <v>168</v>
      </c>
      <c r="D168" s="5" t="s">
        <v>2038</v>
      </c>
      <c r="E168" s="5" t="s">
        <v>2039</v>
      </c>
      <c r="F168" s="5" t="s">
        <v>2040</v>
      </c>
      <c r="G168" s="5" t="s">
        <v>1683</v>
      </c>
      <c r="H168" s="5" t="s">
        <v>2041</v>
      </c>
      <c r="J168" s="5" t="s">
        <v>2829</v>
      </c>
    </row>
    <row r="169" spans="1:10">
      <c r="A169" s="5">
        <v>168</v>
      </c>
      <c r="B169" s="5" t="s">
        <v>1431</v>
      </c>
      <c r="C169" s="5" t="s">
        <v>168</v>
      </c>
      <c r="D169" s="5" t="s">
        <v>2042</v>
      </c>
      <c r="E169" s="5" t="s">
        <v>2043</v>
      </c>
      <c r="F169" s="5" t="s">
        <v>2044</v>
      </c>
      <c r="G169" s="5" t="s">
        <v>1610</v>
      </c>
      <c r="H169" s="5" t="s">
        <v>2045</v>
      </c>
      <c r="J169" s="5" t="s">
        <v>2829</v>
      </c>
    </row>
    <row r="170" spans="1:10">
      <c r="A170" s="5">
        <v>169</v>
      </c>
      <c r="B170" s="5" t="s">
        <v>1431</v>
      </c>
      <c r="C170" s="5" t="s">
        <v>168</v>
      </c>
      <c r="D170" s="5" t="s">
        <v>2046</v>
      </c>
      <c r="E170" s="5" t="s">
        <v>2047</v>
      </c>
      <c r="F170" s="5" t="s">
        <v>2048</v>
      </c>
      <c r="G170" s="5" t="s">
        <v>1549</v>
      </c>
      <c r="H170" s="5" t="s">
        <v>2049</v>
      </c>
      <c r="J170" s="5" t="s">
        <v>2829</v>
      </c>
    </row>
    <row r="171" spans="1:10">
      <c r="A171" s="5">
        <v>170</v>
      </c>
      <c r="B171" s="5" t="s">
        <v>1431</v>
      </c>
      <c r="C171" s="5" t="s">
        <v>168</v>
      </c>
      <c r="D171" s="5" t="s">
        <v>2050</v>
      </c>
      <c r="E171" s="5" t="s">
        <v>2051</v>
      </c>
      <c r="F171" s="5" t="s">
        <v>2052</v>
      </c>
      <c r="G171" s="5" t="s">
        <v>1544</v>
      </c>
      <c r="H171" s="5" t="s">
        <v>2053</v>
      </c>
      <c r="J171" s="5" t="s">
        <v>2829</v>
      </c>
    </row>
    <row r="172" spans="1:10">
      <c r="A172" s="5">
        <v>171</v>
      </c>
      <c r="B172" s="5" t="s">
        <v>1431</v>
      </c>
      <c r="C172" s="5" t="s">
        <v>168</v>
      </c>
      <c r="D172" s="5" t="s">
        <v>2054</v>
      </c>
      <c r="E172" s="5" t="s">
        <v>2055</v>
      </c>
      <c r="F172" s="5" t="s">
        <v>2056</v>
      </c>
      <c r="G172" s="5" t="s">
        <v>1610</v>
      </c>
      <c r="H172" s="5" t="s">
        <v>2057</v>
      </c>
      <c r="J172" s="5" t="s">
        <v>2829</v>
      </c>
    </row>
    <row r="173" spans="1:10">
      <c r="A173" s="5">
        <v>172</v>
      </c>
      <c r="B173" s="5" t="s">
        <v>1431</v>
      </c>
      <c r="C173" s="5" t="s">
        <v>168</v>
      </c>
      <c r="D173" s="5" t="s">
        <v>2058</v>
      </c>
      <c r="E173" s="5" t="s">
        <v>2059</v>
      </c>
      <c r="F173" s="5" t="s">
        <v>2060</v>
      </c>
      <c r="G173" s="5" t="s">
        <v>1769</v>
      </c>
      <c r="H173" s="5" t="s">
        <v>2061</v>
      </c>
      <c r="J173" s="5" t="s">
        <v>2829</v>
      </c>
    </row>
    <row r="174" spans="1:10">
      <c r="A174" s="5">
        <v>173</v>
      </c>
      <c r="B174" s="5" t="s">
        <v>1431</v>
      </c>
      <c r="C174" s="5" t="s">
        <v>168</v>
      </c>
      <c r="D174" s="5" t="s">
        <v>2062</v>
      </c>
      <c r="E174" s="5" t="s">
        <v>2063</v>
      </c>
      <c r="F174" s="5" t="s">
        <v>2064</v>
      </c>
      <c r="G174" s="5" t="s">
        <v>1641</v>
      </c>
      <c r="H174" s="5" t="s">
        <v>2065</v>
      </c>
      <c r="J174" s="5" t="s">
        <v>2829</v>
      </c>
    </row>
    <row r="175" spans="1:10">
      <c r="A175" s="5">
        <v>174</v>
      </c>
      <c r="B175" s="5" t="s">
        <v>1431</v>
      </c>
      <c r="C175" s="5" t="s">
        <v>168</v>
      </c>
      <c r="D175" s="5" t="s">
        <v>2066</v>
      </c>
      <c r="E175" s="5" t="s">
        <v>2067</v>
      </c>
      <c r="F175" s="5" t="s">
        <v>2068</v>
      </c>
      <c r="G175" s="5" t="s">
        <v>1470</v>
      </c>
      <c r="H175" s="5" t="s">
        <v>2069</v>
      </c>
      <c r="J175" s="5" t="s">
        <v>2829</v>
      </c>
    </row>
    <row r="176" spans="1:10">
      <c r="A176" s="5">
        <v>175</v>
      </c>
      <c r="B176" s="5" t="s">
        <v>1431</v>
      </c>
      <c r="C176" s="5" t="s">
        <v>168</v>
      </c>
      <c r="D176" s="5" t="s">
        <v>2070</v>
      </c>
      <c r="E176" s="5" t="s">
        <v>2071</v>
      </c>
      <c r="F176" s="5" t="s">
        <v>2072</v>
      </c>
      <c r="G176" s="5" t="s">
        <v>1544</v>
      </c>
      <c r="H176" s="5" t="s">
        <v>1783</v>
      </c>
      <c r="J176" s="5" t="s">
        <v>2829</v>
      </c>
    </row>
    <row r="177" spans="1:10">
      <c r="A177" s="5">
        <v>176</v>
      </c>
      <c r="B177" s="5" t="s">
        <v>1431</v>
      </c>
      <c r="C177" s="5" t="s">
        <v>168</v>
      </c>
      <c r="D177" s="5" t="s">
        <v>2073</v>
      </c>
      <c r="E177" s="5" t="s">
        <v>2074</v>
      </c>
      <c r="F177" s="5" t="s">
        <v>2075</v>
      </c>
      <c r="G177" s="5" t="s">
        <v>1470</v>
      </c>
      <c r="H177" s="5" t="s">
        <v>1540</v>
      </c>
      <c r="J177" s="5" t="s">
        <v>2829</v>
      </c>
    </row>
    <row r="178" spans="1:10">
      <c r="A178" s="5">
        <v>177</v>
      </c>
      <c r="B178" s="5" t="s">
        <v>1431</v>
      </c>
      <c r="C178" s="5" t="s">
        <v>168</v>
      </c>
      <c r="D178" s="5" t="s">
        <v>2076</v>
      </c>
      <c r="E178" s="5" t="s">
        <v>2077</v>
      </c>
      <c r="F178" s="5" t="s">
        <v>2078</v>
      </c>
      <c r="G178" s="5" t="s">
        <v>1453</v>
      </c>
      <c r="H178" s="5" t="s">
        <v>2079</v>
      </c>
      <c r="J178" s="5" t="s">
        <v>2829</v>
      </c>
    </row>
    <row r="179" spans="1:10">
      <c r="A179" s="5">
        <v>178</v>
      </c>
      <c r="B179" s="5" t="s">
        <v>1431</v>
      </c>
      <c r="C179" s="5" t="s">
        <v>168</v>
      </c>
      <c r="D179" s="5" t="s">
        <v>2080</v>
      </c>
      <c r="E179" s="5" t="s">
        <v>2081</v>
      </c>
      <c r="F179" s="5" t="s">
        <v>2082</v>
      </c>
      <c r="G179" s="5" t="s">
        <v>1453</v>
      </c>
      <c r="H179" s="5" t="s">
        <v>2083</v>
      </c>
      <c r="J179" s="5" t="s">
        <v>2829</v>
      </c>
    </row>
    <row r="180" spans="1:10">
      <c r="A180" s="5">
        <v>179</v>
      </c>
      <c r="B180" s="5" t="s">
        <v>1431</v>
      </c>
      <c r="C180" s="5" t="s">
        <v>168</v>
      </c>
      <c r="D180" s="5" t="s">
        <v>2084</v>
      </c>
      <c r="E180" s="5" t="s">
        <v>2085</v>
      </c>
      <c r="F180" s="5" t="s">
        <v>2086</v>
      </c>
      <c r="G180" s="5" t="s">
        <v>2087</v>
      </c>
      <c r="J180" s="5" t="s">
        <v>2829</v>
      </c>
    </row>
    <row r="181" spans="1:10">
      <c r="A181" s="5">
        <v>180</v>
      </c>
      <c r="B181" s="5" t="s">
        <v>1431</v>
      </c>
      <c r="C181" s="5" t="s">
        <v>168</v>
      </c>
      <c r="D181" s="5" t="s">
        <v>2088</v>
      </c>
      <c r="E181" s="5" t="s">
        <v>2089</v>
      </c>
      <c r="F181" s="5" t="s">
        <v>2090</v>
      </c>
      <c r="G181" s="5" t="s">
        <v>1444</v>
      </c>
      <c r="H181" s="5" t="s">
        <v>2091</v>
      </c>
      <c r="J181" s="5" t="s">
        <v>2829</v>
      </c>
    </row>
    <row r="182" spans="1:10">
      <c r="A182" s="5">
        <v>181</v>
      </c>
      <c r="B182" s="5" t="s">
        <v>1431</v>
      </c>
      <c r="C182" s="5" t="s">
        <v>168</v>
      </c>
      <c r="D182" s="5" t="s">
        <v>2916</v>
      </c>
      <c r="E182" s="5" t="s">
        <v>2917</v>
      </c>
      <c r="F182" s="5" t="s">
        <v>2918</v>
      </c>
      <c r="G182" s="5" t="s">
        <v>1448</v>
      </c>
      <c r="H182" s="5" t="s">
        <v>2919</v>
      </c>
      <c r="J182" s="5" t="s">
        <v>2829</v>
      </c>
    </row>
    <row r="183" spans="1:10">
      <c r="A183" s="5">
        <v>182</v>
      </c>
      <c r="B183" s="5" t="s">
        <v>1431</v>
      </c>
      <c r="C183" s="5" t="s">
        <v>168</v>
      </c>
      <c r="D183" s="5" t="s">
        <v>2092</v>
      </c>
      <c r="E183" s="5" t="s">
        <v>2093</v>
      </c>
      <c r="F183" s="5" t="s">
        <v>2094</v>
      </c>
      <c r="G183" s="5" t="s">
        <v>1439</v>
      </c>
      <c r="H183" s="5" t="s">
        <v>2095</v>
      </c>
      <c r="J183" s="5" t="s">
        <v>2829</v>
      </c>
    </row>
    <row r="184" spans="1:10">
      <c r="A184" s="5">
        <v>183</v>
      </c>
      <c r="B184" s="5" t="s">
        <v>1431</v>
      </c>
      <c r="C184" s="5" t="s">
        <v>168</v>
      </c>
      <c r="D184" s="5" t="s">
        <v>2096</v>
      </c>
      <c r="E184" s="5" t="s">
        <v>2097</v>
      </c>
      <c r="F184" s="5" t="s">
        <v>2098</v>
      </c>
      <c r="G184" s="5" t="s">
        <v>1544</v>
      </c>
      <c r="J184" s="5" t="s">
        <v>2829</v>
      </c>
    </row>
    <row r="185" spans="1:10">
      <c r="A185" s="5">
        <v>184</v>
      </c>
      <c r="B185" s="5" t="s">
        <v>1431</v>
      </c>
      <c r="C185" s="5" t="s">
        <v>168</v>
      </c>
      <c r="D185" s="5" t="s">
        <v>2099</v>
      </c>
      <c r="E185" s="5" t="s">
        <v>2100</v>
      </c>
      <c r="F185" s="5" t="s">
        <v>2101</v>
      </c>
      <c r="G185" s="5" t="s">
        <v>1641</v>
      </c>
      <c r="H185" s="5" t="s">
        <v>2102</v>
      </c>
      <c r="J185" s="5" t="s">
        <v>2829</v>
      </c>
    </row>
    <row r="186" spans="1:10">
      <c r="A186" s="5">
        <v>185</v>
      </c>
      <c r="B186" s="5" t="s">
        <v>1431</v>
      </c>
      <c r="C186" s="5" t="s">
        <v>168</v>
      </c>
      <c r="D186" s="5" t="s">
        <v>2103</v>
      </c>
      <c r="E186" s="5" t="s">
        <v>2104</v>
      </c>
      <c r="F186" s="5" t="s">
        <v>2105</v>
      </c>
      <c r="G186" s="5" t="s">
        <v>1511</v>
      </c>
      <c r="J186" s="5" t="s">
        <v>2829</v>
      </c>
    </row>
    <row r="187" spans="1:10">
      <c r="A187" s="5">
        <v>186</v>
      </c>
      <c r="B187" s="5" t="s">
        <v>1431</v>
      </c>
      <c r="C187" s="5" t="s">
        <v>168</v>
      </c>
      <c r="D187" s="5" t="s">
        <v>2106</v>
      </c>
      <c r="E187" s="5" t="s">
        <v>2107</v>
      </c>
      <c r="F187" s="5" t="s">
        <v>2108</v>
      </c>
      <c r="G187" s="5" t="s">
        <v>1528</v>
      </c>
      <c r="H187" s="5" t="s">
        <v>2109</v>
      </c>
      <c r="I187" s="5" t="s">
        <v>2920</v>
      </c>
      <c r="J187" s="5" t="s">
        <v>2829</v>
      </c>
    </row>
    <row r="188" spans="1:10">
      <c r="A188" s="5">
        <v>187</v>
      </c>
      <c r="B188" s="5" t="s">
        <v>1431</v>
      </c>
      <c r="C188" s="5" t="s">
        <v>168</v>
      </c>
      <c r="D188" s="5" t="s">
        <v>2110</v>
      </c>
      <c r="E188" s="5" t="s">
        <v>2111</v>
      </c>
      <c r="F188" s="5" t="s">
        <v>2112</v>
      </c>
      <c r="G188" s="5" t="s">
        <v>1533</v>
      </c>
      <c r="J188" s="5" t="s">
        <v>2829</v>
      </c>
    </row>
    <row r="189" spans="1:10">
      <c r="A189" s="5">
        <v>188</v>
      </c>
      <c r="B189" s="5" t="s">
        <v>1431</v>
      </c>
      <c r="C189" s="5" t="s">
        <v>168</v>
      </c>
      <c r="D189" s="5" t="s">
        <v>2113</v>
      </c>
      <c r="E189" s="5" t="s">
        <v>2114</v>
      </c>
      <c r="F189" s="5" t="s">
        <v>2115</v>
      </c>
      <c r="G189" s="5" t="s">
        <v>1453</v>
      </c>
      <c r="J189" s="5" t="s">
        <v>2829</v>
      </c>
    </row>
    <row r="190" spans="1:10">
      <c r="A190" s="5">
        <v>189</v>
      </c>
      <c r="B190" s="5" t="s">
        <v>1431</v>
      </c>
      <c r="C190" s="5" t="s">
        <v>168</v>
      </c>
      <c r="D190" s="5" t="s">
        <v>2116</v>
      </c>
      <c r="E190" s="5" t="s">
        <v>2117</v>
      </c>
      <c r="F190" s="5" t="s">
        <v>2118</v>
      </c>
      <c r="G190" s="5" t="s">
        <v>1560</v>
      </c>
      <c r="H190" s="5" t="s">
        <v>2119</v>
      </c>
      <c r="J190" s="5" t="s">
        <v>2829</v>
      </c>
    </row>
    <row r="191" spans="1:10">
      <c r="A191" s="5">
        <v>190</v>
      </c>
      <c r="B191" s="5" t="s">
        <v>1431</v>
      </c>
      <c r="C191" s="5" t="s">
        <v>168</v>
      </c>
      <c r="D191" s="5" t="s">
        <v>2120</v>
      </c>
      <c r="E191" s="5" t="s">
        <v>2121</v>
      </c>
      <c r="F191" s="5" t="s">
        <v>2122</v>
      </c>
      <c r="G191" s="5" t="s">
        <v>1673</v>
      </c>
      <c r="J191" s="5" t="s">
        <v>2829</v>
      </c>
    </row>
    <row r="192" spans="1:10">
      <c r="A192" s="5">
        <v>191</v>
      </c>
      <c r="B192" s="5" t="s">
        <v>1431</v>
      </c>
      <c r="C192" s="5" t="s">
        <v>168</v>
      </c>
      <c r="D192" s="5" t="s">
        <v>2123</v>
      </c>
      <c r="E192" s="5" t="s">
        <v>2124</v>
      </c>
      <c r="F192" s="5" t="s">
        <v>2125</v>
      </c>
      <c r="G192" s="5" t="s">
        <v>1444</v>
      </c>
      <c r="H192" s="5" t="s">
        <v>2126</v>
      </c>
      <c r="J192" s="5" t="s">
        <v>2829</v>
      </c>
    </row>
    <row r="193" spans="1:10">
      <c r="A193" s="5">
        <v>192</v>
      </c>
      <c r="B193" s="5" t="s">
        <v>1431</v>
      </c>
      <c r="C193" s="5" t="s">
        <v>168</v>
      </c>
      <c r="D193" s="5" t="s">
        <v>2127</v>
      </c>
      <c r="E193" s="5" t="s">
        <v>2128</v>
      </c>
      <c r="F193" s="5" t="s">
        <v>2129</v>
      </c>
      <c r="G193" s="5" t="s">
        <v>1610</v>
      </c>
      <c r="H193" s="5" t="s">
        <v>2130</v>
      </c>
      <c r="J193" s="5" t="s">
        <v>2829</v>
      </c>
    </row>
    <row r="194" spans="1:10">
      <c r="A194" s="5">
        <v>193</v>
      </c>
      <c r="B194" s="5" t="s">
        <v>1431</v>
      </c>
      <c r="C194" s="5" t="s">
        <v>168</v>
      </c>
      <c r="D194" s="5" t="s">
        <v>2131</v>
      </c>
      <c r="E194" s="5" t="s">
        <v>2132</v>
      </c>
      <c r="F194" s="5" t="s">
        <v>2133</v>
      </c>
      <c r="G194" s="5" t="s">
        <v>1549</v>
      </c>
      <c r="H194" s="5" t="s">
        <v>2134</v>
      </c>
      <c r="J194" s="5" t="s">
        <v>2829</v>
      </c>
    </row>
    <row r="195" spans="1:10">
      <c r="A195" s="5">
        <v>194</v>
      </c>
      <c r="B195" s="5" t="s">
        <v>1431</v>
      </c>
      <c r="C195" s="5" t="s">
        <v>168</v>
      </c>
      <c r="D195" s="5" t="s">
        <v>2135</v>
      </c>
      <c r="E195" s="5" t="s">
        <v>2132</v>
      </c>
      <c r="F195" s="5" t="s">
        <v>2136</v>
      </c>
      <c r="G195" s="5" t="s">
        <v>1834</v>
      </c>
      <c r="J195" s="5" t="s">
        <v>2829</v>
      </c>
    </row>
    <row r="196" spans="1:10">
      <c r="A196" s="5">
        <v>195</v>
      </c>
      <c r="B196" s="5" t="s">
        <v>1431</v>
      </c>
      <c r="C196" s="5" t="s">
        <v>168</v>
      </c>
      <c r="D196" s="5" t="s">
        <v>2137</v>
      </c>
      <c r="E196" s="5" t="s">
        <v>2138</v>
      </c>
      <c r="F196" s="5" t="s">
        <v>2139</v>
      </c>
      <c r="G196" s="5" t="s">
        <v>1834</v>
      </c>
      <c r="H196" s="5" t="s">
        <v>2140</v>
      </c>
      <c r="J196" s="5" t="s">
        <v>2829</v>
      </c>
    </row>
    <row r="197" spans="1:10">
      <c r="A197" s="5">
        <v>196</v>
      </c>
      <c r="B197" s="5" t="s">
        <v>1431</v>
      </c>
      <c r="C197" s="5" t="s">
        <v>168</v>
      </c>
      <c r="D197" s="5" t="s">
        <v>2141</v>
      </c>
      <c r="E197" s="5" t="s">
        <v>2142</v>
      </c>
      <c r="F197" s="5" t="s">
        <v>2143</v>
      </c>
      <c r="G197" s="5" t="s">
        <v>2144</v>
      </c>
      <c r="H197" s="5" t="s">
        <v>2145</v>
      </c>
      <c r="J197" s="5" t="s">
        <v>2829</v>
      </c>
    </row>
    <row r="198" spans="1:10">
      <c r="A198" s="5">
        <v>197</v>
      </c>
      <c r="B198" s="5" t="s">
        <v>1431</v>
      </c>
      <c r="C198" s="5" t="s">
        <v>168</v>
      </c>
      <c r="D198" s="5" t="s">
        <v>2146</v>
      </c>
      <c r="E198" s="5" t="s">
        <v>2147</v>
      </c>
      <c r="F198" s="5" t="s">
        <v>2148</v>
      </c>
      <c r="G198" s="5" t="s">
        <v>1834</v>
      </c>
      <c r="H198" s="5" t="s">
        <v>2149</v>
      </c>
      <c r="J198" s="5" t="s">
        <v>2829</v>
      </c>
    </row>
    <row r="199" spans="1:10">
      <c r="A199" s="5">
        <v>198</v>
      </c>
      <c r="B199" s="5" t="s">
        <v>1431</v>
      </c>
      <c r="C199" s="5" t="s">
        <v>168</v>
      </c>
      <c r="D199" s="5" t="s">
        <v>2150</v>
      </c>
      <c r="E199" s="5" t="s">
        <v>2151</v>
      </c>
      <c r="F199" s="5" t="s">
        <v>2152</v>
      </c>
      <c r="G199" s="5" t="s">
        <v>1673</v>
      </c>
      <c r="J199" s="5" t="s">
        <v>2829</v>
      </c>
    </row>
    <row r="200" spans="1:10">
      <c r="A200" s="5">
        <v>199</v>
      </c>
      <c r="B200" s="5" t="s">
        <v>1431</v>
      </c>
      <c r="C200" s="5" t="s">
        <v>168</v>
      </c>
      <c r="D200" s="5" t="s">
        <v>2153</v>
      </c>
      <c r="E200" s="5" t="s">
        <v>2154</v>
      </c>
      <c r="F200" s="5" t="s">
        <v>2155</v>
      </c>
      <c r="G200" s="5" t="s">
        <v>2156</v>
      </c>
      <c r="H200" s="5" t="s">
        <v>2157</v>
      </c>
      <c r="J200" s="5" t="s">
        <v>2829</v>
      </c>
    </row>
    <row r="201" spans="1:10">
      <c r="A201" s="5">
        <v>200</v>
      </c>
      <c r="B201" s="5" t="s">
        <v>1431</v>
      </c>
      <c r="C201" s="5" t="s">
        <v>168</v>
      </c>
      <c r="D201" s="5" t="s">
        <v>2158</v>
      </c>
      <c r="E201" s="5" t="s">
        <v>2159</v>
      </c>
      <c r="F201" s="5" t="s">
        <v>2160</v>
      </c>
      <c r="G201" s="5" t="s">
        <v>1549</v>
      </c>
      <c r="H201" s="5" t="s">
        <v>2161</v>
      </c>
      <c r="J201" s="5" t="s">
        <v>2829</v>
      </c>
    </row>
    <row r="202" spans="1:10">
      <c r="A202" s="5">
        <v>201</v>
      </c>
      <c r="B202" s="5" t="s">
        <v>1431</v>
      </c>
      <c r="C202" s="5" t="s">
        <v>168</v>
      </c>
      <c r="D202" s="5" t="s">
        <v>2162</v>
      </c>
      <c r="E202" s="5" t="s">
        <v>2163</v>
      </c>
      <c r="F202" s="5" t="s">
        <v>2164</v>
      </c>
      <c r="G202" s="5" t="s">
        <v>1444</v>
      </c>
      <c r="J202" s="5" t="s">
        <v>2829</v>
      </c>
    </row>
    <row r="203" spans="1:10">
      <c r="A203" s="5">
        <v>202</v>
      </c>
      <c r="B203" s="5" t="s">
        <v>1431</v>
      </c>
      <c r="C203" s="5" t="s">
        <v>168</v>
      </c>
      <c r="D203" s="5" t="s">
        <v>2165</v>
      </c>
      <c r="E203" s="5" t="s">
        <v>2166</v>
      </c>
      <c r="F203" s="5" t="s">
        <v>2167</v>
      </c>
      <c r="G203" s="5" t="s">
        <v>1769</v>
      </c>
      <c r="H203" s="5" t="s">
        <v>2168</v>
      </c>
      <c r="J203" s="5" t="s">
        <v>2829</v>
      </c>
    </row>
    <row r="204" spans="1:10">
      <c r="A204" s="5">
        <v>203</v>
      </c>
      <c r="B204" s="5" t="s">
        <v>1431</v>
      </c>
      <c r="C204" s="5" t="s">
        <v>168</v>
      </c>
      <c r="D204" s="5" t="s">
        <v>2169</v>
      </c>
      <c r="E204" s="5" t="s">
        <v>2170</v>
      </c>
      <c r="F204" s="5" t="s">
        <v>2171</v>
      </c>
      <c r="G204" s="5" t="s">
        <v>2172</v>
      </c>
      <c r="H204" s="5" t="s">
        <v>2173</v>
      </c>
      <c r="J204" s="5" t="s">
        <v>2829</v>
      </c>
    </row>
    <row r="205" spans="1:10">
      <c r="A205" s="5">
        <v>204</v>
      </c>
      <c r="B205" s="5" t="s">
        <v>1431</v>
      </c>
      <c r="C205" s="5" t="s">
        <v>168</v>
      </c>
      <c r="D205" s="5" t="s">
        <v>2174</v>
      </c>
      <c r="E205" s="5" t="s">
        <v>2175</v>
      </c>
      <c r="F205" s="5" t="s">
        <v>2176</v>
      </c>
      <c r="G205" s="5" t="s">
        <v>1479</v>
      </c>
      <c r="H205" s="5" t="s">
        <v>2177</v>
      </c>
      <c r="J205" s="5" t="s">
        <v>2829</v>
      </c>
    </row>
    <row r="206" spans="1:10">
      <c r="A206" s="5">
        <v>205</v>
      </c>
      <c r="B206" s="5" t="s">
        <v>1431</v>
      </c>
      <c r="C206" s="5" t="s">
        <v>168</v>
      </c>
      <c r="D206" s="5" t="s">
        <v>2178</v>
      </c>
      <c r="E206" s="5" t="s">
        <v>2179</v>
      </c>
      <c r="F206" s="5" t="s">
        <v>2180</v>
      </c>
      <c r="G206" s="5" t="s">
        <v>1687</v>
      </c>
      <c r="H206" s="5" t="s">
        <v>2181</v>
      </c>
      <c r="J206" s="5" t="s">
        <v>2829</v>
      </c>
    </row>
    <row r="207" spans="1:10">
      <c r="A207" s="5">
        <v>206</v>
      </c>
      <c r="B207" s="5" t="s">
        <v>1431</v>
      </c>
      <c r="C207" s="5" t="s">
        <v>168</v>
      </c>
      <c r="D207" s="5" t="s">
        <v>2182</v>
      </c>
      <c r="E207" s="5" t="s">
        <v>2183</v>
      </c>
      <c r="F207" s="5" t="s">
        <v>2184</v>
      </c>
      <c r="G207" s="5" t="s">
        <v>2185</v>
      </c>
      <c r="J207" s="5" t="s">
        <v>2829</v>
      </c>
    </row>
    <row r="208" spans="1:10">
      <c r="A208" s="5">
        <v>207</v>
      </c>
      <c r="B208" s="5" t="s">
        <v>1431</v>
      </c>
      <c r="C208" s="5" t="s">
        <v>168</v>
      </c>
      <c r="D208" s="5" t="s">
        <v>2186</v>
      </c>
      <c r="E208" s="5" t="s">
        <v>2187</v>
      </c>
      <c r="F208" s="5" t="s">
        <v>2188</v>
      </c>
      <c r="G208" s="5" t="s">
        <v>1444</v>
      </c>
      <c r="J208" s="5" t="s">
        <v>2829</v>
      </c>
    </row>
    <row r="209" spans="1:10">
      <c r="A209" s="5">
        <v>208</v>
      </c>
      <c r="B209" s="5" t="s">
        <v>1431</v>
      </c>
      <c r="C209" s="5" t="s">
        <v>168</v>
      </c>
      <c r="D209" s="5" t="s">
        <v>2189</v>
      </c>
      <c r="E209" s="5" t="s">
        <v>2190</v>
      </c>
      <c r="F209" s="5" t="s">
        <v>2191</v>
      </c>
      <c r="G209" s="5" t="s">
        <v>1829</v>
      </c>
      <c r="H209" s="5" t="s">
        <v>2192</v>
      </c>
      <c r="J209" s="5" t="s">
        <v>2829</v>
      </c>
    </row>
    <row r="210" spans="1:10">
      <c r="A210" s="5">
        <v>209</v>
      </c>
      <c r="B210" s="5" t="s">
        <v>1431</v>
      </c>
      <c r="C210" s="5" t="s">
        <v>168</v>
      </c>
      <c r="D210" s="5" t="s">
        <v>2193</v>
      </c>
      <c r="E210" s="5" t="s">
        <v>2194</v>
      </c>
      <c r="F210" s="5" t="s">
        <v>2195</v>
      </c>
      <c r="G210" s="5" t="s">
        <v>1448</v>
      </c>
      <c r="J210" s="5" t="s">
        <v>2829</v>
      </c>
    </row>
    <row r="211" spans="1:10">
      <c r="A211" s="5">
        <v>210</v>
      </c>
      <c r="B211" s="5" t="s">
        <v>1431</v>
      </c>
      <c r="C211" s="5" t="s">
        <v>168</v>
      </c>
      <c r="D211" s="5" t="s">
        <v>2196</v>
      </c>
      <c r="E211" s="5" t="s">
        <v>2197</v>
      </c>
      <c r="F211" s="5" t="s">
        <v>2198</v>
      </c>
      <c r="G211" s="5" t="s">
        <v>1560</v>
      </c>
      <c r="H211" s="5" t="s">
        <v>2119</v>
      </c>
      <c r="J211" s="5" t="s">
        <v>2829</v>
      </c>
    </row>
    <row r="212" spans="1:10">
      <c r="A212" s="5">
        <v>211</v>
      </c>
      <c r="B212" s="5" t="s">
        <v>1431</v>
      </c>
      <c r="C212" s="5" t="s">
        <v>168</v>
      </c>
      <c r="D212" s="5" t="s">
        <v>2921</v>
      </c>
      <c r="E212" s="5" t="s">
        <v>2922</v>
      </c>
      <c r="F212" s="5" t="s">
        <v>2923</v>
      </c>
      <c r="G212" s="5" t="s">
        <v>2924</v>
      </c>
      <c r="J212" s="5" t="s">
        <v>2829</v>
      </c>
    </row>
    <row r="213" spans="1:10">
      <c r="A213" s="5">
        <v>212</v>
      </c>
      <c r="B213" s="5" t="s">
        <v>1431</v>
      </c>
      <c r="C213" s="5" t="s">
        <v>168</v>
      </c>
      <c r="D213" s="5" t="s">
        <v>2199</v>
      </c>
      <c r="E213" s="5" t="s">
        <v>2200</v>
      </c>
      <c r="F213" s="5" t="s">
        <v>2201</v>
      </c>
      <c r="G213" s="5" t="s">
        <v>1470</v>
      </c>
      <c r="J213" s="5" t="s">
        <v>2829</v>
      </c>
    </row>
    <row r="214" spans="1:10">
      <c r="A214" s="5">
        <v>213</v>
      </c>
      <c r="B214" s="5" t="s">
        <v>1431</v>
      </c>
      <c r="C214" s="5" t="s">
        <v>168</v>
      </c>
      <c r="D214" s="5" t="s">
        <v>2202</v>
      </c>
      <c r="E214" s="5" t="s">
        <v>2203</v>
      </c>
      <c r="F214" s="5" t="s">
        <v>2204</v>
      </c>
      <c r="G214" s="5" t="s">
        <v>1479</v>
      </c>
      <c r="H214" s="5" t="s">
        <v>2205</v>
      </c>
      <c r="J214" s="5" t="s">
        <v>2829</v>
      </c>
    </row>
    <row r="215" spans="1:10">
      <c r="A215" s="5">
        <v>214</v>
      </c>
      <c r="B215" s="5" t="s">
        <v>1431</v>
      </c>
      <c r="C215" s="5" t="s">
        <v>168</v>
      </c>
      <c r="D215" s="5" t="s">
        <v>2206</v>
      </c>
      <c r="E215" s="5" t="s">
        <v>2207</v>
      </c>
      <c r="F215" s="5" t="s">
        <v>2208</v>
      </c>
      <c r="G215" s="5" t="s">
        <v>1448</v>
      </c>
      <c r="H215" s="5" t="s">
        <v>2209</v>
      </c>
      <c r="J215" s="5" t="s">
        <v>2829</v>
      </c>
    </row>
    <row r="216" spans="1:10">
      <c r="A216" s="5">
        <v>215</v>
      </c>
      <c r="B216" s="5" t="s">
        <v>1431</v>
      </c>
      <c r="C216" s="5" t="s">
        <v>168</v>
      </c>
      <c r="D216" s="5" t="s">
        <v>2210</v>
      </c>
      <c r="E216" s="5" t="s">
        <v>2211</v>
      </c>
      <c r="F216" s="5" t="s">
        <v>2212</v>
      </c>
      <c r="G216" s="5" t="s">
        <v>1605</v>
      </c>
      <c r="H216" s="5" t="s">
        <v>2213</v>
      </c>
      <c r="J216" s="5" t="s">
        <v>2829</v>
      </c>
    </row>
    <row r="217" spans="1:10">
      <c r="A217" s="5">
        <v>216</v>
      </c>
      <c r="B217" s="5" t="s">
        <v>1431</v>
      </c>
      <c r="C217" s="5" t="s">
        <v>168</v>
      </c>
      <c r="D217" s="5" t="s">
        <v>2214</v>
      </c>
      <c r="E217" s="5" t="s">
        <v>2215</v>
      </c>
      <c r="F217" s="5" t="s">
        <v>2216</v>
      </c>
      <c r="G217" s="5" t="s">
        <v>1457</v>
      </c>
      <c r="H217" s="5" t="s">
        <v>2217</v>
      </c>
      <c r="J217" s="5" t="s">
        <v>2829</v>
      </c>
    </row>
    <row r="218" spans="1:10">
      <c r="A218" s="5">
        <v>217</v>
      </c>
      <c r="B218" s="5" t="s">
        <v>1431</v>
      </c>
      <c r="C218" s="5" t="s">
        <v>168</v>
      </c>
      <c r="D218" s="5" t="s">
        <v>2218</v>
      </c>
      <c r="E218" s="5" t="s">
        <v>2219</v>
      </c>
      <c r="F218" s="5" t="s">
        <v>2220</v>
      </c>
      <c r="G218" s="5" t="s">
        <v>1444</v>
      </c>
      <c r="H218" s="5" t="s">
        <v>2221</v>
      </c>
      <c r="J218" s="5" t="s">
        <v>2829</v>
      </c>
    </row>
    <row r="219" spans="1:10">
      <c r="A219" s="5">
        <v>218</v>
      </c>
      <c r="B219" s="5" t="s">
        <v>1431</v>
      </c>
      <c r="C219" s="5" t="s">
        <v>168</v>
      </c>
      <c r="D219" s="5" t="s">
        <v>2222</v>
      </c>
      <c r="E219" s="5" t="s">
        <v>2223</v>
      </c>
      <c r="F219" s="5" t="s">
        <v>2224</v>
      </c>
      <c r="G219" s="5" t="s">
        <v>1528</v>
      </c>
      <c r="J219" s="5" t="s">
        <v>2829</v>
      </c>
    </row>
    <row r="220" spans="1:10">
      <c r="A220" s="5">
        <v>219</v>
      </c>
      <c r="B220" s="5" t="s">
        <v>1431</v>
      </c>
      <c r="C220" s="5" t="s">
        <v>168</v>
      </c>
      <c r="D220" s="5" t="s">
        <v>2225</v>
      </c>
      <c r="E220" s="5" t="s">
        <v>2226</v>
      </c>
      <c r="F220" s="5" t="s">
        <v>2227</v>
      </c>
      <c r="G220" s="5" t="s">
        <v>1641</v>
      </c>
      <c r="J220" s="5" t="s">
        <v>2829</v>
      </c>
    </row>
    <row r="221" spans="1:10">
      <c r="A221" s="5">
        <v>220</v>
      </c>
      <c r="B221" s="5" t="s">
        <v>1431</v>
      </c>
      <c r="C221" s="5" t="s">
        <v>168</v>
      </c>
      <c r="D221" s="5" t="s">
        <v>2228</v>
      </c>
      <c r="E221" s="5" t="s">
        <v>2229</v>
      </c>
      <c r="F221" s="5" t="s">
        <v>2230</v>
      </c>
      <c r="G221" s="5" t="s">
        <v>1528</v>
      </c>
      <c r="J221" s="5" t="s">
        <v>2829</v>
      </c>
    </row>
    <row r="222" spans="1:10">
      <c r="A222" s="5">
        <v>221</v>
      </c>
      <c r="B222" s="5" t="s">
        <v>1431</v>
      </c>
      <c r="C222" s="5" t="s">
        <v>168</v>
      </c>
      <c r="D222" s="5" t="s">
        <v>2231</v>
      </c>
      <c r="E222" s="5" t="s">
        <v>2232</v>
      </c>
      <c r="F222" s="5" t="s">
        <v>2233</v>
      </c>
      <c r="G222" s="5" t="s">
        <v>1453</v>
      </c>
      <c r="H222" s="5" t="s">
        <v>2234</v>
      </c>
      <c r="J222" s="5" t="s">
        <v>2829</v>
      </c>
    </row>
    <row r="223" spans="1:10">
      <c r="A223" s="5">
        <v>222</v>
      </c>
      <c r="B223" s="5" t="s">
        <v>1431</v>
      </c>
      <c r="C223" s="5" t="s">
        <v>168</v>
      </c>
      <c r="D223" s="5" t="s">
        <v>2235</v>
      </c>
      <c r="E223" s="5" t="s">
        <v>2236</v>
      </c>
      <c r="F223" s="5" t="s">
        <v>2237</v>
      </c>
      <c r="G223" s="5" t="s">
        <v>1528</v>
      </c>
      <c r="H223" s="5" t="s">
        <v>2238</v>
      </c>
      <c r="J223" s="5" t="s">
        <v>2829</v>
      </c>
    </row>
    <row r="224" spans="1:10">
      <c r="A224" s="5">
        <v>223</v>
      </c>
      <c r="B224" s="5" t="s">
        <v>1431</v>
      </c>
      <c r="C224" s="5" t="s">
        <v>168</v>
      </c>
      <c r="D224" s="5" t="s">
        <v>2239</v>
      </c>
      <c r="E224" s="5" t="s">
        <v>2240</v>
      </c>
      <c r="F224" s="5" t="s">
        <v>2241</v>
      </c>
      <c r="G224" s="5" t="s">
        <v>1560</v>
      </c>
      <c r="H224" s="5" t="s">
        <v>2119</v>
      </c>
      <c r="J224" s="5" t="s">
        <v>2829</v>
      </c>
    </row>
    <row r="225" spans="1:10">
      <c r="A225" s="5">
        <v>224</v>
      </c>
      <c r="B225" s="5" t="s">
        <v>1431</v>
      </c>
      <c r="C225" s="5" t="s">
        <v>168</v>
      </c>
      <c r="D225" s="5" t="s">
        <v>2925</v>
      </c>
      <c r="E225" s="5" t="s">
        <v>2926</v>
      </c>
      <c r="F225" s="5" t="s">
        <v>2927</v>
      </c>
      <c r="G225" s="5" t="s">
        <v>1444</v>
      </c>
      <c r="H225" s="5" t="s">
        <v>2928</v>
      </c>
      <c r="J225" s="5" t="s">
        <v>2829</v>
      </c>
    </row>
    <row r="226" spans="1:10">
      <c r="A226" s="5">
        <v>225</v>
      </c>
      <c r="B226" s="5" t="s">
        <v>1431</v>
      </c>
      <c r="C226" s="5" t="s">
        <v>168</v>
      </c>
      <c r="D226" s="5" t="s">
        <v>2242</v>
      </c>
      <c r="E226" s="5" t="s">
        <v>2243</v>
      </c>
      <c r="F226" s="5" t="s">
        <v>2244</v>
      </c>
      <c r="G226" s="5" t="s">
        <v>1444</v>
      </c>
      <c r="H226" s="5" t="s">
        <v>2245</v>
      </c>
      <c r="J226" s="5" t="s">
        <v>2829</v>
      </c>
    </row>
    <row r="227" spans="1:10">
      <c r="A227" s="5">
        <v>226</v>
      </c>
      <c r="B227" s="5" t="s">
        <v>1431</v>
      </c>
      <c r="C227" s="5" t="s">
        <v>168</v>
      </c>
      <c r="D227" s="5" t="s">
        <v>2246</v>
      </c>
      <c r="E227" s="5" t="s">
        <v>2247</v>
      </c>
      <c r="F227" s="5" t="s">
        <v>2248</v>
      </c>
      <c r="G227" s="5" t="s">
        <v>1560</v>
      </c>
      <c r="H227" s="5" t="s">
        <v>2119</v>
      </c>
      <c r="J227" s="5" t="s">
        <v>2829</v>
      </c>
    </row>
    <row r="228" spans="1:10">
      <c r="A228" s="5">
        <v>227</v>
      </c>
      <c r="B228" s="5" t="s">
        <v>1431</v>
      </c>
      <c r="C228" s="5" t="s">
        <v>168</v>
      </c>
      <c r="D228" s="5" t="s">
        <v>2249</v>
      </c>
      <c r="E228" s="5" t="s">
        <v>2250</v>
      </c>
      <c r="F228" s="5" t="s">
        <v>2251</v>
      </c>
      <c r="G228" s="5" t="s">
        <v>1462</v>
      </c>
      <c r="H228" s="5" t="s">
        <v>2252</v>
      </c>
      <c r="J228" s="5" t="s">
        <v>2829</v>
      </c>
    </row>
    <row r="229" spans="1:10">
      <c r="A229" s="5">
        <v>228</v>
      </c>
      <c r="B229" s="5" t="s">
        <v>1431</v>
      </c>
      <c r="C229" s="5" t="s">
        <v>168</v>
      </c>
      <c r="D229" s="5" t="s">
        <v>2253</v>
      </c>
      <c r="E229" s="5" t="s">
        <v>2254</v>
      </c>
      <c r="F229" s="5" t="s">
        <v>2255</v>
      </c>
      <c r="G229" s="5" t="s">
        <v>2172</v>
      </c>
      <c r="J229" s="5" t="s">
        <v>2829</v>
      </c>
    </row>
    <row r="230" spans="1:10">
      <c r="A230" s="5">
        <v>229</v>
      </c>
      <c r="B230" s="5" t="s">
        <v>1431</v>
      </c>
      <c r="C230" s="5" t="s">
        <v>168</v>
      </c>
      <c r="D230" s="5" t="s">
        <v>2256</v>
      </c>
      <c r="E230" s="5" t="s">
        <v>2257</v>
      </c>
      <c r="F230" s="5" t="s">
        <v>2258</v>
      </c>
      <c r="G230" s="5" t="s">
        <v>1560</v>
      </c>
      <c r="H230" s="5" t="s">
        <v>2119</v>
      </c>
      <c r="J230" s="5" t="s">
        <v>2829</v>
      </c>
    </row>
    <row r="231" spans="1:10">
      <c r="A231" s="5">
        <v>230</v>
      </c>
      <c r="B231" s="5" t="s">
        <v>1431</v>
      </c>
      <c r="C231" s="5" t="s">
        <v>168</v>
      </c>
      <c r="D231" s="5" t="s">
        <v>2259</v>
      </c>
      <c r="E231" s="5" t="s">
        <v>2260</v>
      </c>
      <c r="F231" s="5" t="s">
        <v>2261</v>
      </c>
      <c r="G231" s="5" t="s">
        <v>2262</v>
      </c>
      <c r="H231" s="5" t="s">
        <v>2263</v>
      </c>
      <c r="J231" s="5" t="s">
        <v>2829</v>
      </c>
    </row>
    <row r="232" spans="1:10">
      <c r="A232" s="5">
        <v>231</v>
      </c>
      <c r="B232" s="5" t="s">
        <v>1431</v>
      </c>
      <c r="C232" s="5" t="s">
        <v>168</v>
      </c>
      <c r="D232" s="5" t="s">
        <v>2929</v>
      </c>
      <c r="E232" s="5" t="s">
        <v>2930</v>
      </c>
      <c r="F232" s="5" t="s">
        <v>2931</v>
      </c>
      <c r="G232" s="5" t="s">
        <v>1453</v>
      </c>
      <c r="H232" s="5" t="s">
        <v>2932</v>
      </c>
      <c r="J232" s="5" t="s">
        <v>2829</v>
      </c>
    </row>
    <row r="233" spans="1:10">
      <c r="A233" s="5">
        <v>232</v>
      </c>
      <c r="B233" s="5" t="s">
        <v>1431</v>
      </c>
      <c r="C233" s="5" t="s">
        <v>168</v>
      </c>
      <c r="D233" s="5" t="s">
        <v>2264</v>
      </c>
      <c r="E233" s="5" t="s">
        <v>2265</v>
      </c>
      <c r="F233" s="5" t="s">
        <v>2266</v>
      </c>
      <c r="G233" s="5" t="s">
        <v>1448</v>
      </c>
      <c r="H233" s="5" t="s">
        <v>2267</v>
      </c>
      <c r="J233" s="5" t="s">
        <v>2829</v>
      </c>
    </row>
    <row r="234" spans="1:10">
      <c r="A234" s="5">
        <v>233</v>
      </c>
      <c r="B234" s="5" t="s">
        <v>1431</v>
      </c>
      <c r="C234" s="5" t="s">
        <v>168</v>
      </c>
      <c r="D234" s="5" t="s">
        <v>2268</v>
      </c>
      <c r="E234" s="5" t="s">
        <v>2269</v>
      </c>
      <c r="F234" s="5" t="s">
        <v>2270</v>
      </c>
      <c r="G234" s="5" t="s">
        <v>1544</v>
      </c>
      <c r="H234" s="5" t="s">
        <v>2271</v>
      </c>
      <c r="I234" s="5" t="s">
        <v>2901</v>
      </c>
      <c r="J234" s="5" t="s">
        <v>2829</v>
      </c>
    </row>
    <row r="235" spans="1:10">
      <c r="A235" s="5">
        <v>234</v>
      </c>
      <c r="B235" s="5" t="s">
        <v>1431</v>
      </c>
      <c r="C235" s="5" t="s">
        <v>168</v>
      </c>
      <c r="D235" s="5" t="s">
        <v>2272</v>
      </c>
      <c r="E235" s="5" t="s">
        <v>2273</v>
      </c>
      <c r="F235" s="5" t="s">
        <v>2274</v>
      </c>
      <c r="G235" s="5" t="s">
        <v>1560</v>
      </c>
      <c r="J235" s="5" t="s">
        <v>2829</v>
      </c>
    </row>
    <row r="236" spans="1:10">
      <c r="A236" s="5">
        <v>235</v>
      </c>
      <c r="B236" s="5" t="s">
        <v>1431</v>
      </c>
      <c r="C236" s="5" t="s">
        <v>168</v>
      </c>
      <c r="D236" s="5" t="s">
        <v>2275</v>
      </c>
      <c r="E236" s="5" t="s">
        <v>2276</v>
      </c>
      <c r="F236" s="5" t="s">
        <v>2277</v>
      </c>
      <c r="G236" s="5" t="s">
        <v>1610</v>
      </c>
      <c r="H236" s="5" t="s">
        <v>2278</v>
      </c>
      <c r="J236" s="5" t="s">
        <v>2829</v>
      </c>
    </row>
    <row r="237" spans="1:10">
      <c r="A237" s="5">
        <v>236</v>
      </c>
      <c r="B237" s="5" t="s">
        <v>1431</v>
      </c>
      <c r="C237" s="5" t="s">
        <v>168</v>
      </c>
      <c r="D237" s="5" t="s">
        <v>2279</v>
      </c>
      <c r="E237" s="5" t="s">
        <v>2280</v>
      </c>
      <c r="F237" s="5" t="s">
        <v>2281</v>
      </c>
      <c r="G237" s="5" t="s">
        <v>1605</v>
      </c>
      <c r="H237" s="5" t="s">
        <v>2282</v>
      </c>
      <c r="J237" s="5" t="s">
        <v>2829</v>
      </c>
    </row>
    <row r="238" spans="1:10">
      <c r="A238" s="5">
        <v>237</v>
      </c>
      <c r="B238" s="5" t="s">
        <v>1431</v>
      </c>
      <c r="C238" s="5" t="s">
        <v>168</v>
      </c>
      <c r="D238" s="5" t="s">
        <v>2283</v>
      </c>
      <c r="E238" s="5" t="s">
        <v>2284</v>
      </c>
      <c r="F238" s="5" t="s">
        <v>2285</v>
      </c>
      <c r="G238" s="5" t="s">
        <v>1560</v>
      </c>
      <c r="H238" s="5" t="s">
        <v>2119</v>
      </c>
      <c r="J238" s="5" t="s">
        <v>2829</v>
      </c>
    </row>
    <row r="239" spans="1:10">
      <c r="A239" s="5">
        <v>238</v>
      </c>
      <c r="B239" s="5" t="s">
        <v>1431</v>
      </c>
      <c r="C239" s="5" t="s">
        <v>168</v>
      </c>
      <c r="D239" s="5" t="s">
        <v>2286</v>
      </c>
      <c r="E239" s="5" t="s">
        <v>2287</v>
      </c>
      <c r="F239" s="5" t="s">
        <v>2288</v>
      </c>
      <c r="G239" s="5" t="s">
        <v>1439</v>
      </c>
      <c r="H239" s="5" t="s">
        <v>2289</v>
      </c>
      <c r="J239" s="5" t="s">
        <v>2829</v>
      </c>
    </row>
    <row r="240" spans="1:10">
      <c r="A240" s="5">
        <v>239</v>
      </c>
      <c r="B240" s="5" t="s">
        <v>1431</v>
      </c>
      <c r="C240" s="5" t="s">
        <v>168</v>
      </c>
      <c r="D240" s="5" t="s">
        <v>2290</v>
      </c>
      <c r="E240" s="5" t="s">
        <v>2291</v>
      </c>
      <c r="F240" s="5" t="s">
        <v>2292</v>
      </c>
      <c r="G240" s="5" t="s">
        <v>1641</v>
      </c>
      <c r="H240" s="5" t="s">
        <v>2293</v>
      </c>
      <c r="J240" s="5" t="s">
        <v>2829</v>
      </c>
    </row>
    <row r="241" spans="1:10">
      <c r="A241" s="5">
        <v>240</v>
      </c>
      <c r="B241" s="5" t="s">
        <v>1431</v>
      </c>
      <c r="C241" s="5" t="s">
        <v>168</v>
      </c>
      <c r="D241" s="5" t="s">
        <v>2294</v>
      </c>
      <c r="E241" s="5" t="s">
        <v>2295</v>
      </c>
      <c r="F241" s="5" t="s">
        <v>2296</v>
      </c>
      <c r="G241" s="5" t="s">
        <v>1549</v>
      </c>
      <c r="J241" s="5" t="s">
        <v>2829</v>
      </c>
    </row>
    <row r="242" spans="1:10">
      <c r="A242" s="5">
        <v>241</v>
      </c>
      <c r="B242" s="5" t="s">
        <v>1431</v>
      </c>
      <c r="C242" s="5" t="s">
        <v>168</v>
      </c>
      <c r="D242" s="5" t="s">
        <v>2933</v>
      </c>
      <c r="E242" s="5" t="s">
        <v>2934</v>
      </c>
      <c r="F242" s="5" t="s">
        <v>2935</v>
      </c>
      <c r="G242" s="5" t="s">
        <v>1453</v>
      </c>
      <c r="H242" s="5" t="s">
        <v>2936</v>
      </c>
      <c r="J242" s="5" t="s">
        <v>2829</v>
      </c>
    </row>
    <row r="243" spans="1:10">
      <c r="A243" s="5">
        <v>242</v>
      </c>
      <c r="B243" s="5" t="s">
        <v>1431</v>
      </c>
      <c r="C243" s="5" t="s">
        <v>168</v>
      </c>
      <c r="D243" s="5" t="s">
        <v>2297</v>
      </c>
      <c r="E243" s="5" t="s">
        <v>2298</v>
      </c>
      <c r="F243" s="5" t="s">
        <v>2299</v>
      </c>
      <c r="G243" s="5" t="s">
        <v>1678</v>
      </c>
      <c r="J243" s="5" t="s">
        <v>2829</v>
      </c>
    </row>
    <row r="244" spans="1:10">
      <c r="A244" s="5">
        <v>243</v>
      </c>
      <c r="B244" s="5" t="s">
        <v>1431</v>
      </c>
      <c r="C244" s="5" t="s">
        <v>168</v>
      </c>
      <c r="D244" s="5" t="s">
        <v>2300</v>
      </c>
      <c r="E244" s="5" t="s">
        <v>2301</v>
      </c>
      <c r="F244" s="5" t="s">
        <v>2302</v>
      </c>
      <c r="G244" s="5" t="s">
        <v>1769</v>
      </c>
      <c r="H244" s="5" t="s">
        <v>2303</v>
      </c>
      <c r="J244" s="5" t="s">
        <v>2829</v>
      </c>
    </row>
    <row r="245" spans="1:10">
      <c r="A245" s="5">
        <v>244</v>
      </c>
      <c r="B245" s="5" t="s">
        <v>1431</v>
      </c>
      <c r="C245" s="5" t="s">
        <v>168</v>
      </c>
      <c r="D245" s="5" t="s">
        <v>2304</v>
      </c>
      <c r="E245" s="5" t="s">
        <v>2305</v>
      </c>
      <c r="F245" s="5" t="s">
        <v>2306</v>
      </c>
      <c r="G245" s="5" t="s">
        <v>1457</v>
      </c>
      <c r="J245" s="5" t="s">
        <v>2829</v>
      </c>
    </row>
    <row r="246" spans="1:10">
      <c r="A246" s="5">
        <v>245</v>
      </c>
      <c r="B246" s="5" t="s">
        <v>1431</v>
      </c>
      <c r="C246" s="5" t="s">
        <v>168</v>
      </c>
      <c r="D246" s="5" t="s">
        <v>2307</v>
      </c>
      <c r="E246" s="5" t="s">
        <v>2308</v>
      </c>
      <c r="F246" s="5" t="s">
        <v>2309</v>
      </c>
      <c r="G246" s="5" t="s">
        <v>1673</v>
      </c>
      <c r="H246" s="5" t="s">
        <v>2310</v>
      </c>
      <c r="J246" s="5" t="s">
        <v>2829</v>
      </c>
    </row>
    <row r="247" spans="1:10">
      <c r="A247" s="5">
        <v>246</v>
      </c>
      <c r="B247" s="5" t="s">
        <v>1431</v>
      </c>
      <c r="C247" s="5" t="s">
        <v>168</v>
      </c>
      <c r="D247" s="5" t="s">
        <v>2311</v>
      </c>
      <c r="E247" s="5" t="s">
        <v>2312</v>
      </c>
      <c r="F247" s="5" t="s">
        <v>2313</v>
      </c>
      <c r="G247" s="5" t="s">
        <v>1448</v>
      </c>
      <c r="J247" s="5" t="s">
        <v>2829</v>
      </c>
    </row>
    <row r="248" spans="1:10">
      <c r="A248" s="5">
        <v>247</v>
      </c>
      <c r="B248" s="5" t="s">
        <v>1431</v>
      </c>
      <c r="C248" s="5" t="s">
        <v>168</v>
      </c>
      <c r="D248" s="5" t="s">
        <v>2314</v>
      </c>
      <c r="E248" s="5" t="s">
        <v>2315</v>
      </c>
      <c r="F248" s="5" t="s">
        <v>2316</v>
      </c>
      <c r="G248" s="5" t="s">
        <v>1453</v>
      </c>
      <c r="J248" s="5" t="s">
        <v>2829</v>
      </c>
    </row>
    <row r="249" spans="1:10">
      <c r="A249" s="5">
        <v>248</v>
      </c>
      <c r="B249" s="5" t="s">
        <v>1431</v>
      </c>
      <c r="C249" s="5" t="s">
        <v>168</v>
      </c>
      <c r="D249" s="5" t="s">
        <v>2317</v>
      </c>
      <c r="E249" s="5" t="s">
        <v>2318</v>
      </c>
      <c r="F249" s="5" t="s">
        <v>2319</v>
      </c>
      <c r="G249" s="5" t="s">
        <v>1549</v>
      </c>
      <c r="J249" s="5" t="s">
        <v>2829</v>
      </c>
    </row>
    <row r="250" spans="1:10">
      <c r="A250" s="5">
        <v>249</v>
      </c>
      <c r="B250" s="5" t="s">
        <v>1431</v>
      </c>
      <c r="C250" s="5" t="s">
        <v>168</v>
      </c>
      <c r="D250" s="5" t="s">
        <v>2320</v>
      </c>
      <c r="E250" s="5" t="s">
        <v>2321</v>
      </c>
      <c r="F250" s="5" t="s">
        <v>2322</v>
      </c>
      <c r="G250" s="5" t="s">
        <v>1683</v>
      </c>
      <c r="H250" s="5" t="s">
        <v>2061</v>
      </c>
      <c r="J250" s="5" t="s">
        <v>2829</v>
      </c>
    </row>
    <row r="251" spans="1:10">
      <c r="A251" s="5">
        <v>250</v>
      </c>
      <c r="B251" s="5" t="s">
        <v>1431</v>
      </c>
      <c r="C251" s="5" t="s">
        <v>168</v>
      </c>
      <c r="D251" s="5" t="s">
        <v>2323</v>
      </c>
      <c r="E251" s="5" t="s">
        <v>2324</v>
      </c>
      <c r="F251" s="5" t="s">
        <v>2325</v>
      </c>
      <c r="G251" s="5" t="s">
        <v>1439</v>
      </c>
      <c r="H251" s="5" t="s">
        <v>2326</v>
      </c>
      <c r="J251" s="5" t="s">
        <v>2829</v>
      </c>
    </row>
    <row r="252" spans="1:10">
      <c r="A252" s="5">
        <v>251</v>
      </c>
      <c r="B252" s="5" t="s">
        <v>1431</v>
      </c>
      <c r="C252" s="5" t="s">
        <v>168</v>
      </c>
      <c r="D252" s="5" t="s">
        <v>2327</v>
      </c>
      <c r="E252" s="5" t="s">
        <v>2328</v>
      </c>
      <c r="F252" s="5" t="s">
        <v>2329</v>
      </c>
      <c r="G252" s="5" t="s">
        <v>1605</v>
      </c>
      <c r="H252" s="5" t="s">
        <v>2330</v>
      </c>
      <c r="J252" s="5" t="s">
        <v>2829</v>
      </c>
    </row>
    <row r="253" spans="1:10">
      <c r="A253" s="5">
        <v>252</v>
      </c>
      <c r="B253" s="5" t="s">
        <v>1431</v>
      </c>
      <c r="C253" s="5" t="s">
        <v>168</v>
      </c>
      <c r="D253" s="5" t="s">
        <v>2331</v>
      </c>
      <c r="E253" s="5" t="s">
        <v>2332</v>
      </c>
      <c r="F253" s="5" t="s">
        <v>2333</v>
      </c>
      <c r="G253" s="5" t="s">
        <v>1724</v>
      </c>
      <c r="J253" s="5" t="s">
        <v>2829</v>
      </c>
    </row>
    <row r="254" spans="1:10">
      <c r="A254" s="5">
        <v>253</v>
      </c>
      <c r="B254" s="5" t="s">
        <v>1431</v>
      </c>
      <c r="C254" s="5" t="s">
        <v>168</v>
      </c>
      <c r="D254" s="5" t="s">
        <v>2334</v>
      </c>
      <c r="E254" s="5" t="s">
        <v>2335</v>
      </c>
      <c r="F254" s="5" t="s">
        <v>2336</v>
      </c>
      <c r="G254" s="5" t="s">
        <v>1448</v>
      </c>
      <c r="H254" s="5" t="s">
        <v>2337</v>
      </c>
      <c r="J254" s="5" t="s">
        <v>2829</v>
      </c>
    </row>
    <row r="255" spans="1:10">
      <c r="A255" s="5">
        <v>254</v>
      </c>
      <c r="B255" s="5" t="s">
        <v>1431</v>
      </c>
      <c r="C255" s="5" t="s">
        <v>168</v>
      </c>
      <c r="D255" s="5" t="s">
        <v>2937</v>
      </c>
      <c r="E255" s="5" t="s">
        <v>2938</v>
      </c>
      <c r="F255" s="5" t="s">
        <v>2939</v>
      </c>
      <c r="G255" s="5" t="s">
        <v>1453</v>
      </c>
      <c r="H255" s="5" t="s">
        <v>2940</v>
      </c>
      <c r="J255" s="5" t="s">
        <v>2829</v>
      </c>
    </row>
    <row r="256" spans="1:10">
      <c r="A256" s="5">
        <v>255</v>
      </c>
      <c r="B256" s="5" t="s">
        <v>1431</v>
      </c>
      <c r="C256" s="5" t="s">
        <v>168</v>
      </c>
      <c r="D256" s="5" t="s">
        <v>2941</v>
      </c>
      <c r="E256" s="5" t="s">
        <v>2942</v>
      </c>
      <c r="F256" s="5" t="s">
        <v>2943</v>
      </c>
      <c r="G256" s="5" t="s">
        <v>1533</v>
      </c>
      <c r="H256" s="5" t="s">
        <v>2944</v>
      </c>
      <c r="J256" s="5" t="s">
        <v>2829</v>
      </c>
    </row>
    <row r="257" spans="1:10">
      <c r="A257" s="5">
        <v>256</v>
      </c>
      <c r="B257" s="5" t="s">
        <v>1431</v>
      </c>
      <c r="C257" s="5" t="s">
        <v>168</v>
      </c>
      <c r="D257" s="5" t="s">
        <v>2338</v>
      </c>
      <c r="E257" s="5" t="s">
        <v>2339</v>
      </c>
      <c r="F257" s="5" t="s">
        <v>2340</v>
      </c>
      <c r="G257" s="5" t="s">
        <v>1462</v>
      </c>
      <c r="J257" s="5" t="s">
        <v>2829</v>
      </c>
    </row>
    <row r="258" spans="1:10">
      <c r="A258" s="5">
        <v>257</v>
      </c>
      <c r="B258" s="5" t="s">
        <v>1431</v>
      </c>
      <c r="C258" s="5" t="s">
        <v>168</v>
      </c>
      <c r="D258" s="5" t="s">
        <v>2341</v>
      </c>
      <c r="E258" s="5" t="s">
        <v>2342</v>
      </c>
      <c r="F258" s="5" t="s">
        <v>2343</v>
      </c>
      <c r="G258" s="5" t="s">
        <v>1453</v>
      </c>
      <c r="H258" s="5" t="s">
        <v>2344</v>
      </c>
      <c r="J258" s="5" t="s">
        <v>2829</v>
      </c>
    </row>
    <row r="259" spans="1:10">
      <c r="A259" s="5">
        <v>258</v>
      </c>
      <c r="B259" s="5" t="s">
        <v>1431</v>
      </c>
      <c r="C259" s="5" t="s">
        <v>168</v>
      </c>
      <c r="D259" s="5" t="s">
        <v>2345</v>
      </c>
      <c r="E259" s="5" t="s">
        <v>2342</v>
      </c>
      <c r="F259" s="5" t="s">
        <v>2346</v>
      </c>
      <c r="G259" s="5" t="s">
        <v>1444</v>
      </c>
      <c r="H259" s="5" t="s">
        <v>2347</v>
      </c>
      <c r="J259" s="5" t="s">
        <v>2829</v>
      </c>
    </row>
    <row r="260" spans="1:10">
      <c r="A260" s="5">
        <v>259</v>
      </c>
      <c r="B260" s="5" t="s">
        <v>1431</v>
      </c>
      <c r="C260" s="5" t="s">
        <v>168</v>
      </c>
      <c r="D260" s="5" t="s">
        <v>2348</v>
      </c>
      <c r="E260" s="5" t="s">
        <v>2349</v>
      </c>
      <c r="F260" s="5" t="s">
        <v>2350</v>
      </c>
      <c r="G260" s="5" t="s">
        <v>1453</v>
      </c>
      <c r="J260" s="5" t="s">
        <v>2829</v>
      </c>
    </row>
    <row r="261" spans="1:10">
      <c r="A261" s="5">
        <v>260</v>
      </c>
      <c r="B261" s="5" t="s">
        <v>1431</v>
      </c>
      <c r="C261" s="5" t="s">
        <v>168</v>
      </c>
      <c r="D261" s="5" t="s">
        <v>2945</v>
      </c>
      <c r="E261" s="5" t="s">
        <v>2946</v>
      </c>
      <c r="F261" s="5" t="s">
        <v>2947</v>
      </c>
      <c r="G261" s="5" t="s">
        <v>1453</v>
      </c>
      <c r="J261" s="5" t="s">
        <v>2829</v>
      </c>
    </row>
    <row r="262" spans="1:10">
      <c r="A262" s="5">
        <v>261</v>
      </c>
      <c r="B262" s="5" t="s">
        <v>1431</v>
      </c>
      <c r="C262" s="5" t="s">
        <v>168</v>
      </c>
      <c r="D262" s="5" t="s">
        <v>2351</v>
      </c>
      <c r="E262" s="5" t="s">
        <v>2352</v>
      </c>
      <c r="F262" s="5" t="s">
        <v>2353</v>
      </c>
      <c r="G262" s="5" t="s">
        <v>1448</v>
      </c>
      <c r="J262" s="5" t="s">
        <v>2829</v>
      </c>
    </row>
    <row r="263" spans="1:10">
      <c r="A263" s="5">
        <v>262</v>
      </c>
      <c r="B263" s="5" t="s">
        <v>1431</v>
      </c>
      <c r="C263" s="5" t="s">
        <v>168</v>
      </c>
      <c r="D263" s="5" t="s">
        <v>2948</v>
      </c>
      <c r="E263" s="5" t="s">
        <v>2949</v>
      </c>
      <c r="F263" s="5" t="s">
        <v>2950</v>
      </c>
      <c r="G263" s="5" t="s">
        <v>1470</v>
      </c>
      <c r="H263" s="5" t="s">
        <v>2951</v>
      </c>
      <c r="J263" s="5" t="s">
        <v>2829</v>
      </c>
    </row>
    <row r="264" spans="1:10">
      <c r="A264" s="5">
        <v>263</v>
      </c>
      <c r="B264" s="5" t="s">
        <v>1431</v>
      </c>
      <c r="C264" s="5" t="s">
        <v>168</v>
      </c>
      <c r="D264" s="5" t="s">
        <v>2354</v>
      </c>
      <c r="E264" s="5" t="s">
        <v>2355</v>
      </c>
      <c r="F264" s="5" t="s">
        <v>2356</v>
      </c>
      <c r="G264" s="5" t="s">
        <v>1769</v>
      </c>
      <c r="H264" s="5" t="s">
        <v>2357</v>
      </c>
      <c r="J264" s="5" t="s">
        <v>2829</v>
      </c>
    </row>
    <row r="265" spans="1:10">
      <c r="A265" s="5">
        <v>264</v>
      </c>
      <c r="B265" s="5" t="s">
        <v>1431</v>
      </c>
      <c r="C265" s="5" t="s">
        <v>168</v>
      </c>
      <c r="D265" s="5" t="s">
        <v>2358</v>
      </c>
      <c r="E265" s="5" t="s">
        <v>2359</v>
      </c>
      <c r="F265" s="5" t="s">
        <v>2360</v>
      </c>
      <c r="G265" s="5" t="s">
        <v>1560</v>
      </c>
      <c r="H265" s="5" t="s">
        <v>1578</v>
      </c>
      <c r="J265" s="5" t="s">
        <v>2829</v>
      </c>
    </row>
    <row r="266" spans="1:10">
      <c r="A266" s="5">
        <v>265</v>
      </c>
      <c r="B266" s="5" t="s">
        <v>1431</v>
      </c>
      <c r="C266" s="5" t="s">
        <v>168</v>
      </c>
      <c r="D266" s="5" t="s">
        <v>2361</v>
      </c>
      <c r="E266" s="5" t="s">
        <v>2359</v>
      </c>
      <c r="F266" s="5" t="s">
        <v>2362</v>
      </c>
      <c r="G266" s="5" t="s">
        <v>1448</v>
      </c>
      <c r="H266" s="5" t="s">
        <v>2363</v>
      </c>
      <c r="J266" s="5" t="s">
        <v>2829</v>
      </c>
    </row>
    <row r="267" spans="1:10">
      <c r="A267" s="5">
        <v>266</v>
      </c>
      <c r="B267" s="5" t="s">
        <v>1431</v>
      </c>
      <c r="C267" s="5" t="s">
        <v>168</v>
      </c>
      <c r="D267" s="5" t="s">
        <v>2364</v>
      </c>
      <c r="E267" s="5" t="s">
        <v>2365</v>
      </c>
      <c r="F267" s="5" t="s">
        <v>2366</v>
      </c>
      <c r="G267" s="5" t="s">
        <v>1453</v>
      </c>
      <c r="H267" s="5" t="s">
        <v>2367</v>
      </c>
      <c r="J267" s="5" t="s">
        <v>2829</v>
      </c>
    </row>
    <row r="268" spans="1:10">
      <c r="A268" s="5">
        <v>267</v>
      </c>
      <c r="B268" s="5" t="s">
        <v>1431</v>
      </c>
      <c r="C268" s="5" t="s">
        <v>168</v>
      </c>
      <c r="D268" s="5" t="s">
        <v>2368</v>
      </c>
      <c r="E268" s="5" t="s">
        <v>2369</v>
      </c>
      <c r="F268" s="5" t="s">
        <v>2370</v>
      </c>
      <c r="G268" s="5" t="s">
        <v>1453</v>
      </c>
      <c r="H268" s="5" t="s">
        <v>2371</v>
      </c>
      <c r="J268" s="5" t="s">
        <v>2829</v>
      </c>
    </row>
    <row r="269" spans="1:10">
      <c r="A269" s="5">
        <v>268</v>
      </c>
      <c r="B269" s="5" t="s">
        <v>1431</v>
      </c>
      <c r="C269" s="5" t="s">
        <v>168</v>
      </c>
      <c r="D269" s="5" t="s">
        <v>2372</v>
      </c>
      <c r="E269" s="5" t="s">
        <v>2373</v>
      </c>
      <c r="F269" s="5" t="s">
        <v>2374</v>
      </c>
      <c r="G269" s="5" t="s">
        <v>1453</v>
      </c>
      <c r="H269" s="5" t="s">
        <v>2310</v>
      </c>
      <c r="J269" s="5" t="s">
        <v>2829</v>
      </c>
    </row>
    <row r="270" spans="1:10">
      <c r="A270" s="5">
        <v>269</v>
      </c>
      <c r="B270" s="5" t="s">
        <v>1431</v>
      </c>
      <c r="C270" s="5" t="s">
        <v>168</v>
      </c>
      <c r="D270" s="5" t="s">
        <v>2375</v>
      </c>
      <c r="E270" s="5" t="s">
        <v>2376</v>
      </c>
      <c r="F270" s="5" t="s">
        <v>2377</v>
      </c>
      <c r="G270" s="5" t="s">
        <v>1834</v>
      </c>
      <c r="H270" s="5" t="s">
        <v>2378</v>
      </c>
      <c r="J270" s="5" t="s">
        <v>2829</v>
      </c>
    </row>
    <row r="271" spans="1:10">
      <c r="A271" s="5">
        <v>270</v>
      </c>
      <c r="B271" s="5" t="s">
        <v>1431</v>
      </c>
      <c r="C271" s="5" t="s">
        <v>168</v>
      </c>
      <c r="D271" s="5" t="s">
        <v>2379</v>
      </c>
      <c r="E271" s="5" t="s">
        <v>2380</v>
      </c>
      <c r="F271" s="5" t="s">
        <v>2381</v>
      </c>
      <c r="G271" s="5" t="s">
        <v>1444</v>
      </c>
      <c r="H271" s="5" t="s">
        <v>2382</v>
      </c>
      <c r="J271" s="5" t="s">
        <v>2829</v>
      </c>
    </row>
    <row r="272" spans="1:10">
      <c r="A272" s="5">
        <v>271</v>
      </c>
      <c r="B272" s="5" t="s">
        <v>1431</v>
      </c>
      <c r="C272" s="5" t="s">
        <v>168</v>
      </c>
      <c r="D272" s="5" t="s">
        <v>2383</v>
      </c>
      <c r="E272" s="5" t="s">
        <v>2384</v>
      </c>
      <c r="F272" s="5" t="s">
        <v>2385</v>
      </c>
      <c r="G272" s="5" t="s">
        <v>1549</v>
      </c>
      <c r="H272" s="5" t="s">
        <v>2386</v>
      </c>
      <c r="J272" s="5" t="s">
        <v>2829</v>
      </c>
    </row>
    <row r="273" spans="1:10">
      <c r="A273" s="5">
        <v>272</v>
      </c>
      <c r="B273" s="5" t="s">
        <v>1431</v>
      </c>
      <c r="C273" s="5" t="s">
        <v>168</v>
      </c>
      <c r="D273" s="5" t="s">
        <v>2387</v>
      </c>
      <c r="E273" s="5" t="s">
        <v>2388</v>
      </c>
      <c r="F273" s="5" t="s">
        <v>2389</v>
      </c>
      <c r="G273" s="5" t="s">
        <v>1470</v>
      </c>
      <c r="H273" s="5" t="s">
        <v>2390</v>
      </c>
      <c r="J273" s="5" t="s">
        <v>2829</v>
      </c>
    </row>
    <row r="274" spans="1:10">
      <c r="A274" s="5">
        <v>273</v>
      </c>
      <c r="B274" s="5" t="s">
        <v>1431</v>
      </c>
      <c r="C274" s="5" t="s">
        <v>168</v>
      </c>
      <c r="D274" s="5" t="s">
        <v>2391</v>
      </c>
      <c r="E274" s="5" t="s">
        <v>2392</v>
      </c>
      <c r="F274" s="5" t="s">
        <v>2393</v>
      </c>
      <c r="G274" s="5" t="s">
        <v>1549</v>
      </c>
      <c r="H274" s="5" t="s">
        <v>2394</v>
      </c>
      <c r="J274" s="5" t="s">
        <v>2829</v>
      </c>
    </row>
    <row r="275" spans="1:10">
      <c r="A275" s="5">
        <v>274</v>
      </c>
      <c r="B275" s="5" t="s">
        <v>1431</v>
      </c>
      <c r="C275" s="5" t="s">
        <v>168</v>
      </c>
      <c r="D275" s="5" t="s">
        <v>2952</v>
      </c>
      <c r="E275" s="5" t="s">
        <v>2953</v>
      </c>
      <c r="F275" s="5" t="s">
        <v>2954</v>
      </c>
      <c r="G275" s="5" t="s">
        <v>1528</v>
      </c>
      <c r="H275" s="5" t="s">
        <v>2955</v>
      </c>
      <c r="J275" s="5" t="s">
        <v>2829</v>
      </c>
    </row>
    <row r="276" spans="1:10">
      <c r="A276" s="5">
        <v>275</v>
      </c>
      <c r="B276" s="5" t="s">
        <v>1431</v>
      </c>
      <c r="C276" s="5" t="s">
        <v>168</v>
      </c>
      <c r="D276" s="5" t="s">
        <v>2395</v>
      </c>
      <c r="E276" s="5" t="s">
        <v>2396</v>
      </c>
      <c r="F276" s="5" t="s">
        <v>2397</v>
      </c>
      <c r="G276" s="5" t="s">
        <v>1470</v>
      </c>
      <c r="H276" s="5" t="s">
        <v>1674</v>
      </c>
      <c r="J276" s="5" t="s">
        <v>2829</v>
      </c>
    </row>
    <row r="277" spans="1:10">
      <c r="A277" s="5">
        <v>276</v>
      </c>
      <c r="B277" s="5" t="s">
        <v>1431</v>
      </c>
      <c r="C277" s="5" t="s">
        <v>168</v>
      </c>
      <c r="D277" s="5" t="s">
        <v>2398</v>
      </c>
      <c r="E277" s="5" t="s">
        <v>2399</v>
      </c>
      <c r="F277" s="5" t="s">
        <v>2400</v>
      </c>
      <c r="G277" s="5" t="s">
        <v>1544</v>
      </c>
      <c r="H277" s="5" t="s">
        <v>2401</v>
      </c>
      <c r="J277" s="5" t="s">
        <v>2829</v>
      </c>
    </row>
    <row r="278" spans="1:10">
      <c r="A278" s="5">
        <v>277</v>
      </c>
      <c r="B278" s="5" t="s">
        <v>1431</v>
      </c>
      <c r="C278" s="5" t="s">
        <v>168</v>
      </c>
      <c r="D278" s="5" t="s">
        <v>2402</v>
      </c>
      <c r="E278" s="5" t="s">
        <v>2403</v>
      </c>
      <c r="F278" s="5" t="s">
        <v>2404</v>
      </c>
      <c r="G278" s="5" t="s">
        <v>1544</v>
      </c>
      <c r="H278" s="5" t="s">
        <v>2405</v>
      </c>
      <c r="J278" s="5" t="s">
        <v>2829</v>
      </c>
    </row>
    <row r="279" spans="1:10">
      <c r="A279" s="5">
        <v>278</v>
      </c>
      <c r="B279" s="5" t="s">
        <v>1431</v>
      </c>
      <c r="C279" s="5" t="s">
        <v>168</v>
      </c>
      <c r="D279" s="5" t="s">
        <v>2956</v>
      </c>
      <c r="E279" s="5" t="s">
        <v>2407</v>
      </c>
      <c r="F279" s="5" t="s">
        <v>2957</v>
      </c>
      <c r="G279" s="5" t="s">
        <v>1453</v>
      </c>
      <c r="H279" s="5" t="s">
        <v>2958</v>
      </c>
      <c r="J279" s="5" t="s">
        <v>2829</v>
      </c>
    </row>
    <row r="280" spans="1:10">
      <c r="A280" s="5">
        <v>279</v>
      </c>
      <c r="B280" s="5" t="s">
        <v>1431</v>
      </c>
      <c r="C280" s="5" t="s">
        <v>168</v>
      </c>
      <c r="D280" s="5" t="s">
        <v>2406</v>
      </c>
      <c r="E280" s="5" t="s">
        <v>2407</v>
      </c>
      <c r="F280" s="5" t="s">
        <v>2408</v>
      </c>
      <c r="G280" s="5" t="s">
        <v>1528</v>
      </c>
      <c r="H280" s="5" t="s">
        <v>2409</v>
      </c>
      <c r="J280" s="5" t="s">
        <v>2829</v>
      </c>
    </row>
    <row r="281" spans="1:10">
      <c r="A281" s="5">
        <v>280</v>
      </c>
      <c r="B281" s="5" t="s">
        <v>1431</v>
      </c>
      <c r="C281" s="5" t="s">
        <v>168</v>
      </c>
      <c r="D281" s="5" t="s">
        <v>2416</v>
      </c>
      <c r="E281" s="5" t="s">
        <v>2411</v>
      </c>
      <c r="F281" s="5" t="s">
        <v>2417</v>
      </c>
      <c r="G281" s="5" t="s">
        <v>1528</v>
      </c>
      <c r="H281" s="5" t="s">
        <v>2418</v>
      </c>
      <c r="I281" s="5" t="s">
        <v>2959</v>
      </c>
      <c r="J281" s="5" t="s">
        <v>2829</v>
      </c>
    </row>
    <row r="282" spans="1:10">
      <c r="A282" s="5">
        <v>281</v>
      </c>
      <c r="B282" s="5" t="s">
        <v>1431</v>
      </c>
      <c r="C282" s="5" t="s">
        <v>168</v>
      </c>
      <c r="D282" s="5" t="s">
        <v>2410</v>
      </c>
      <c r="E282" s="5" t="s">
        <v>2411</v>
      </c>
      <c r="F282" s="5" t="s">
        <v>2412</v>
      </c>
      <c r="G282" s="5" t="s">
        <v>1470</v>
      </c>
      <c r="J282" s="5" t="s">
        <v>2829</v>
      </c>
    </row>
    <row r="283" spans="1:10">
      <c r="A283" s="5">
        <v>282</v>
      </c>
      <c r="B283" s="5" t="s">
        <v>1431</v>
      </c>
      <c r="C283" s="5" t="s">
        <v>168</v>
      </c>
      <c r="D283" s="5" t="s">
        <v>2413</v>
      </c>
      <c r="E283" s="5" t="s">
        <v>2411</v>
      </c>
      <c r="F283" s="5" t="s">
        <v>2414</v>
      </c>
      <c r="G283" s="5" t="s">
        <v>1560</v>
      </c>
      <c r="H283" s="5" t="s">
        <v>2415</v>
      </c>
      <c r="J283" s="5" t="s">
        <v>2829</v>
      </c>
    </row>
    <row r="284" spans="1:10">
      <c r="A284" s="5">
        <v>283</v>
      </c>
      <c r="B284" s="5" t="s">
        <v>1431</v>
      </c>
      <c r="C284" s="5" t="s">
        <v>168</v>
      </c>
      <c r="D284" s="5" t="s">
        <v>2419</v>
      </c>
      <c r="E284" s="5" t="s">
        <v>2420</v>
      </c>
      <c r="F284" s="5" t="s">
        <v>2421</v>
      </c>
      <c r="G284" s="5" t="s">
        <v>1528</v>
      </c>
      <c r="H284" s="5" t="s">
        <v>2422</v>
      </c>
      <c r="I284" s="5" t="s">
        <v>2960</v>
      </c>
      <c r="J284" s="5" t="s">
        <v>2829</v>
      </c>
    </row>
    <row r="285" spans="1:10">
      <c r="A285" s="5">
        <v>284</v>
      </c>
      <c r="B285" s="5" t="s">
        <v>1431</v>
      </c>
      <c r="C285" s="5" t="s">
        <v>168</v>
      </c>
      <c r="D285" s="5" t="s">
        <v>2423</v>
      </c>
      <c r="E285" s="5" t="s">
        <v>2424</v>
      </c>
      <c r="F285" s="5" t="s">
        <v>2425</v>
      </c>
      <c r="G285" s="5" t="s">
        <v>1728</v>
      </c>
      <c r="H285" s="5" t="s">
        <v>2426</v>
      </c>
      <c r="J285" s="5" t="s">
        <v>2829</v>
      </c>
    </row>
    <row r="286" spans="1:10">
      <c r="A286" s="5">
        <v>285</v>
      </c>
      <c r="B286" s="5" t="s">
        <v>1431</v>
      </c>
      <c r="C286" s="5" t="s">
        <v>168</v>
      </c>
      <c r="D286" s="5" t="s">
        <v>2427</v>
      </c>
      <c r="E286" s="5" t="s">
        <v>2428</v>
      </c>
      <c r="F286" s="5" t="s">
        <v>2429</v>
      </c>
      <c r="G286" s="5" t="s">
        <v>1544</v>
      </c>
      <c r="H286" s="5" t="s">
        <v>2430</v>
      </c>
      <c r="J286" s="5" t="s">
        <v>2829</v>
      </c>
    </row>
    <row r="287" spans="1:10">
      <c r="A287" s="5">
        <v>286</v>
      </c>
      <c r="B287" s="5" t="s">
        <v>1431</v>
      </c>
      <c r="C287" s="5" t="s">
        <v>168</v>
      </c>
      <c r="D287" s="5" t="s">
        <v>2431</v>
      </c>
      <c r="E287" s="5" t="s">
        <v>2432</v>
      </c>
      <c r="F287" s="5" t="s">
        <v>2433</v>
      </c>
      <c r="G287" s="5" t="s">
        <v>1533</v>
      </c>
      <c r="J287" s="5" t="s">
        <v>2829</v>
      </c>
    </row>
    <row r="288" spans="1:10">
      <c r="A288" s="5">
        <v>287</v>
      </c>
      <c r="B288" s="5" t="s">
        <v>1431</v>
      </c>
      <c r="C288" s="5" t="s">
        <v>168</v>
      </c>
      <c r="D288" s="5" t="s">
        <v>2961</v>
      </c>
      <c r="E288" s="5" t="s">
        <v>2962</v>
      </c>
      <c r="F288" s="5" t="s">
        <v>2963</v>
      </c>
      <c r="G288" s="5" t="s">
        <v>1453</v>
      </c>
      <c r="J288" s="5" t="s">
        <v>2829</v>
      </c>
    </row>
    <row r="289" spans="1:10">
      <c r="A289" s="5">
        <v>288</v>
      </c>
      <c r="B289" s="5" t="s">
        <v>1431</v>
      </c>
      <c r="C289" s="5" t="s">
        <v>168</v>
      </c>
      <c r="D289" s="5" t="s">
        <v>2434</v>
      </c>
      <c r="E289" s="5" t="s">
        <v>2435</v>
      </c>
      <c r="F289" s="5" t="s">
        <v>2436</v>
      </c>
      <c r="G289" s="5" t="s">
        <v>1560</v>
      </c>
      <c r="H289" s="5" t="s">
        <v>2437</v>
      </c>
      <c r="J289" s="5" t="s">
        <v>2829</v>
      </c>
    </row>
    <row r="290" spans="1:10">
      <c r="A290" s="5">
        <v>289</v>
      </c>
      <c r="B290" s="5" t="s">
        <v>1431</v>
      </c>
      <c r="C290" s="5" t="s">
        <v>168</v>
      </c>
      <c r="D290" s="5" t="s">
        <v>2438</v>
      </c>
      <c r="E290" s="5" t="s">
        <v>2439</v>
      </c>
      <c r="F290" s="5" t="s">
        <v>2440</v>
      </c>
      <c r="G290" s="5" t="s">
        <v>1528</v>
      </c>
      <c r="J290" s="5" t="s">
        <v>2829</v>
      </c>
    </row>
    <row r="291" spans="1:10">
      <c r="A291" s="5">
        <v>290</v>
      </c>
      <c r="B291" s="5" t="s">
        <v>1431</v>
      </c>
      <c r="C291" s="5" t="s">
        <v>168</v>
      </c>
      <c r="D291" s="5" t="s">
        <v>2441</v>
      </c>
      <c r="E291" s="5" t="s">
        <v>2442</v>
      </c>
      <c r="F291" s="5" t="s">
        <v>2443</v>
      </c>
      <c r="G291" s="5" t="s">
        <v>1453</v>
      </c>
      <c r="H291" s="5" t="s">
        <v>2444</v>
      </c>
      <c r="J291" s="5" t="s">
        <v>2829</v>
      </c>
    </row>
    <row r="292" spans="1:10">
      <c r="A292" s="5">
        <v>291</v>
      </c>
      <c r="B292" s="5" t="s">
        <v>1431</v>
      </c>
      <c r="C292" s="5" t="s">
        <v>168</v>
      </c>
      <c r="D292" s="5" t="s">
        <v>2445</v>
      </c>
      <c r="E292" s="5" t="s">
        <v>2446</v>
      </c>
      <c r="F292" s="5" t="s">
        <v>2447</v>
      </c>
      <c r="G292" s="5" t="s">
        <v>1470</v>
      </c>
      <c r="H292" s="5" t="s">
        <v>2357</v>
      </c>
      <c r="J292" s="5" t="s">
        <v>2829</v>
      </c>
    </row>
    <row r="293" spans="1:10">
      <c r="A293" s="5">
        <v>292</v>
      </c>
      <c r="B293" s="5" t="s">
        <v>1431</v>
      </c>
      <c r="C293" s="5" t="s">
        <v>168</v>
      </c>
      <c r="D293" s="5" t="s">
        <v>2448</v>
      </c>
      <c r="E293" s="5" t="s">
        <v>2449</v>
      </c>
      <c r="F293" s="5" t="s">
        <v>2450</v>
      </c>
      <c r="G293" s="5" t="s">
        <v>1829</v>
      </c>
      <c r="H293" s="5" t="s">
        <v>2451</v>
      </c>
      <c r="J293" s="5" t="s">
        <v>2829</v>
      </c>
    </row>
    <row r="294" spans="1:10">
      <c r="A294" s="5">
        <v>293</v>
      </c>
      <c r="B294" s="5" t="s">
        <v>1431</v>
      </c>
      <c r="C294" s="5" t="s">
        <v>168</v>
      </c>
      <c r="D294" s="5" t="s">
        <v>2452</v>
      </c>
      <c r="E294" s="5" t="s">
        <v>2449</v>
      </c>
      <c r="F294" s="5" t="s">
        <v>2453</v>
      </c>
      <c r="G294" s="5" t="s">
        <v>1549</v>
      </c>
      <c r="H294" s="5" t="s">
        <v>2454</v>
      </c>
      <c r="J294" s="5" t="s">
        <v>2829</v>
      </c>
    </row>
    <row r="295" spans="1:10">
      <c r="A295" s="5">
        <v>294</v>
      </c>
      <c r="B295" s="5" t="s">
        <v>1431</v>
      </c>
      <c r="C295" s="5" t="s">
        <v>168</v>
      </c>
      <c r="D295" s="5" t="s">
        <v>2455</v>
      </c>
      <c r="E295" s="5" t="s">
        <v>2456</v>
      </c>
      <c r="F295" s="5" t="s">
        <v>2457</v>
      </c>
      <c r="G295" s="5" t="s">
        <v>1528</v>
      </c>
      <c r="H295" s="5" t="s">
        <v>2458</v>
      </c>
      <c r="J295" s="5" t="s">
        <v>2829</v>
      </c>
    </row>
    <row r="296" spans="1:10">
      <c r="A296" s="5">
        <v>295</v>
      </c>
      <c r="B296" s="5" t="s">
        <v>1431</v>
      </c>
      <c r="C296" s="5" t="s">
        <v>168</v>
      </c>
      <c r="D296" s="5" t="s">
        <v>2459</v>
      </c>
      <c r="E296" s="5" t="s">
        <v>2460</v>
      </c>
      <c r="F296" s="5" t="s">
        <v>2461</v>
      </c>
      <c r="G296" s="5" t="s">
        <v>1444</v>
      </c>
      <c r="H296" s="5" t="s">
        <v>2462</v>
      </c>
      <c r="J296" s="5" t="s">
        <v>2829</v>
      </c>
    </row>
    <row r="297" spans="1:10">
      <c r="A297" s="5">
        <v>296</v>
      </c>
      <c r="B297" s="5" t="s">
        <v>1431</v>
      </c>
      <c r="C297" s="5" t="s">
        <v>168</v>
      </c>
      <c r="D297" s="5" t="s">
        <v>2463</v>
      </c>
      <c r="E297" s="5" t="s">
        <v>2464</v>
      </c>
      <c r="F297" s="5" t="s">
        <v>2465</v>
      </c>
      <c r="G297" s="5" t="s">
        <v>1549</v>
      </c>
      <c r="J297" s="5" t="s">
        <v>2829</v>
      </c>
    </row>
    <row r="298" spans="1:10">
      <c r="A298" s="5">
        <v>297</v>
      </c>
      <c r="B298" s="5" t="s">
        <v>1431</v>
      </c>
      <c r="C298" s="5" t="s">
        <v>168</v>
      </c>
      <c r="D298" s="5" t="s">
        <v>2466</v>
      </c>
      <c r="E298" s="5" t="s">
        <v>2467</v>
      </c>
      <c r="F298" s="5" t="s">
        <v>2468</v>
      </c>
      <c r="G298" s="5" t="s">
        <v>1462</v>
      </c>
      <c r="J298" s="5" t="s">
        <v>2829</v>
      </c>
    </row>
    <row r="299" spans="1:10">
      <c r="A299" s="5">
        <v>298</v>
      </c>
      <c r="B299" s="5" t="s">
        <v>1431</v>
      </c>
      <c r="C299" s="5" t="s">
        <v>168</v>
      </c>
      <c r="D299" s="5" t="s">
        <v>2469</v>
      </c>
      <c r="E299" s="5" t="s">
        <v>2470</v>
      </c>
      <c r="F299" s="5" t="s">
        <v>2471</v>
      </c>
      <c r="G299" s="5" t="s">
        <v>1528</v>
      </c>
      <c r="H299" s="5" t="s">
        <v>2472</v>
      </c>
      <c r="J299" s="5" t="s">
        <v>2829</v>
      </c>
    </row>
    <row r="300" spans="1:10">
      <c r="A300" s="5">
        <v>299</v>
      </c>
      <c r="B300" s="5" t="s">
        <v>1431</v>
      </c>
      <c r="C300" s="5" t="s">
        <v>168</v>
      </c>
      <c r="D300" s="5" t="s">
        <v>2473</v>
      </c>
      <c r="E300" s="5" t="s">
        <v>2474</v>
      </c>
      <c r="F300" s="5" t="s">
        <v>2475</v>
      </c>
      <c r="G300" s="5" t="s">
        <v>1444</v>
      </c>
      <c r="H300" s="5" t="s">
        <v>2476</v>
      </c>
      <c r="J300" s="5" t="s">
        <v>2829</v>
      </c>
    </row>
    <row r="301" spans="1:10">
      <c r="A301" s="5">
        <v>300</v>
      </c>
      <c r="B301" s="5" t="s">
        <v>1431</v>
      </c>
      <c r="C301" s="5" t="s">
        <v>168</v>
      </c>
      <c r="D301" s="5" t="s">
        <v>2477</v>
      </c>
      <c r="E301" s="5" t="s">
        <v>2478</v>
      </c>
      <c r="F301" s="5" t="s">
        <v>2479</v>
      </c>
      <c r="G301" s="5" t="s">
        <v>1678</v>
      </c>
      <c r="H301" s="5" t="s">
        <v>2480</v>
      </c>
      <c r="J301" s="5" t="s">
        <v>2829</v>
      </c>
    </row>
    <row r="302" spans="1:10">
      <c r="A302" s="5">
        <v>301</v>
      </c>
      <c r="B302" s="5" t="s">
        <v>1431</v>
      </c>
      <c r="C302" s="5" t="s">
        <v>168</v>
      </c>
      <c r="D302" s="5" t="s">
        <v>2481</v>
      </c>
      <c r="E302" s="5" t="s">
        <v>2482</v>
      </c>
      <c r="F302" s="5" t="s">
        <v>2483</v>
      </c>
      <c r="G302" s="5" t="s">
        <v>1439</v>
      </c>
      <c r="H302" s="5" t="s">
        <v>2484</v>
      </c>
      <c r="J302" s="5" t="s">
        <v>2829</v>
      </c>
    </row>
    <row r="303" spans="1:10">
      <c r="A303" s="5">
        <v>302</v>
      </c>
      <c r="B303" s="5" t="s">
        <v>1431</v>
      </c>
      <c r="C303" s="5" t="s">
        <v>168</v>
      </c>
      <c r="D303" s="5" t="s">
        <v>2964</v>
      </c>
      <c r="E303" s="5" t="s">
        <v>2965</v>
      </c>
      <c r="F303" s="5" t="s">
        <v>2966</v>
      </c>
      <c r="G303" s="5" t="s">
        <v>1453</v>
      </c>
      <c r="J303" s="5" t="s">
        <v>2829</v>
      </c>
    </row>
    <row r="304" spans="1:10">
      <c r="A304" s="5">
        <v>303</v>
      </c>
      <c r="B304" s="5" t="s">
        <v>1431</v>
      </c>
      <c r="C304" s="5" t="s">
        <v>168</v>
      </c>
      <c r="D304" s="5" t="s">
        <v>2485</v>
      </c>
      <c r="E304" s="5" t="s">
        <v>2486</v>
      </c>
      <c r="F304" s="5" t="s">
        <v>2487</v>
      </c>
      <c r="G304" s="5" t="s">
        <v>2172</v>
      </c>
      <c r="H304" s="5" t="s">
        <v>1938</v>
      </c>
      <c r="J304" s="5" t="s">
        <v>2829</v>
      </c>
    </row>
    <row r="305" spans="1:10">
      <c r="A305" s="5">
        <v>304</v>
      </c>
      <c r="B305" s="5" t="s">
        <v>1431</v>
      </c>
      <c r="C305" s="5" t="s">
        <v>168</v>
      </c>
      <c r="D305" s="5" t="s">
        <v>2967</v>
      </c>
      <c r="E305" s="5" t="s">
        <v>2968</v>
      </c>
      <c r="F305" s="5" t="s">
        <v>2969</v>
      </c>
      <c r="G305" s="5" t="s">
        <v>1544</v>
      </c>
      <c r="H305" s="5" t="s">
        <v>2970</v>
      </c>
      <c r="J305" s="5" t="s">
        <v>2829</v>
      </c>
    </row>
    <row r="306" spans="1:10">
      <c r="A306" s="5">
        <v>305</v>
      </c>
      <c r="B306" s="5" t="s">
        <v>1431</v>
      </c>
      <c r="C306" s="5" t="s">
        <v>168</v>
      </c>
      <c r="D306" s="5" t="s">
        <v>2488</v>
      </c>
      <c r="E306" s="5" t="s">
        <v>2489</v>
      </c>
      <c r="F306" s="5" t="s">
        <v>2490</v>
      </c>
      <c r="G306" s="5" t="s">
        <v>1444</v>
      </c>
      <c r="J306" s="5" t="s">
        <v>2829</v>
      </c>
    </row>
    <row r="307" spans="1:10">
      <c r="A307" s="5">
        <v>306</v>
      </c>
      <c r="B307" s="5" t="s">
        <v>1431</v>
      </c>
      <c r="C307" s="5" t="s">
        <v>168</v>
      </c>
      <c r="D307" s="5" t="s">
        <v>2491</v>
      </c>
      <c r="E307" s="5" t="s">
        <v>2492</v>
      </c>
      <c r="F307" s="5" t="s">
        <v>2493</v>
      </c>
      <c r="G307" s="5" t="s">
        <v>1524</v>
      </c>
      <c r="H307" s="5" t="s">
        <v>2494</v>
      </c>
      <c r="J307" s="5" t="s">
        <v>2829</v>
      </c>
    </row>
    <row r="308" spans="1:10">
      <c r="A308" s="5">
        <v>307</v>
      </c>
      <c r="B308" s="5" t="s">
        <v>1431</v>
      </c>
      <c r="C308" s="5" t="s">
        <v>168</v>
      </c>
      <c r="D308" s="5" t="s">
        <v>2495</v>
      </c>
      <c r="E308" s="5" t="s">
        <v>2496</v>
      </c>
      <c r="F308" s="5" t="s">
        <v>2497</v>
      </c>
      <c r="G308" s="5" t="s">
        <v>1453</v>
      </c>
      <c r="H308" s="5" t="s">
        <v>2498</v>
      </c>
      <c r="J308" s="5" t="s">
        <v>2829</v>
      </c>
    </row>
    <row r="309" spans="1:10">
      <c r="A309" s="5">
        <v>308</v>
      </c>
      <c r="B309" s="5" t="s">
        <v>1431</v>
      </c>
      <c r="C309" s="5" t="s">
        <v>168</v>
      </c>
      <c r="D309" s="5" t="s">
        <v>2499</v>
      </c>
      <c r="E309" s="5" t="s">
        <v>2500</v>
      </c>
      <c r="F309" s="5" t="s">
        <v>2501</v>
      </c>
      <c r="G309" s="5" t="s">
        <v>1678</v>
      </c>
      <c r="H309" s="5" t="s">
        <v>2502</v>
      </c>
      <c r="J309" s="5" t="s">
        <v>2829</v>
      </c>
    </row>
    <row r="310" spans="1:10">
      <c r="A310" s="5">
        <v>309</v>
      </c>
      <c r="B310" s="5" t="s">
        <v>1431</v>
      </c>
      <c r="C310" s="5" t="s">
        <v>168</v>
      </c>
      <c r="D310" s="5" t="s">
        <v>2503</v>
      </c>
      <c r="E310" s="5" t="s">
        <v>2504</v>
      </c>
      <c r="F310" s="5" t="s">
        <v>2505</v>
      </c>
      <c r="G310" s="5" t="s">
        <v>1533</v>
      </c>
      <c r="H310" s="5" t="s">
        <v>2506</v>
      </c>
      <c r="J310" s="5" t="s">
        <v>2829</v>
      </c>
    </row>
    <row r="311" spans="1:10">
      <c r="A311" s="5">
        <v>310</v>
      </c>
      <c r="B311" s="5" t="s">
        <v>1431</v>
      </c>
      <c r="C311" s="5" t="s">
        <v>168</v>
      </c>
      <c r="D311" s="5" t="s">
        <v>2507</v>
      </c>
      <c r="E311" s="5" t="s">
        <v>2508</v>
      </c>
      <c r="F311" s="5" t="s">
        <v>2509</v>
      </c>
      <c r="G311" s="5" t="s">
        <v>1834</v>
      </c>
      <c r="H311" s="5" t="s">
        <v>2510</v>
      </c>
      <c r="J311" s="5" t="s">
        <v>2829</v>
      </c>
    </row>
    <row r="312" spans="1:10">
      <c r="A312" s="5">
        <v>311</v>
      </c>
      <c r="B312" s="5" t="s">
        <v>1431</v>
      </c>
      <c r="C312" s="5" t="s">
        <v>168</v>
      </c>
      <c r="D312" s="5" t="s">
        <v>2511</v>
      </c>
      <c r="E312" s="5" t="s">
        <v>2512</v>
      </c>
      <c r="F312" s="5" t="s">
        <v>2513</v>
      </c>
      <c r="G312" s="5" t="s">
        <v>1453</v>
      </c>
      <c r="H312" s="5" t="s">
        <v>2514</v>
      </c>
      <c r="J312" s="5" t="s">
        <v>2829</v>
      </c>
    </row>
    <row r="313" spans="1:10">
      <c r="A313" s="5">
        <v>312</v>
      </c>
      <c r="B313" s="5" t="s">
        <v>1431</v>
      </c>
      <c r="C313" s="5" t="s">
        <v>168</v>
      </c>
      <c r="D313" s="5" t="s">
        <v>2515</v>
      </c>
      <c r="E313" s="5" t="s">
        <v>2516</v>
      </c>
      <c r="F313" s="5" t="s">
        <v>2517</v>
      </c>
      <c r="G313" s="5" t="s">
        <v>1528</v>
      </c>
      <c r="H313" s="5" t="s">
        <v>2518</v>
      </c>
      <c r="J313" s="5" t="s">
        <v>2829</v>
      </c>
    </row>
    <row r="314" spans="1:10">
      <c r="A314" s="5">
        <v>313</v>
      </c>
      <c r="B314" s="5" t="s">
        <v>1431</v>
      </c>
      <c r="C314" s="5" t="s">
        <v>168</v>
      </c>
      <c r="D314" s="5" t="s">
        <v>2519</v>
      </c>
      <c r="E314" s="5" t="s">
        <v>2520</v>
      </c>
      <c r="F314" s="5" t="s">
        <v>2521</v>
      </c>
      <c r="G314" s="5" t="s">
        <v>1528</v>
      </c>
      <c r="H314" s="5" t="s">
        <v>2522</v>
      </c>
      <c r="J314" s="5" t="s">
        <v>2829</v>
      </c>
    </row>
    <row r="315" spans="1:10">
      <c r="A315" s="5">
        <v>314</v>
      </c>
      <c r="B315" s="5" t="s">
        <v>1431</v>
      </c>
      <c r="C315" s="5" t="s">
        <v>168</v>
      </c>
      <c r="D315" s="5" t="s">
        <v>2523</v>
      </c>
      <c r="E315" s="5" t="s">
        <v>2524</v>
      </c>
      <c r="F315" s="5" t="s">
        <v>2525</v>
      </c>
      <c r="G315" s="5" t="s">
        <v>1444</v>
      </c>
      <c r="H315" s="5" t="s">
        <v>2053</v>
      </c>
      <c r="J315" s="5" t="s">
        <v>2829</v>
      </c>
    </row>
    <row r="316" spans="1:10">
      <c r="A316" s="5">
        <v>315</v>
      </c>
      <c r="B316" s="5" t="s">
        <v>1431</v>
      </c>
      <c r="C316" s="5" t="s">
        <v>168</v>
      </c>
      <c r="D316" s="5" t="s">
        <v>2526</v>
      </c>
      <c r="E316" s="5" t="s">
        <v>2527</v>
      </c>
      <c r="F316" s="5" t="s">
        <v>2528</v>
      </c>
      <c r="G316" s="5" t="s">
        <v>1834</v>
      </c>
      <c r="H316" s="5" t="s">
        <v>2529</v>
      </c>
      <c r="J316" s="5" t="s">
        <v>2829</v>
      </c>
    </row>
    <row r="317" spans="1:10">
      <c r="A317" s="5">
        <v>316</v>
      </c>
      <c r="B317" s="5" t="s">
        <v>1431</v>
      </c>
      <c r="C317" s="5" t="s">
        <v>168</v>
      </c>
      <c r="D317" s="5" t="s">
        <v>2530</v>
      </c>
      <c r="E317" s="5" t="s">
        <v>2531</v>
      </c>
      <c r="F317" s="5" t="s">
        <v>2532</v>
      </c>
      <c r="G317" s="5" t="s">
        <v>2172</v>
      </c>
      <c r="H317" s="5" t="s">
        <v>2415</v>
      </c>
      <c r="J317" s="5" t="s">
        <v>2829</v>
      </c>
    </row>
    <row r="318" spans="1:10">
      <c r="A318" s="5">
        <v>317</v>
      </c>
      <c r="B318" s="5" t="s">
        <v>1431</v>
      </c>
      <c r="C318" s="5" t="s">
        <v>168</v>
      </c>
      <c r="D318" s="5" t="s">
        <v>2533</v>
      </c>
      <c r="E318" s="5" t="s">
        <v>2534</v>
      </c>
      <c r="F318" s="5" t="s">
        <v>2535</v>
      </c>
      <c r="G318" s="5" t="s">
        <v>1448</v>
      </c>
      <c r="J318" s="5" t="s">
        <v>2829</v>
      </c>
    </row>
    <row r="319" spans="1:10">
      <c r="A319" s="5">
        <v>318</v>
      </c>
      <c r="B319" s="5" t="s">
        <v>1431</v>
      </c>
      <c r="C319" s="5" t="s">
        <v>168</v>
      </c>
      <c r="D319" s="5" t="s">
        <v>2536</v>
      </c>
      <c r="E319" s="5" t="s">
        <v>2537</v>
      </c>
      <c r="F319" s="5" t="s">
        <v>2538</v>
      </c>
      <c r="G319" s="5" t="s">
        <v>1453</v>
      </c>
      <c r="J319" s="5" t="s">
        <v>2829</v>
      </c>
    </row>
    <row r="320" spans="1:10">
      <c r="A320" s="5">
        <v>319</v>
      </c>
      <c r="B320" s="5" t="s">
        <v>1431</v>
      </c>
      <c r="C320" s="5" t="s">
        <v>168</v>
      </c>
      <c r="D320" s="5" t="s">
        <v>2539</v>
      </c>
      <c r="E320" s="5" t="s">
        <v>2540</v>
      </c>
      <c r="F320" s="5" t="s">
        <v>2541</v>
      </c>
      <c r="G320" s="5" t="s">
        <v>1495</v>
      </c>
      <c r="H320" s="5" t="s">
        <v>2542</v>
      </c>
      <c r="J320" s="5" t="s">
        <v>2829</v>
      </c>
    </row>
    <row r="321" spans="1:10">
      <c r="A321" s="5">
        <v>320</v>
      </c>
      <c r="B321" s="5" t="s">
        <v>1431</v>
      </c>
      <c r="C321" s="5" t="s">
        <v>168</v>
      </c>
      <c r="D321" s="5" t="s">
        <v>2543</v>
      </c>
      <c r="E321" s="5" t="s">
        <v>2544</v>
      </c>
      <c r="F321" s="5" t="s">
        <v>2545</v>
      </c>
      <c r="G321" s="5" t="s">
        <v>1453</v>
      </c>
      <c r="H321" s="5" t="s">
        <v>2546</v>
      </c>
      <c r="J321" s="5" t="s">
        <v>2829</v>
      </c>
    </row>
    <row r="322" spans="1:10">
      <c r="A322" s="5">
        <v>321</v>
      </c>
      <c r="B322" s="5" t="s">
        <v>1431</v>
      </c>
      <c r="C322" s="5" t="s">
        <v>168</v>
      </c>
      <c r="D322" s="5" t="s">
        <v>2547</v>
      </c>
      <c r="E322" s="5" t="s">
        <v>2548</v>
      </c>
      <c r="F322" s="5" t="s">
        <v>2549</v>
      </c>
      <c r="G322" s="5" t="s">
        <v>1560</v>
      </c>
      <c r="H322" s="5" t="s">
        <v>2119</v>
      </c>
      <c r="J322" s="5" t="s">
        <v>2829</v>
      </c>
    </row>
    <row r="323" spans="1:10">
      <c r="A323" s="5">
        <v>322</v>
      </c>
      <c r="B323" s="5" t="s">
        <v>1431</v>
      </c>
      <c r="C323" s="5" t="s">
        <v>168</v>
      </c>
      <c r="D323" s="5" t="s">
        <v>2550</v>
      </c>
      <c r="E323" s="5" t="s">
        <v>2551</v>
      </c>
      <c r="F323" s="5" t="s">
        <v>2552</v>
      </c>
      <c r="G323" s="5" t="s">
        <v>1560</v>
      </c>
      <c r="J323" s="5" t="s">
        <v>2829</v>
      </c>
    </row>
    <row r="324" spans="1:10">
      <c r="A324" s="5">
        <v>323</v>
      </c>
      <c r="B324" s="5" t="s">
        <v>1431</v>
      </c>
      <c r="C324" s="5" t="s">
        <v>168</v>
      </c>
      <c r="D324" s="5" t="s">
        <v>2553</v>
      </c>
      <c r="E324" s="5" t="s">
        <v>2554</v>
      </c>
      <c r="F324" s="5" t="s">
        <v>2555</v>
      </c>
      <c r="G324" s="5" t="s">
        <v>1544</v>
      </c>
      <c r="J324" s="5" t="s">
        <v>2829</v>
      </c>
    </row>
    <row r="325" spans="1:10">
      <c r="A325" s="5">
        <v>324</v>
      </c>
      <c r="B325" s="5" t="s">
        <v>1431</v>
      </c>
      <c r="C325" s="5" t="s">
        <v>168</v>
      </c>
      <c r="D325" s="5" t="s">
        <v>2556</v>
      </c>
      <c r="E325" s="5" t="s">
        <v>2557</v>
      </c>
      <c r="F325" s="5" t="s">
        <v>2558</v>
      </c>
      <c r="G325" s="5" t="s">
        <v>1495</v>
      </c>
      <c r="H325" s="5" t="s">
        <v>2559</v>
      </c>
      <c r="J325" s="5" t="s">
        <v>2829</v>
      </c>
    </row>
    <row r="326" spans="1:10">
      <c r="A326" s="5">
        <v>325</v>
      </c>
      <c r="B326" s="5" t="s">
        <v>1431</v>
      </c>
      <c r="C326" s="5" t="s">
        <v>168</v>
      </c>
      <c r="D326" s="5" t="s">
        <v>2560</v>
      </c>
      <c r="E326" s="5" t="s">
        <v>2561</v>
      </c>
      <c r="F326" s="5" t="s">
        <v>2562</v>
      </c>
      <c r="G326" s="5" t="s">
        <v>2563</v>
      </c>
      <c r="H326" s="5" t="s">
        <v>2564</v>
      </c>
      <c r="J326" s="5" t="s">
        <v>2829</v>
      </c>
    </row>
    <row r="327" spans="1:10">
      <c r="A327" s="5">
        <v>326</v>
      </c>
      <c r="B327" s="5" t="s">
        <v>1431</v>
      </c>
      <c r="C327" s="5" t="s">
        <v>168</v>
      </c>
      <c r="D327" s="5" t="s">
        <v>2565</v>
      </c>
      <c r="E327" s="5" t="s">
        <v>2566</v>
      </c>
      <c r="F327" s="5" t="s">
        <v>2567</v>
      </c>
      <c r="G327" s="5" t="s">
        <v>1533</v>
      </c>
      <c r="J327" s="5" t="s">
        <v>2829</v>
      </c>
    </row>
    <row r="328" spans="1:10">
      <c r="A328" s="5">
        <v>327</v>
      </c>
      <c r="B328" s="5" t="s">
        <v>1431</v>
      </c>
      <c r="C328" s="5" t="s">
        <v>168</v>
      </c>
      <c r="D328" s="5" t="s">
        <v>2568</v>
      </c>
      <c r="E328" s="5" t="s">
        <v>2569</v>
      </c>
      <c r="F328" s="5" t="s">
        <v>2570</v>
      </c>
      <c r="G328" s="5" t="s">
        <v>1448</v>
      </c>
      <c r="J328" s="5" t="s">
        <v>2829</v>
      </c>
    </row>
    <row r="329" spans="1:10">
      <c r="A329" s="5">
        <v>328</v>
      </c>
      <c r="B329" s="5" t="s">
        <v>1431</v>
      </c>
      <c r="C329" s="5" t="s">
        <v>168</v>
      </c>
      <c r="D329" s="5" t="s">
        <v>2571</v>
      </c>
      <c r="E329" s="5" t="s">
        <v>2572</v>
      </c>
      <c r="F329" s="5" t="s">
        <v>2573</v>
      </c>
      <c r="G329" s="5" t="s">
        <v>1462</v>
      </c>
      <c r="J329" s="5" t="s">
        <v>2829</v>
      </c>
    </row>
    <row r="330" spans="1:10">
      <c r="A330" s="5">
        <v>329</v>
      </c>
      <c r="B330" s="5" t="s">
        <v>1431</v>
      </c>
      <c r="C330" s="5" t="s">
        <v>168</v>
      </c>
      <c r="D330" s="5" t="s">
        <v>2574</v>
      </c>
      <c r="E330" s="5" t="s">
        <v>2575</v>
      </c>
      <c r="F330" s="5" t="s">
        <v>2576</v>
      </c>
      <c r="G330" s="5" t="s">
        <v>1560</v>
      </c>
      <c r="J330" s="5" t="s">
        <v>2829</v>
      </c>
    </row>
    <row r="331" spans="1:10">
      <c r="A331" s="5">
        <v>330</v>
      </c>
      <c r="B331" s="5" t="s">
        <v>1431</v>
      </c>
      <c r="C331" s="5" t="s">
        <v>168</v>
      </c>
      <c r="D331" s="5" t="s">
        <v>2971</v>
      </c>
      <c r="E331" s="5" t="s">
        <v>2972</v>
      </c>
      <c r="F331" s="5" t="s">
        <v>2973</v>
      </c>
      <c r="G331" s="5" t="s">
        <v>1444</v>
      </c>
      <c r="J331" s="5" t="s">
        <v>2829</v>
      </c>
    </row>
    <row r="332" spans="1:10">
      <c r="A332" s="5">
        <v>331</v>
      </c>
      <c r="B332" s="5" t="s">
        <v>1431</v>
      </c>
      <c r="C332" s="5" t="s">
        <v>168</v>
      </c>
      <c r="D332" s="5" t="s">
        <v>2577</v>
      </c>
      <c r="E332" s="5" t="s">
        <v>2578</v>
      </c>
      <c r="F332" s="5" t="s">
        <v>2579</v>
      </c>
      <c r="G332" s="5" t="s">
        <v>1448</v>
      </c>
      <c r="H332" s="5" t="s">
        <v>2580</v>
      </c>
      <c r="J332" s="5" t="s">
        <v>2829</v>
      </c>
    </row>
    <row r="333" spans="1:10">
      <c r="A333" s="5">
        <v>332</v>
      </c>
      <c r="B333" s="5" t="s">
        <v>1431</v>
      </c>
      <c r="C333" s="5" t="s">
        <v>168</v>
      </c>
      <c r="D333" s="5" t="s">
        <v>2974</v>
      </c>
      <c r="E333" s="5" t="s">
        <v>2975</v>
      </c>
      <c r="F333" s="5" t="s">
        <v>2976</v>
      </c>
      <c r="G333" s="5" t="s">
        <v>1444</v>
      </c>
      <c r="J333" s="5" t="s">
        <v>2829</v>
      </c>
    </row>
    <row r="334" spans="1:10">
      <c r="A334" s="5">
        <v>333</v>
      </c>
      <c r="B334" s="5" t="s">
        <v>1431</v>
      </c>
      <c r="C334" s="5" t="s">
        <v>168</v>
      </c>
      <c r="D334" s="5" t="s">
        <v>2581</v>
      </c>
      <c r="E334" s="5" t="s">
        <v>2582</v>
      </c>
      <c r="F334" s="5" t="s">
        <v>2583</v>
      </c>
      <c r="G334" s="5" t="s">
        <v>1495</v>
      </c>
      <c r="H334" s="5" t="s">
        <v>2584</v>
      </c>
      <c r="J334" s="5" t="s">
        <v>2829</v>
      </c>
    </row>
    <row r="335" spans="1:10">
      <c r="A335" s="5">
        <v>334</v>
      </c>
      <c r="B335" s="5" t="s">
        <v>1431</v>
      </c>
      <c r="C335" s="5" t="s">
        <v>168</v>
      </c>
      <c r="D335" s="5" t="s">
        <v>2585</v>
      </c>
      <c r="E335" s="5" t="s">
        <v>2586</v>
      </c>
      <c r="F335" s="5" t="s">
        <v>2587</v>
      </c>
      <c r="G335" s="5" t="s">
        <v>1533</v>
      </c>
      <c r="H335" s="5" t="s">
        <v>2588</v>
      </c>
      <c r="J335" s="5" t="s">
        <v>2829</v>
      </c>
    </row>
    <row r="336" spans="1:10">
      <c r="A336" s="5">
        <v>335</v>
      </c>
      <c r="B336" s="5" t="s">
        <v>1431</v>
      </c>
      <c r="C336" s="5" t="s">
        <v>168</v>
      </c>
      <c r="D336" s="5" t="s">
        <v>2589</v>
      </c>
      <c r="E336" s="5" t="s">
        <v>2590</v>
      </c>
      <c r="F336" s="5" t="s">
        <v>2591</v>
      </c>
      <c r="G336" s="5" t="s">
        <v>1549</v>
      </c>
      <c r="J336" s="5" t="s">
        <v>2829</v>
      </c>
    </row>
    <row r="337" spans="1:10">
      <c r="A337" s="5">
        <v>336</v>
      </c>
      <c r="B337" s="5" t="s">
        <v>1431</v>
      </c>
      <c r="C337" s="5" t="s">
        <v>168</v>
      </c>
      <c r="D337" s="5" t="s">
        <v>2592</v>
      </c>
      <c r="E337" s="5" t="s">
        <v>2593</v>
      </c>
      <c r="F337" s="5" t="s">
        <v>2594</v>
      </c>
      <c r="G337" s="5" t="s">
        <v>1448</v>
      </c>
      <c r="J337" s="5" t="s">
        <v>2829</v>
      </c>
    </row>
    <row r="338" spans="1:10">
      <c r="A338" s="5">
        <v>337</v>
      </c>
      <c r="B338" s="5" t="s">
        <v>1431</v>
      </c>
      <c r="C338" s="5" t="s">
        <v>168</v>
      </c>
      <c r="D338" s="5" t="s">
        <v>2595</v>
      </c>
      <c r="E338" s="5" t="s">
        <v>2596</v>
      </c>
      <c r="F338" s="5" t="s">
        <v>2597</v>
      </c>
      <c r="G338" s="5" t="s">
        <v>1453</v>
      </c>
      <c r="H338" s="5" t="s">
        <v>2310</v>
      </c>
      <c r="J338" s="5" t="s">
        <v>2829</v>
      </c>
    </row>
    <row r="339" spans="1:10">
      <c r="A339" s="5">
        <v>338</v>
      </c>
      <c r="B339" s="5" t="s">
        <v>1431</v>
      </c>
      <c r="C339" s="5" t="s">
        <v>168</v>
      </c>
      <c r="D339" s="5" t="s">
        <v>2598</v>
      </c>
      <c r="E339" s="5" t="s">
        <v>2599</v>
      </c>
      <c r="F339" s="5" t="s">
        <v>2600</v>
      </c>
      <c r="G339" s="5" t="s">
        <v>1462</v>
      </c>
      <c r="H339" s="5" t="s">
        <v>2601</v>
      </c>
      <c r="J339" s="5" t="s">
        <v>2829</v>
      </c>
    </row>
    <row r="340" spans="1:10">
      <c r="A340" s="5">
        <v>339</v>
      </c>
      <c r="B340" s="5" t="s">
        <v>1431</v>
      </c>
      <c r="C340" s="5" t="s">
        <v>168</v>
      </c>
      <c r="D340" s="5" t="s">
        <v>2602</v>
      </c>
      <c r="E340" s="5" t="s">
        <v>2603</v>
      </c>
      <c r="F340" s="5" t="s">
        <v>2604</v>
      </c>
      <c r="G340" s="5" t="s">
        <v>1544</v>
      </c>
      <c r="J340" s="5" t="s">
        <v>2829</v>
      </c>
    </row>
    <row r="341" spans="1:10">
      <c r="A341" s="5">
        <v>340</v>
      </c>
      <c r="B341" s="5" t="s">
        <v>1431</v>
      </c>
      <c r="C341" s="5" t="s">
        <v>168</v>
      </c>
      <c r="D341" s="5" t="s">
        <v>2605</v>
      </c>
      <c r="E341" s="5" t="s">
        <v>2606</v>
      </c>
      <c r="F341" s="5" t="s">
        <v>2607</v>
      </c>
      <c r="G341" s="5" t="s">
        <v>1533</v>
      </c>
      <c r="H341" s="5" t="s">
        <v>2007</v>
      </c>
      <c r="J341" s="5" t="s">
        <v>2829</v>
      </c>
    </row>
    <row r="342" spans="1:10">
      <c r="A342" s="5">
        <v>341</v>
      </c>
      <c r="B342" s="5" t="s">
        <v>1431</v>
      </c>
      <c r="C342" s="5" t="s">
        <v>168</v>
      </c>
      <c r="D342" s="5" t="s">
        <v>2608</v>
      </c>
      <c r="E342" s="5" t="s">
        <v>2609</v>
      </c>
      <c r="F342" s="5" t="s">
        <v>2610</v>
      </c>
      <c r="G342" s="5" t="s">
        <v>1462</v>
      </c>
      <c r="H342" s="5" t="s">
        <v>2007</v>
      </c>
      <c r="J342" s="5" t="s">
        <v>2829</v>
      </c>
    </row>
    <row r="343" spans="1:10">
      <c r="A343" s="5">
        <v>342</v>
      </c>
      <c r="B343" s="5" t="s">
        <v>1431</v>
      </c>
      <c r="C343" s="5" t="s">
        <v>168</v>
      </c>
      <c r="D343" s="5" t="s">
        <v>2611</v>
      </c>
      <c r="E343" s="5" t="s">
        <v>2612</v>
      </c>
      <c r="F343" s="5" t="s">
        <v>2613</v>
      </c>
      <c r="G343" s="5" t="s">
        <v>1453</v>
      </c>
      <c r="H343" s="5" t="s">
        <v>1674</v>
      </c>
      <c r="J343" s="5" t="s">
        <v>2829</v>
      </c>
    </row>
    <row r="344" spans="1:10">
      <c r="A344" s="5">
        <v>343</v>
      </c>
      <c r="B344" s="5" t="s">
        <v>1431</v>
      </c>
      <c r="C344" s="5" t="s">
        <v>168</v>
      </c>
      <c r="D344" s="5" t="s">
        <v>2614</v>
      </c>
      <c r="E344" s="5" t="s">
        <v>2615</v>
      </c>
      <c r="F344" s="5" t="s">
        <v>2616</v>
      </c>
      <c r="G344" s="5" t="s">
        <v>2617</v>
      </c>
      <c r="J344" s="5" t="s">
        <v>2829</v>
      </c>
    </row>
    <row r="345" spans="1:10">
      <c r="A345" s="5">
        <v>344</v>
      </c>
      <c r="B345" s="5" t="s">
        <v>1431</v>
      </c>
      <c r="C345" s="5" t="s">
        <v>168</v>
      </c>
      <c r="D345" s="5" t="s">
        <v>2618</v>
      </c>
      <c r="E345" s="5" t="s">
        <v>2619</v>
      </c>
      <c r="F345" s="5" t="s">
        <v>2620</v>
      </c>
      <c r="G345" s="5" t="s">
        <v>1528</v>
      </c>
      <c r="J345" s="5" t="s">
        <v>2829</v>
      </c>
    </row>
    <row r="346" spans="1:10">
      <c r="A346" s="5">
        <v>345</v>
      </c>
      <c r="B346" s="5" t="s">
        <v>1431</v>
      </c>
      <c r="C346" s="5" t="s">
        <v>168</v>
      </c>
      <c r="D346" s="5" t="s">
        <v>2977</v>
      </c>
      <c r="E346" s="5" t="s">
        <v>2978</v>
      </c>
      <c r="F346" s="5" t="s">
        <v>2979</v>
      </c>
      <c r="G346" s="5" t="s">
        <v>1462</v>
      </c>
      <c r="H346" s="5" t="s">
        <v>2980</v>
      </c>
      <c r="J346" s="5" t="s">
        <v>2829</v>
      </c>
    </row>
    <row r="347" spans="1:10">
      <c r="A347" s="5">
        <v>346</v>
      </c>
      <c r="B347" s="5" t="s">
        <v>1431</v>
      </c>
      <c r="C347" s="5" t="s">
        <v>168</v>
      </c>
      <c r="D347" s="5" t="s">
        <v>2621</v>
      </c>
      <c r="E347" s="5" t="s">
        <v>2622</v>
      </c>
      <c r="F347" s="5" t="s">
        <v>2623</v>
      </c>
      <c r="G347" s="5" t="s">
        <v>1533</v>
      </c>
      <c r="H347" s="5" t="s">
        <v>2624</v>
      </c>
      <c r="J347" s="5" t="s">
        <v>2829</v>
      </c>
    </row>
    <row r="348" spans="1:10">
      <c r="A348" s="5">
        <v>347</v>
      </c>
      <c r="B348" s="5" t="s">
        <v>1431</v>
      </c>
      <c r="C348" s="5" t="s">
        <v>168</v>
      </c>
      <c r="D348" s="5" t="s">
        <v>2625</v>
      </c>
      <c r="E348" s="5" t="s">
        <v>2626</v>
      </c>
      <c r="F348" s="5" t="s">
        <v>2627</v>
      </c>
      <c r="G348" s="5" t="s">
        <v>1641</v>
      </c>
      <c r="H348" s="5" t="s">
        <v>2628</v>
      </c>
      <c r="J348" s="5" t="s">
        <v>2829</v>
      </c>
    </row>
    <row r="349" spans="1:10">
      <c r="A349" s="5">
        <v>348</v>
      </c>
      <c r="B349" s="5" t="s">
        <v>1431</v>
      </c>
      <c r="C349" s="5" t="s">
        <v>168</v>
      </c>
      <c r="D349" s="5" t="s">
        <v>2981</v>
      </c>
      <c r="E349" s="5" t="s">
        <v>2982</v>
      </c>
      <c r="F349" s="5" t="s">
        <v>2983</v>
      </c>
      <c r="G349" s="5" t="s">
        <v>1673</v>
      </c>
      <c r="H349" s="5" t="s">
        <v>2984</v>
      </c>
      <c r="J349" s="5" t="s">
        <v>2829</v>
      </c>
    </row>
    <row r="350" spans="1:10">
      <c r="A350" s="5">
        <v>349</v>
      </c>
      <c r="B350" s="5" t="s">
        <v>1431</v>
      </c>
      <c r="C350" s="5" t="s">
        <v>168</v>
      </c>
      <c r="D350" s="5" t="s">
        <v>2629</v>
      </c>
      <c r="E350" s="5" t="s">
        <v>2630</v>
      </c>
      <c r="F350" s="5" t="s">
        <v>2631</v>
      </c>
      <c r="G350" s="5" t="s">
        <v>1641</v>
      </c>
      <c r="J350" s="5" t="s">
        <v>2829</v>
      </c>
    </row>
    <row r="351" spans="1:10">
      <c r="A351" s="5">
        <v>350</v>
      </c>
      <c r="B351" s="5" t="s">
        <v>1431</v>
      </c>
      <c r="C351" s="5" t="s">
        <v>168</v>
      </c>
      <c r="D351" s="5" t="s">
        <v>2985</v>
      </c>
      <c r="E351" s="5" t="s">
        <v>2986</v>
      </c>
      <c r="F351" s="5" t="s">
        <v>2987</v>
      </c>
      <c r="G351" s="5" t="s">
        <v>1549</v>
      </c>
      <c r="J351" s="5" t="s">
        <v>2829</v>
      </c>
    </row>
    <row r="352" spans="1:10">
      <c r="A352" s="5">
        <v>351</v>
      </c>
      <c r="B352" s="5" t="s">
        <v>1431</v>
      </c>
      <c r="C352" s="5" t="s">
        <v>168</v>
      </c>
      <c r="D352" s="5" t="s">
        <v>2988</v>
      </c>
      <c r="E352" s="5" t="s">
        <v>2989</v>
      </c>
      <c r="F352" s="5" t="s">
        <v>2990</v>
      </c>
      <c r="G352" s="5" t="s">
        <v>1528</v>
      </c>
      <c r="H352" s="5" t="s">
        <v>2991</v>
      </c>
      <c r="J352" s="5" t="s">
        <v>2829</v>
      </c>
    </row>
    <row r="353" spans="1:10">
      <c r="A353" s="5">
        <v>352</v>
      </c>
      <c r="B353" s="5" t="s">
        <v>1431</v>
      </c>
      <c r="C353" s="5" t="s">
        <v>168</v>
      </c>
      <c r="D353" s="5" t="s">
        <v>2992</v>
      </c>
      <c r="E353" s="5" t="s">
        <v>2993</v>
      </c>
      <c r="F353" s="5" t="s">
        <v>2994</v>
      </c>
      <c r="G353" s="5" t="s">
        <v>2995</v>
      </c>
      <c r="J353" s="5" t="s">
        <v>2829</v>
      </c>
    </row>
    <row r="354" spans="1:10">
      <c r="A354" s="5">
        <v>353</v>
      </c>
      <c r="B354" s="5" t="s">
        <v>1431</v>
      </c>
      <c r="C354" s="5" t="s">
        <v>168</v>
      </c>
      <c r="D354" s="5" t="s">
        <v>2632</v>
      </c>
      <c r="E354" s="5" t="s">
        <v>2633</v>
      </c>
      <c r="F354" s="5" t="s">
        <v>2634</v>
      </c>
      <c r="G354" s="5" t="s">
        <v>1544</v>
      </c>
      <c r="J354" s="5" t="s">
        <v>2829</v>
      </c>
    </row>
    <row r="355" spans="1:10">
      <c r="A355" s="5">
        <v>354</v>
      </c>
      <c r="B355" s="5" t="s">
        <v>1431</v>
      </c>
      <c r="C355" s="5" t="s">
        <v>168</v>
      </c>
      <c r="D355" s="5" t="s">
        <v>2635</v>
      </c>
      <c r="E355" s="5" t="s">
        <v>2636</v>
      </c>
      <c r="F355" s="5" t="s">
        <v>2637</v>
      </c>
      <c r="G355" s="5" t="s">
        <v>1687</v>
      </c>
      <c r="H355" s="5" t="s">
        <v>2638</v>
      </c>
      <c r="J355" s="5" t="s">
        <v>2829</v>
      </c>
    </row>
    <row r="356" spans="1:10">
      <c r="A356" s="5">
        <v>355</v>
      </c>
      <c r="B356" s="5" t="s">
        <v>1431</v>
      </c>
      <c r="C356" s="5" t="s">
        <v>168</v>
      </c>
      <c r="D356" s="5" t="s">
        <v>2639</v>
      </c>
      <c r="E356" s="5" t="s">
        <v>2640</v>
      </c>
      <c r="F356" s="5" t="s">
        <v>2641</v>
      </c>
      <c r="G356" s="5" t="s">
        <v>1462</v>
      </c>
      <c r="H356" s="5" t="s">
        <v>2642</v>
      </c>
      <c r="J356" s="5" t="s">
        <v>2829</v>
      </c>
    </row>
    <row r="357" spans="1:10">
      <c r="A357" s="5">
        <v>356</v>
      </c>
      <c r="B357" s="5" t="s">
        <v>1431</v>
      </c>
      <c r="C357" s="5" t="s">
        <v>168</v>
      </c>
      <c r="D357" s="5" t="s">
        <v>2643</v>
      </c>
      <c r="E357" s="5" t="s">
        <v>2644</v>
      </c>
      <c r="F357" s="5" t="s">
        <v>2645</v>
      </c>
      <c r="G357" s="5" t="s">
        <v>1544</v>
      </c>
      <c r="J357" s="5" t="s">
        <v>2829</v>
      </c>
    </row>
    <row r="358" spans="1:10">
      <c r="A358" s="5">
        <v>357</v>
      </c>
      <c r="B358" s="5" t="s">
        <v>1431</v>
      </c>
      <c r="C358" s="5" t="s">
        <v>168</v>
      </c>
      <c r="D358" s="5" t="s">
        <v>2646</v>
      </c>
      <c r="E358" s="5" t="s">
        <v>2647</v>
      </c>
      <c r="F358" s="5" t="s">
        <v>2648</v>
      </c>
      <c r="G358" s="5" t="s">
        <v>1528</v>
      </c>
      <c r="H358" s="5" t="s">
        <v>2649</v>
      </c>
      <c r="J358" s="5" t="s">
        <v>2829</v>
      </c>
    </row>
    <row r="359" spans="1:10">
      <c r="A359" s="5">
        <v>358</v>
      </c>
      <c r="B359" s="5" t="s">
        <v>1431</v>
      </c>
      <c r="C359" s="5" t="s">
        <v>168</v>
      </c>
      <c r="D359" s="5" t="s">
        <v>2996</v>
      </c>
      <c r="E359" s="5" t="s">
        <v>2997</v>
      </c>
      <c r="F359" s="5" t="s">
        <v>2998</v>
      </c>
      <c r="G359" s="5" t="s">
        <v>1544</v>
      </c>
      <c r="J359" s="5" t="s">
        <v>2829</v>
      </c>
    </row>
    <row r="360" spans="1:10">
      <c r="A360" s="5">
        <v>359</v>
      </c>
      <c r="B360" s="5" t="s">
        <v>1431</v>
      </c>
      <c r="C360" s="5" t="s">
        <v>168</v>
      </c>
      <c r="D360" s="5" t="s">
        <v>2650</v>
      </c>
      <c r="E360" s="5" t="s">
        <v>2651</v>
      </c>
      <c r="F360" s="5" t="s">
        <v>2652</v>
      </c>
      <c r="G360" s="5" t="s">
        <v>1533</v>
      </c>
      <c r="H360" s="5" t="s">
        <v>2653</v>
      </c>
      <c r="J360" s="5" t="s">
        <v>2829</v>
      </c>
    </row>
    <row r="361" spans="1:10">
      <c r="A361" s="5">
        <v>360</v>
      </c>
      <c r="B361" s="5" t="s">
        <v>1431</v>
      </c>
      <c r="C361" s="5" t="s">
        <v>168</v>
      </c>
      <c r="D361" s="5" t="s">
        <v>2654</v>
      </c>
      <c r="E361" s="5" t="s">
        <v>2655</v>
      </c>
      <c r="F361" s="5" t="s">
        <v>2656</v>
      </c>
      <c r="G361" s="5" t="s">
        <v>1544</v>
      </c>
      <c r="H361" s="5" t="s">
        <v>2657</v>
      </c>
      <c r="J361" s="5" t="s">
        <v>2829</v>
      </c>
    </row>
    <row r="362" spans="1:10">
      <c r="A362" s="5">
        <v>361</v>
      </c>
      <c r="B362" s="5" t="s">
        <v>1431</v>
      </c>
      <c r="C362" s="5" t="s">
        <v>168</v>
      </c>
      <c r="D362" s="5" t="s">
        <v>2999</v>
      </c>
      <c r="E362" s="5" t="s">
        <v>3000</v>
      </c>
      <c r="F362" s="5" t="s">
        <v>3001</v>
      </c>
      <c r="G362" s="5" t="s">
        <v>1448</v>
      </c>
      <c r="J362" s="5" t="s">
        <v>2829</v>
      </c>
    </row>
    <row r="363" spans="1:10">
      <c r="A363" s="5">
        <v>362</v>
      </c>
      <c r="B363" s="5" t="s">
        <v>1431</v>
      </c>
      <c r="C363" s="5" t="s">
        <v>168</v>
      </c>
      <c r="D363" s="5" t="s">
        <v>2658</v>
      </c>
      <c r="E363" s="5" t="s">
        <v>2659</v>
      </c>
      <c r="F363" s="5" t="s">
        <v>2660</v>
      </c>
      <c r="G363" s="5" t="s">
        <v>1769</v>
      </c>
      <c r="H363" s="5" t="s">
        <v>1770</v>
      </c>
      <c r="J363" s="5" t="s">
        <v>2829</v>
      </c>
    </row>
    <row r="364" spans="1:10">
      <c r="A364" s="5">
        <v>363</v>
      </c>
      <c r="B364" s="5" t="s">
        <v>1431</v>
      </c>
      <c r="C364" s="5" t="s">
        <v>168</v>
      </c>
      <c r="D364" s="5" t="s">
        <v>2661</v>
      </c>
      <c r="E364" s="5" t="s">
        <v>2662</v>
      </c>
      <c r="F364" s="5" t="s">
        <v>2663</v>
      </c>
      <c r="G364" s="5" t="s">
        <v>1544</v>
      </c>
      <c r="H364" s="5" t="s">
        <v>2664</v>
      </c>
      <c r="J364" s="5" t="s">
        <v>2829</v>
      </c>
    </row>
    <row r="365" spans="1:10">
      <c r="A365" s="5">
        <v>364</v>
      </c>
      <c r="B365" s="5" t="s">
        <v>1431</v>
      </c>
      <c r="C365" s="5" t="s">
        <v>168</v>
      </c>
      <c r="D365" s="5" t="s">
        <v>2665</v>
      </c>
      <c r="E365" s="5" t="s">
        <v>2666</v>
      </c>
      <c r="F365" s="5" t="s">
        <v>2667</v>
      </c>
      <c r="G365" s="5" t="s">
        <v>1444</v>
      </c>
      <c r="H365" s="5" t="s">
        <v>2668</v>
      </c>
      <c r="J365" s="5" t="s">
        <v>2829</v>
      </c>
    </row>
    <row r="366" spans="1:10">
      <c r="A366" s="5">
        <v>365</v>
      </c>
      <c r="B366" s="5" t="s">
        <v>1431</v>
      </c>
      <c r="C366" s="5" t="s">
        <v>168</v>
      </c>
      <c r="D366" s="5" t="s">
        <v>2669</v>
      </c>
      <c r="E366" s="5" t="s">
        <v>2670</v>
      </c>
      <c r="F366" s="5" t="s">
        <v>2671</v>
      </c>
      <c r="G366" s="5" t="s">
        <v>1453</v>
      </c>
      <c r="H366" s="5" t="s">
        <v>2672</v>
      </c>
      <c r="J366" s="5" t="s">
        <v>2829</v>
      </c>
    </row>
    <row r="367" spans="1:10">
      <c r="A367" s="5">
        <v>366</v>
      </c>
      <c r="B367" s="5" t="s">
        <v>1431</v>
      </c>
      <c r="C367" s="5" t="s">
        <v>168</v>
      </c>
      <c r="D367" s="5" t="s">
        <v>2673</v>
      </c>
      <c r="E367" s="5" t="s">
        <v>2674</v>
      </c>
      <c r="F367" s="5" t="s">
        <v>2675</v>
      </c>
      <c r="G367" s="5" t="s">
        <v>1444</v>
      </c>
      <c r="J367" s="5" t="s">
        <v>2829</v>
      </c>
    </row>
    <row r="368" spans="1:10">
      <c r="A368" s="5">
        <v>367</v>
      </c>
      <c r="B368" s="5" t="s">
        <v>1431</v>
      </c>
      <c r="C368" s="5" t="s">
        <v>168</v>
      </c>
      <c r="D368" s="5" t="s">
        <v>2676</v>
      </c>
      <c r="E368" s="5" t="s">
        <v>2677</v>
      </c>
      <c r="F368" s="5" t="s">
        <v>2678</v>
      </c>
      <c r="G368" s="5" t="s">
        <v>1641</v>
      </c>
      <c r="J368" s="5" t="s">
        <v>2829</v>
      </c>
    </row>
    <row r="369" spans="1:10">
      <c r="A369" s="5">
        <v>368</v>
      </c>
      <c r="B369" s="5" t="s">
        <v>1431</v>
      </c>
      <c r="C369" s="5" t="s">
        <v>168</v>
      </c>
      <c r="D369" s="5" t="s">
        <v>2679</v>
      </c>
      <c r="E369" s="5" t="s">
        <v>2680</v>
      </c>
      <c r="F369" s="5" t="s">
        <v>2681</v>
      </c>
      <c r="G369" s="5" t="s">
        <v>1453</v>
      </c>
      <c r="J369" s="5" t="s">
        <v>2829</v>
      </c>
    </row>
    <row r="370" spans="1:10">
      <c r="A370" s="5">
        <v>369</v>
      </c>
      <c r="B370" s="5" t="s">
        <v>1431</v>
      </c>
      <c r="C370" s="5" t="s">
        <v>168</v>
      </c>
      <c r="D370" s="5" t="s">
        <v>2682</v>
      </c>
      <c r="E370" s="5" t="s">
        <v>2683</v>
      </c>
      <c r="F370" s="5" t="s">
        <v>2684</v>
      </c>
      <c r="G370" s="5" t="s">
        <v>1528</v>
      </c>
      <c r="H370" s="5" t="s">
        <v>2685</v>
      </c>
      <c r="J370" s="5" t="s">
        <v>2829</v>
      </c>
    </row>
    <row r="371" spans="1:10">
      <c r="A371" s="5">
        <v>370</v>
      </c>
      <c r="B371" s="5" t="s">
        <v>1431</v>
      </c>
      <c r="C371" s="5" t="s">
        <v>168</v>
      </c>
      <c r="D371" s="5" t="s">
        <v>2686</v>
      </c>
      <c r="E371" s="5" t="s">
        <v>2687</v>
      </c>
      <c r="F371" s="5" t="s">
        <v>2688</v>
      </c>
      <c r="G371" s="5" t="s">
        <v>1462</v>
      </c>
      <c r="J371" s="5" t="s">
        <v>2829</v>
      </c>
    </row>
    <row r="372" spans="1:10">
      <c r="A372" s="5">
        <v>371</v>
      </c>
      <c r="B372" s="5" t="s">
        <v>1431</v>
      </c>
      <c r="C372" s="5" t="s">
        <v>168</v>
      </c>
      <c r="D372" s="5" t="s">
        <v>2689</v>
      </c>
      <c r="E372" s="5" t="s">
        <v>2690</v>
      </c>
      <c r="F372" s="5" t="s">
        <v>2691</v>
      </c>
      <c r="G372" s="5" t="s">
        <v>1724</v>
      </c>
      <c r="H372" s="5" t="s">
        <v>2692</v>
      </c>
      <c r="J372" s="5" t="s">
        <v>2829</v>
      </c>
    </row>
    <row r="373" spans="1:10">
      <c r="A373" s="5">
        <v>372</v>
      </c>
      <c r="B373" s="5" t="s">
        <v>1431</v>
      </c>
      <c r="C373" s="5" t="s">
        <v>168</v>
      </c>
      <c r="D373" s="5" t="s">
        <v>3002</v>
      </c>
      <c r="E373" s="5" t="s">
        <v>3003</v>
      </c>
      <c r="F373" s="5" t="s">
        <v>3004</v>
      </c>
      <c r="G373" s="5" t="s">
        <v>1448</v>
      </c>
      <c r="J373" s="5" t="s">
        <v>2829</v>
      </c>
    </row>
    <row r="374" spans="1:10">
      <c r="A374" s="5">
        <v>373</v>
      </c>
      <c r="B374" s="5" t="s">
        <v>1431</v>
      </c>
      <c r="C374" s="5" t="s">
        <v>168</v>
      </c>
      <c r="D374" s="5" t="s">
        <v>2693</v>
      </c>
      <c r="E374" s="5" t="s">
        <v>2694</v>
      </c>
      <c r="F374" s="5" t="s">
        <v>2695</v>
      </c>
      <c r="G374" s="5" t="s">
        <v>1549</v>
      </c>
      <c r="J374" s="5" t="s">
        <v>2829</v>
      </c>
    </row>
    <row r="375" spans="1:10">
      <c r="A375" s="5">
        <v>374</v>
      </c>
      <c r="B375" s="5" t="s">
        <v>1431</v>
      </c>
      <c r="C375" s="5" t="s">
        <v>168</v>
      </c>
      <c r="D375" s="5" t="s">
        <v>2696</v>
      </c>
      <c r="E375" s="5" t="s">
        <v>2697</v>
      </c>
      <c r="F375" s="5" t="s">
        <v>2698</v>
      </c>
      <c r="G375" s="5" t="s">
        <v>2699</v>
      </c>
      <c r="J375" s="5" t="s">
        <v>2829</v>
      </c>
    </row>
    <row r="376" spans="1:10">
      <c r="A376" s="5">
        <v>375</v>
      </c>
      <c r="B376" s="5" t="s">
        <v>1431</v>
      </c>
      <c r="C376" s="5" t="s">
        <v>168</v>
      </c>
      <c r="D376" s="5" t="s">
        <v>2700</v>
      </c>
      <c r="E376" s="5" t="s">
        <v>2701</v>
      </c>
      <c r="F376" s="5" t="s">
        <v>2702</v>
      </c>
      <c r="G376" s="5" t="s">
        <v>1549</v>
      </c>
      <c r="H376" s="5" t="s">
        <v>2703</v>
      </c>
      <c r="J376" s="5" t="s">
        <v>2829</v>
      </c>
    </row>
    <row r="377" spans="1:10">
      <c r="A377" s="5">
        <v>376</v>
      </c>
      <c r="B377" s="5" t="s">
        <v>1431</v>
      </c>
      <c r="C377" s="5" t="s">
        <v>168</v>
      </c>
      <c r="D377" s="5" t="s">
        <v>2704</v>
      </c>
      <c r="E377" s="5" t="s">
        <v>2705</v>
      </c>
      <c r="F377" s="5" t="s">
        <v>2706</v>
      </c>
      <c r="G377" s="5" t="s">
        <v>1724</v>
      </c>
      <c r="H377" s="5" t="s">
        <v>2707</v>
      </c>
      <c r="J377" s="5" t="s">
        <v>2829</v>
      </c>
    </row>
    <row r="378" spans="1:10">
      <c r="A378" s="5">
        <v>377</v>
      </c>
      <c r="B378" s="5" t="s">
        <v>1431</v>
      </c>
      <c r="C378" s="5" t="s">
        <v>168</v>
      </c>
      <c r="D378" s="5" t="s">
        <v>2708</v>
      </c>
      <c r="E378" s="5" t="s">
        <v>2709</v>
      </c>
      <c r="F378" s="5" t="s">
        <v>2710</v>
      </c>
      <c r="G378" s="5" t="s">
        <v>1533</v>
      </c>
      <c r="J378" s="5" t="s">
        <v>2829</v>
      </c>
    </row>
    <row r="379" spans="1:10">
      <c r="A379" s="5">
        <v>378</v>
      </c>
      <c r="B379" s="5" t="s">
        <v>1431</v>
      </c>
      <c r="C379" s="5" t="s">
        <v>168</v>
      </c>
      <c r="D379" s="5" t="s">
        <v>3005</v>
      </c>
      <c r="E379" s="5" t="s">
        <v>3006</v>
      </c>
      <c r="F379" s="5" t="s">
        <v>3007</v>
      </c>
      <c r="G379" s="5" t="s">
        <v>1462</v>
      </c>
      <c r="J379" s="5" t="s">
        <v>2829</v>
      </c>
    </row>
    <row r="380" spans="1:10">
      <c r="A380" s="5">
        <v>379</v>
      </c>
      <c r="B380" s="5" t="s">
        <v>1431</v>
      </c>
      <c r="C380" s="5" t="s">
        <v>168</v>
      </c>
      <c r="D380" s="5" t="s">
        <v>2711</v>
      </c>
      <c r="E380" s="5" t="s">
        <v>2712</v>
      </c>
      <c r="F380" s="5" t="s">
        <v>2713</v>
      </c>
      <c r="G380" s="5" t="s">
        <v>1462</v>
      </c>
      <c r="H380" s="5" t="s">
        <v>2714</v>
      </c>
      <c r="J380" s="5" t="s">
        <v>2829</v>
      </c>
    </row>
    <row r="381" spans="1:10">
      <c r="A381" s="5">
        <v>380</v>
      </c>
      <c r="B381" s="5" t="s">
        <v>1431</v>
      </c>
      <c r="C381" s="5" t="s">
        <v>168</v>
      </c>
      <c r="D381" s="5" t="s">
        <v>2715</v>
      </c>
      <c r="E381" s="5" t="s">
        <v>2716</v>
      </c>
      <c r="F381" s="5" t="s">
        <v>2717</v>
      </c>
      <c r="G381" s="5" t="s">
        <v>1495</v>
      </c>
      <c r="H381" s="5" t="s">
        <v>2718</v>
      </c>
      <c r="J381" s="5" t="s">
        <v>2829</v>
      </c>
    </row>
    <row r="382" spans="1:10">
      <c r="A382" s="5">
        <v>381</v>
      </c>
      <c r="B382" s="5" t="s">
        <v>1431</v>
      </c>
      <c r="C382" s="5" t="s">
        <v>168</v>
      </c>
      <c r="D382" s="5" t="s">
        <v>2719</v>
      </c>
      <c r="E382" s="5" t="s">
        <v>2720</v>
      </c>
      <c r="F382" s="5" t="s">
        <v>2721</v>
      </c>
      <c r="G382" s="5" t="s">
        <v>1515</v>
      </c>
      <c r="H382" s="5" t="s">
        <v>2722</v>
      </c>
      <c r="J382" s="5" t="s">
        <v>2829</v>
      </c>
    </row>
    <row r="383" spans="1:10">
      <c r="A383" s="5">
        <v>382</v>
      </c>
      <c r="B383" s="5" t="s">
        <v>1431</v>
      </c>
      <c r="C383" s="5" t="s">
        <v>168</v>
      </c>
      <c r="D383" s="5" t="s">
        <v>2723</v>
      </c>
      <c r="E383" s="5" t="s">
        <v>2724</v>
      </c>
      <c r="F383" s="5" t="s">
        <v>2725</v>
      </c>
      <c r="G383" s="5" t="s">
        <v>3008</v>
      </c>
      <c r="H383" s="5" t="s">
        <v>2726</v>
      </c>
      <c r="J383" s="5" t="s">
        <v>2829</v>
      </c>
    </row>
    <row r="384" spans="1:10">
      <c r="A384" s="5">
        <v>383</v>
      </c>
      <c r="B384" s="5" t="s">
        <v>1431</v>
      </c>
      <c r="C384" s="5" t="s">
        <v>168</v>
      </c>
      <c r="D384" s="5" t="s">
        <v>2731</v>
      </c>
      <c r="E384" s="5" t="s">
        <v>3009</v>
      </c>
      <c r="F384" s="5" t="s">
        <v>2728</v>
      </c>
      <c r="G384" s="5" t="s">
        <v>2732</v>
      </c>
      <c r="J384" s="5" t="s">
        <v>2829</v>
      </c>
    </row>
    <row r="385" spans="1:10">
      <c r="A385" s="5">
        <v>384</v>
      </c>
      <c r="B385" s="5" t="s">
        <v>1431</v>
      </c>
      <c r="C385" s="5" t="s">
        <v>168</v>
      </c>
      <c r="D385" s="5" t="s">
        <v>2727</v>
      </c>
      <c r="E385" s="5" t="s">
        <v>3009</v>
      </c>
      <c r="F385" s="5" t="s">
        <v>2728</v>
      </c>
      <c r="G385" s="5" t="s">
        <v>2729</v>
      </c>
      <c r="H385" s="5" t="s">
        <v>2730</v>
      </c>
      <c r="J385" s="5" t="s">
        <v>2829</v>
      </c>
    </row>
    <row r="386" spans="1:10">
      <c r="A386" s="5">
        <v>385</v>
      </c>
      <c r="B386" s="5" t="s">
        <v>1431</v>
      </c>
      <c r="C386" s="5" t="s">
        <v>168</v>
      </c>
      <c r="D386" s="5" t="s">
        <v>2733</v>
      </c>
      <c r="E386" s="5" t="s">
        <v>2734</v>
      </c>
      <c r="F386" s="5" t="s">
        <v>2735</v>
      </c>
      <c r="G386" s="5" t="s">
        <v>1533</v>
      </c>
      <c r="H386" s="5" t="s">
        <v>2736</v>
      </c>
      <c r="J386" s="5" t="s">
        <v>2829</v>
      </c>
    </row>
    <row r="387" spans="1:10">
      <c r="A387" s="5">
        <v>386</v>
      </c>
      <c r="B387" s="5" t="s">
        <v>1431</v>
      </c>
      <c r="C387" s="5" t="s">
        <v>168</v>
      </c>
      <c r="D387" s="5" t="s">
        <v>3010</v>
      </c>
      <c r="E387" s="5" t="s">
        <v>3011</v>
      </c>
      <c r="F387" s="5" t="s">
        <v>3012</v>
      </c>
      <c r="G387" s="5" t="s">
        <v>1544</v>
      </c>
      <c r="H387" s="5" t="s">
        <v>1674</v>
      </c>
      <c r="J387" s="5" t="s">
        <v>2829</v>
      </c>
    </row>
    <row r="388" spans="1:10">
      <c r="A388" s="5">
        <v>387</v>
      </c>
      <c r="B388" s="5" t="s">
        <v>1431</v>
      </c>
      <c r="C388" s="5" t="s">
        <v>168</v>
      </c>
      <c r="D388" s="5" t="s">
        <v>2737</v>
      </c>
      <c r="E388" s="5" t="s">
        <v>2738</v>
      </c>
      <c r="F388" s="5" t="s">
        <v>2739</v>
      </c>
      <c r="G388" s="5" t="s">
        <v>2740</v>
      </c>
      <c r="J388" s="5" t="s">
        <v>2829</v>
      </c>
    </row>
    <row r="389" spans="1:10">
      <c r="A389" s="5">
        <v>388</v>
      </c>
      <c r="B389" s="5" t="s">
        <v>1431</v>
      </c>
      <c r="C389" s="5" t="s">
        <v>168</v>
      </c>
      <c r="D389" s="5" t="s">
        <v>2741</v>
      </c>
      <c r="E389" s="5" t="s">
        <v>2742</v>
      </c>
      <c r="F389" s="5" t="s">
        <v>1434</v>
      </c>
      <c r="G389" s="5" t="s">
        <v>2743</v>
      </c>
      <c r="H389" s="5" t="s">
        <v>1440</v>
      </c>
      <c r="J389" s="5" t="s">
        <v>2829</v>
      </c>
    </row>
    <row r="390" spans="1:10">
      <c r="A390" s="5">
        <v>389</v>
      </c>
      <c r="B390" s="5" t="s">
        <v>1431</v>
      </c>
      <c r="C390" s="5" t="s">
        <v>168</v>
      </c>
      <c r="D390" s="5" t="s">
        <v>2744</v>
      </c>
      <c r="E390" s="5" t="s">
        <v>2745</v>
      </c>
      <c r="F390" s="5" t="s">
        <v>2746</v>
      </c>
      <c r="G390" s="5" t="s">
        <v>1560</v>
      </c>
      <c r="H390" s="5" t="s">
        <v>2747</v>
      </c>
      <c r="J390" s="5" t="s">
        <v>2829</v>
      </c>
    </row>
    <row r="391" spans="1:10">
      <c r="A391" s="5">
        <v>390</v>
      </c>
      <c r="B391" s="5" t="s">
        <v>1431</v>
      </c>
      <c r="C391" s="5" t="s">
        <v>168</v>
      </c>
      <c r="D391" s="5" t="s">
        <v>2748</v>
      </c>
      <c r="E391" s="5" t="s">
        <v>2749</v>
      </c>
      <c r="F391" s="5" t="s">
        <v>2750</v>
      </c>
      <c r="G391" s="5" t="s">
        <v>2751</v>
      </c>
      <c r="H391" s="5" t="s">
        <v>1783</v>
      </c>
      <c r="J391" s="5" t="s">
        <v>2829</v>
      </c>
    </row>
    <row r="392" spans="1:10">
      <c r="A392" s="5">
        <v>391</v>
      </c>
      <c r="B392" s="5" t="s">
        <v>1431</v>
      </c>
      <c r="C392" s="5" t="s">
        <v>168</v>
      </c>
      <c r="D392" s="5" t="s">
        <v>2752</v>
      </c>
      <c r="E392" s="5" t="s">
        <v>2753</v>
      </c>
      <c r="F392" s="5" t="s">
        <v>2754</v>
      </c>
      <c r="G392" s="5" t="s">
        <v>1600</v>
      </c>
      <c r="J392" s="5" t="s">
        <v>2829</v>
      </c>
    </row>
    <row r="393" spans="1:10">
      <c r="A393" s="5">
        <v>392</v>
      </c>
      <c r="B393" s="5" t="s">
        <v>1431</v>
      </c>
      <c r="C393" s="5" t="s">
        <v>168</v>
      </c>
      <c r="D393" s="5" t="s">
        <v>2755</v>
      </c>
      <c r="E393" s="5" t="s">
        <v>2756</v>
      </c>
      <c r="F393" s="5" t="s">
        <v>2757</v>
      </c>
      <c r="G393" s="5" t="s">
        <v>1829</v>
      </c>
      <c r="H393" s="5" t="s">
        <v>2758</v>
      </c>
      <c r="J393" s="5" t="s">
        <v>2829</v>
      </c>
    </row>
    <row r="394" spans="1:10">
      <c r="A394" s="5">
        <v>393</v>
      </c>
      <c r="B394" s="5" t="s">
        <v>1431</v>
      </c>
      <c r="C394" s="5" t="s">
        <v>168</v>
      </c>
      <c r="D394" s="5" t="s">
        <v>2759</v>
      </c>
      <c r="E394" s="5" t="s">
        <v>2760</v>
      </c>
      <c r="F394" s="5" t="s">
        <v>2761</v>
      </c>
      <c r="G394" s="5" t="s">
        <v>1444</v>
      </c>
      <c r="H394" s="5" t="s">
        <v>2762</v>
      </c>
      <c r="J394" s="5" t="s">
        <v>2829</v>
      </c>
    </row>
    <row r="395" spans="1:10">
      <c r="A395" s="5">
        <v>394</v>
      </c>
      <c r="B395" s="5" t="s">
        <v>1431</v>
      </c>
      <c r="C395" s="5" t="s">
        <v>168</v>
      </c>
      <c r="D395" s="5" t="s">
        <v>2763</v>
      </c>
      <c r="E395" s="5" t="s">
        <v>2764</v>
      </c>
      <c r="F395" s="5" t="s">
        <v>2765</v>
      </c>
      <c r="G395" s="5" t="s">
        <v>2766</v>
      </c>
      <c r="H395" s="5" t="s">
        <v>2767</v>
      </c>
      <c r="J395" s="5" t="s">
        <v>2829</v>
      </c>
    </row>
    <row r="396" spans="1:10">
      <c r="A396" s="5">
        <v>395</v>
      </c>
      <c r="B396" s="5" t="s">
        <v>1431</v>
      </c>
      <c r="C396" s="5" t="s">
        <v>168</v>
      </c>
      <c r="D396" s="5" t="s">
        <v>2768</v>
      </c>
      <c r="E396" s="5" t="s">
        <v>2769</v>
      </c>
      <c r="F396" s="5" t="s">
        <v>2770</v>
      </c>
      <c r="G396" s="5" t="s">
        <v>1719</v>
      </c>
      <c r="H396" s="5" t="s">
        <v>2771</v>
      </c>
      <c r="J396" s="5" t="s">
        <v>2829</v>
      </c>
    </row>
    <row r="397" spans="1:10">
      <c r="A397" s="5">
        <v>396</v>
      </c>
      <c r="B397" s="5" t="s">
        <v>1431</v>
      </c>
      <c r="C397" s="5" t="s">
        <v>168</v>
      </c>
      <c r="D397" s="5" t="s">
        <v>2772</v>
      </c>
      <c r="E397" s="5" t="s">
        <v>2773</v>
      </c>
      <c r="F397" s="5" t="s">
        <v>2774</v>
      </c>
      <c r="G397" s="5" t="s">
        <v>1549</v>
      </c>
      <c r="H397" s="5" t="s">
        <v>2775</v>
      </c>
      <c r="J397" s="5" t="s">
        <v>2829</v>
      </c>
    </row>
    <row r="398" spans="1:10">
      <c r="A398" s="5">
        <v>397</v>
      </c>
      <c r="B398" s="5" t="s">
        <v>1431</v>
      </c>
      <c r="C398" s="5" t="s">
        <v>168</v>
      </c>
      <c r="D398" s="5" t="s">
        <v>2776</v>
      </c>
      <c r="E398" s="5" t="s">
        <v>2777</v>
      </c>
      <c r="F398" s="5" t="s">
        <v>2778</v>
      </c>
      <c r="G398" s="5" t="s">
        <v>1668</v>
      </c>
      <c r="H398" s="5" t="s">
        <v>2779</v>
      </c>
      <c r="J398" s="5" t="s">
        <v>2829</v>
      </c>
    </row>
    <row r="399" spans="1:10">
      <c r="A399" s="5">
        <v>398</v>
      </c>
      <c r="B399" s="5" t="s">
        <v>1431</v>
      </c>
      <c r="C399" s="5" t="s">
        <v>168</v>
      </c>
      <c r="D399" s="5" t="s">
        <v>2780</v>
      </c>
      <c r="E399" s="5" t="s">
        <v>2781</v>
      </c>
      <c r="F399" s="5" t="s">
        <v>2782</v>
      </c>
      <c r="G399" s="5" t="s">
        <v>1759</v>
      </c>
      <c r="H399" s="5" t="s">
        <v>2783</v>
      </c>
      <c r="J399" s="5" t="s">
        <v>2829</v>
      </c>
    </row>
    <row r="400" spans="1:10">
      <c r="A400" s="5">
        <v>399</v>
      </c>
      <c r="B400" s="5" t="s">
        <v>1431</v>
      </c>
      <c r="C400" s="5" t="s">
        <v>168</v>
      </c>
      <c r="D400" s="5" t="s">
        <v>2784</v>
      </c>
      <c r="E400" s="5" t="s">
        <v>2785</v>
      </c>
      <c r="F400" s="5" t="s">
        <v>2786</v>
      </c>
      <c r="G400" s="5" t="s">
        <v>1448</v>
      </c>
      <c r="H400" s="5" t="s">
        <v>2787</v>
      </c>
      <c r="J400" s="5" t="s">
        <v>2829</v>
      </c>
    </row>
    <row r="401" spans="1:10">
      <c r="A401" s="5">
        <v>400</v>
      </c>
      <c r="B401" s="5" t="s">
        <v>1431</v>
      </c>
      <c r="C401" s="5" t="s">
        <v>168</v>
      </c>
      <c r="D401" s="5" t="s">
        <v>2788</v>
      </c>
      <c r="E401" s="5" t="s">
        <v>2789</v>
      </c>
      <c r="F401" s="5" t="s">
        <v>2790</v>
      </c>
      <c r="G401" s="5" t="s">
        <v>2087</v>
      </c>
      <c r="H401" s="5" t="s">
        <v>2480</v>
      </c>
      <c r="J401" s="5" t="s">
        <v>2829</v>
      </c>
    </row>
    <row r="402" spans="1:10">
      <c r="A402" s="5">
        <v>401</v>
      </c>
      <c r="B402" s="5" t="s">
        <v>1431</v>
      </c>
      <c r="C402" s="5" t="s">
        <v>168</v>
      </c>
      <c r="D402" s="5" t="s">
        <v>2791</v>
      </c>
      <c r="E402" s="5" t="s">
        <v>2792</v>
      </c>
      <c r="F402" s="5" t="s">
        <v>2793</v>
      </c>
      <c r="G402" s="5" t="s">
        <v>1687</v>
      </c>
      <c r="H402" s="5" t="s">
        <v>2794</v>
      </c>
      <c r="J402" s="5" t="s">
        <v>2829</v>
      </c>
    </row>
    <row r="403" spans="1:10">
      <c r="A403" s="5">
        <v>402</v>
      </c>
      <c r="B403" s="5" t="s">
        <v>1431</v>
      </c>
      <c r="C403" s="5" t="s">
        <v>168</v>
      </c>
      <c r="D403" s="5" t="s">
        <v>2795</v>
      </c>
      <c r="E403" s="5" t="s">
        <v>2796</v>
      </c>
      <c r="F403" s="5" t="s">
        <v>2797</v>
      </c>
      <c r="G403" s="5" t="s">
        <v>1673</v>
      </c>
      <c r="H403" s="5" t="s">
        <v>2798</v>
      </c>
      <c r="J403" s="5" t="s">
        <v>2829</v>
      </c>
    </row>
    <row r="404" spans="1:10">
      <c r="A404" s="5">
        <v>403</v>
      </c>
      <c r="B404" s="5" t="s">
        <v>1431</v>
      </c>
      <c r="C404" s="5" t="s">
        <v>168</v>
      </c>
      <c r="D404" s="5" t="s">
        <v>2799</v>
      </c>
      <c r="E404" s="5" t="s">
        <v>2800</v>
      </c>
      <c r="F404" s="5" t="s">
        <v>2801</v>
      </c>
      <c r="G404" s="5" t="s">
        <v>1444</v>
      </c>
      <c r="H404" s="5" t="s">
        <v>2802</v>
      </c>
      <c r="J404" s="5" t="s">
        <v>2829</v>
      </c>
    </row>
    <row r="405" spans="1:10">
      <c r="A405" s="5">
        <v>404</v>
      </c>
      <c r="B405" s="5" t="s">
        <v>1431</v>
      </c>
      <c r="C405" s="5" t="s">
        <v>168</v>
      </c>
      <c r="D405" s="5" t="s">
        <v>2803</v>
      </c>
      <c r="E405" s="5" t="s">
        <v>2804</v>
      </c>
      <c r="F405" s="5" t="s">
        <v>2805</v>
      </c>
      <c r="G405" s="5" t="s">
        <v>1444</v>
      </c>
      <c r="H405" s="5" t="s">
        <v>1611</v>
      </c>
      <c r="J405" s="5" t="s">
        <v>2829</v>
      </c>
    </row>
    <row r="406" spans="1:10">
      <c r="A406" s="5">
        <v>405</v>
      </c>
      <c r="B406" s="5" t="s">
        <v>1431</v>
      </c>
      <c r="C406" s="5" t="s">
        <v>168</v>
      </c>
      <c r="D406" s="5" t="s">
        <v>2806</v>
      </c>
      <c r="E406" s="5" t="s">
        <v>2807</v>
      </c>
      <c r="F406" s="5" t="s">
        <v>2808</v>
      </c>
      <c r="G406" s="5" t="s">
        <v>1615</v>
      </c>
      <c r="H406" s="5" t="s">
        <v>2809</v>
      </c>
      <c r="J406" s="5" t="s">
        <v>2829</v>
      </c>
    </row>
    <row r="407" spans="1:10">
      <c r="A407" s="5">
        <v>406</v>
      </c>
      <c r="B407" s="5" t="s">
        <v>1431</v>
      </c>
      <c r="C407" s="5" t="s">
        <v>168</v>
      </c>
      <c r="D407" s="5" t="s">
        <v>3013</v>
      </c>
      <c r="E407" s="5" t="s">
        <v>3014</v>
      </c>
      <c r="F407" s="5" t="s">
        <v>2854</v>
      </c>
      <c r="G407" s="5" t="s">
        <v>3015</v>
      </c>
      <c r="J407" s="5" t="s">
        <v>2829</v>
      </c>
    </row>
    <row r="408" spans="1:10">
      <c r="A408" s="5">
        <v>407</v>
      </c>
      <c r="B408" s="5" t="s">
        <v>1431</v>
      </c>
      <c r="C408" s="5" t="s">
        <v>168</v>
      </c>
      <c r="D408" s="5" t="s">
        <v>2810</v>
      </c>
      <c r="E408" s="5" t="s">
        <v>2811</v>
      </c>
      <c r="F408" s="5" t="s">
        <v>2812</v>
      </c>
      <c r="G408" s="5" t="s">
        <v>2813</v>
      </c>
      <c r="J408" s="5" t="s">
        <v>2829</v>
      </c>
    </row>
    <row r="409" spans="1:10">
      <c r="A409" s="5">
        <v>408</v>
      </c>
      <c r="B409" s="5" t="s">
        <v>1431</v>
      </c>
      <c r="C409" s="5" t="s">
        <v>168</v>
      </c>
      <c r="D409" s="5" t="s">
        <v>3016</v>
      </c>
      <c r="E409" s="5" t="s">
        <v>3017</v>
      </c>
      <c r="F409" s="5" t="s">
        <v>3018</v>
      </c>
      <c r="G409" s="5" t="s">
        <v>1565</v>
      </c>
      <c r="J409" s="5" t="s">
        <v>2829</v>
      </c>
    </row>
    <row r="410" spans="1:10">
      <c r="A410" s="5">
        <v>409</v>
      </c>
      <c r="B410" s="5" t="s">
        <v>1431</v>
      </c>
      <c r="C410" s="5" t="s">
        <v>168</v>
      </c>
      <c r="D410" s="5" t="s">
        <v>2814</v>
      </c>
      <c r="E410" s="5" t="s">
        <v>2815</v>
      </c>
      <c r="F410" s="5" t="s">
        <v>2816</v>
      </c>
      <c r="G410" s="5" t="s">
        <v>1453</v>
      </c>
      <c r="H410" s="5" t="s">
        <v>2817</v>
      </c>
      <c r="J410" s="5" t="s">
        <v>2829</v>
      </c>
    </row>
    <row r="411" spans="1:10">
      <c r="A411" s="5">
        <v>410</v>
      </c>
      <c r="B411" s="5" t="s">
        <v>1431</v>
      </c>
      <c r="C411" s="5" t="s">
        <v>168</v>
      </c>
      <c r="D411" s="5" t="s">
        <v>2818</v>
      </c>
      <c r="E411" s="5" t="s">
        <v>2819</v>
      </c>
      <c r="F411" s="5" t="s">
        <v>2739</v>
      </c>
      <c r="G411" s="5" t="s">
        <v>2820</v>
      </c>
      <c r="J411" s="5" t="s">
        <v>2829</v>
      </c>
    </row>
    <row r="412" spans="1:10">
      <c r="A412" s="5">
        <v>411</v>
      </c>
      <c r="B412" s="5" t="s">
        <v>1431</v>
      </c>
      <c r="C412" s="5" t="s">
        <v>168</v>
      </c>
      <c r="D412" s="5" t="s">
        <v>2821</v>
      </c>
      <c r="E412" s="5" t="s">
        <v>2822</v>
      </c>
      <c r="F412" s="5" t="s">
        <v>1434</v>
      </c>
      <c r="G412" s="5" t="s">
        <v>2823</v>
      </c>
      <c r="H412" s="5" t="s">
        <v>1440</v>
      </c>
      <c r="J412" s="5" t="s">
        <v>2829</v>
      </c>
    </row>
    <row r="413" spans="1:10">
      <c r="A413" s="5">
        <v>412</v>
      </c>
      <c r="B413" s="5" t="s">
        <v>1431</v>
      </c>
      <c r="C413" s="5" t="s">
        <v>168</v>
      </c>
      <c r="D413" s="5" t="s">
        <v>2824</v>
      </c>
      <c r="E413" s="5" t="s">
        <v>2825</v>
      </c>
      <c r="F413" s="5" t="s">
        <v>2826</v>
      </c>
      <c r="G413" s="5" t="s">
        <v>2827</v>
      </c>
      <c r="H413" s="5" t="s">
        <v>2828</v>
      </c>
      <c r="J413" s="5" t="s">
        <v>2829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1406</v>
      </c>
      <c r="B1" t="s">
        <v>491</v>
      </c>
      <c r="C1" t="s">
        <v>492</v>
      </c>
      <c r="D1" t="s">
        <v>1405</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793</v>
      </c>
      <c r="C13" t="s">
        <v>795</v>
      </c>
      <c r="D13" t="s">
        <v>796</v>
      </c>
    </row>
    <row r="14" spans="1:4">
      <c r="A14" s="1071">
        <v>13</v>
      </c>
      <c r="B14" t="s">
        <v>793</v>
      </c>
      <c r="C14" t="s">
        <v>793</v>
      </c>
      <c r="D14" t="s">
        <v>794</v>
      </c>
    </row>
    <row r="15" spans="1:4">
      <c r="A15" s="1071">
        <v>14</v>
      </c>
      <c r="B15" t="s">
        <v>793</v>
      </c>
      <c r="C15" t="s">
        <v>797</v>
      </c>
      <c r="D15" t="s">
        <v>798</v>
      </c>
    </row>
    <row r="16" spans="1:4">
      <c r="A16" s="1071">
        <v>15</v>
      </c>
      <c r="B16" t="s">
        <v>793</v>
      </c>
      <c r="C16" t="s">
        <v>799</v>
      </c>
      <c r="D16" t="s">
        <v>800</v>
      </c>
    </row>
    <row r="17" spans="1:4">
      <c r="A17" s="1071">
        <v>16</v>
      </c>
      <c r="B17" t="s">
        <v>793</v>
      </c>
      <c r="C17" t="s">
        <v>801</v>
      </c>
      <c r="D17" t="s">
        <v>802</v>
      </c>
    </row>
    <row r="18" spans="1:4">
      <c r="A18" s="1071">
        <v>17</v>
      </c>
      <c r="B18" t="s">
        <v>793</v>
      </c>
      <c r="C18" t="s">
        <v>803</v>
      </c>
      <c r="D18" t="s">
        <v>804</v>
      </c>
    </row>
    <row r="19" spans="1:4">
      <c r="A19" s="1071">
        <v>18</v>
      </c>
      <c r="B19" t="s">
        <v>793</v>
      </c>
      <c r="C19" t="s">
        <v>805</v>
      </c>
      <c r="D19" t="s">
        <v>806</v>
      </c>
    </row>
    <row r="20" spans="1:4">
      <c r="A20" s="1071">
        <v>19</v>
      </c>
      <c r="B20" t="s">
        <v>793</v>
      </c>
      <c r="C20" t="s">
        <v>807</v>
      </c>
      <c r="D20" t="s">
        <v>808</v>
      </c>
    </row>
    <row r="21" spans="1:4">
      <c r="A21" s="1071">
        <v>20</v>
      </c>
      <c r="B21" t="s">
        <v>793</v>
      </c>
      <c r="C21" t="s">
        <v>809</v>
      </c>
      <c r="D21" t="s">
        <v>810</v>
      </c>
    </row>
    <row r="22" spans="1:4">
      <c r="A22" s="1071">
        <v>21</v>
      </c>
      <c r="B22" t="s">
        <v>793</v>
      </c>
      <c r="C22" t="s">
        <v>811</v>
      </c>
      <c r="D22" t="s">
        <v>812</v>
      </c>
    </row>
    <row r="23" spans="1:4">
      <c r="A23" s="1071">
        <v>22</v>
      </c>
      <c r="B23" t="s">
        <v>793</v>
      </c>
      <c r="C23" t="s">
        <v>813</v>
      </c>
      <c r="D23" t="s">
        <v>814</v>
      </c>
    </row>
    <row r="24" spans="1:4">
      <c r="A24" s="1071">
        <v>23</v>
      </c>
      <c r="B24" t="s">
        <v>793</v>
      </c>
      <c r="C24" t="s">
        <v>815</v>
      </c>
      <c r="D24" t="s">
        <v>816</v>
      </c>
    </row>
    <row r="25" spans="1:4">
      <c r="A25" s="1071">
        <v>24</v>
      </c>
      <c r="B25" t="s">
        <v>793</v>
      </c>
      <c r="C25" t="s">
        <v>817</v>
      </c>
      <c r="D25" t="s">
        <v>818</v>
      </c>
    </row>
    <row r="26" spans="1:4">
      <c r="A26" s="1071">
        <v>25</v>
      </c>
      <c r="B26" t="s">
        <v>819</v>
      </c>
      <c r="C26" t="s">
        <v>819</v>
      </c>
      <c r="D26" t="s">
        <v>820</v>
      </c>
    </row>
    <row r="27" spans="1:4">
      <c r="A27" s="1071">
        <v>26</v>
      </c>
      <c r="B27" t="s">
        <v>819</v>
      </c>
      <c r="C27" t="s">
        <v>821</v>
      </c>
      <c r="D27" t="s">
        <v>822</v>
      </c>
    </row>
    <row r="28" spans="1:4">
      <c r="A28" s="1071">
        <v>27</v>
      </c>
      <c r="B28" t="s">
        <v>819</v>
      </c>
      <c r="C28" t="s">
        <v>823</v>
      </c>
      <c r="D28" t="s">
        <v>824</v>
      </c>
    </row>
    <row r="29" spans="1:4">
      <c r="A29" s="1071">
        <v>28</v>
      </c>
      <c r="B29" t="s">
        <v>819</v>
      </c>
      <c r="C29" t="s">
        <v>825</v>
      </c>
      <c r="D29" t="s">
        <v>826</v>
      </c>
    </row>
    <row r="30" spans="1:4">
      <c r="A30" s="1071">
        <v>29</v>
      </c>
      <c r="B30" t="s">
        <v>819</v>
      </c>
      <c r="C30" t="s">
        <v>827</v>
      </c>
      <c r="D30" t="s">
        <v>828</v>
      </c>
    </row>
    <row r="31" spans="1:4">
      <c r="A31" s="1071">
        <v>30</v>
      </c>
      <c r="B31" t="s">
        <v>819</v>
      </c>
      <c r="C31" t="s">
        <v>829</v>
      </c>
      <c r="D31" t="s">
        <v>830</v>
      </c>
    </row>
    <row r="32" spans="1:4">
      <c r="A32" s="1071">
        <v>31</v>
      </c>
      <c r="B32" t="s">
        <v>819</v>
      </c>
      <c r="C32" t="s">
        <v>831</v>
      </c>
      <c r="D32" t="s">
        <v>832</v>
      </c>
    </row>
    <row r="33" spans="1:4">
      <c r="A33" s="1071">
        <v>32</v>
      </c>
      <c r="B33" t="s">
        <v>819</v>
      </c>
      <c r="C33" t="s">
        <v>833</v>
      </c>
      <c r="D33" t="s">
        <v>834</v>
      </c>
    </row>
    <row r="34" spans="1:4">
      <c r="A34" s="1071">
        <v>33</v>
      </c>
      <c r="B34" t="s">
        <v>819</v>
      </c>
      <c r="C34" t="s">
        <v>835</v>
      </c>
      <c r="D34" t="s">
        <v>836</v>
      </c>
    </row>
    <row r="35" spans="1:4">
      <c r="A35" s="1071">
        <v>34</v>
      </c>
      <c r="B35" t="s">
        <v>819</v>
      </c>
      <c r="C35" t="s">
        <v>837</v>
      </c>
      <c r="D35" t="s">
        <v>838</v>
      </c>
    </row>
    <row r="36" spans="1:4">
      <c r="A36" s="1071">
        <v>35</v>
      </c>
      <c r="B36" t="s">
        <v>839</v>
      </c>
      <c r="C36" t="s">
        <v>841</v>
      </c>
      <c r="D36" t="s">
        <v>842</v>
      </c>
    </row>
    <row r="37" spans="1:4">
      <c r="A37" s="1071">
        <v>36</v>
      </c>
      <c r="B37" t="s">
        <v>839</v>
      </c>
      <c r="C37" t="s">
        <v>843</v>
      </c>
      <c r="D37" t="s">
        <v>844</v>
      </c>
    </row>
    <row r="38" spans="1:4">
      <c r="A38" s="1071">
        <v>37</v>
      </c>
      <c r="B38" t="s">
        <v>839</v>
      </c>
      <c r="C38" t="s">
        <v>845</v>
      </c>
      <c r="D38" t="s">
        <v>846</v>
      </c>
    </row>
    <row r="39" spans="1:4">
      <c r="A39" s="1071">
        <v>38</v>
      </c>
      <c r="B39" t="s">
        <v>839</v>
      </c>
      <c r="C39" t="s">
        <v>847</v>
      </c>
      <c r="D39" t="s">
        <v>848</v>
      </c>
    </row>
    <row r="40" spans="1:4">
      <c r="A40" s="1071">
        <v>39</v>
      </c>
      <c r="B40" t="s">
        <v>839</v>
      </c>
      <c r="C40" t="s">
        <v>839</v>
      </c>
      <c r="D40" t="s">
        <v>840</v>
      </c>
    </row>
    <row r="41" spans="1:4">
      <c r="A41" s="1071">
        <v>40</v>
      </c>
      <c r="B41" t="s">
        <v>839</v>
      </c>
      <c r="C41" t="s">
        <v>849</v>
      </c>
      <c r="D41" t="s">
        <v>850</v>
      </c>
    </row>
    <row r="42" spans="1:4">
      <c r="A42" s="1071">
        <v>41</v>
      </c>
      <c r="B42" t="s">
        <v>839</v>
      </c>
      <c r="C42" t="s">
        <v>851</v>
      </c>
      <c r="D42" t="s">
        <v>852</v>
      </c>
    </row>
    <row r="43" spans="1:4">
      <c r="A43" s="1071">
        <v>42</v>
      </c>
      <c r="B43" t="s">
        <v>839</v>
      </c>
      <c r="C43" t="s">
        <v>853</v>
      </c>
      <c r="D43" t="s">
        <v>854</v>
      </c>
    </row>
    <row r="44" spans="1:4">
      <c r="A44" s="1071">
        <v>43</v>
      </c>
      <c r="B44" t="s">
        <v>839</v>
      </c>
      <c r="C44" t="s">
        <v>855</v>
      </c>
      <c r="D44" t="s">
        <v>856</v>
      </c>
    </row>
    <row r="45" spans="1:4">
      <c r="A45" s="1071">
        <v>44</v>
      </c>
      <c r="B45" t="s">
        <v>839</v>
      </c>
      <c r="C45" t="s">
        <v>857</v>
      </c>
      <c r="D45" t="s">
        <v>858</v>
      </c>
    </row>
    <row r="46" spans="1:4">
      <c r="A46" s="1071">
        <v>45</v>
      </c>
      <c r="B46" t="s">
        <v>839</v>
      </c>
      <c r="C46" t="s">
        <v>859</v>
      </c>
      <c r="D46" t="s">
        <v>860</v>
      </c>
    </row>
    <row r="47" spans="1:4">
      <c r="A47" s="1071">
        <v>46</v>
      </c>
      <c r="B47" t="s">
        <v>839</v>
      </c>
      <c r="C47" t="s">
        <v>861</v>
      </c>
      <c r="D47" t="s">
        <v>862</v>
      </c>
    </row>
    <row r="48" spans="1:4">
      <c r="A48" s="1071">
        <v>47</v>
      </c>
      <c r="B48" t="s">
        <v>863</v>
      </c>
      <c r="C48" t="s">
        <v>865</v>
      </c>
      <c r="D48" t="s">
        <v>866</v>
      </c>
    </row>
    <row r="49" spans="1:4">
      <c r="A49" s="1071">
        <v>48</v>
      </c>
      <c r="B49" t="s">
        <v>863</v>
      </c>
      <c r="C49" t="s">
        <v>867</v>
      </c>
      <c r="D49" t="s">
        <v>868</v>
      </c>
    </row>
    <row r="50" spans="1:4">
      <c r="A50" s="1071">
        <v>49</v>
      </c>
      <c r="B50" t="s">
        <v>863</v>
      </c>
      <c r="C50" t="s">
        <v>869</v>
      </c>
      <c r="D50" t="s">
        <v>870</v>
      </c>
    </row>
    <row r="51" spans="1:4">
      <c r="A51" s="1071">
        <v>50</v>
      </c>
      <c r="B51" t="s">
        <v>863</v>
      </c>
      <c r="C51" t="s">
        <v>863</v>
      </c>
      <c r="D51" t="s">
        <v>864</v>
      </c>
    </row>
    <row r="52" spans="1:4">
      <c r="A52" s="1071">
        <v>51</v>
      </c>
      <c r="B52" t="s">
        <v>863</v>
      </c>
      <c r="C52" t="s">
        <v>871</v>
      </c>
      <c r="D52" t="s">
        <v>872</v>
      </c>
    </row>
    <row r="53" spans="1:4">
      <c r="A53" s="1071">
        <v>52</v>
      </c>
      <c r="B53" t="s">
        <v>863</v>
      </c>
      <c r="C53" t="s">
        <v>873</v>
      </c>
      <c r="D53" t="s">
        <v>874</v>
      </c>
    </row>
    <row r="54" spans="1:4">
      <c r="A54" s="1071">
        <v>53</v>
      </c>
      <c r="B54" t="s">
        <v>863</v>
      </c>
      <c r="C54" t="s">
        <v>875</v>
      </c>
      <c r="D54" t="s">
        <v>876</v>
      </c>
    </row>
    <row r="55" spans="1:4">
      <c r="A55" s="1071">
        <v>54</v>
      </c>
      <c r="B55" t="s">
        <v>863</v>
      </c>
      <c r="C55" t="s">
        <v>877</v>
      </c>
      <c r="D55" t="s">
        <v>878</v>
      </c>
    </row>
    <row r="56" spans="1:4">
      <c r="A56" s="1071">
        <v>55</v>
      </c>
      <c r="B56" t="s">
        <v>863</v>
      </c>
      <c r="C56" t="s">
        <v>879</v>
      </c>
      <c r="D56" t="s">
        <v>880</v>
      </c>
    </row>
    <row r="57" spans="1:4">
      <c r="A57" s="1071">
        <v>56</v>
      </c>
      <c r="B57" t="s">
        <v>863</v>
      </c>
      <c r="C57" t="s">
        <v>881</v>
      </c>
      <c r="D57" t="s">
        <v>882</v>
      </c>
    </row>
    <row r="58" spans="1:4">
      <c r="A58" s="1071">
        <v>57</v>
      </c>
      <c r="B58" t="s">
        <v>863</v>
      </c>
      <c r="C58" t="s">
        <v>883</v>
      </c>
      <c r="D58" t="s">
        <v>884</v>
      </c>
    </row>
    <row r="59" spans="1:4">
      <c r="A59" s="1071">
        <v>58</v>
      </c>
      <c r="B59" t="s">
        <v>863</v>
      </c>
      <c r="C59" t="s">
        <v>885</v>
      </c>
      <c r="D59" t="s">
        <v>886</v>
      </c>
    </row>
    <row r="60" spans="1:4">
      <c r="A60" s="1071">
        <v>59</v>
      </c>
      <c r="B60" t="s">
        <v>863</v>
      </c>
      <c r="C60" t="s">
        <v>887</v>
      </c>
      <c r="D60" t="s">
        <v>888</v>
      </c>
    </row>
    <row r="61" spans="1:4">
      <c r="A61" s="1071">
        <v>60</v>
      </c>
      <c r="B61" t="s">
        <v>863</v>
      </c>
      <c r="C61" t="s">
        <v>889</v>
      </c>
      <c r="D61" t="s">
        <v>890</v>
      </c>
    </row>
    <row r="62" spans="1:4">
      <c r="A62" s="1071">
        <v>61</v>
      </c>
      <c r="B62" t="s">
        <v>891</v>
      </c>
      <c r="C62" t="s">
        <v>891</v>
      </c>
      <c r="D62" t="s">
        <v>892</v>
      </c>
    </row>
    <row r="63" spans="1:4">
      <c r="A63" s="1071">
        <v>62</v>
      </c>
      <c r="B63" t="s">
        <v>891</v>
      </c>
      <c r="C63" t="s">
        <v>893</v>
      </c>
      <c r="D63" t="s">
        <v>894</v>
      </c>
    </row>
    <row r="64" spans="1:4">
      <c r="A64" s="1071">
        <v>63</v>
      </c>
      <c r="B64" t="s">
        <v>891</v>
      </c>
      <c r="C64" t="s">
        <v>895</v>
      </c>
      <c r="D64" t="s">
        <v>896</v>
      </c>
    </row>
    <row r="65" spans="1:4">
      <c r="A65" s="1071">
        <v>64</v>
      </c>
      <c r="B65" t="s">
        <v>891</v>
      </c>
      <c r="C65" t="s">
        <v>897</v>
      </c>
      <c r="D65" t="s">
        <v>898</v>
      </c>
    </row>
    <row r="66" spans="1:4">
      <c r="A66" s="1071">
        <v>65</v>
      </c>
      <c r="B66" t="s">
        <v>891</v>
      </c>
      <c r="C66" t="s">
        <v>899</v>
      </c>
      <c r="D66" t="s">
        <v>900</v>
      </c>
    </row>
    <row r="67" spans="1:4">
      <c r="A67" s="1071">
        <v>66</v>
      </c>
      <c r="B67" t="s">
        <v>891</v>
      </c>
      <c r="C67" t="s">
        <v>901</v>
      </c>
      <c r="D67" t="s">
        <v>902</v>
      </c>
    </row>
    <row r="68" spans="1:4">
      <c r="A68" s="1071">
        <v>67</v>
      </c>
      <c r="B68" t="s">
        <v>891</v>
      </c>
      <c r="C68" t="s">
        <v>903</v>
      </c>
      <c r="D68" t="s">
        <v>904</v>
      </c>
    </row>
    <row r="69" spans="1:4">
      <c r="A69" s="1071">
        <v>68</v>
      </c>
      <c r="B69" t="s">
        <v>891</v>
      </c>
      <c r="C69" t="s">
        <v>905</v>
      </c>
      <c r="D69" t="s">
        <v>906</v>
      </c>
    </row>
    <row r="70" spans="1:4">
      <c r="A70" s="1071">
        <v>69</v>
      </c>
      <c r="B70" t="s">
        <v>891</v>
      </c>
      <c r="C70" t="s">
        <v>907</v>
      </c>
      <c r="D70" t="s">
        <v>908</v>
      </c>
    </row>
    <row r="71" spans="1:4">
      <c r="A71" s="1071">
        <v>70</v>
      </c>
      <c r="B71" t="s">
        <v>891</v>
      </c>
      <c r="C71" t="s">
        <v>909</v>
      </c>
      <c r="D71" t="s">
        <v>910</v>
      </c>
    </row>
    <row r="72" spans="1:4">
      <c r="A72" s="1071">
        <v>71</v>
      </c>
      <c r="B72" t="s">
        <v>891</v>
      </c>
      <c r="C72" t="s">
        <v>911</v>
      </c>
      <c r="D72" t="s">
        <v>912</v>
      </c>
    </row>
    <row r="73" spans="1:4">
      <c r="A73" s="1071">
        <v>72</v>
      </c>
      <c r="B73" t="s">
        <v>913</v>
      </c>
      <c r="C73" t="s">
        <v>913</v>
      </c>
      <c r="D73" t="s">
        <v>914</v>
      </c>
    </row>
    <row r="74" spans="1:4">
      <c r="A74" s="1071">
        <v>73</v>
      </c>
      <c r="B74" t="s">
        <v>915</v>
      </c>
      <c r="C74" t="s">
        <v>915</v>
      </c>
      <c r="D74" t="s">
        <v>916</v>
      </c>
    </row>
    <row r="75" spans="1:4">
      <c r="A75" s="1071">
        <v>74</v>
      </c>
      <c r="B75" t="s">
        <v>917</v>
      </c>
      <c r="C75" t="s">
        <v>917</v>
      </c>
      <c r="D75" t="s">
        <v>918</v>
      </c>
    </row>
    <row r="76" spans="1:4">
      <c r="A76" s="1071">
        <v>75</v>
      </c>
      <c r="B76" t="s">
        <v>919</v>
      </c>
      <c r="C76" t="s">
        <v>919</v>
      </c>
      <c r="D76" t="s">
        <v>920</v>
      </c>
    </row>
    <row r="77" spans="1:4">
      <c r="A77" s="1071">
        <v>76</v>
      </c>
      <c r="B77" t="s">
        <v>921</v>
      </c>
      <c r="C77" t="s">
        <v>921</v>
      </c>
      <c r="D77" t="s">
        <v>922</v>
      </c>
    </row>
    <row r="78" spans="1:4">
      <c r="A78" s="1071">
        <v>77</v>
      </c>
      <c r="B78" t="s">
        <v>923</v>
      </c>
      <c r="C78" t="s">
        <v>923</v>
      </c>
      <c r="D78" t="s">
        <v>924</v>
      </c>
    </row>
    <row r="79" spans="1:4">
      <c r="A79" s="1071">
        <v>78</v>
      </c>
      <c r="B79" t="s">
        <v>925</v>
      </c>
      <c r="C79" t="s">
        <v>925</v>
      </c>
      <c r="D79" t="s">
        <v>926</v>
      </c>
    </row>
    <row r="80" spans="1:4">
      <c r="A80" s="1071">
        <v>79</v>
      </c>
      <c r="B80" t="s">
        <v>927</v>
      </c>
      <c r="C80" t="s">
        <v>927</v>
      </c>
      <c r="D80" t="s">
        <v>928</v>
      </c>
    </row>
    <row r="81" spans="1:4">
      <c r="A81" s="1071">
        <v>80</v>
      </c>
      <c r="B81" t="s">
        <v>929</v>
      </c>
      <c r="C81" t="s">
        <v>929</v>
      </c>
      <c r="D81" t="s">
        <v>930</v>
      </c>
    </row>
    <row r="82" spans="1:4">
      <c r="A82" s="1071">
        <v>81</v>
      </c>
      <c r="B82" t="s">
        <v>931</v>
      </c>
      <c r="C82" t="s">
        <v>931</v>
      </c>
      <c r="D82" t="s">
        <v>932</v>
      </c>
    </row>
    <row r="83" spans="1:4">
      <c r="A83" s="1071">
        <v>82</v>
      </c>
      <c r="B83" t="s">
        <v>933</v>
      </c>
      <c r="C83" t="s">
        <v>933</v>
      </c>
      <c r="D83" t="s">
        <v>934</v>
      </c>
    </row>
    <row r="84" spans="1:4">
      <c r="A84" s="1071">
        <v>83</v>
      </c>
      <c r="B84" t="s">
        <v>935</v>
      </c>
      <c r="C84" t="s">
        <v>935</v>
      </c>
      <c r="D84" t="s">
        <v>936</v>
      </c>
    </row>
    <row r="85" spans="1:4">
      <c r="A85" s="1071">
        <v>84</v>
      </c>
      <c r="B85" t="s">
        <v>937</v>
      </c>
      <c r="C85" t="s">
        <v>937</v>
      </c>
      <c r="D85" t="s">
        <v>938</v>
      </c>
    </row>
    <row r="86" spans="1:4">
      <c r="A86" s="1071">
        <v>85</v>
      </c>
      <c r="B86" t="s">
        <v>939</v>
      </c>
      <c r="C86" t="s">
        <v>939</v>
      </c>
      <c r="D86" t="s">
        <v>940</v>
      </c>
    </row>
    <row r="87" spans="1:4">
      <c r="A87" s="1071">
        <v>86</v>
      </c>
      <c r="B87" t="s">
        <v>939</v>
      </c>
      <c r="C87" t="s">
        <v>941</v>
      </c>
      <c r="D87" t="s">
        <v>942</v>
      </c>
    </row>
    <row r="88" spans="1:4">
      <c r="A88" s="1071">
        <v>87</v>
      </c>
      <c r="B88" t="s">
        <v>939</v>
      </c>
      <c r="C88" t="s">
        <v>943</v>
      </c>
      <c r="D88" t="s">
        <v>944</v>
      </c>
    </row>
    <row r="89" spans="1:4">
      <c r="A89" s="1071">
        <v>88</v>
      </c>
      <c r="B89" t="s">
        <v>939</v>
      </c>
      <c r="C89" t="s">
        <v>945</v>
      </c>
      <c r="D89" t="s">
        <v>946</v>
      </c>
    </row>
    <row r="90" spans="1:4">
      <c r="A90" s="1071">
        <v>89</v>
      </c>
      <c r="B90" t="s">
        <v>939</v>
      </c>
      <c r="C90" t="s">
        <v>947</v>
      </c>
      <c r="D90" t="s">
        <v>948</v>
      </c>
    </row>
    <row r="91" spans="1:4">
      <c r="A91" s="1071">
        <v>90</v>
      </c>
      <c r="B91" t="s">
        <v>939</v>
      </c>
      <c r="C91" t="s">
        <v>949</v>
      </c>
      <c r="D91" t="s">
        <v>950</v>
      </c>
    </row>
    <row r="92" spans="1:4">
      <c r="A92" s="1071">
        <v>91</v>
      </c>
      <c r="B92" t="s">
        <v>939</v>
      </c>
      <c r="C92" t="s">
        <v>951</v>
      </c>
      <c r="D92" t="s">
        <v>952</v>
      </c>
    </row>
    <row r="93" spans="1:4">
      <c r="A93" s="1071">
        <v>92</v>
      </c>
      <c r="B93" t="s">
        <v>939</v>
      </c>
      <c r="C93" t="s">
        <v>953</v>
      </c>
      <c r="D93" t="s">
        <v>954</v>
      </c>
    </row>
    <row r="94" spans="1:4">
      <c r="A94" s="1071">
        <v>93</v>
      </c>
      <c r="B94" t="s">
        <v>955</v>
      </c>
      <c r="C94" t="s">
        <v>955</v>
      </c>
      <c r="D94" t="s">
        <v>956</v>
      </c>
    </row>
    <row r="95" spans="1:4">
      <c r="A95" s="1071">
        <v>94</v>
      </c>
      <c r="B95" t="s">
        <v>957</v>
      </c>
      <c r="C95" t="s">
        <v>959</v>
      </c>
      <c r="D95" t="s">
        <v>960</v>
      </c>
    </row>
    <row r="96" spans="1:4">
      <c r="A96" s="1071">
        <v>95</v>
      </c>
      <c r="B96" t="s">
        <v>957</v>
      </c>
      <c r="C96" t="s">
        <v>957</v>
      </c>
      <c r="D96" t="s">
        <v>958</v>
      </c>
    </row>
    <row r="97" spans="1:4">
      <c r="A97" s="1071">
        <v>96</v>
      </c>
      <c r="B97" t="s">
        <v>957</v>
      </c>
      <c r="C97" t="s">
        <v>961</v>
      </c>
      <c r="D97" t="s">
        <v>962</v>
      </c>
    </row>
    <row r="98" spans="1:4">
      <c r="A98" s="1071">
        <v>97</v>
      </c>
      <c r="B98" t="s">
        <v>957</v>
      </c>
      <c r="C98" t="s">
        <v>963</v>
      </c>
      <c r="D98" t="s">
        <v>964</v>
      </c>
    </row>
    <row r="99" spans="1:4">
      <c r="A99" s="1071">
        <v>98</v>
      </c>
      <c r="B99" t="s">
        <v>965</v>
      </c>
      <c r="C99" t="s">
        <v>967</v>
      </c>
      <c r="D99" t="s">
        <v>968</v>
      </c>
    </row>
    <row r="100" spans="1:4">
      <c r="A100" s="1071">
        <v>99</v>
      </c>
      <c r="B100" t="s">
        <v>965</v>
      </c>
      <c r="C100" t="s">
        <v>969</v>
      </c>
      <c r="D100" t="s">
        <v>970</v>
      </c>
    </row>
    <row r="101" spans="1:4">
      <c r="A101" s="1071">
        <v>100</v>
      </c>
      <c r="B101" t="s">
        <v>965</v>
      </c>
      <c r="C101" t="s">
        <v>971</v>
      </c>
      <c r="D101" t="s">
        <v>972</v>
      </c>
    </row>
    <row r="102" spans="1:4">
      <c r="A102" s="1071">
        <v>101</v>
      </c>
      <c r="B102" t="s">
        <v>965</v>
      </c>
      <c r="C102" t="s">
        <v>973</v>
      </c>
      <c r="D102" t="s">
        <v>974</v>
      </c>
    </row>
    <row r="103" spans="1:4">
      <c r="A103" s="1071">
        <v>102</v>
      </c>
      <c r="B103" t="s">
        <v>965</v>
      </c>
      <c r="C103" t="s">
        <v>965</v>
      </c>
      <c r="D103" t="s">
        <v>966</v>
      </c>
    </row>
    <row r="104" spans="1:4">
      <c r="A104" s="1071">
        <v>103</v>
      </c>
      <c r="B104" t="s">
        <v>965</v>
      </c>
      <c r="C104" t="s">
        <v>975</v>
      </c>
      <c r="D104" t="s">
        <v>976</v>
      </c>
    </row>
    <row r="105" spans="1:4">
      <c r="A105" s="1071">
        <v>104</v>
      </c>
      <c r="B105" t="s">
        <v>965</v>
      </c>
      <c r="C105" t="s">
        <v>977</v>
      </c>
      <c r="D105" t="s">
        <v>978</v>
      </c>
    </row>
    <row r="106" spans="1:4">
      <c r="A106" s="1071">
        <v>105</v>
      </c>
      <c r="B106" t="s">
        <v>965</v>
      </c>
      <c r="C106" t="s">
        <v>979</v>
      </c>
      <c r="D106" t="s">
        <v>980</v>
      </c>
    </row>
    <row r="107" spans="1:4">
      <c r="A107" s="1071">
        <v>106</v>
      </c>
      <c r="B107" t="s">
        <v>965</v>
      </c>
      <c r="C107" t="s">
        <v>981</v>
      </c>
      <c r="D107" t="s">
        <v>982</v>
      </c>
    </row>
    <row r="108" spans="1:4">
      <c r="A108" s="1071">
        <v>107</v>
      </c>
      <c r="B108" t="s">
        <v>965</v>
      </c>
      <c r="C108" t="s">
        <v>983</v>
      </c>
      <c r="D108" t="s">
        <v>984</v>
      </c>
    </row>
    <row r="109" spans="1:4">
      <c r="A109" s="1071">
        <v>108</v>
      </c>
      <c r="B109" t="s">
        <v>965</v>
      </c>
      <c r="C109" t="s">
        <v>985</v>
      </c>
      <c r="D109" t="s">
        <v>986</v>
      </c>
    </row>
    <row r="110" spans="1:4">
      <c r="A110" s="1071">
        <v>109</v>
      </c>
      <c r="B110" t="s">
        <v>965</v>
      </c>
      <c r="C110" t="s">
        <v>987</v>
      </c>
      <c r="D110" t="s">
        <v>988</v>
      </c>
    </row>
    <row r="111" spans="1:4">
      <c r="A111" s="1071">
        <v>110</v>
      </c>
      <c r="B111" t="s">
        <v>965</v>
      </c>
      <c r="C111" t="s">
        <v>989</v>
      </c>
      <c r="D111" t="s">
        <v>990</v>
      </c>
    </row>
    <row r="112" spans="1:4">
      <c r="A112" s="1071">
        <v>111</v>
      </c>
      <c r="B112" t="s">
        <v>991</v>
      </c>
      <c r="C112" t="s">
        <v>993</v>
      </c>
      <c r="D112" t="s">
        <v>994</v>
      </c>
    </row>
    <row r="113" spans="1:4">
      <c r="A113" s="1071">
        <v>112</v>
      </c>
      <c r="B113" t="s">
        <v>991</v>
      </c>
      <c r="C113" t="s">
        <v>995</v>
      </c>
      <c r="D113" t="s">
        <v>996</v>
      </c>
    </row>
    <row r="114" spans="1:4">
      <c r="A114" s="1071">
        <v>113</v>
      </c>
      <c r="B114" t="s">
        <v>991</v>
      </c>
      <c r="C114" t="s">
        <v>997</v>
      </c>
      <c r="D114" t="s">
        <v>998</v>
      </c>
    </row>
    <row r="115" spans="1:4">
      <c r="A115" s="1071">
        <v>114</v>
      </c>
      <c r="B115" t="s">
        <v>991</v>
      </c>
      <c r="C115" t="s">
        <v>999</v>
      </c>
      <c r="D115" t="s">
        <v>1000</v>
      </c>
    </row>
    <row r="116" spans="1:4">
      <c r="A116" s="1071">
        <v>115</v>
      </c>
      <c r="B116" t="s">
        <v>991</v>
      </c>
      <c r="C116" t="s">
        <v>1001</v>
      </c>
      <c r="D116" t="s">
        <v>1002</v>
      </c>
    </row>
    <row r="117" spans="1:4">
      <c r="A117" s="1071">
        <v>116</v>
      </c>
      <c r="B117" t="s">
        <v>991</v>
      </c>
      <c r="C117" t="s">
        <v>991</v>
      </c>
      <c r="D117" t="s">
        <v>992</v>
      </c>
    </row>
    <row r="118" spans="1:4">
      <c r="A118" s="1071">
        <v>117</v>
      </c>
      <c r="B118" t="s">
        <v>991</v>
      </c>
      <c r="C118" t="s">
        <v>1003</v>
      </c>
      <c r="D118" t="s">
        <v>1004</v>
      </c>
    </row>
    <row r="119" spans="1:4">
      <c r="A119" s="1071">
        <v>118</v>
      </c>
      <c r="B119" t="s">
        <v>991</v>
      </c>
      <c r="C119" t="s">
        <v>1005</v>
      </c>
      <c r="D119" t="s">
        <v>1006</v>
      </c>
    </row>
    <row r="120" spans="1:4">
      <c r="A120" s="1071">
        <v>119</v>
      </c>
      <c r="B120" t="s">
        <v>991</v>
      </c>
      <c r="C120" t="s">
        <v>1007</v>
      </c>
      <c r="D120" t="s">
        <v>1008</v>
      </c>
    </row>
    <row r="121" spans="1:4">
      <c r="A121" s="1071">
        <v>120</v>
      </c>
      <c r="B121" t="s">
        <v>991</v>
      </c>
      <c r="C121" t="s">
        <v>1009</v>
      </c>
      <c r="D121" t="s">
        <v>1010</v>
      </c>
    </row>
    <row r="122" spans="1:4">
      <c r="A122" s="1071">
        <v>121</v>
      </c>
      <c r="B122" t="s">
        <v>991</v>
      </c>
      <c r="C122" t="s">
        <v>1011</v>
      </c>
      <c r="D122" t="s">
        <v>1012</v>
      </c>
    </row>
    <row r="123" spans="1:4">
      <c r="A123" s="1071">
        <v>122</v>
      </c>
      <c r="B123" t="s">
        <v>991</v>
      </c>
      <c r="C123" t="s">
        <v>1013</v>
      </c>
      <c r="D123" t="s">
        <v>1014</v>
      </c>
    </row>
    <row r="124" spans="1:4">
      <c r="A124" s="1071">
        <v>123</v>
      </c>
      <c r="B124" t="s">
        <v>1015</v>
      </c>
      <c r="C124" t="s">
        <v>1017</v>
      </c>
      <c r="D124" t="s">
        <v>1018</v>
      </c>
    </row>
    <row r="125" spans="1:4">
      <c r="A125" s="1071">
        <v>124</v>
      </c>
      <c r="B125" t="s">
        <v>1015</v>
      </c>
      <c r="C125" t="s">
        <v>1019</v>
      </c>
      <c r="D125" t="s">
        <v>1020</v>
      </c>
    </row>
    <row r="126" spans="1:4">
      <c r="A126" s="1071">
        <v>125</v>
      </c>
      <c r="B126" t="s">
        <v>1015</v>
      </c>
      <c r="C126" t="s">
        <v>1021</v>
      </c>
      <c r="D126" t="s">
        <v>1022</v>
      </c>
    </row>
    <row r="127" spans="1:4">
      <c r="A127" s="1071">
        <v>126</v>
      </c>
      <c r="B127" t="s">
        <v>1015</v>
      </c>
      <c r="C127" t="s">
        <v>1023</v>
      </c>
      <c r="D127" t="s">
        <v>1024</v>
      </c>
    </row>
    <row r="128" spans="1:4">
      <c r="A128" s="1071">
        <v>127</v>
      </c>
      <c r="B128" t="s">
        <v>1015</v>
      </c>
      <c r="C128" t="s">
        <v>1025</v>
      </c>
      <c r="D128" t="s">
        <v>1026</v>
      </c>
    </row>
    <row r="129" spans="1:4">
      <c r="A129" s="1071">
        <v>128</v>
      </c>
      <c r="B129" t="s">
        <v>1015</v>
      </c>
      <c r="C129" t="s">
        <v>1027</v>
      </c>
      <c r="D129" t="s">
        <v>1028</v>
      </c>
    </row>
    <row r="130" spans="1:4">
      <c r="A130" s="1071">
        <v>129</v>
      </c>
      <c r="B130" t="s">
        <v>1015</v>
      </c>
      <c r="C130" t="s">
        <v>1015</v>
      </c>
      <c r="D130" t="s">
        <v>1016</v>
      </c>
    </row>
    <row r="131" spans="1:4">
      <c r="A131" s="1071">
        <v>130</v>
      </c>
      <c r="B131" t="s">
        <v>1015</v>
      </c>
      <c r="C131" t="s">
        <v>1029</v>
      </c>
      <c r="D131" t="s">
        <v>1030</v>
      </c>
    </row>
    <row r="132" spans="1:4">
      <c r="A132" s="1071">
        <v>131</v>
      </c>
      <c r="B132" t="s">
        <v>1015</v>
      </c>
      <c r="C132" t="s">
        <v>1031</v>
      </c>
      <c r="D132" t="s">
        <v>1032</v>
      </c>
    </row>
    <row r="133" spans="1:4">
      <c r="A133" s="1071">
        <v>132</v>
      </c>
      <c r="B133" t="s">
        <v>1015</v>
      </c>
      <c r="C133" t="s">
        <v>1033</v>
      </c>
      <c r="D133" t="s">
        <v>1034</v>
      </c>
    </row>
    <row r="134" spans="1:4">
      <c r="A134" s="1071">
        <v>133</v>
      </c>
      <c r="B134" t="s">
        <v>1015</v>
      </c>
      <c r="C134" t="s">
        <v>1035</v>
      </c>
      <c r="D134" t="s">
        <v>1036</v>
      </c>
    </row>
    <row r="135" spans="1:4">
      <c r="A135" s="1071">
        <v>134</v>
      </c>
      <c r="B135" t="s">
        <v>1015</v>
      </c>
      <c r="C135" t="s">
        <v>1037</v>
      </c>
      <c r="D135" t="s">
        <v>1038</v>
      </c>
    </row>
    <row r="136" spans="1:4">
      <c r="A136" s="1071">
        <v>135</v>
      </c>
      <c r="B136" t="s">
        <v>1039</v>
      </c>
      <c r="C136" t="s">
        <v>1041</v>
      </c>
      <c r="D136" t="s">
        <v>1042</v>
      </c>
    </row>
    <row r="137" spans="1:4">
      <c r="A137" s="1071">
        <v>136</v>
      </c>
      <c r="B137" t="s">
        <v>1039</v>
      </c>
      <c r="C137" t="s">
        <v>1043</v>
      </c>
      <c r="D137" t="s">
        <v>1044</v>
      </c>
    </row>
    <row r="138" spans="1:4">
      <c r="A138" s="1071">
        <v>137</v>
      </c>
      <c r="B138" t="s">
        <v>1039</v>
      </c>
      <c r="C138" t="s">
        <v>1045</v>
      </c>
      <c r="D138" t="s">
        <v>1046</v>
      </c>
    </row>
    <row r="139" spans="1:4">
      <c r="A139" s="1071">
        <v>138</v>
      </c>
      <c r="B139" t="s">
        <v>1039</v>
      </c>
      <c r="C139" t="s">
        <v>1047</v>
      </c>
      <c r="D139" t="s">
        <v>1048</v>
      </c>
    </row>
    <row r="140" spans="1:4">
      <c r="A140" s="1071">
        <v>139</v>
      </c>
      <c r="B140" t="s">
        <v>1039</v>
      </c>
      <c r="C140" t="s">
        <v>1039</v>
      </c>
      <c r="D140" t="s">
        <v>1040</v>
      </c>
    </row>
    <row r="141" spans="1:4">
      <c r="A141" s="1071">
        <v>140</v>
      </c>
      <c r="B141" t="s">
        <v>1039</v>
      </c>
      <c r="C141" t="s">
        <v>1049</v>
      </c>
      <c r="D141" t="s">
        <v>1050</v>
      </c>
    </row>
    <row r="142" spans="1:4">
      <c r="A142" s="1071">
        <v>141</v>
      </c>
      <c r="B142" t="s">
        <v>1039</v>
      </c>
      <c r="C142" t="s">
        <v>1051</v>
      </c>
      <c r="D142" t="s">
        <v>1052</v>
      </c>
    </row>
    <row r="143" spans="1:4">
      <c r="A143" s="1071">
        <v>142</v>
      </c>
      <c r="B143" t="s">
        <v>1039</v>
      </c>
      <c r="C143" t="s">
        <v>1053</v>
      </c>
      <c r="D143" t="s">
        <v>1054</v>
      </c>
    </row>
    <row r="144" spans="1:4">
      <c r="A144" s="1071">
        <v>143</v>
      </c>
      <c r="B144" t="s">
        <v>1039</v>
      </c>
      <c r="C144" t="s">
        <v>1055</v>
      </c>
      <c r="D144" t="s">
        <v>1056</v>
      </c>
    </row>
    <row r="145" spans="1:4">
      <c r="A145" s="1071">
        <v>144</v>
      </c>
      <c r="B145" t="s">
        <v>1039</v>
      </c>
      <c r="C145" t="s">
        <v>1057</v>
      </c>
      <c r="D145" t="s">
        <v>1058</v>
      </c>
    </row>
    <row r="146" spans="1:4">
      <c r="A146" s="1071">
        <v>145</v>
      </c>
      <c r="B146" t="s">
        <v>1059</v>
      </c>
      <c r="C146" t="s">
        <v>1061</v>
      </c>
      <c r="D146" t="s">
        <v>1062</v>
      </c>
    </row>
    <row r="147" spans="1:4">
      <c r="A147" s="1071">
        <v>146</v>
      </c>
      <c r="B147" t="s">
        <v>1059</v>
      </c>
      <c r="C147" t="s">
        <v>1063</v>
      </c>
      <c r="D147" t="s">
        <v>1064</v>
      </c>
    </row>
    <row r="148" spans="1:4">
      <c r="A148" s="1071">
        <v>147</v>
      </c>
      <c r="B148" t="s">
        <v>1059</v>
      </c>
      <c r="C148" t="s">
        <v>1065</v>
      </c>
      <c r="D148" t="s">
        <v>1066</v>
      </c>
    </row>
    <row r="149" spans="1:4">
      <c r="A149" s="1071">
        <v>148</v>
      </c>
      <c r="B149" t="s">
        <v>1059</v>
      </c>
      <c r="C149" t="s">
        <v>1067</v>
      </c>
      <c r="D149" t="s">
        <v>1068</v>
      </c>
    </row>
    <row r="150" spans="1:4">
      <c r="A150" s="1071">
        <v>149</v>
      </c>
      <c r="B150" t="s">
        <v>1059</v>
      </c>
      <c r="C150" t="s">
        <v>1069</v>
      </c>
      <c r="D150" t="s">
        <v>1070</v>
      </c>
    </row>
    <row r="151" spans="1:4">
      <c r="A151" s="1071">
        <v>150</v>
      </c>
      <c r="B151" t="s">
        <v>1059</v>
      </c>
      <c r="C151" t="s">
        <v>1071</v>
      </c>
      <c r="D151" t="s">
        <v>1072</v>
      </c>
    </row>
    <row r="152" spans="1:4">
      <c r="A152" s="1071">
        <v>151</v>
      </c>
      <c r="B152" t="s">
        <v>1059</v>
      </c>
      <c r="C152" t="s">
        <v>1059</v>
      </c>
      <c r="D152" t="s">
        <v>1060</v>
      </c>
    </row>
    <row r="153" spans="1:4">
      <c r="A153" s="1071">
        <v>152</v>
      </c>
      <c r="B153" t="s">
        <v>1059</v>
      </c>
      <c r="C153" t="s">
        <v>1073</v>
      </c>
      <c r="D153" t="s">
        <v>1074</v>
      </c>
    </row>
    <row r="154" spans="1:4">
      <c r="A154" s="1071">
        <v>153</v>
      </c>
      <c r="B154" t="s">
        <v>1059</v>
      </c>
      <c r="C154" t="s">
        <v>1075</v>
      </c>
      <c r="D154" t="s">
        <v>1076</v>
      </c>
    </row>
    <row r="155" spans="1:4">
      <c r="A155" s="1071">
        <v>154</v>
      </c>
      <c r="B155" t="s">
        <v>1059</v>
      </c>
      <c r="C155" t="s">
        <v>1077</v>
      </c>
      <c r="D155" t="s">
        <v>1078</v>
      </c>
    </row>
    <row r="156" spans="1:4">
      <c r="A156" s="1071">
        <v>155</v>
      </c>
      <c r="B156" t="s">
        <v>1059</v>
      </c>
      <c r="C156" t="s">
        <v>1079</v>
      </c>
      <c r="D156" t="s">
        <v>1080</v>
      </c>
    </row>
    <row r="157" spans="1:4">
      <c r="A157" s="1071">
        <v>156</v>
      </c>
      <c r="B157" t="s">
        <v>1059</v>
      </c>
      <c r="C157" t="s">
        <v>1081</v>
      </c>
      <c r="D157" t="s">
        <v>1082</v>
      </c>
    </row>
    <row r="158" spans="1:4">
      <c r="A158" s="1071">
        <v>157</v>
      </c>
      <c r="B158" t="s">
        <v>1059</v>
      </c>
      <c r="C158" t="s">
        <v>1083</v>
      </c>
      <c r="D158" t="s">
        <v>1084</v>
      </c>
    </row>
    <row r="159" spans="1:4">
      <c r="A159" s="1071">
        <v>158</v>
      </c>
      <c r="B159" t="s">
        <v>1059</v>
      </c>
      <c r="C159" t="s">
        <v>1085</v>
      </c>
      <c r="D159" t="s">
        <v>1086</v>
      </c>
    </row>
    <row r="160" spans="1:4">
      <c r="A160" s="1071">
        <v>159</v>
      </c>
      <c r="B160" t="s">
        <v>1059</v>
      </c>
      <c r="C160" t="s">
        <v>1087</v>
      </c>
      <c r="D160" t="s">
        <v>1088</v>
      </c>
    </row>
    <row r="161" spans="1:4">
      <c r="A161" s="1071">
        <v>160</v>
      </c>
      <c r="B161" t="s">
        <v>3019</v>
      </c>
      <c r="C161" t="s">
        <v>3019</v>
      </c>
      <c r="D161" t="s">
        <v>3020</v>
      </c>
    </row>
    <row r="162" spans="1:4">
      <c r="A162" s="1071">
        <v>161</v>
      </c>
      <c r="B162" t="s">
        <v>1089</v>
      </c>
      <c r="C162" t="s">
        <v>1091</v>
      </c>
      <c r="D162" t="s">
        <v>1092</v>
      </c>
    </row>
    <row r="163" spans="1:4">
      <c r="A163" s="1071">
        <v>162</v>
      </c>
      <c r="B163" t="s">
        <v>1089</v>
      </c>
      <c r="C163" t="s">
        <v>1089</v>
      </c>
      <c r="D163" t="s">
        <v>1090</v>
      </c>
    </row>
    <row r="164" spans="1:4">
      <c r="A164" s="1071">
        <v>163</v>
      </c>
      <c r="B164" t="s">
        <v>1089</v>
      </c>
      <c r="C164" t="s">
        <v>1093</v>
      </c>
      <c r="D164" t="s">
        <v>1094</v>
      </c>
    </row>
    <row r="165" spans="1:4">
      <c r="A165" s="1071">
        <v>164</v>
      </c>
      <c r="B165" t="s">
        <v>1089</v>
      </c>
      <c r="C165" t="s">
        <v>1095</v>
      </c>
      <c r="D165" t="s">
        <v>1096</v>
      </c>
    </row>
    <row r="166" spans="1:4">
      <c r="A166" s="1071">
        <v>165</v>
      </c>
      <c r="B166" t="s">
        <v>1097</v>
      </c>
      <c r="C166" t="s">
        <v>1099</v>
      </c>
      <c r="D166" t="s">
        <v>1100</v>
      </c>
    </row>
    <row r="167" spans="1:4">
      <c r="A167" s="1071">
        <v>166</v>
      </c>
      <c r="B167" t="s">
        <v>1097</v>
      </c>
      <c r="C167" t="s">
        <v>1101</v>
      </c>
      <c r="D167" t="s">
        <v>1102</v>
      </c>
    </row>
    <row r="168" spans="1:4">
      <c r="A168" s="1071">
        <v>167</v>
      </c>
      <c r="B168" t="s">
        <v>1097</v>
      </c>
      <c r="C168" t="s">
        <v>1103</v>
      </c>
      <c r="D168" t="s">
        <v>1104</v>
      </c>
    </row>
    <row r="169" spans="1:4">
      <c r="A169" s="1071">
        <v>168</v>
      </c>
      <c r="B169" t="s">
        <v>1097</v>
      </c>
      <c r="C169" t="s">
        <v>1105</v>
      </c>
      <c r="D169" t="s">
        <v>1106</v>
      </c>
    </row>
    <row r="170" spans="1:4">
      <c r="A170" s="1071">
        <v>169</v>
      </c>
      <c r="B170" t="s">
        <v>1097</v>
      </c>
      <c r="C170" t="s">
        <v>1107</v>
      </c>
      <c r="D170" t="s">
        <v>1108</v>
      </c>
    </row>
    <row r="171" spans="1:4">
      <c r="A171" s="1071">
        <v>170</v>
      </c>
      <c r="B171" t="s">
        <v>1097</v>
      </c>
      <c r="C171" t="s">
        <v>1109</v>
      </c>
      <c r="D171" t="s">
        <v>1110</v>
      </c>
    </row>
    <row r="172" spans="1:4">
      <c r="A172" s="1071">
        <v>171</v>
      </c>
      <c r="B172" t="s">
        <v>1097</v>
      </c>
      <c r="C172" t="s">
        <v>1111</v>
      </c>
      <c r="D172" t="s">
        <v>1112</v>
      </c>
    </row>
    <row r="173" spans="1:4">
      <c r="A173" s="1071">
        <v>172</v>
      </c>
      <c r="B173" t="s">
        <v>1097</v>
      </c>
      <c r="C173" t="s">
        <v>1097</v>
      </c>
      <c r="D173" t="s">
        <v>1098</v>
      </c>
    </row>
    <row r="174" spans="1:4">
      <c r="A174" s="1071">
        <v>173</v>
      </c>
      <c r="B174" t="s">
        <v>1097</v>
      </c>
      <c r="C174" t="s">
        <v>1113</v>
      </c>
      <c r="D174" t="s">
        <v>1114</v>
      </c>
    </row>
    <row r="175" spans="1:4">
      <c r="A175" s="1071">
        <v>174</v>
      </c>
      <c r="B175" t="s">
        <v>1097</v>
      </c>
      <c r="C175" t="s">
        <v>1115</v>
      </c>
      <c r="D175" t="s">
        <v>1116</v>
      </c>
    </row>
    <row r="176" spans="1:4">
      <c r="A176" s="1071">
        <v>175</v>
      </c>
      <c r="B176" t="s">
        <v>1097</v>
      </c>
      <c r="C176" t="s">
        <v>1117</v>
      </c>
      <c r="D176" t="s">
        <v>1118</v>
      </c>
    </row>
    <row r="177" spans="1:4">
      <c r="A177" s="1071">
        <v>176</v>
      </c>
      <c r="B177" t="s">
        <v>1097</v>
      </c>
      <c r="C177" t="s">
        <v>1119</v>
      </c>
      <c r="D177" t="s">
        <v>1120</v>
      </c>
    </row>
    <row r="178" spans="1:4">
      <c r="A178" s="1071">
        <v>177</v>
      </c>
      <c r="B178" t="s">
        <v>1097</v>
      </c>
      <c r="C178" t="s">
        <v>1121</v>
      </c>
      <c r="D178" t="s">
        <v>1122</v>
      </c>
    </row>
    <row r="179" spans="1:4">
      <c r="A179" s="1071">
        <v>178</v>
      </c>
      <c r="B179" t="s">
        <v>1097</v>
      </c>
      <c r="C179" t="s">
        <v>1123</v>
      </c>
      <c r="D179" t="s">
        <v>1124</v>
      </c>
    </row>
    <row r="180" spans="1:4">
      <c r="A180" s="1071">
        <v>179</v>
      </c>
      <c r="B180" t="s">
        <v>1097</v>
      </c>
      <c r="C180" t="s">
        <v>1125</v>
      </c>
      <c r="D180" t="s">
        <v>1126</v>
      </c>
    </row>
    <row r="181" spans="1:4">
      <c r="A181" s="1071">
        <v>180</v>
      </c>
      <c r="B181" t="s">
        <v>1097</v>
      </c>
      <c r="C181" t="s">
        <v>1127</v>
      </c>
      <c r="D181" t="s">
        <v>1128</v>
      </c>
    </row>
    <row r="182" spans="1:4">
      <c r="A182" s="1071">
        <v>181</v>
      </c>
      <c r="B182" t="s">
        <v>1129</v>
      </c>
      <c r="C182" t="s">
        <v>1131</v>
      </c>
      <c r="D182" t="s">
        <v>1132</v>
      </c>
    </row>
    <row r="183" spans="1:4">
      <c r="A183" s="1071">
        <v>182</v>
      </c>
      <c r="B183" t="s">
        <v>1129</v>
      </c>
      <c r="C183" t="s">
        <v>1133</v>
      </c>
      <c r="D183" t="s">
        <v>1134</v>
      </c>
    </row>
    <row r="184" spans="1:4">
      <c r="A184" s="1071">
        <v>183</v>
      </c>
      <c r="B184" t="s">
        <v>1129</v>
      </c>
      <c r="C184" t="s">
        <v>1129</v>
      </c>
      <c r="D184" t="s">
        <v>1130</v>
      </c>
    </row>
    <row r="185" spans="1:4">
      <c r="A185" s="1071">
        <v>184</v>
      </c>
      <c r="B185" t="s">
        <v>1129</v>
      </c>
      <c r="C185" t="s">
        <v>1135</v>
      </c>
      <c r="D185" t="s">
        <v>1136</v>
      </c>
    </row>
    <row r="186" spans="1:4">
      <c r="A186" s="1071">
        <v>185</v>
      </c>
      <c r="B186" t="s">
        <v>1129</v>
      </c>
      <c r="C186" t="s">
        <v>1137</v>
      </c>
      <c r="D186" t="s">
        <v>1138</v>
      </c>
    </row>
    <row r="187" spans="1:4">
      <c r="A187" s="1071">
        <v>186</v>
      </c>
      <c r="B187" t="s">
        <v>1129</v>
      </c>
      <c r="C187" t="s">
        <v>1139</v>
      </c>
      <c r="D187" t="s">
        <v>1140</v>
      </c>
    </row>
    <row r="188" spans="1:4">
      <c r="A188" s="1071">
        <v>187</v>
      </c>
      <c r="B188" t="s">
        <v>1129</v>
      </c>
      <c r="C188" t="s">
        <v>1141</v>
      </c>
      <c r="D188" t="s">
        <v>1142</v>
      </c>
    </row>
    <row r="189" spans="1:4">
      <c r="A189" s="1071">
        <v>188</v>
      </c>
      <c r="B189" t="s">
        <v>1129</v>
      </c>
      <c r="C189" t="s">
        <v>1143</v>
      </c>
      <c r="D189" t="s">
        <v>1144</v>
      </c>
    </row>
    <row r="190" spans="1:4">
      <c r="A190" s="1071">
        <v>189</v>
      </c>
      <c r="B190" t="s">
        <v>1129</v>
      </c>
      <c r="C190" t="s">
        <v>1145</v>
      </c>
      <c r="D190" t="s">
        <v>1146</v>
      </c>
    </row>
    <row r="191" spans="1:4">
      <c r="A191" s="1071">
        <v>190</v>
      </c>
      <c r="B191" t="s">
        <v>1129</v>
      </c>
      <c r="C191" t="s">
        <v>1147</v>
      </c>
      <c r="D191" t="s">
        <v>1148</v>
      </c>
    </row>
    <row r="192" spans="1:4">
      <c r="A192" s="1071">
        <v>191</v>
      </c>
      <c r="B192" t="s">
        <v>1149</v>
      </c>
      <c r="C192" t="s">
        <v>1151</v>
      </c>
      <c r="D192" t="s">
        <v>1152</v>
      </c>
    </row>
    <row r="193" spans="1:4">
      <c r="A193" s="1071">
        <v>192</v>
      </c>
      <c r="B193" t="s">
        <v>1149</v>
      </c>
      <c r="C193" t="s">
        <v>1153</v>
      </c>
      <c r="D193" t="s">
        <v>1154</v>
      </c>
    </row>
    <row r="194" spans="1:4">
      <c r="A194" s="1071">
        <v>193</v>
      </c>
      <c r="B194" t="s">
        <v>1149</v>
      </c>
      <c r="C194" t="s">
        <v>1149</v>
      </c>
      <c r="D194" t="s">
        <v>1150</v>
      </c>
    </row>
    <row r="195" spans="1:4">
      <c r="A195" s="1071">
        <v>194</v>
      </c>
      <c r="B195" t="s">
        <v>1149</v>
      </c>
      <c r="C195" t="s">
        <v>1155</v>
      </c>
      <c r="D195" t="s">
        <v>1156</v>
      </c>
    </row>
    <row r="196" spans="1:4">
      <c r="A196" s="1071">
        <v>195</v>
      </c>
      <c r="B196" t="s">
        <v>1149</v>
      </c>
      <c r="C196" t="s">
        <v>901</v>
      </c>
      <c r="D196" t="s">
        <v>1157</v>
      </c>
    </row>
    <row r="197" spans="1:4">
      <c r="A197" s="1071">
        <v>196</v>
      </c>
      <c r="B197" t="s">
        <v>1149</v>
      </c>
      <c r="C197" t="s">
        <v>1158</v>
      </c>
      <c r="D197" t="s">
        <v>1159</v>
      </c>
    </row>
    <row r="198" spans="1:4">
      <c r="A198" s="1071">
        <v>197</v>
      </c>
      <c r="B198" t="s">
        <v>3021</v>
      </c>
      <c r="C198" t="s">
        <v>3021</v>
      </c>
      <c r="D198" t="s">
        <v>1234</v>
      </c>
    </row>
    <row r="199" spans="1:4">
      <c r="A199" s="1071">
        <v>198</v>
      </c>
      <c r="B199" t="s">
        <v>1160</v>
      </c>
      <c r="C199" t="s">
        <v>1162</v>
      </c>
      <c r="D199" t="s">
        <v>1163</v>
      </c>
    </row>
    <row r="200" spans="1:4">
      <c r="A200" s="1071">
        <v>199</v>
      </c>
      <c r="B200" t="s">
        <v>1160</v>
      </c>
      <c r="C200" t="s">
        <v>1164</v>
      </c>
      <c r="D200" t="s">
        <v>1165</v>
      </c>
    </row>
    <row r="201" spans="1:4">
      <c r="A201" s="1071">
        <v>200</v>
      </c>
      <c r="B201" t="s">
        <v>1160</v>
      </c>
      <c r="C201" t="s">
        <v>1166</v>
      </c>
      <c r="D201" t="s">
        <v>1167</v>
      </c>
    </row>
    <row r="202" spans="1:4">
      <c r="A202" s="1071">
        <v>201</v>
      </c>
      <c r="B202" t="s">
        <v>1160</v>
      </c>
      <c r="C202" t="s">
        <v>1168</v>
      </c>
      <c r="D202" t="s">
        <v>1169</v>
      </c>
    </row>
    <row r="203" spans="1:4">
      <c r="A203" s="1071">
        <v>202</v>
      </c>
      <c r="B203" t="s">
        <v>1160</v>
      </c>
      <c r="C203" t="s">
        <v>1160</v>
      </c>
      <c r="D203" t="s">
        <v>1161</v>
      </c>
    </row>
    <row r="204" spans="1:4">
      <c r="A204" s="1071">
        <v>203</v>
      </c>
      <c r="B204" t="s">
        <v>1160</v>
      </c>
      <c r="C204" t="s">
        <v>1170</v>
      </c>
      <c r="D204" t="s">
        <v>1171</v>
      </c>
    </row>
    <row r="205" spans="1:4">
      <c r="A205" s="1071">
        <v>204</v>
      </c>
      <c r="B205" t="s">
        <v>1160</v>
      </c>
      <c r="C205" t="s">
        <v>1172</v>
      </c>
      <c r="D205" t="s">
        <v>1173</v>
      </c>
    </row>
    <row r="206" spans="1:4">
      <c r="A206" s="1071">
        <v>205</v>
      </c>
      <c r="B206" t="s">
        <v>1160</v>
      </c>
      <c r="C206" t="s">
        <v>1174</v>
      </c>
      <c r="D206" t="s">
        <v>1175</v>
      </c>
    </row>
    <row r="207" spans="1:4">
      <c r="A207" s="1071">
        <v>206</v>
      </c>
      <c r="B207" t="s">
        <v>1160</v>
      </c>
      <c r="C207" t="s">
        <v>1176</v>
      </c>
      <c r="D207" t="s">
        <v>1177</v>
      </c>
    </row>
    <row r="208" spans="1:4">
      <c r="A208" s="1071">
        <v>207</v>
      </c>
      <c r="B208" t="s">
        <v>1160</v>
      </c>
      <c r="C208" t="s">
        <v>1178</v>
      </c>
      <c r="D208" t="s">
        <v>1179</v>
      </c>
    </row>
    <row r="209" spans="1:4">
      <c r="A209" s="1071">
        <v>208</v>
      </c>
      <c r="B209" t="s">
        <v>1160</v>
      </c>
      <c r="C209" t="s">
        <v>1180</v>
      </c>
      <c r="D209" t="s">
        <v>1181</v>
      </c>
    </row>
    <row r="210" spans="1:4">
      <c r="A210" s="1071">
        <v>209</v>
      </c>
      <c r="B210" t="s">
        <v>1182</v>
      </c>
      <c r="C210" t="s">
        <v>1184</v>
      </c>
      <c r="D210" t="s">
        <v>1185</v>
      </c>
    </row>
    <row r="211" spans="1:4">
      <c r="A211" s="1071">
        <v>210</v>
      </c>
      <c r="B211" t="s">
        <v>1182</v>
      </c>
      <c r="C211" t="s">
        <v>1186</v>
      </c>
      <c r="D211" t="s">
        <v>1187</v>
      </c>
    </row>
    <row r="212" spans="1:4">
      <c r="A212" s="1071">
        <v>211</v>
      </c>
      <c r="B212" t="s">
        <v>1182</v>
      </c>
      <c r="C212" t="s">
        <v>1188</v>
      </c>
      <c r="D212" t="s">
        <v>1189</v>
      </c>
    </row>
    <row r="213" spans="1:4">
      <c r="A213" s="1071">
        <v>212</v>
      </c>
      <c r="B213" t="s">
        <v>1182</v>
      </c>
      <c r="C213" t="s">
        <v>1182</v>
      </c>
      <c r="D213" t="s">
        <v>1183</v>
      </c>
    </row>
    <row r="214" spans="1:4">
      <c r="A214" s="1071">
        <v>213</v>
      </c>
      <c r="B214" t="s">
        <v>1182</v>
      </c>
      <c r="C214" t="s">
        <v>1190</v>
      </c>
      <c r="D214" t="s">
        <v>1191</v>
      </c>
    </row>
    <row r="215" spans="1:4">
      <c r="A215" s="1071">
        <v>214</v>
      </c>
      <c r="B215" t="s">
        <v>1182</v>
      </c>
      <c r="C215" t="s">
        <v>1192</v>
      </c>
      <c r="D215" t="s">
        <v>1193</v>
      </c>
    </row>
    <row r="216" spans="1:4">
      <c r="A216" s="1071">
        <v>215</v>
      </c>
      <c r="B216" t="s">
        <v>1194</v>
      </c>
      <c r="C216" t="s">
        <v>1196</v>
      </c>
      <c r="D216" t="s">
        <v>1197</v>
      </c>
    </row>
    <row r="217" spans="1:4">
      <c r="A217" s="1071">
        <v>216</v>
      </c>
      <c r="B217" t="s">
        <v>1194</v>
      </c>
      <c r="C217" t="s">
        <v>1198</v>
      </c>
      <c r="D217" t="s">
        <v>1199</v>
      </c>
    </row>
    <row r="218" spans="1:4">
      <c r="A218" s="1071">
        <v>217</v>
      </c>
      <c r="B218" t="s">
        <v>1194</v>
      </c>
      <c r="C218" t="s">
        <v>1200</v>
      </c>
      <c r="D218" t="s">
        <v>1201</v>
      </c>
    </row>
    <row r="219" spans="1:4">
      <c r="A219" s="1071">
        <v>218</v>
      </c>
      <c r="B219" t="s">
        <v>1194</v>
      </c>
      <c r="C219" t="s">
        <v>1202</v>
      </c>
      <c r="D219" t="s">
        <v>1203</v>
      </c>
    </row>
    <row r="220" spans="1:4">
      <c r="A220" s="1071">
        <v>219</v>
      </c>
      <c r="B220" t="s">
        <v>1194</v>
      </c>
      <c r="C220" t="s">
        <v>1204</v>
      </c>
      <c r="D220" t="s">
        <v>1205</v>
      </c>
    </row>
    <row r="221" spans="1:4">
      <c r="A221" s="1071">
        <v>220</v>
      </c>
      <c r="B221" t="s">
        <v>1194</v>
      </c>
      <c r="C221" t="s">
        <v>1206</v>
      </c>
      <c r="D221" t="s">
        <v>1207</v>
      </c>
    </row>
    <row r="222" spans="1:4">
      <c r="A222" s="1071">
        <v>221</v>
      </c>
      <c r="B222" t="s">
        <v>1194</v>
      </c>
      <c r="C222" t="s">
        <v>1208</v>
      </c>
      <c r="D222" t="s">
        <v>1209</v>
      </c>
    </row>
    <row r="223" spans="1:4">
      <c r="A223" s="1071">
        <v>222</v>
      </c>
      <c r="B223" t="s">
        <v>1194</v>
      </c>
      <c r="C223" t="s">
        <v>1210</v>
      </c>
      <c r="D223" t="s">
        <v>1211</v>
      </c>
    </row>
    <row r="224" spans="1:4">
      <c r="A224" s="1071">
        <v>223</v>
      </c>
      <c r="B224" t="s">
        <v>1194</v>
      </c>
      <c r="C224" t="s">
        <v>1194</v>
      </c>
      <c r="D224" t="s">
        <v>1195</v>
      </c>
    </row>
    <row r="225" spans="1:4">
      <c r="A225" s="1071">
        <v>224</v>
      </c>
      <c r="B225" t="s">
        <v>1194</v>
      </c>
      <c r="C225" t="s">
        <v>1212</v>
      </c>
      <c r="D225" t="s">
        <v>1213</v>
      </c>
    </row>
    <row r="226" spans="1:4">
      <c r="A226" s="1071">
        <v>225</v>
      </c>
      <c r="B226" t="s">
        <v>1194</v>
      </c>
      <c r="C226" t="s">
        <v>1214</v>
      </c>
      <c r="D226" t="s">
        <v>1215</v>
      </c>
    </row>
    <row r="227" spans="1:4">
      <c r="A227" s="1071">
        <v>226</v>
      </c>
      <c r="B227" t="s">
        <v>1194</v>
      </c>
      <c r="C227" t="s">
        <v>1216</v>
      </c>
      <c r="D227" t="s">
        <v>1217</v>
      </c>
    </row>
    <row r="228" spans="1:4">
      <c r="A228" s="1071">
        <v>227</v>
      </c>
      <c r="B228" t="s">
        <v>1194</v>
      </c>
      <c r="C228" t="s">
        <v>1218</v>
      </c>
      <c r="D228" t="s">
        <v>1219</v>
      </c>
    </row>
    <row r="229" spans="1:4">
      <c r="A229" s="1071">
        <v>228</v>
      </c>
      <c r="B229" t="s">
        <v>1194</v>
      </c>
      <c r="C229" t="s">
        <v>1220</v>
      </c>
      <c r="D229" t="s">
        <v>1221</v>
      </c>
    </row>
    <row r="230" spans="1:4">
      <c r="A230" s="1071">
        <v>229</v>
      </c>
      <c r="B230" t="s">
        <v>1222</v>
      </c>
      <c r="C230" t="s">
        <v>1224</v>
      </c>
      <c r="D230" t="s">
        <v>1225</v>
      </c>
    </row>
    <row r="231" spans="1:4">
      <c r="A231" s="1071">
        <v>230</v>
      </c>
      <c r="B231" t="s">
        <v>1222</v>
      </c>
      <c r="C231" t="s">
        <v>1226</v>
      </c>
      <c r="D231" t="s">
        <v>1227</v>
      </c>
    </row>
    <row r="232" spans="1:4">
      <c r="A232" s="1071">
        <v>231</v>
      </c>
      <c r="B232" t="s">
        <v>1222</v>
      </c>
      <c r="C232" t="s">
        <v>1228</v>
      </c>
      <c r="D232" t="s">
        <v>1229</v>
      </c>
    </row>
    <row r="233" spans="1:4">
      <c r="A233" s="1071">
        <v>232</v>
      </c>
      <c r="B233" t="s">
        <v>1222</v>
      </c>
      <c r="C233" t="s">
        <v>1230</v>
      </c>
      <c r="D233" t="s">
        <v>1231</v>
      </c>
    </row>
    <row r="234" spans="1:4">
      <c r="A234" s="1071">
        <v>233</v>
      </c>
      <c r="B234" t="s">
        <v>1222</v>
      </c>
      <c r="C234" t="s">
        <v>1222</v>
      </c>
      <c r="D234" t="s">
        <v>1223</v>
      </c>
    </row>
    <row r="235" spans="1:4">
      <c r="A235" s="1071">
        <v>234</v>
      </c>
      <c r="B235" t="s">
        <v>1222</v>
      </c>
      <c r="C235" t="s">
        <v>1232</v>
      </c>
      <c r="D235" t="s">
        <v>1233</v>
      </c>
    </row>
    <row r="236" spans="1:4">
      <c r="A236" s="1071">
        <v>235</v>
      </c>
      <c r="B236" t="s">
        <v>1235</v>
      </c>
      <c r="C236" t="s">
        <v>1237</v>
      </c>
      <c r="D236" t="s">
        <v>1238</v>
      </c>
    </row>
    <row r="237" spans="1:4">
      <c r="A237" s="1071">
        <v>236</v>
      </c>
      <c r="B237" t="s">
        <v>1235</v>
      </c>
      <c r="C237" t="s">
        <v>1239</v>
      </c>
      <c r="D237" t="s">
        <v>1240</v>
      </c>
    </row>
    <row r="238" spans="1:4">
      <c r="A238" s="1071">
        <v>237</v>
      </c>
      <c r="B238" t="s">
        <v>1235</v>
      </c>
      <c r="C238" t="s">
        <v>1241</v>
      </c>
      <c r="D238" t="s">
        <v>1242</v>
      </c>
    </row>
    <row r="239" spans="1:4">
      <c r="A239" s="1071">
        <v>238</v>
      </c>
      <c r="B239" t="s">
        <v>1235</v>
      </c>
      <c r="C239" t="s">
        <v>1243</v>
      </c>
      <c r="D239" t="s">
        <v>1244</v>
      </c>
    </row>
    <row r="240" spans="1:4">
      <c r="A240" s="1071">
        <v>239</v>
      </c>
      <c r="B240" t="s">
        <v>1235</v>
      </c>
      <c r="C240" t="s">
        <v>1245</v>
      </c>
      <c r="D240" t="s">
        <v>1246</v>
      </c>
    </row>
    <row r="241" spans="1:4">
      <c r="A241" s="1071">
        <v>240</v>
      </c>
      <c r="B241" t="s">
        <v>1235</v>
      </c>
      <c r="C241" t="s">
        <v>1247</v>
      </c>
      <c r="D241" t="s">
        <v>1248</v>
      </c>
    </row>
    <row r="242" spans="1:4">
      <c r="A242" s="1071">
        <v>241</v>
      </c>
      <c r="B242" t="s">
        <v>1235</v>
      </c>
      <c r="C242" t="s">
        <v>1249</v>
      </c>
      <c r="D242" t="s">
        <v>1250</v>
      </c>
    </row>
    <row r="243" spans="1:4">
      <c r="A243" s="1071">
        <v>242</v>
      </c>
      <c r="B243" t="s">
        <v>1235</v>
      </c>
      <c r="C243" t="s">
        <v>1235</v>
      </c>
      <c r="D243" t="s">
        <v>1236</v>
      </c>
    </row>
    <row r="244" spans="1:4">
      <c r="A244" s="1071">
        <v>243</v>
      </c>
      <c r="B244" t="s">
        <v>1251</v>
      </c>
      <c r="C244" t="s">
        <v>1253</v>
      </c>
      <c r="D244" t="s">
        <v>1254</v>
      </c>
    </row>
    <row r="245" spans="1:4">
      <c r="A245" s="1071">
        <v>244</v>
      </c>
      <c r="B245" t="s">
        <v>1251</v>
      </c>
      <c r="C245" t="s">
        <v>1255</v>
      </c>
      <c r="D245" t="s">
        <v>1256</v>
      </c>
    </row>
    <row r="246" spans="1:4">
      <c r="A246" s="1071">
        <v>245</v>
      </c>
      <c r="B246" t="s">
        <v>1251</v>
      </c>
      <c r="C246" t="s">
        <v>1257</v>
      </c>
      <c r="D246" t="s">
        <v>1258</v>
      </c>
    </row>
    <row r="247" spans="1:4">
      <c r="A247" s="1071">
        <v>246</v>
      </c>
      <c r="B247" t="s">
        <v>1251</v>
      </c>
      <c r="C247" t="s">
        <v>1259</v>
      </c>
      <c r="D247" t="s">
        <v>1260</v>
      </c>
    </row>
    <row r="248" spans="1:4">
      <c r="A248" s="1071">
        <v>247</v>
      </c>
      <c r="B248" t="s">
        <v>1251</v>
      </c>
      <c r="C248" t="s">
        <v>1261</v>
      </c>
      <c r="D248" t="s">
        <v>1262</v>
      </c>
    </row>
    <row r="249" spans="1:4">
      <c r="A249" s="1071">
        <v>248</v>
      </c>
      <c r="B249" t="s">
        <v>1251</v>
      </c>
      <c r="C249" t="s">
        <v>1263</v>
      </c>
      <c r="D249" t="s">
        <v>1264</v>
      </c>
    </row>
    <row r="250" spans="1:4">
      <c r="A250" s="1071">
        <v>249</v>
      </c>
      <c r="B250" t="s">
        <v>1251</v>
      </c>
      <c r="C250" t="s">
        <v>1265</v>
      </c>
      <c r="D250" t="s">
        <v>1266</v>
      </c>
    </row>
    <row r="251" spans="1:4">
      <c r="A251" s="1071">
        <v>250</v>
      </c>
      <c r="B251" t="s">
        <v>1251</v>
      </c>
      <c r="C251" t="s">
        <v>1267</v>
      </c>
      <c r="D251" t="s">
        <v>1268</v>
      </c>
    </row>
    <row r="252" spans="1:4">
      <c r="A252" s="1071">
        <v>251</v>
      </c>
      <c r="B252" t="s">
        <v>1251</v>
      </c>
      <c r="C252" t="s">
        <v>1269</v>
      </c>
      <c r="D252" t="s">
        <v>1270</v>
      </c>
    </row>
    <row r="253" spans="1:4">
      <c r="A253" s="1071">
        <v>252</v>
      </c>
      <c r="B253" t="s">
        <v>1251</v>
      </c>
      <c r="C253" t="s">
        <v>1271</v>
      </c>
      <c r="D253" t="s">
        <v>1272</v>
      </c>
    </row>
    <row r="254" spans="1:4">
      <c r="A254" s="1071">
        <v>253</v>
      </c>
      <c r="B254" t="s">
        <v>1251</v>
      </c>
      <c r="C254" t="s">
        <v>1273</v>
      </c>
      <c r="D254" t="s">
        <v>1274</v>
      </c>
    </row>
    <row r="255" spans="1:4">
      <c r="A255" s="1071">
        <v>254</v>
      </c>
      <c r="B255" t="s">
        <v>1251</v>
      </c>
      <c r="C255" t="s">
        <v>1275</v>
      </c>
      <c r="D255" t="s">
        <v>1276</v>
      </c>
    </row>
    <row r="256" spans="1:4">
      <c r="A256" s="1071">
        <v>255</v>
      </c>
      <c r="B256" t="s">
        <v>1251</v>
      </c>
      <c r="C256" t="s">
        <v>1277</v>
      </c>
      <c r="D256" t="s">
        <v>1278</v>
      </c>
    </row>
    <row r="257" spans="1:4">
      <c r="A257" s="1071">
        <v>256</v>
      </c>
      <c r="B257" t="s">
        <v>1251</v>
      </c>
      <c r="C257" t="s">
        <v>1279</v>
      </c>
      <c r="D257" t="s">
        <v>1280</v>
      </c>
    </row>
    <row r="258" spans="1:4">
      <c r="A258" s="1071">
        <v>257</v>
      </c>
      <c r="B258" t="s">
        <v>1251</v>
      </c>
      <c r="C258" t="s">
        <v>1251</v>
      </c>
      <c r="D258" t="s">
        <v>1252</v>
      </c>
    </row>
    <row r="259" spans="1:4">
      <c r="A259" s="1071">
        <v>258</v>
      </c>
      <c r="B259" t="s">
        <v>1251</v>
      </c>
      <c r="C259" t="s">
        <v>1281</v>
      </c>
      <c r="D259" t="s">
        <v>1282</v>
      </c>
    </row>
    <row r="260" spans="1:4">
      <c r="A260" s="1071">
        <v>259</v>
      </c>
      <c r="B260" t="s">
        <v>1251</v>
      </c>
      <c r="C260" t="s">
        <v>1283</v>
      </c>
      <c r="D260" t="s">
        <v>1284</v>
      </c>
    </row>
    <row r="261" spans="1:4">
      <c r="A261" s="1071">
        <v>260</v>
      </c>
      <c r="B261" t="s">
        <v>1285</v>
      </c>
      <c r="C261" t="s">
        <v>1287</v>
      </c>
      <c r="D261" t="s">
        <v>1288</v>
      </c>
    </row>
    <row r="262" spans="1:4">
      <c r="A262" s="1071">
        <v>261</v>
      </c>
      <c r="B262" t="s">
        <v>1285</v>
      </c>
      <c r="C262" t="s">
        <v>1289</v>
      </c>
      <c r="D262" t="s">
        <v>1290</v>
      </c>
    </row>
    <row r="263" spans="1:4">
      <c r="A263" s="1071">
        <v>262</v>
      </c>
      <c r="B263" t="s">
        <v>1285</v>
      </c>
      <c r="C263" t="s">
        <v>1291</v>
      </c>
      <c r="D263" t="s">
        <v>1292</v>
      </c>
    </row>
    <row r="264" spans="1:4">
      <c r="A264" s="1071">
        <v>263</v>
      </c>
      <c r="B264" t="s">
        <v>1285</v>
      </c>
      <c r="C264" t="s">
        <v>1293</v>
      </c>
      <c r="D264" t="s">
        <v>1294</v>
      </c>
    </row>
    <row r="265" spans="1:4">
      <c r="A265" s="1071">
        <v>264</v>
      </c>
      <c r="B265" t="s">
        <v>1285</v>
      </c>
      <c r="C265" t="s">
        <v>1295</v>
      </c>
      <c r="D265" t="s">
        <v>1296</v>
      </c>
    </row>
    <row r="266" spans="1:4">
      <c r="A266" s="1071">
        <v>265</v>
      </c>
      <c r="B266" t="s">
        <v>1285</v>
      </c>
      <c r="C266" t="s">
        <v>1297</v>
      </c>
      <c r="D266" t="s">
        <v>1298</v>
      </c>
    </row>
    <row r="267" spans="1:4">
      <c r="A267" s="1071">
        <v>266</v>
      </c>
      <c r="B267" t="s">
        <v>1285</v>
      </c>
      <c r="C267" t="s">
        <v>1299</v>
      </c>
      <c r="D267" t="s">
        <v>1300</v>
      </c>
    </row>
    <row r="268" spans="1:4">
      <c r="A268" s="1071">
        <v>267</v>
      </c>
      <c r="B268" t="s">
        <v>1285</v>
      </c>
      <c r="C268" t="s">
        <v>1301</v>
      </c>
      <c r="D268" t="s">
        <v>1302</v>
      </c>
    </row>
    <row r="269" spans="1:4">
      <c r="A269" s="1071">
        <v>268</v>
      </c>
      <c r="B269" t="s">
        <v>1285</v>
      </c>
      <c r="C269" t="s">
        <v>1303</v>
      </c>
      <c r="D269" t="s">
        <v>1304</v>
      </c>
    </row>
    <row r="270" spans="1:4">
      <c r="A270" s="1071">
        <v>269</v>
      </c>
      <c r="B270" t="s">
        <v>1285</v>
      </c>
      <c r="C270" t="s">
        <v>1305</v>
      </c>
      <c r="D270" t="s">
        <v>1306</v>
      </c>
    </row>
    <row r="271" spans="1:4">
      <c r="A271" s="1071">
        <v>270</v>
      </c>
      <c r="B271" t="s">
        <v>1285</v>
      </c>
      <c r="C271" t="s">
        <v>1307</v>
      </c>
      <c r="D271" t="s">
        <v>1308</v>
      </c>
    </row>
    <row r="272" spans="1:4">
      <c r="A272" s="1071">
        <v>271</v>
      </c>
      <c r="B272" t="s">
        <v>1285</v>
      </c>
      <c r="C272" t="s">
        <v>1285</v>
      </c>
      <c r="D272" t="s">
        <v>1286</v>
      </c>
    </row>
    <row r="273" spans="1:4">
      <c r="A273" s="1071">
        <v>272</v>
      </c>
      <c r="B273" t="s">
        <v>1285</v>
      </c>
      <c r="C273" t="s">
        <v>1309</v>
      </c>
      <c r="D273" t="s">
        <v>1310</v>
      </c>
    </row>
    <row r="274" spans="1:4">
      <c r="A274" s="1071">
        <v>273</v>
      </c>
      <c r="B274" t="s">
        <v>1285</v>
      </c>
      <c r="C274" t="s">
        <v>3022</v>
      </c>
      <c r="D274" t="s">
        <v>3023</v>
      </c>
    </row>
    <row r="275" spans="1:4">
      <c r="A275" s="1071">
        <v>274</v>
      </c>
      <c r="B275" t="s">
        <v>1285</v>
      </c>
      <c r="C275" t="s">
        <v>1311</v>
      </c>
      <c r="D275" t="s">
        <v>1312</v>
      </c>
    </row>
    <row r="276" spans="1:4">
      <c r="A276" s="1071">
        <v>275</v>
      </c>
      <c r="B276" t="s">
        <v>1285</v>
      </c>
      <c r="C276" t="s">
        <v>1313</v>
      </c>
      <c r="D276" t="s">
        <v>1314</v>
      </c>
    </row>
    <row r="277" spans="1:4">
      <c r="A277" s="1071">
        <v>276</v>
      </c>
      <c r="B277" t="s">
        <v>1315</v>
      </c>
      <c r="C277" t="s">
        <v>1317</v>
      </c>
      <c r="D277" t="s">
        <v>1318</v>
      </c>
    </row>
    <row r="278" spans="1:4">
      <c r="A278" s="1071">
        <v>277</v>
      </c>
      <c r="B278" t="s">
        <v>1315</v>
      </c>
      <c r="C278" t="s">
        <v>1319</v>
      </c>
      <c r="D278" t="s">
        <v>1320</v>
      </c>
    </row>
    <row r="279" spans="1:4">
      <c r="A279" s="1071">
        <v>278</v>
      </c>
      <c r="B279" t="s">
        <v>1315</v>
      </c>
      <c r="C279" t="s">
        <v>1321</v>
      </c>
      <c r="D279" t="s">
        <v>1322</v>
      </c>
    </row>
    <row r="280" spans="1:4">
      <c r="A280" s="1071">
        <v>279</v>
      </c>
      <c r="B280" t="s">
        <v>1315</v>
      </c>
      <c r="C280" t="s">
        <v>1323</v>
      </c>
      <c r="D280" t="s">
        <v>1324</v>
      </c>
    </row>
    <row r="281" spans="1:4">
      <c r="A281" s="1071">
        <v>280</v>
      </c>
      <c r="B281" t="s">
        <v>1315</v>
      </c>
      <c r="C281" t="s">
        <v>1325</v>
      </c>
      <c r="D281" t="s">
        <v>1326</v>
      </c>
    </row>
    <row r="282" spans="1:4">
      <c r="A282" s="1071">
        <v>281</v>
      </c>
      <c r="B282" t="s">
        <v>1315</v>
      </c>
      <c r="C282" t="s">
        <v>1327</v>
      </c>
      <c r="D282" t="s">
        <v>1328</v>
      </c>
    </row>
    <row r="283" spans="1:4">
      <c r="A283" s="1071">
        <v>282</v>
      </c>
      <c r="B283" t="s">
        <v>1315</v>
      </c>
      <c r="C283" t="s">
        <v>1329</v>
      </c>
      <c r="D283" t="s">
        <v>1330</v>
      </c>
    </row>
    <row r="284" spans="1:4">
      <c r="A284" s="1071">
        <v>283</v>
      </c>
      <c r="B284" t="s">
        <v>1315</v>
      </c>
      <c r="C284" t="s">
        <v>1315</v>
      </c>
      <c r="D284" t="s">
        <v>1316</v>
      </c>
    </row>
    <row r="285" spans="1:4">
      <c r="A285" s="1071">
        <v>284</v>
      </c>
      <c r="B285" t="s">
        <v>1315</v>
      </c>
      <c r="C285" t="s">
        <v>1331</v>
      </c>
      <c r="D285" t="s">
        <v>1332</v>
      </c>
    </row>
    <row r="286" spans="1:4">
      <c r="A286" s="1071">
        <v>285</v>
      </c>
      <c r="B286" t="s">
        <v>1315</v>
      </c>
      <c r="C286" t="s">
        <v>1333</v>
      </c>
      <c r="D286" t="s">
        <v>1334</v>
      </c>
    </row>
    <row r="287" spans="1:4">
      <c r="A287" s="1071">
        <v>286</v>
      </c>
      <c r="B287" t="s">
        <v>1315</v>
      </c>
      <c r="C287" t="s">
        <v>1335</v>
      </c>
      <c r="D287" t="s">
        <v>1336</v>
      </c>
    </row>
    <row r="288" spans="1:4">
      <c r="A288" s="1071">
        <v>287</v>
      </c>
      <c r="B288" t="s">
        <v>1337</v>
      </c>
      <c r="C288" t="s">
        <v>1339</v>
      </c>
      <c r="D288" t="s">
        <v>1340</v>
      </c>
    </row>
    <row r="289" spans="1:4">
      <c r="A289" s="1071">
        <v>288</v>
      </c>
      <c r="B289" t="s">
        <v>1337</v>
      </c>
      <c r="C289" t="s">
        <v>1341</v>
      </c>
      <c r="D289" t="s">
        <v>1342</v>
      </c>
    </row>
    <row r="290" spans="1:4">
      <c r="A290" s="1071">
        <v>289</v>
      </c>
      <c r="B290" t="s">
        <v>1337</v>
      </c>
      <c r="C290" t="s">
        <v>1343</v>
      </c>
      <c r="D290" t="s">
        <v>1344</v>
      </c>
    </row>
    <row r="291" spans="1:4">
      <c r="A291" s="1071">
        <v>290</v>
      </c>
      <c r="B291" t="s">
        <v>1337</v>
      </c>
      <c r="C291" t="s">
        <v>1345</v>
      </c>
      <c r="D291" t="s">
        <v>1346</v>
      </c>
    </row>
    <row r="292" spans="1:4">
      <c r="A292" s="1071">
        <v>291</v>
      </c>
      <c r="B292" t="s">
        <v>1337</v>
      </c>
      <c r="C292" t="s">
        <v>1347</v>
      </c>
      <c r="D292" t="s">
        <v>1348</v>
      </c>
    </row>
    <row r="293" spans="1:4">
      <c r="A293" s="1071">
        <v>292</v>
      </c>
      <c r="B293" t="s">
        <v>1337</v>
      </c>
      <c r="C293" t="s">
        <v>1349</v>
      </c>
      <c r="D293" t="s">
        <v>1350</v>
      </c>
    </row>
    <row r="294" spans="1:4">
      <c r="A294" s="1071">
        <v>293</v>
      </c>
      <c r="B294" t="s">
        <v>1337</v>
      </c>
      <c r="C294" t="s">
        <v>1351</v>
      </c>
      <c r="D294" t="s">
        <v>1352</v>
      </c>
    </row>
    <row r="295" spans="1:4">
      <c r="A295" s="1071">
        <v>294</v>
      </c>
      <c r="B295" t="s">
        <v>1337</v>
      </c>
      <c r="C295" t="s">
        <v>1353</v>
      </c>
      <c r="D295" t="s">
        <v>1354</v>
      </c>
    </row>
    <row r="296" spans="1:4">
      <c r="A296" s="1071">
        <v>295</v>
      </c>
      <c r="B296" t="s">
        <v>1337</v>
      </c>
      <c r="C296" t="s">
        <v>901</v>
      </c>
      <c r="D296" t="s">
        <v>1355</v>
      </c>
    </row>
    <row r="297" spans="1:4">
      <c r="A297" s="1071">
        <v>296</v>
      </c>
      <c r="B297" t="s">
        <v>1337</v>
      </c>
      <c r="C297" t="s">
        <v>1356</v>
      </c>
      <c r="D297" t="s">
        <v>1357</v>
      </c>
    </row>
    <row r="298" spans="1:4">
      <c r="A298" s="1071">
        <v>297</v>
      </c>
      <c r="B298" t="s">
        <v>1337</v>
      </c>
      <c r="C298" t="s">
        <v>1337</v>
      </c>
      <c r="D298" t="s">
        <v>1338</v>
      </c>
    </row>
    <row r="299" spans="1:4">
      <c r="A299" s="1071">
        <v>298</v>
      </c>
      <c r="B299" t="s">
        <v>1337</v>
      </c>
      <c r="C299" t="s">
        <v>1358</v>
      </c>
      <c r="D299" t="s">
        <v>1359</v>
      </c>
    </row>
    <row r="300" spans="1:4">
      <c r="A300" s="1071">
        <v>299</v>
      </c>
      <c r="B300" t="s">
        <v>1360</v>
      </c>
      <c r="C300" t="s">
        <v>1362</v>
      </c>
      <c r="D300" t="s">
        <v>1363</v>
      </c>
    </row>
    <row r="301" spans="1:4">
      <c r="A301" s="1071">
        <v>300</v>
      </c>
      <c r="B301" t="s">
        <v>1360</v>
      </c>
      <c r="C301" t="s">
        <v>1364</v>
      </c>
      <c r="D301" t="s">
        <v>1365</v>
      </c>
    </row>
    <row r="302" spans="1:4">
      <c r="A302" s="1071">
        <v>301</v>
      </c>
      <c r="B302" t="s">
        <v>1360</v>
      </c>
      <c r="C302" t="s">
        <v>1366</v>
      </c>
      <c r="D302" t="s">
        <v>1367</v>
      </c>
    </row>
    <row r="303" spans="1:4">
      <c r="A303" s="1071">
        <v>302</v>
      </c>
      <c r="B303" t="s">
        <v>1360</v>
      </c>
      <c r="C303" t="s">
        <v>1368</v>
      </c>
      <c r="D303" t="s">
        <v>1369</v>
      </c>
    </row>
    <row r="304" spans="1:4">
      <c r="A304" s="1071">
        <v>303</v>
      </c>
      <c r="B304" t="s">
        <v>1360</v>
      </c>
      <c r="C304" t="s">
        <v>1370</v>
      </c>
      <c r="D304" t="s">
        <v>1371</v>
      </c>
    </row>
    <row r="305" spans="1:4">
      <c r="A305" s="1071">
        <v>304</v>
      </c>
      <c r="B305" t="s">
        <v>1360</v>
      </c>
      <c r="C305" t="s">
        <v>1372</v>
      </c>
      <c r="D305" t="s">
        <v>1373</v>
      </c>
    </row>
    <row r="306" spans="1:4">
      <c r="A306" s="1071">
        <v>305</v>
      </c>
      <c r="B306" t="s">
        <v>1360</v>
      </c>
      <c r="C306" t="s">
        <v>1374</v>
      </c>
      <c r="D306" t="s">
        <v>1375</v>
      </c>
    </row>
    <row r="307" spans="1:4">
      <c r="A307" s="1071">
        <v>306</v>
      </c>
      <c r="B307" t="s">
        <v>1360</v>
      </c>
      <c r="C307" t="s">
        <v>1376</v>
      </c>
      <c r="D307" t="s">
        <v>1377</v>
      </c>
    </row>
    <row r="308" spans="1:4">
      <c r="A308" s="1071">
        <v>307</v>
      </c>
      <c r="B308" t="s">
        <v>1360</v>
      </c>
      <c r="C308" t="s">
        <v>1360</v>
      </c>
      <c r="D308" t="s">
        <v>1361</v>
      </c>
    </row>
    <row r="309" spans="1:4">
      <c r="A309" s="1071">
        <v>308</v>
      </c>
      <c r="B309" t="s">
        <v>1360</v>
      </c>
      <c r="C309" t="s">
        <v>1378</v>
      </c>
      <c r="D309" t="s">
        <v>1379</v>
      </c>
    </row>
    <row r="310" spans="1:4">
      <c r="A310" s="1071">
        <v>309</v>
      </c>
      <c r="B310" t="s">
        <v>1380</v>
      </c>
      <c r="C310" t="s">
        <v>1382</v>
      </c>
      <c r="D310" t="s">
        <v>1383</v>
      </c>
    </row>
    <row r="311" spans="1:4">
      <c r="A311" s="1071">
        <v>310</v>
      </c>
      <c r="B311" t="s">
        <v>1380</v>
      </c>
      <c r="C311" t="s">
        <v>1384</v>
      </c>
      <c r="D311" t="s">
        <v>1385</v>
      </c>
    </row>
    <row r="312" spans="1:4">
      <c r="A312" s="1071">
        <v>311</v>
      </c>
      <c r="B312" t="s">
        <v>1380</v>
      </c>
      <c r="C312" t="s">
        <v>1303</v>
      </c>
      <c r="D312" t="s">
        <v>1386</v>
      </c>
    </row>
    <row r="313" spans="1:4">
      <c r="A313" s="1071">
        <v>312</v>
      </c>
      <c r="B313" t="s">
        <v>1380</v>
      </c>
      <c r="C313" t="s">
        <v>1387</v>
      </c>
      <c r="D313" t="s">
        <v>1388</v>
      </c>
    </row>
    <row r="314" spans="1:4">
      <c r="A314" s="1071">
        <v>313</v>
      </c>
      <c r="B314" t="s">
        <v>1380</v>
      </c>
      <c r="C314" t="s">
        <v>1389</v>
      </c>
      <c r="D314" t="s">
        <v>1390</v>
      </c>
    </row>
    <row r="315" spans="1:4">
      <c r="A315" s="1071">
        <v>314</v>
      </c>
      <c r="B315" t="s">
        <v>1380</v>
      </c>
      <c r="C315" t="s">
        <v>1391</v>
      </c>
      <c r="D315" t="s">
        <v>1392</v>
      </c>
    </row>
    <row r="316" spans="1:4">
      <c r="A316" s="1071">
        <v>315</v>
      </c>
      <c r="B316" t="s">
        <v>1380</v>
      </c>
      <c r="C316" t="s">
        <v>1393</v>
      </c>
      <c r="D316" t="s">
        <v>1394</v>
      </c>
    </row>
    <row r="317" spans="1:4">
      <c r="A317" s="1071">
        <v>316</v>
      </c>
      <c r="B317" t="s">
        <v>1380</v>
      </c>
      <c r="C317" t="s">
        <v>1395</v>
      </c>
      <c r="D317" t="s">
        <v>1396</v>
      </c>
    </row>
    <row r="318" spans="1:4">
      <c r="A318" s="1071">
        <v>317</v>
      </c>
      <c r="B318" t="s">
        <v>1380</v>
      </c>
      <c r="C318" t="s">
        <v>1397</v>
      </c>
      <c r="D318" t="s">
        <v>1398</v>
      </c>
    </row>
    <row r="319" spans="1:4">
      <c r="A319" s="1071">
        <v>318</v>
      </c>
      <c r="B319" t="s">
        <v>1380</v>
      </c>
      <c r="C319" t="s">
        <v>1399</v>
      </c>
      <c r="D319" t="s">
        <v>1400</v>
      </c>
    </row>
    <row r="320" spans="1:4">
      <c r="A320" s="1071">
        <v>319</v>
      </c>
      <c r="B320" t="s">
        <v>1380</v>
      </c>
      <c r="C320" t="s">
        <v>1401</v>
      </c>
      <c r="D320" t="s">
        <v>1402</v>
      </c>
    </row>
    <row r="321" spans="1:4">
      <c r="A321" s="1071">
        <v>320</v>
      </c>
      <c r="B321" t="s">
        <v>1380</v>
      </c>
      <c r="C321" t="s">
        <v>1380</v>
      </c>
      <c r="D321" t="s">
        <v>1381</v>
      </c>
    </row>
    <row r="322" spans="1:4">
      <c r="A322" s="1071">
        <v>321</v>
      </c>
      <c r="B322" t="s">
        <v>1380</v>
      </c>
      <c r="C322" t="s">
        <v>1403</v>
      </c>
      <c r="D322" t="s">
        <v>1404</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8" t="s">
        <v>470</v>
      </c>
      <c r="G2" s="1279"/>
      <c r="H2" s="1280"/>
      <c r="I2" s="609"/>
    </row>
    <row r="3" spans="1:14" ht="3" customHeight="1"/>
    <row r="4" spans="1:14" s="539" customFormat="1" ht="11.25">
      <c r="A4" s="559"/>
      <c r="B4" s="559"/>
      <c r="C4" s="559"/>
      <c r="D4" s="559"/>
      <c r="F4" s="1230" t="s">
        <v>445</v>
      </c>
      <c r="G4" s="1230"/>
      <c r="H4" s="1230"/>
      <c r="I4" s="1281" t="s">
        <v>446</v>
      </c>
      <c r="J4" s="559"/>
      <c r="K4" s="559"/>
      <c r="L4" s="559"/>
      <c r="M4" s="559"/>
      <c r="N4" s="559"/>
    </row>
    <row r="5" spans="1:14" s="539" customFormat="1" ht="11.25" customHeight="1">
      <c r="A5" s="559"/>
      <c r="B5" s="559"/>
      <c r="C5" s="559"/>
      <c r="D5" s="559"/>
      <c r="F5" s="575" t="s">
        <v>91</v>
      </c>
      <c r="G5" s="587" t="s">
        <v>448</v>
      </c>
      <c r="H5" s="574" t="s">
        <v>439</v>
      </c>
      <c r="I5" s="128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07.05.2021</v>
      </c>
      <c r="I7" s="550" t="s">
        <v>472</v>
      </c>
      <c r="J7" s="584"/>
      <c r="K7" s="559"/>
      <c r="L7" s="559"/>
      <c r="M7" s="559"/>
      <c r="N7" s="559"/>
    </row>
    <row r="8" spans="1:14" s="539" customFormat="1" ht="45">
      <c r="A8" s="1282">
        <v>1</v>
      </c>
      <c r="B8" s="559"/>
      <c r="C8" s="559"/>
      <c r="D8" s="559"/>
      <c r="F8" s="585" t="str">
        <f>"2." &amp;mergeValue(A8)</f>
        <v>2.1</v>
      </c>
      <c r="G8" s="601" t="s">
        <v>473</v>
      </c>
      <c r="H8" s="573"/>
      <c r="I8" s="550" t="s">
        <v>568</v>
      </c>
      <c r="J8" s="584"/>
      <c r="K8" s="559"/>
      <c r="L8" s="559"/>
      <c r="M8" s="559"/>
      <c r="N8" s="559"/>
    </row>
    <row r="9" spans="1:14" s="539" customFormat="1" ht="22.5">
      <c r="A9" s="1282"/>
      <c r="B9" s="559"/>
      <c r="C9" s="559"/>
      <c r="D9" s="559"/>
      <c r="F9" s="585" t="str">
        <f>"3." &amp;mergeValue(A9)</f>
        <v>3.1</v>
      </c>
      <c r="G9" s="601" t="s">
        <v>474</v>
      </c>
      <c r="H9" s="573"/>
      <c r="I9" s="550" t="s">
        <v>566</v>
      </c>
      <c r="J9" s="584"/>
      <c r="K9" s="559"/>
      <c r="L9" s="559"/>
      <c r="M9" s="559"/>
      <c r="N9" s="559"/>
    </row>
    <row r="10" spans="1:14" s="539" customFormat="1" ht="22.5">
      <c r="A10" s="1282"/>
      <c r="B10" s="559"/>
      <c r="C10" s="559"/>
      <c r="D10" s="559"/>
      <c r="F10" s="585" t="str">
        <f>"4."&amp;mergeValue(A10)</f>
        <v>4.1</v>
      </c>
      <c r="G10" s="601" t="s">
        <v>475</v>
      </c>
      <c r="H10" s="574" t="s">
        <v>449</v>
      </c>
      <c r="I10" s="550"/>
      <c r="J10" s="584"/>
      <c r="K10" s="559"/>
      <c r="L10" s="559"/>
      <c r="M10" s="559"/>
      <c r="N10" s="559"/>
    </row>
    <row r="11" spans="1:14" s="539" customFormat="1" ht="18.75">
      <c r="A11" s="1282"/>
      <c r="B11" s="1282">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82"/>
      <c r="B12" s="1282"/>
      <c r="C12" s="1282">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2"/>
      <c r="B13" s="1282"/>
      <c r="C13" s="1282"/>
      <c r="D13" s="592">
        <v>1</v>
      </c>
      <c r="F13" s="585" t="str">
        <f>"4."&amp;mergeValue(A13) &amp;"."&amp;mergeValue(B13)&amp;"."&amp;mergeValue(C13)&amp;"."&amp;mergeValue(D13)</f>
        <v>4.1.1.1.1</v>
      </c>
      <c r="G13" s="602" t="s">
        <v>477</v>
      </c>
      <c r="H13" s="573"/>
      <c r="I13" s="1283" t="s">
        <v>569</v>
      </c>
      <c r="J13" s="584"/>
      <c r="K13" s="559"/>
      <c r="L13" s="559"/>
      <c r="M13" s="559"/>
      <c r="N13" s="559"/>
    </row>
    <row r="14" spans="1:14" s="539" customFormat="1" ht="18.75">
      <c r="A14" s="1282"/>
      <c r="B14" s="1282"/>
      <c r="C14" s="1282"/>
      <c r="D14" s="592"/>
      <c r="F14" s="588"/>
      <c r="G14" s="520" t="s">
        <v>4</v>
      </c>
      <c r="H14" s="593"/>
      <c r="I14" s="1283"/>
      <c r="J14" s="584"/>
      <c r="K14" s="559"/>
      <c r="L14" s="559"/>
      <c r="M14" s="559"/>
      <c r="N14" s="559"/>
    </row>
    <row r="15" spans="1:14" s="539" customFormat="1" ht="18.75">
      <c r="A15" s="1282"/>
      <c r="B15" s="1282"/>
      <c r="C15" s="592"/>
      <c r="D15" s="592"/>
      <c r="F15" s="603"/>
      <c r="G15" s="546" t="s">
        <v>401</v>
      </c>
      <c r="H15" s="604"/>
      <c r="I15" s="605"/>
      <c r="J15" s="584"/>
      <c r="K15" s="559"/>
      <c r="L15" s="559"/>
      <c r="M15" s="559"/>
      <c r="N15" s="559"/>
    </row>
    <row r="16" spans="1:14" s="539" customFormat="1" ht="18.75">
      <c r="A16" s="1282"/>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7" t="s">
        <v>571</v>
      </c>
      <c r="H19" s="127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9" t="s">
        <v>717</v>
      </c>
      <c r="M5" s="1299"/>
      <c r="N5" s="1299"/>
      <c r="O5" s="1299"/>
      <c r="P5" s="1299"/>
      <c r="Q5" s="1299"/>
      <c r="R5" s="1299"/>
      <c r="S5" s="1299"/>
      <c r="T5" s="1299"/>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305"/>
      <c r="P7" s="1305"/>
      <c r="Q7" s="1305"/>
      <c r="R7" s="1305"/>
      <c r="S7" s="1305"/>
      <c r="T7" s="1305"/>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6" t="str">
        <f>IF(datePr_ch="",IF(datePr="","",datePr),datePr_ch)</f>
        <v>29.04.2021</v>
      </c>
      <c r="P8" s="1306"/>
      <c r="Q8" s="1306"/>
      <c r="R8" s="1306"/>
      <c r="S8" s="1306"/>
      <c r="T8" s="1306"/>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6" t="str">
        <f>IF(numberPr_ch="",IF(numberPr="","",numberPr),numberPr_ch)</f>
        <v>1790</v>
      </c>
      <c r="P9" s="1306"/>
      <c r="Q9" s="1306"/>
      <c r="R9" s="1306"/>
      <c r="S9" s="1306"/>
      <c r="T9" s="1306"/>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5"/>
      <c r="P10" s="1305"/>
      <c r="Q10" s="1305"/>
      <c r="R10" s="1305"/>
      <c r="S10" s="1305"/>
      <c r="T10" s="1305"/>
      <c r="U10" s="780"/>
      <c r="V10" s="780"/>
      <c r="X10" s="1121"/>
      <c r="Y10" s="1121"/>
      <c r="Z10" s="1121"/>
      <c r="AA10" s="1121"/>
      <c r="AB10" s="1121"/>
    </row>
    <row r="11" spans="1:28" s="539" customFormat="1" ht="11.25" hidden="1">
      <c r="A11" s="559"/>
      <c r="B11" s="559"/>
      <c r="C11" s="559"/>
      <c r="D11" s="559"/>
      <c r="E11" s="559"/>
      <c r="F11" s="559"/>
      <c r="G11" s="559"/>
      <c r="H11" s="559"/>
      <c r="L11" s="1300"/>
      <c r="M11" s="1300"/>
      <c r="N11" s="536"/>
      <c r="O11" s="551"/>
      <c r="P11" s="551"/>
      <c r="Q11" s="551"/>
      <c r="R11" s="551"/>
      <c r="S11" s="551"/>
      <c r="T11" s="551"/>
      <c r="U11" s="557" t="s">
        <v>371</v>
      </c>
      <c r="X11" s="559"/>
      <c r="Y11" s="559"/>
      <c r="Z11" s="559"/>
      <c r="AA11" s="559"/>
      <c r="AB11" s="559"/>
    </row>
    <row r="12" spans="1:28">
      <c r="J12" s="499"/>
      <c r="K12" s="499"/>
      <c r="L12" s="494"/>
      <c r="M12" s="494"/>
      <c r="N12" s="472"/>
      <c r="O12" s="1307"/>
      <c r="P12" s="1307"/>
      <c r="Q12" s="1307"/>
      <c r="R12" s="1307"/>
      <c r="S12" s="1307"/>
      <c r="T12" s="1307"/>
      <c r="U12" s="1307"/>
    </row>
    <row r="13" spans="1:28">
      <c r="J13" s="499"/>
      <c r="K13" s="499"/>
      <c r="L13" s="1230" t="s">
        <v>445</v>
      </c>
      <c r="M13" s="1230"/>
      <c r="N13" s="1230"/>
      <c r="O13" s="1230"/>
      <c r="P13" s="1230"/>
      <c r="Q13" s="1230"/>
      <c r="R13" s="1230"/>
      <c r="S13" s="1230"/>
      <c r="T13" s="1230"/>
      <c r="U13" s="1230"/>
      <c r="V13" s="1230"/>
      <c r="W13" s="1230" t="s">
        <v>446</v>
      </c>
    </row>
    <row r="14" spans="1:28" ht="14.25" customHeight="1">
      <c r="J14" s="499"/>
      <c r="K14" s="499"/>
      <c r="L14" s="1313" t="s">
        <v>91</v>
      </c>
      <c r="M14" s="1313" t="s">
        <v>602</v>
      </c>
      <c r="N14" s="630"/>
      <c r="O14" s="1314" t="s">
        <v>604</v>
      </c>
      <c r="P14" s="1315"/>
      <c r="Q14" s="1315"/>
      <c r="R14" s="1315"/>
      <c r="S14" s="1315"/>
      <c r="T14" s="1316"/>
      <c r="U14" s="1296" t="s">
        <v>339</v>
      </c>
      <c r="V14" s="1310" t="s">
        <v>274</v>
      </c>
      <c r="W14" s="1230"/>
    </row>
    <row r="15" spans="1:28" ht="14.25" customHeight="1">
      <c r="J15" s="499"/>
      <c r="K15" s="499"/>
      <c r="L15" s="1313"/>
      <c r="M15" s="1313"/>
      <c r="N15" s="631"/>
      <c r="O15" s="1319" t="s">
        <v>578</v>
      </c>
      <c r="P15" s="1317" t="s">
        <v>270</v>
      </c>
      <c r="Q15" s="1318"/>
      <c r="R15" s="1293" t="s">
        <v>615</v>
      </c>
      <c r="S15" s="1294"/>
      <c r="T15" s="1295"/>
      <c r="U15" s="1297"/>
      <c r="V15" s="1311"/>
      <c r="W15" s="1230"/>
    </row>
    <row r="16" spans="1:28" ht="33.75" customHeight="1">
      <c r="J16" s="499"/>
      <c r="K16" s="499"/>
      <c r="L16" s="1313"/>
      <c r="M16" s="1313"/>
      <c r="N16" s="632"/>
      <c r="O16" s="1320"/>
      <c r="P16" s="505" t="s">
        <v>579</v>
      </c>
      <c r="Q16" s="505" t="s">
        <v>6</v>
      </c>
      <c r="R16" s="506" t="s">
        <v>273</v>
      </c>
      <c r="S16" s="1308" t="s">
        <v>272</v>
      </c>
      <c r="T16" s="1309"/>
      <c r="U16" s="1298"/>
      <c r="V16" s="1312"/>
      <c r="W16" s="1230"/>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1">
        <f ca="1">OFFSET(S17,0,-1)+1</f>
        <v>7</v>
      </c>
      <c r="T17" s="1301"/>
      <c r="U17" s="617">
        <f ca="1">OFFSET(U17,0,-2)+1</f>
        <v>8</v>
      </c>
      <c r="V17" s="618">
        <f ca="1">OFFSET(V17,0,-1)</f>
        <v>8</v>
      </c>
      <c r="W17" s="617">
        <f ca="1">OFFSET(W17,0,-1)+1</f>
        <v>9</v>
      </c>
    </row>
    <row r="18" spans="1:28" ht="22.5">
      <c r="A18" s="1284">
        <v>1</v>
      </c>
      <c r="B18" s="795"/>
      <c r="C18" s="795"/>
      <c r="D18" s="795"/>
      <c r="E18" s="796"/>
      <c r="F18" s="797"/>
      <c r="G18" s="797"/>
      <c r="H18" s="797"/>
      <c r="I18" s="798"/>
      <c r="J18" s="793"/>
      <c r="K18" s="800"/>
      <c r="L18" s="562">
        <f>mergeValue(A18)</f>
        <v>1</v>
      </c>
      <c r="M18" s="610" t="s">
        <v>19</v>
      </c>
      <c r="N18" s="615"/>
      <c r="O18" s="1285"/>
      <c r="P18" s="1285"/>
      <c r="Q18" s="1285"/>
      <c r="R18" s="1285"/>
      <c r="S18" s="1285"/>
      <c r="T18" s="1285"/>
      <c r="U18" s="1285"/>
      <c r="V18" s="1285"/>
      <c r="W18" s="599" t="s">
        <v>718</v>
      </c>
      <c r="Y18" s="558"/>
      <c r="Z18" s="558" t="str">
        <f t="shared" ref="Z18:Z31" si="0">IF(M18="","",M18 )</f>
        <v>Наименование тарифа</v>
      </c>
      <c r="AA18" s="558"/>
      <c r="AB18" s="558"/>
    </row>
    <row r="19" spans="1:28" ht="22.5">
      <c r="A19" s="1284"/>
      <c r="B19" s="1284">
        <v>1</v>
      </c>
      <c r="C19" s="795"/>
      <c r="D19" s="795"/>
      <c r="E19" s="797"/>
      <c r="F19" s="797"/>
      <c r="G19" s="797"/>
      <c r="H19" s="797"/>
      <c r="I19" s="792"/>
      <c r="J19" s="791"/>
      <c r="K19" s="794"/>
      <c r="L19" s="562" t="str">
        <f>mergeValue(A19) &amp;"."&amp; mergeValue(B19)</f>
        <v>1.1</v>
      </c>
      <c r="M19" s="516" t="s">
        <v>15</v>
      </c>
      <c r="N19" s="615"/>
      <c r="O19" s="1285"/>
      <c r="P19" s="1285"/>
      <c r="Q19" s="1285"/>
      <c r="R19" s="1285"/>
      <c r="S19" s="1285"/>
      <c r="T19" s="1285"/>
      <c r="U19" s="1285"/>
      <c r="V19" s="1285"/>
      <c r="W19" s="599" t="s">
        <v>459</v>
      </c>
      <c r="Y19" s="558"/>
      <c r="Z19" s="558" t="str">
        <f t="shared" si="0"/>
        <v>Территория действия тарифа</v>
      </c>
      <c r="AA19" s="558"/>
      <c r="AB19" s="558"/>
    </row>
    <row r="20" spans="1:28" ht="22.5">
      <c r="A20" s="1284"/>
      <c r="B20" s="1284"/>
      <c r="C20" s="1284">
        <v>1</v>
      </c>
      <c r="D20" s="795"/>
      <c r="E20" s="797"/>
      <c r="F20" s="797"/>
      <c r="G20" s="797"/>
      <c r="H20" s="797"/>
      <c r="I20" s="799"/>
      <c r="J20" s="791"/>
      <c r="K20" s="794"/>
      <c r="L20" s="562" t="str">
        <f>mergeValue(A20) &amp;"."&amp; mergeValue(B20)&amp;"."&amp; mergeValue(C20)</f>
        <v>1.1.1</v>
      </c>
      <c r="M20" s="517" t="s">
        <v>7</v>
      </c>
      <c r="N20" s="615"/>
      <c r="O20" s="1285"/>
      <c r="P20" s="1285"/>
      <c r="Q20" s="1285"/>
      <c r="R20" s="1285"/>
      <c r="S20" s="1285"/>
      <c r="T20" s="1285"/>
      <c r="U20" s="1285"/>
      <c r="V20" s="1285"/>
      <c r="W20" s="599" t="s">
        <v>600</v>
      </c>
      <c r="Y20" s="558"/>
      <c r="Z20" s="558" t="str">
        <f t="shared" si="0"/>
        <v xml:space="preserve">Наименование системы теплоснабжения </v>
      </c>
      <c r="AA20" s="558"/>
      <c r="AB20" s="558"/>
    </row>
    <row r="21" spans="1:28" ht="22.5">
      <c r="A21" s="1284"/>
      <c r="B21" s="1284"/>
      <c r="C21" s="1284"/>
      <c r="D21" s="1284">
        <v>1</v>
      </c>
      <c r="E21" s="797"/>
      <c r="F21" s="797"/>
      <c r="G21" s="797"/>
      <c r="H21" s="797"/>
      <c r="I21" s="799"/>
      <c r="J21" s="791"/>
      <c r="K21" s="794"/>
      <c r="L21" s="562" t="str">
        <f>mergeValue(A21) &amp;"."&amp; mergeValue(B21)&amp;"."&amp; mergeValue(C21)&amp;"."&amp; mergeValue(D21)</f>
        <v>1.1.1.1</v>
      </c>
      <c r="M21" s="518" t="s">
        <v>21</v>
      </c>
      <c r="N21" s="615"/>
      <c r="O21" s="1285"/>
      <c r="P21" s="1285"/>
      <c r="Q21" s="1285"/>
      <c r="R21" s="1285"/>
      <c r="S21" s="1285"/>
      <c r="T21" s="1285"/>
      <c r="U21" s="1285"/>
      <c r="V21" s="1285"/>
      <c r="W21" s="599" t="s">
        <v>601</v>
      </c>
      <c r="Y21" s="558"/>
      <c r="Z21" s="558" t="str">
        <f t="shared" si="0"/>
        <v xml:space="preserve">Источник тепловой энергии  </v>
      </c>
      <c r="AA21" s="558"/>
      <c r="AB21" s="558"/>
    </row>
    <row r="22" spans="1:28" ht="78.75">
      <c r="A22" s="1284"/>
      <c r="B22" s="1284"/>
      <c r="C22" s="1284"/>
      <c r="D22" s="1284"/>
      <c r="E22" s="1284">
        <v>1</v>
      </c>
      <c r="F22" s="797"/>
      <c r="G22" s="797"/>
      <c r="H22" s="795">
        <v>1</v>
      </c>
      <c r="I22" s="1284">
        <v>1</v>
      </c>
      <c r="J22" s="797"/>
      <c r="K22" s="802"/>
      <c r="L22" s="562" t="str">
        <f>mergeValue(A22) &amp;"."&amp; mergeValue(B22)&amp;"."&amp; mergeValue(C22)&amp;"."&amp; mergeValue(D22)&amp;"."&amp; mergeValue(E22)</f>
        <v>1.1.1.1.1</v>
      </c>
      <c r="M22" s="524" t="s">
        <v>8</v>
      </c>
      <c r="N22" s="615"/>
      <c r="O22" s="1286"/>
      <c r="P22" s="1286"/>
      <c r="Q22" s="1286"/>
      <c r="R22" s="1286"/>
      <c r="S22" s="1286"/>
      <c r="T22" s="1286"/>
      <c r="U22" s="1286"/>
      <c r="V22" s="1286"/>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4"/>
      <c r="B23" s="1284"/>
      <c r="C23" s="1284"/>
      <c r="D23" s="1284"/>
      <c r="E23" s="1284"/>
      <c r="F23" s="1284">
        <v>1</v>
      </c>
      <c r="G23" s="795"/>
      <c r="H23" s="795"/>
      <c r="I23" s="1284"/>
      <c r="J23" s="1284">
        <v>1</v>
      </c>
      <c r="K23" s="803"/>
      <c r="L23" s="562" t="str">
        <f>mergeValue(A23) &amp;"."&amp; mergeValue(B23)&amp;"."&amp; mergeValue(C23)&amp;"."&amp; mergeValue(D23)&amp;"."&amp; mergeValue(E23)&amp;"."&amp; mergeValue(F23)</f>
        <v>1.1.1.1.1.1</v>
      </c>
      <c r="M23" s="525" t="s">
        <v>9</v>
      </c>
      <c r="N23" s="615"/>
      <c r="O23" s="1287"/>
      <c r="P23" s="1288"/>
      <c r="Q23" s="1288"/>
      <c r="R23" s="1288"/>
      <c r="S23" s="1288"/>
      <c r="T23" s="1288"/>
      <c r="U23" s="1288"/>
      <c r="V23" s="1289"/>
      <c r="W23" s="599" t="s">
        <v>720</v>
      </c>
      <c r="Y23" s="558"/>
      <c r="Z23" s="558" t="str">
        <f t="shared" si="0"/>
        <v>Группа потребителей</v>
      </c>
      <c r="AA23" s="558"/>
      <c r="AB23" s="558"/>
    </row>
    <row r="24" spans="1:28" ht="122.1" customHeight="1">
      <c r="A24" s="1284"/>
      <c r="B24" s="1284"/>
      <c r="C24" s="1284"/>
      <c r="D24" s="1284"/>
      <c r="E24" s="1284"/>
      <c r="F24" s="1284"/>
      <c r="G24" s="795">
        <v>1</v>
      </c>
      <c r="H24" s="795"/>
      <c r="I24" s="1284"/>
      <c r="J24" s="1284"/>
      <c r="K24" s="803">
        <v>1</v>
      </c>
      <c r="L24" s="562" t="str">
        <f>mergeValue(A24) &amp;"."&amp; mergeValue(B24)&amp;"."&amp; mergeValue(C24)&amp;"."&amp; mergeValue(D24)&amp;"."&amp; mergeValue(E24)&amp;"."&amp; mergeValue(F24)&amp;"."&amp; mergeValue(G24)</f>
        <v>1.1.1.1.1.1.1</v>
      </c>
      <c r="M24" s="1088"/>
      <c r="N24" s="615"/>
      <c r="O24" s="532"/>
      <c r="P24" s="532"/>
      <c r="Q24" s="1040"/>
      <c r="R24" s="1290"/>
      <c r="S24" s="1292" t="s">
        <v>83</v>
      </c>
      <c r="T24" s="1291"/>
      <c r="U24" s="1292" t="s">
        <v>84</v>
      </c>
      <c r="V24" s="532"/>
      <c r="W24" s="1302" t="s">
        <v>721</v>
      </c>
      <c r="X24" s="554" t="str">
        <f>strCheckDate(O25:V25)</f>
        <v/>
      </c>
      <c r="Y24" s="558"/>
      <c r="Z24" s="558" t="str">
        <f t="shared" si="0"/>
        <v/>
      </c>
      <c r="AA24" s="558"/>
      <c r="AB24" s="558"/>
    </row>
    <row r="25" spans="1:28" ht="11.25" hidden="1">
      <c r="A25" s="1284"/>
      <c r="B25" s="1284"/>
      <c r="C25" s="1284"/>
      <c r="D25" s="1284"/>
      <c r="E25" s="1284"/>
      <c r="F25" s="1284"/>
      <c r="G25" s="795"/>
      <c r="H25" s="795"/>
      <c r="I25" s="1284"/>
      <c r="J25" s="1284"/>
      <c r="K25" s="803"/>
      <c r="L25" s="569"/>
      <c r="M25" s="615"/>
      <c r="N25" s="615"/>
      <c r="O25" s="532"/>
      <c r="P25" s="532"/>
      <c r="Q25" s="553" t="str">
        <f>R24 &amp; "-" &amp; T24</f>
        <v>-</v>
      </c>
      <c r="R25" s="1291"/>
      <c r="S25" s="1292"/>
      <c r="T25" s="1291"/>
      <c r="U25" s="1292"/>
      <c r="V25" s="532"/>
      <c r="W25" s="1303"/>
      <c r="Y25" s="558"/>
      <c r="Z25" s="558" t="str">
        <f t="shared" si="0"/>
        <v/>
      </c>
      <c r="AA25" s="558"/>
      <c r="AB25" s="558"/>
    </row>
    <row r="26" spans="1:28" ht="15" customHeight="1">
      <c r="A26" s="1284"/>
      <c r="B26" s="1284"/>
      <c r="C26" s="1284"/>
      <c r="D26" s="1284"/>
      <c r="E26" s="1284"/>
      <c r="F26" s="1284"/>
      <c r="G26" s="797"/>
      <c r="H26" s="795"/>
      <c r="I26" s="1284"/>
      <c r="J26" s="1284"/>
      <c r="K26" s="802"/>
      <c r="L26" s="508"/>
      <c r="M26" s="527" t="s">
        <v>24</v>
      </c>
      <c r="N26" s="534"/>
      <c r="O26" s="534"/>
      <c r="P26" s="534"/>
      <c r="Q26" s="534"/>
      <c r="R26" s="534"/>
      <c r="S26" s="534"/>
      <c r="T26" s="534"/>
      <c r="U26" s="534"/>
      <c r="V26" s="530"/>
      <c r="W26" s="1304"/>
      <c r="Y26" s="558"/>
      <c r="Z26" s="558" t="str">
        <f t="shared" si="0"/>
        <v>Добавить вид теплоносителя (параметры теплоносителя)</v>
      </c>
      <c r="AA26" s="558"/>
      <c r="AB26" s="558"/>
    </row>
    <row r="27" spans="1:28" ht="15" customHeight="1">
      <c r="A27" s="1284"/>
      <c r="B27" s="1284"/>
      <c r="C27" s="1284"/>
      <c r="D27" s="1284"/>
      <c r="E27" s="1284"/>
      <c r="F27" s="797"/>
      <c r="G27" s="797"/>
      <c r="H27" s="795"/>
      <c r="I27" s="128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4"/>
      <c r="B28" s="1284"/>
      <c r="C28" s="1284"/>
      <c r="D28" s="128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4"/>
      <c r="B29" s="1284"/>
      <c r="C29" s="128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4"/>
      <c r="B30" s="128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8" t="s">
        <v>470</v>
      </c>
      <c r="G2" s="1279"/>
      <c r="H2" s="1280"/>
      <c r="I2" s="407"/>
    </row>
    <row r="3" spans="1:20" ht="3" customHeight="1"/>
    <row r="4" spans="1:20" s="182" customFormat="1" ht="11.25">
      <c r="A4" s="206"/>
      <c r="B4" s="206"/>
      <c r="C4" s="206"/>
      <c r="D4" s="206"/>
      <c r="F4" s="1230" t="s">
        <v>445</v>
      </c>
      <c r="G4" s="1230"/>
      <c r="H4" s="1230"/>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Т-ТН</vt:lpstr>
      <vt:lpstr>Форма 4.10.3 | Т-ТН</vt:lpstr>
      <vt:lpstr>Форма 1.0.1 | Форма 4.10.1</vt:lpstr>
      <vt:lpstr>Форма 4.10.1</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add_CS_List05_5</vt:lpstr>
      <vt:lpstr>add_CS_List05_6</vt:lpstr>
      <vt:lpstr>add_CS_List05_7</vt:lpstr>
      <vt:lpstr>add_CS_List05_8</vt:lpstr>
      <vt:lpstr>add_CS_List05_9</vt:lpstr>
      <vt:lpstr>add_CT_1</vt:lpstr>
      <vt:lpstr>add_CT_10</vt:lpstr>
      <vt:lpstr>add_CT_13</vt:lpstr>
      <vt:lpstr>add_CT_2</vt:lpstr>
      <vt:lpstr>add_CT_3</vt:lpstr>
      <vt:lpstr>add_CT_3_i</vt:lpstr>
      <vt:lpstr>add_CT_5</vt:lpstr>
      <vt:lpstr>add_CT_6</vt:lpstr>
      <vt:lpstr>add_CT_7</vt:lpstr>
      <vt:lpstr>add_CT_8</vt:lpstr>
      <vt:lpstr>add_CT_9</vt:lpstr>
      <vt:lpstr>add_MO_1</vt:lpstr>
      <vt:lpstr>add_MO_10</vt:lpstr>
      <vt:lpstr>add_MO_13</vt:lpstr>
      <vt:lpstr>add_MO_2</vt:lpstr>
      <vt:lpstr>add_MO_3</vt:lpstr>
      <vt:lpstr>add_MO_3_i</vt:lpstr>
      <vt:lpstr>add_MO_5</vt:lpstr>
      <vt:lpstr>add_MO_6</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add_MO_List05_5</vt:lpstr>
      <vt:lpstr>add_MO_List05_6</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add_MR_List05_5</vt:lpstr>
      <vt:lpstr>add_MR_List05_6</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add_Rate_5</vt:lpstr>
      <vt:lpstr>add_Rate_6</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add_TER_List05_5</vt:lpstr>
      <vt:lpstr>add_TER_List05_6</vt:lpstr>
      <vt:lpstr>add_TER_List05_7</vt:lpstr>
      <vt:lpstr>add_TER_List05_8</vt:lpstr>
      <vt:lpstr>add_TER_List05_9</vt:lpstr>
      <vt:lpstr>add_Warm_1</vt:lpstr>
      <vt:lpstr>add_Warm_10</vt:lpstr>
      <vt:lpstr>add_Warm_13</vt:lpstr>
      <vt:lpstr>add_Warm_2</vt:lpstr>
      <vt:lpstr>add_Warm_3</vt:lpstr>
      <vt:lpstr>add_Warm_3_i</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