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0" yWindow="0" windowWidth="28800" windowHeight="1230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ТСО'!$M$18:$W$28</definedName>
    <definedName name="checkCell_List06_2_double_date">'Форма 4.10.2 | Т-ТЭ | ТСО'!$X$18:$X$28</definedName>
    <definedName name="checkCell_List06_2_unique_t">'Форма 4.10.2 | Т-ТЭ | ТСО'!$M$18:$M$28</definedName>
    <definedName name="checkCell_List06_2_unique_t1">'Форма 4.10.2 | Т-ТЭ | ТСО'!$Y$18:$Y$28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ТСО'!$O$18:$O$28</definedName>
    <definedName name="List06_2_MC2">'Форма 4.10.2 | Т-ТЭ | ТСО'!$V$18:$V$28</definedName>
    <definedName name="List06_2_note">'Форма 4.10.2 | Т-ТЭ | ТСО'!$W$18:$W$28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REESTR_ORG!$A$2:$J$406</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J25" i="647" l="1"/>
  <c r="A12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J22" i="647"/>
  <c r="A96" i="612" s="1"/>
  <c r="M8" i="625"/>
  <c r="O8" i="625"/>
  <c r="M9" i="625"/>
  <c r="O9" i="625"/>
  <c r="N17" i="625"/>
  <c r="O17" i="625" s="1"/>
  <c r="P17" i="625" s="1"/>
  <c r="Q17" i="625" s="1"/>
  <c r="R17" i="625" s="1"/>
  <c r="S17" i="625" s="1"/>
  <c r="U17" i="625" s="1"/>
  <c r="V17" i="625" s="1"/>
  <c r="W17" i="625" s="1"/>
  <c r="L18" i="625"/>
  <c r="O18" i="625"/>
  <c r="Z18" i="625"/>
  <c r="L19" i="625"/>
  <c r="Z19" i="625"/>
  <c r="L20" i="625"/>
  <c r="O20" i="625"/>
  <c r="Z20" i="625"/>
  <c r="L21" i="625"/>
  <c r="Z21" i="625"/>
  <c r="L22" i="625"/>
  <c r="Z22" i="625"/>
  <c r="L23" i="625"/>
  <c r="Z23" i="625"/>
  <c r="L24" i="625"/>
  <c r="Q25" i="625"/>
  <c r="X24" i="625"/>
  <c r="Z24" i="625"/>
  <c r="Z25" i="625"/>
  <c r="Z26" i="625"/>
  <c r="Z27" i="625"/>
  <c r="Z28" i="625"/>
  <c r="H12" i="649"/>
  <c r="H11" i="649"/>
  <c r="H9" i="649"/>
  <c r="H8" i="649"/>
  <c r="H7" i="649"/>
  <c r="H12" i="645"/>
  <c r="H9" i="645"/>
  <c r="H8" i="645"/>
  <c r="F31" i="647"/>
  <c r="E31" i="647"/>
  <c r="F28" i="647"/>
  <c r="E28" i="647"/>
  <c r="F25" i="647"/>
  <c r="E25" i="647"/>
  <c r="F22" i="647"/>
  <c r="E22" i="647"/>
  <c r="F17" i="647"/>
  <c r="E17" i="647"/>
  <c r="H12" i="614"/>
  <c r="H9" i="614"/>
  <c r="H8" i="614"/>
  <c r="R14" i="601"/>
  <c r="H13" i="649" s="1"/>
  <c r="R13" i="601"/>
  <c r="R12" i="601"/>
  <c r="P12" i="601"/>
  <c r="F9" i="649"/>
  <c r="F13" i="649"/>
  <c r="F11" i="649"/>
  <c r="F12" i="649"/>
  <c r="F10" i="649"/>
  <c r="F8" i="649"/>
  <c r="M14" i="601"/>
  <c r="M13" i="601"/>
  <c r="M12" i="601"/>
  <c r="H13" i="614" l="1"/>
  <c r="H13" i="645"/>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1" i="624"/>
  <c r="L20" i="624"/>
  <c r="L24" i="624"/>
  <c r="L22" i="624"/>
  <c r="X24" i="624"/>
  <c r="L19" i="624"/>
  <c r="L23" i="624"/>
  <c r="L18" i="624"/>
  <c r="F8" i="647" l="1"/>
  <c r="E8" i="647"/>
  <c r="F7" i="647"/>
  <c r="E7" i="647"/>
  <c r="H11" i="645"/>
  <c r="H7" i="645"/>
  <c r="F13" i="645"/>
  <c r="F12" i="645"/>
  <c r="F9" i="645"/>
  <c r="F8" i="645"/>
  <c r="F10"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E3" i="437"/>
  <c r="E2" i="437"/>
  <c r="O17" i="627" l="1"/>
  <c r="P17" i="627" s="1"/>
  <c r="Q17" i="627" s="1"/>
  <c r="R17" i="627" s="1"/>
  <c r="S17" i="627" s="1"/>
  <c r="U17" i="627" s="1"/>
  <c r="V17" i="627" s="1"/>
  <c r="W17" i="627" s="1"/>
  <c r="Z24" i="627"/>
  <c r="Q25" i="627"/>
  <c r="L20" i="627"/>
  <c r="L23" i="627"/>
  <c r="Y23" i="627"/>
  <c r="L24" i="627"/>
  <c r="X24" i="627"/>
  <c r="L19" i="627"/>
  <c r="L21" i="627"/>
  <c r="L18" i="627"/>
  <c r="O18" i="632" l="1"/>
  <c r="P18" i="632" s="1"/>
  <c r="Q18" i="632" s="1"/>
  <c r="R18" i="632" s="1"/>
  <c r="S18" i="632" s="1"/>
  <c r="T18" i="632" s="1"/>
  <c r="V18" i="632" s="1"/>
  <c r="R24" i="632"/>
  <c r="L20" i="632"/>
  <c r="L19" i="632"/>
  <c r="L21" i="632"/>
  <c r="Y23" i="632"/>
  <c r="L23" i="632"/>
  <c r="L22"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2" i="471"/>
  <c r="L21" i="642"/>
  <c r="F9" i="643"/>
  <c r="L243" i="471"/>
  <c r="L241" i="471"/>
  <c r="L20" i="642"/>
  <c r="L244" i="471"/>
  <c r="L18" i="642"/>
  <c r="L239" i="471"/>
  <c r="X24" i="642"/>
  <c r="L19" i="642"/>
  <c r="X244" i="471"/>
  <c r="F13" i="643"/>
  <c r="L23" i="642"/>
  <c r="F10" i="643"/>
  <c r="L240" i="471"/>
  <c r="L22" i="642"/>
  <c r="F12" i="643"/>
  <c r="L24" i="642"/>
  <c r="F8" i="643"/>
  <c r="L238" i="471"/>
  <c r="F11"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0" i="471"/>
  <c r="F9" i="641"/>
  <c r="L225" i="471"/>
  <c r="L222" i="471"/>
  <c r="L226" i="471"/>
  <c r="F10" i="641"/>
  <c r="L23" i="640"/>
  <c r="L223" i="471"/>
  <c r="L20" i="640"/>
  <c r="L21" i="640"/>
  <c r="L26" i="640"/>
  <c r="F13" i="641"/>
  <c r="L22" i="640"/>
  <c r="F12" i="641"/>
  <c r="F11" i="641"/>
  <c r="X226" i="471"/>
  <c r="L25" i="640"/>
  <c r="X26" i="640"/>
  <c r="L221" i="471"/>
  <c r="L24" i="640"/>
  <c r="F8"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195" i="471"/>
  <c r="F13" i="636"/>
  <c r="X91" i="471"/>
  <c r="L161" i="471"/>
  <c r="F9" i="634"/>
  <c r="F11" i="636"/>
  <c r="L180" i="471"/>
  <c r="F8" i="634"/>
  <c r="L88" i="471"/>
  <c r="Y183" i="471"/>
  <c r="L35" i="471"/>
  <c r="F9" i="636"/>
  <c r="AC109" i="471"/>
  <c r="L162" i="471"/>
  <c r="L54" i="471"/>
  <c r="L183" i="471"/>
  <c r="F11" i="637"/>
  <c r="F12" i="639"/>
  <c r="L166" i="471"/>
  <c r="AH197" i="471"/>
  <c r="L182" i="471"/>
  <c r="F11" i="638"/>
  <c r="Y130" i="471"/>
  <c r="L145" i="471"/>
  <c r="L181" i="471"/>
  <c r="L105" i="471"/>
  <c r="X73" i="471"/>
  <c r="L143" i="471"/>
  <c r="Y148" i="471"/>
  <c r="L85" i="471"/>
  <c r="L32" i="471"/>
  <c r="F11" i="635"/>
  <c r="F10" i="638"/>
  <c r="L164" i="471"/>
  <c r="F13" i="638"/>
  <c r="L37" i="471"/>
  <c r="L149" i="471"/>
  <c r="F13" i="639"/>
  <c r="F8" i="638"/>
  <c r="L70" i="471"/>
  <c r="F8" i="635"/>
  <c r="F13" i="637"/>
  <c r="L103" i="471"/>
  <c r="L108" i="471"/>
  <c r="X149" i="471"/>
  <c r="L34" i="471"/>
  <c r="L194" i="471"/>
  <c r="F11" i="634"/>
  <c r="F10" i="634"/>
  <c r="L167" i="471"/>
  <c r="F8" i="639"/>
  <c r="L130" i="471"/>
  <c r="F9" i="638"/>
  <c r="F10" i="639"/>
  <c r="F12" i="636"/>
  <c r="L144" i="471"/>
  <c r="L165" i="471"/>
  <c r="L106" i="471"/>
  <c r="L120" i="471"/>
  <c r="L179" i="471"/>
  <c r="F10" i="635"/>
  <c r="F8" i="636"/>
  <c r="L67" i="471"/>
  <c r="L148" i="471"/>
  <c r="X167" i="471"/>
  <c r="AD108" i="471"/>
  <c r="F12" i="638"/>
  <c r="L193" i="471"/>
  <c r="L86" i="471"/>
  <c r="L50" i="471"/>
  <c r="F13" i="634"/>
  <c r="AC120" i="471"/>
  <c r="L127" i="471"/>
  <c r="L125" i="471"/>
  <c r="L36" i="471"/>
  <c r="F11" i="639"/>
  <c r="L91" i="471"/>
  <c r="F10" i="636"/>
  <c r="L128" i="471"/>
  <c r="L146" i="471"/>
  <c r="L33" i="471"/>
  <c r="L73" i="471"/>
  <c r="L196" i="471"/>
  <c r="AC110" i="471"/>
  <c r="L90" i="471"/>
  <c r="X131" i="471"/>
  <c r="X37" i="471"/>
  <c r="L110" i="471"/>
  <c r="L126" i="471"/>
  <c r="Y166" i="471"/>
  <c r="L51" i="471"/>
  <c r="L31" i="471"/>
  <c r="L163" i="471"/>
  <c r="L72" i="471"/>
  <c r="F9" i="635"/>
  <c r="L104" i="471"/>
  <c r="F12" i="635"/>
  <c r="L109" i="471"/>
  <c r="F13" i="635"/>
  <c r="X55" i="471"/>
  <c r="L49" i="471"/>
  <c r="L131" i="471"/>
  <c r="F9" i="637"/>
  <c r="L52" i="471"/>
  <c r="F10" i="637"/>
  <c r="L69" i="471"/>
  <c r="L71" i="471"/>
  <c r="L55" i="471"/>
  <c r="L68" i="471"/>
  <c r="L197" i="471"/>
  <c r="L53" i="471"/>
  <c r="F9" i="639"/>
  <c r="F8" i="637"/>
  <c r="L87" i="471"/>
  <c r="Y90" i="471"/>
  <c r="F12"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L24" i="626"/>
  <c r="X26" i="626"/>
  <c r="L26" i="626"/>
  <c r="L22" i="626"/>
  <c r="L25" i="626"/>
  <c r="L20" i="626"/>
  <c r="L21" i="626"/>
  <c r="L23" i="626"/>
  <c r="V19" i="626" l="1"/>
  <c r="W19" i="626"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0" i="631"/>
  <c r="L20" i="633"/>
  <c r="L18" i="631"/>
  <c r="L19" i="630"/>
  <c r="L21" i="631"/>
  <c r="L21" i="633"/>
  <c r="AH23" i="633"/>
  <c r="X24" i="631"/>
  <c r="L23" i="633"/>
  <c r="L23" i="630"/>
  <c r="L24" i="631"/>
  <c r="Y23" i="630"/>
  <c r="L22" i="633"/>
  <c r="L23" i="631"/>
  <c r="L19" i="631"/>
  <c r="L18" i="630"/>
  <c r="L20" i="630"/>
  <c r="Y23" i="631"/>
  <c r="L21" i="630"/>
  <c r="L24" i="630"/>
  <c r="L22" i="631"/>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D23" i="628"/>
  <c r="L24" i="629"/>
  <c r="L18" i="628"/>
  <c r="L24" i="628"/>
  <c r="L25" i="628"/>
  <c r="L23" i="629"/>
  <c r="L21" i="629"/>
  <c r="L23" i="628"/>
  <c r="L18" i="629"/>
  <c r="L19" i="629"/>
  <c r="L19" i="628"/>
  <c r="L21" i="628"/>
  <c r="AC24" i="628"/>
  <c r="L20" i="629"/>
  <c r="Y23" i="629"/>
  <c r="AC25" i="628"/>
  <c r="X24" i="629"/>
  <c r="L20"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8" i="616"/>
  <c r="F12" i="614"/>
  <c r="F13" i="617"/>
  <c r="F11" i="617"/>
  <c r="F10" i="614"/>
  <c r="F8" i="617"/>
  <c r="F13" i="614"/>
  <c r="F12" i="616"/>
  <c r="F11" i="614"/>
  <c r="F9" i="616"/>
  <c r="F9" i="617"/>
  <c r="F12" i="618"/>
  <c r="F337" i="471"/>
  <c r="F12" i="617"/>
  <c r="F13" i="618"/>
  <c r="M307" i="471"/>
  <c r="M297" i="471"/>
  <c r="F11" i="618"/>
  <c r="F11" i="616"/>
  <c r="F8" i="614"/>
  <c r="F340" i="471"/>
  <c r="F10" i="618"/>
  <c r="F9" i="618"/>
  <c r="F341" i="471"/>
  <c r="F338" i="471"/>
  <c r="F10" i="616"/>
  <c r="M302" i="471"/>
  <c r="F9" i="614"/>
  <c r="F8" i="618"/>
  <c r="F13" i="616"/>
  <c r="F339" i="471"/>
  <c r="F10" i="617"/>
</calcChain>
</file>

<file path=xl/sharedStrings.xml><?xml version="1.0" encoding="utf-8"?>
<sst xmlns="http://schemas.openxmlformats.org/spreadsheetml/2006/main" count="6271" uniqueCount="2967">
  <si>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</si>
  <si>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</si>
  <si>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</si>
  <si>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</si>
  <si>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</si>
  <si>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</si>
  <si>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</si>
  <si>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</si>
  <si>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</si>
  <si>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</si>
  <si>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</si>
  <si>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</si>
  <si>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</si>
  <si>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</si>
  <si>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</si>
  <si>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</si>
  <si>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</si>
  <si>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</si>
  <si>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</si>
  <si>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</si>
  <si>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</si>
  <si>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</si>
  <si>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</si>
  <si>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</si>
  <si>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</si>
  <si>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</si>
  <si>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</si>
  <si>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</si>
  <si>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</si>
  <si>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</si>
  <si>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</si>
  <si>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</si>
  <si>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</si>
  <si>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</si>
  <si>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</si>
  <si>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</si>
  <si>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</si>
  <si>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</si>
  <si>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</si>
  <si>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</si>
  <si>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</si>
  <si>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</si>
  <si>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</si>
  <si>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</si>
  <si>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</si>
  <si>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</si>
  <si>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</si>
  <si>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</si>
  <si>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</si>
  <si>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</si>
  <si>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</si>
  <si>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</si>
  <si>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</si>
  <si>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</si>
  <si>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</si>
  <si>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</si>
  <si>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</si>
  <si>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</si>
  <si>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</si>
  <si>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</si>
  <si>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</si>
  <si>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</si>
  <si>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</si>
  <si>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</si>
  <si>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</si>
  <si>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</si>
  <si>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</si>
  <si>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</si>
  <si>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</si>
  <si>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</si>
  <si>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</si>
  <si>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</si>
  <si>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</si>
  <si>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</si>
  <si>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</si>
  <si>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</si>
  <si>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</si>
  <si>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</si>
  <si>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</si>
  <si>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</si>
  <si>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</si>
  <si>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</si>
  <si>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</si>
  <si>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</si>
  <si>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</si>
  <si>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</si>
  <si>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</si>
  <si>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</si>
  <si>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</si>
  <si>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</si>
  <si>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</si>
  <si>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</si>
  <si>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</si>
  <si>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</si>
  <si>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</si>
  <si>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</si>
  <si>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</si>
  <si>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</si>
  <si>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</si>
  <si>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</si>
  <si>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</si>
  <si>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</si>
  <si>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</si>
  <si>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</si>
  <si>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</si>
  <si>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</si>
  <si>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</si>
  <si>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</si>
  <si>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</si>
  <si>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</si>
  <si>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</si>
  <si>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</si>
  <si>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</si>
  <si>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</si>
  <si>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</si>
  <si>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</si>
  <si>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</si>
  <si>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</si>
  <si>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</si>
  <si>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</si>
  <si>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</si>
  <si>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</si>
  <si>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</si>
  <si>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</si>
  <si>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</si>
  <si>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</si>
  <si>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</si>
  <si>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</si>
  <si>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</si>
  <si>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</si>
  <si>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</si>
  <si>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</si>
  <si>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</si>
  <si>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</si>
  <si>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</si>
  <si>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</si>
  <si>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</si>
  <si>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</si>
  <si>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</si>
  <si>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</si>
  <si>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</si>
  <si>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</si>
  <si>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</si>
  <si>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</si>
  <si>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</si>
  <si>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</si>
  <si>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</si>
  <si>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</si>
  <si>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</si>
  <si>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</si>
  <si>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</si>
  <si>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</si>
  <si>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</si>
  <si>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</si>
  <si>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</si>
  <si>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</si>
  <si>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</si>
  <si>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</si>
  <si>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</si>
  <si>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</si>
  <si>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</si>
  <si>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</si>
  <si>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</si>
  <si>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</si>
  <si>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</si>
  <si>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</si>
  <si>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</si>
  <si>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</si>
  <si>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</si>
  <si>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</si>
  <si>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</si>
  <si>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</si>
  <si>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</si>
  <si>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</si>
  <si>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</si>
  <si>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</si>
  <si>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</si>
  <si>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</si>
  <si>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</si>
  <si>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</si>
  <si>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</si>
  <si>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</si>
  <si>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</si>
  <si>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</si>
  <si>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</si>
  <si>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</si>
  <si>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</si>
  <si>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</si>
  <si>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</si>
  <si>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</si>
  <si>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</si>
  <si>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</si>
  <si>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</si>
  <si>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</si>
  <si>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</si>
  <si>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</si>
  <si>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</si>
  <si>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</si>
  <si>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</si>
  <si>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</si>
  <si>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</si>
  <si>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</si>
  <si>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</si>
  <si>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</si>
  <si>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</si>
  <si>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</si>
  <si>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</si>
  <si>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</si>
  <si>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</si>
  <si>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</si>
  <si>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</si>
  <si>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</si>
  <si>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</si>
  <si>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</si>
  <si>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</si>
  <si>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</si>
  <si>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</si>
  <si>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</si>
  <si>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</si>
  <si>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</si>
  <si>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</si>
  <si>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</si>
  <si>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</si>
  <si>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</si>
  <si>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</si>
  <si>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</si>
  <si>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</si>
  <si>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</si>
  <si>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</si>
  <si>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</si>
  <si>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</si>
  <si>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</si>
  <si>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</si>
  <si>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</si>
  <si>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</si>
  <si>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</si>
  <si>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</si>
  <si>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</si>
  <si>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</si>
  <si>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</si>
  <si>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</si>
  <si>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</si>
  <si>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</si>
  <si>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</si>
  <si>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</si>
  <si>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</si>
  <si>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</si>
  <si>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</si>
  <si>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</si>
  <si>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</si>
  <si>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</si>
  <si>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</si>
  <si>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</si>
  <si>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</si>
  <si>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</si>
  <si>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</si>
  <si>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</si>
  <si>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</si>
  <si>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</si>
  <si>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</si>
  <si>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</si>
  <si>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</si>
  <si>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</si>
  <si>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</si>
  <si>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</si>
  <si>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</si>
  <si>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</si>
  <si>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</si>
  <si>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</si>
  <si>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</si>
  <si>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</si>
  <si>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</si>
  <si>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</si>
  <si>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</si>
  <si>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</si>
  <si>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</si>
  <si>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</si>
  <si>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</si>
  <si>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</si>
  <si>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</si>
  <si>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</si>
  <si>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</si>
  <si>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</si>
  <si>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</si>
  <si>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</si>
  <si>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</si>
  <si>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</si>
  <si>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</si>
  <si>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</si>
  <si>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</si>
  <si>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</si>
  <si>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</si>
  <si>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</si>
  <si>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</si>
  <si>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</si>
  <si>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</si>
  <si>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</si>
  <si>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</si>
  <si>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</si>
  <si>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</si>
  <si>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</si>
  <si>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</si>
  <si>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</si>
  <si>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</si>
  <si>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</si>
  <si>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</si>
  <si>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</si>
  <si>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</si>
  <si>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</si>
  <si>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</si>
  <si>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</si>
  <si>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</si>
  <si>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</si>
  <si>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</si>
  <si>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</si>
  <si>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</si>
  <si>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</si>
  <si>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</si>
  <si>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</si>
  <si>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</si>
  <si>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</si>
  <si>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</si>
  <si>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</si>
  <si>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</si>
  <si>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</si>
  <si>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</si>
  <si>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</si>
  <si>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</si>
  <si>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</si>
  <si>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</si>
  <si>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</si>
  <si>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</si>
  <si>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</si>
  <si>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</si>
  <si>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</si>
  <si>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</si>
  <si>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</si>
  <si>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</si>
  <si>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</si>
  <si>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</si>
  <si>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</si>
  <si>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</si>
  <si>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</si>
  <si>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</si>
  <si>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</si>
  <si>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</si>
  <si>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</si>
  <si>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</si>
  <si>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</si>
  <si>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</si>
  <si>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</si>
  <si>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</si>
  <si>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</si>
  <si>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</si>
  <si>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</si>
  <si>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</si>
  <si>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</si>
  <si>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</si>
  <si>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</si>
  <si>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</si>
  <si>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</si>
  <si>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</si>
  <si>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</si>
  <si>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</si>
  <si>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</si>
  <si>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</si>
  <si>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</si>
  <si>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</si>
  <si>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</si>
  <si>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</si>
  <si>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</si>
  <si>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</si>
  <si>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</si>
  <si>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</si>
  <si>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</si>
  <si>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</si>
  <si>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</si>
  <si>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</si>
  <si>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</si>
  <si>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</si>
  <si>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</si>
  <si>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</si>
  <si>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</si>
  <si>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</si>
  <si>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</si>
  <si>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</si>
  <si>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</si>
  <si>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</si>
  <si>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</si>
  <si>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</si>
  <si>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</si>
  <si>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</si>
  <si>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</si>
  <si>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</si>
  <si>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</si>
  <si>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</si>
  <si>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</si>
  <si>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</si>
  <si>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</si>
  <si>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</si>
  <si>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</si>
  <si>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</si>
  <si>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</si>
  <si>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</si>
  <si>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</si>
  <si>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</si>
  <si>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</si>
  <si>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</si>
  <si>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</si>
  <si>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</si>
  <si>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</si>
  <si>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</si>
  <si>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</si>
  <si>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</si>
  <si>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</si>
  <si>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</si>
  <si>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</si>
  <si>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</si>
  <si>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</si>
  <si>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</si>
  <si>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</si>
  <si>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</si>
  <si>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</si>
  <si>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</si>
  <si>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</si>
  <si>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</si>
  <si>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</si>
  <si>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</si>
  <si>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</si>
  <si>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</si>
  <si>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</si>
  <si>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</si>
  <si>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</si>
  <si>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</si>
  <si>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</si>
  <si>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</si>
  <si>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</si>
  <si>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</si>
  <si>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</si>
  <si>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</si>
  <si>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</si>
  <si>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</si>
  <si>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</si>
  <si>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</si>
  <si>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</si>
  <si>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</si>
  <si>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</si>
  <si>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</si>
  <si>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</si>
  <si>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</si>
  <si>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</si>
  <si>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</si>
  <si>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</si>
  <si>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</si>
  <si>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</si>
  <si>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</si>
  <si>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</si>
  <si>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</si>
  <si>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</si>
  <si>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</si>
  <si>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</si>
  <si>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</si>
  <si>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</si>
  <si>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</si>
  <si>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</si>
  <si>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</si>
  <si>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</si>
  <si>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</si>
  <si>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</si>
  <si>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</si>
  <si>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</si>
  <si>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</si>
  <si>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</si>
  <si>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</si>
  <si>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</si>
  <si>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</si>
  <si>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</si>
  <si>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</si>
  <si>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</si>
  <si>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</si>
  <si>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</si>
  <si>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</si>
  <si>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</si>
  <si>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</si>
  <si>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</si>
  <si>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</si>
  <si>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</si>
  <si>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</si>
  <si>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</si>
  <si>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</si>
  <si>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</si>
  <si>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</si>
  <si>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</si>
  <si>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</si>
  <si>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</si>
  <si>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</si>
  <si>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</si>
  <si>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</si>
  <si>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</si>
  <si>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</si>
  <si>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</si>
  <si>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</si>
  <si>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</si>
  <si>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</si>
  <si>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</si>
  <si>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</si>
  <si>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</si>
  <si>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</si>
  <si>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</si>
  <si>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</si>
  <si>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</si>
  <si>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</si>
  <si>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</si>
  <si>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</si>
  <si>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</si>
  <si>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</si>
  <si>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</si>
  <si>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</si>
  <si>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</si>
  <si>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</si>
  <si>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</si>
  <si>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</si>
  <si>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</si>
  <si>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</si>
  <si>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</si>
  <si>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</si>
  <si>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</si>
  <si>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</si>
  <si>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</si>
  <si>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</si>
  <si>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</si>
  <si>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</si>
  <si>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</si>
  <si>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</si>
  <si>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</si>
  <si>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</si>
  <si>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</si>
  <si>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</si>
  <si>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</si>
  <si>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</si>
  <si>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</si>
  <si>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</si>
  <si>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</si>
  <si>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</si>
  <si>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</si>
  <si>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</si>
  <si>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</si>
  <si>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</si>
  <si>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</si>
  <si>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</si>
  <si>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</si>
  <si>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</si>
  <si>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</si>
  <si>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</si>
  <si>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</si>
  <si>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</si>
  <si>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</si>
  <si>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</si>
  <si>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</si>
  <si>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</si>
  <si>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</si>
  <si>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</si>
  <si>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</si>
  <si>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</si>
  <si>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</si>
  <si>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</si>
  <si>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</si>
  <si>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</si>
  <si>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</si>
  <si>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</si>
  <si>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</si>
  <si>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</si>
  <si>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</si>
  <si>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</si>
  <si>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</si>
  <si>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</si>
  <si>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</si>
  <si>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</si>
  <si>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</si>
  <si>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</si>
  <si>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</si>
  <si>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</si>
  <si>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</si>
  <si>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</si>
  <si>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</si>
  <si>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</si>
  <si>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</si>
  <si>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</si>
  <si>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</si>
  <si>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</si>
  <si>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</si>
  <si>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</si>
  <si>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</si>
  <si>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</si>
  <si>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</si>
  <si>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</si>
  <si>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</si>
  <si>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</si>
  <si>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</si>
  <si>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</si>
  <si>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</si>
  <si>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</si>
  <si>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</si>
  <si>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</si>
  <si>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</si>
  <si>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</si>
  <si>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</si>
  <si>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</si>
  <si>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</si>
  <si>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</si>
  <si>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</si>
  <si>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</si>
  <si>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</si>
  <si>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</si>
  <si>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</si>
  <si>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</si>
  <si>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</si>
  <si>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</si>
  <si>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</si>
  <si>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</si>
  <si>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</si>
  <si>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</si>
  <si>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</si>
  <si>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</si>
  <si>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</si>
  <si>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</si>
  <si>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</si>
  <si>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</si>
  <si>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</si>
  <si>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</si>
  <si>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</si>
  <si>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</si>
  <si>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</si>
  <si>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</si>
  <si>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</si>
  <si>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</si>
  <si>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</si>
  <si>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</si>
  <si>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</si>
  <si>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</si>
  <si>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</si>
  <si>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</si>
  <si>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</si>
  <si>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</si>
  <si>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</si>
  <si>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</si>
  <si>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</si>
  <si>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</si>
  <si>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</si>
  <si>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</si>
  <si>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</si>
  <si>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</si>
  <si>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</si>
  <si>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</si>
  <si>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</si>
  <si>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</si>
  <si>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</si>
  <si>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</si>
  <si>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</si>
  <si>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</si>
  <si>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</si>
  <si>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</si>
  <si>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</si>
  <si>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</si>
  <si>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</si>
  <si>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</si>
  <si>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</si>
  <si>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</si>
  <si>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</si>
  <si>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</si>
  <si>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</si>
  <si>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</si>
  <si>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</si>
  <si>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</si>
  <si>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</si>
  <si>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</si>
  <si>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</si>
  <si>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</si>
  <si>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</si>
  <si>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</si>
  <si>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</si>
  <si>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</si>
  <si>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</si>
  <si>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</si>
  <si>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</si>
  <si>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</si>
  <si>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</si>
  <si>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</si>
  <si>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</si>
  <si>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</si>
  <si>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</si>
  <si>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</si>
  <si>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</si>
  <si>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</si>
  <si>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</si>
  <si>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</si>
  <si>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</si>
  <si>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</si>
  <si>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</si>
  <si>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</si>
  <si>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</si>
  <si>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</si>
  <si>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</si>
  <si>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</si>
  <si>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</si>
  <si>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</si>
  <si>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</si>
  <si>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</si>
  <si>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</si>
  <si>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</si>
  <si>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</si>
  <si>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</si>
  <si>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</si>
  <si>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</si>
  <si>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</si>
  <si>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</si>
  <si>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</si>
  <si>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</si>
  <si>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</si>
  <si>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</si>
  <si>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</si>
  <si>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</si>
  <si>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</si>
  <si>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</si>
  <si>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</si>
  <si>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</si>
  <si>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</si>
  <si>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</si>
  <si>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</si>
  <si>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</si>
  <si>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</si>
  <si>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</si>
  <si>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</si>
  <si>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</si>
  <si>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</si>
  <si>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</si>
  <si>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</si>
  <si>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</si>
  <si>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</si>
  <si>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</si>
  <si>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</si>
  <si>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</si>
  <si>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</si>
  <si>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</si>
  <si>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</si>
  <si>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</si>
  <si>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</si>
  <si>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</si>
  <si>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</si>
  <si>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</si>
  <si>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</si>
  <si>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</si>
  <si>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</si>
  <si>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</si>
  <si>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</si>
  <si>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</si>
  <si>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</si>
  <si>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</si>
  <si>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</si>
  <si>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</si>
  <si>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</si>
  <si>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</si>
  <si>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02.05.2023</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</si>
  <si>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</si>
  <si>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</si>
  <si>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</si>
  <si>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</si>
  <si>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</si>
  <si>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</si>
  <si>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</si>
  <si>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</si>
  <si>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</si>
  <si>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</si>
  <si>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</si>
  <si>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</si>
  <si>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</si>
  <si>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</si>
  <si>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</si>
  <si>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</si>
  <si>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</si>
  <si>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</si>
  <si>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</si>
  <si>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</si>
  <si>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</si>
  <si>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</si>
  <si>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</si>
  <si>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</si>
  <si>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</si>
  <si>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</si>
  <si>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</si>
  <si>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</si>
  <si>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</si>
  <si>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</si>
  <si>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</si>
  <si>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</si>
  <si>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</si>
  <si>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</si>
  <si>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</si>
  <si>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</si>
  <si>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</si>
  <si>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</si>
  <si>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</si>
  <si>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</si>
  <si>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</si>
  <si>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</si>
  <si>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</si>
  <si>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</si>
  <si>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</si>
  <si>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</si>
  <si>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</si>
  <si>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</si>
  <si>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</si>
  <si>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</si>
  <si>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</si>
  <si>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</si>
  <si>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</si>
  <si>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</si>
  <si>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</si>
  <si>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</si>
  <si>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</si>
  <si>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</si>
  <si>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</si>
  <si>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</si>
  <si>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</si>
  <si>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</si>
  <si>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</si>
  <si>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</si>
  <si>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</si>
  <si>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</si>
  <si>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</si>
  <si>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</si>
  <si>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</si>
  <si>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</si>
  <si>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</si>
  <si>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</si>
  <si>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</si>
  <si>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</si>
  <si>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</si>
  <si>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</si>
  <si>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</si>
  <si>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</si>
  <si>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</si>
  <si>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</si>
  <si>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</si>
  <si>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</si>
  <si>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</si>
  <si>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</si>
  <si>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</si>
  <si>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</si>
  <si>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</si>
  <si>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</si>
  <si>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</si>
  <si>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</si>
  <si>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</si>
  <si>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</si>
  <si>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</si>
  <si>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</si>
  <si>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</si>
  <si>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</si>
  <si>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</si>
  <si>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</si>
  <si>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</si>
  <si>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</si>
  <si>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</si>
  <si>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</si>
  <si>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</si>
  <si>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</si>
  <si>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</si>
  <si>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</si>
  <si>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</si>
  <si>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</si>
  <si>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</si>
  <si>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</si>
  <si>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</si>
  <si>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</si>
  <si>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</si>
  <si>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</si>
  <si>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</si>
  <si>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</si>
  <si>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</si>
  <si>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</si>
  <si>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</si>
  <si>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</si>
  <si>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</si>
  <si>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</si>
  <si>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</si>
  <si>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</si>
  <si>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</si>
  <si>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</si>
  <si>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</si>
  <si>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</si>
  <si>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</si>
  <si>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</si>
  <si>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</si>
  <si>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</si>
  <si>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</si>
  <si>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</si>
  <si>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</si>
  <si>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</si>
  <si>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</si>
  <si>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</si>
  <si>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</si>
  <si>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</si>
  <si>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</si>
  <si>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</si>
  <si>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</si>
  <si>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</si>
  <si>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</si>
  <si>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</si>
  <si>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</si>
  <si>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</si>
  <si>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</si>
  <si>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</si>
  <si>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</si>
  <si>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</si>
  <si>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</si>
  <si>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</si>
  <si>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</si>
  <si>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</si>
  <si>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</si>
  <si>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</si>
  <si>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</si>
  <si>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</si>
  <si>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</si>
  <si>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</si>
  <si>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</si>
  <si>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</si>
  <si>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</si>
  <si>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</si>
  <si>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</si>
  <si>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</si>
  <si>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</si>
  <si>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</si>
  <si>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</si>
  <si>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</si>
  <si>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</si>
  <si>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</si>
  <si>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</si>
  <si>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</si>
  <si>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</si>
  <si>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</si>
  <si>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</si>
  <si>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</si>
  <si>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</si>
  <si>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</si>
  <si>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</si>
  <si>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</si>
  <si>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</si>
  <si>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</si>
  <si>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</si>
  <si>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</si>
  <si>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</si>
  <si>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</si>
  <si>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</si>
  <si>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</si>
  <si>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</si>
  <si>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</si>
  <si>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</si>
  <si>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</si>
  <si>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</si>
  <si>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</si>
  <si>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</si>
  <si>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</si>
  <si>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</si>
  <si>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</si>
  <si>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</si>
  <si>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</si>
  <si>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</si>
  <si>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</si>
  <si>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</si>
  <si>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</si>
  <si>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</si>
  <si>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</si>
  <si>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</si>
  <si>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</si>
  <si>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</si>
  <si>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</si>
  <si>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</si>
  <si>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</si>
  <si>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</si>
  <si>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</si>
  <si>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</si>
  <si>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</si>
  <si>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</si>
  <si>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</si>
  <si>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</si>
  <si>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</si>
  <si>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</si>
  <si>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</si>
  <si>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</si>
  <si>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</si>
  <si>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</si>
  <si>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</si>
  <si>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</si>
  <si>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</si>
  <si>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</si>
  <si>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</si>
  <si>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</si>
  <si>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</si>
  <si>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</si>
  <si>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</si>
  <si>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</si>
  <si>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</si>
  <si>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</si>
  <si>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</si>
  <si>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</si>
  <si>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</si>
  <si>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</si>
  <si>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</si>
  <si>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</si>
  <si>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</si>
  <si>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</si>
  <si>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</si>
  <si>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</si>
  <si>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</si>
  <si>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</si>
  <si>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</si>
  <si>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</si>
  <si>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</si>
  <si>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</si>
  <si>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</si>
  <si>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</si>
  <si>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</si>
  <si>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</si>
  <si>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</si>
  <si>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</si>
  <si>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</si>
  <si>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</si>
  <si>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</si>
  <si>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</si>
  <si>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</si>
  <si>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</si>
  <si>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</si>
  <si>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</si>
  <si>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</si>
  <si>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</si>
  <si>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</si>
  <si>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</si>
  <si>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</si>
  <si>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</si>
  <si>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</si>
  <si>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</si>
  <si>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</si>
  <si>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</si>
  <si>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</si>
  <si>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</si>
  <si>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</si>
  <si>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</si>
  <si>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</si>
  <si>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</si>
  <si>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</si>
  <si>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</si>
  <si>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</si>
  <si>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</si>
  <si>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</si>
  <si>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</si>
  <si>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</si>
  <si>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</si>
  <si>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</si>
  <si>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</si>
  <si>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</si>
  <si>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</si>
  <si>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</si>
  <si>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</si>
  <si>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</si>
  <si>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</si>
  <si>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</si>
  <si>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</si>
  <si>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</si>
  <si>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</si>
  <si>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</si>
  <si>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</si>
  <si>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</si>
  <si>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</si>
  <si>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</si>
  <si>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</si>
  <si>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</si>
  <si>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</si>
  <si>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</si>
  <si>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</si>
  <si>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</si>
  <si>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</si>
  <si>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</si>
  <si>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</si>
  <si>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</si>
  <si>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</si>
  <si>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</si>
  <si>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</si>
  <si>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</si>
  <si>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</si>
  <si>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</si>
  <si>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</si>
  <si>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</si>
  <si>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</si>
  <si>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</si>
  <si>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</si>
  <si>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</si>
  <si>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</si>
  <si>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</si>
  <si>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</si>
  <si>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</si>
  <si>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</si>
  <si>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</si>
  <si>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</si>
  <si>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</si>
  <si>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</si>
  <si>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</si>
  <si>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</si>
  <si>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</si>
  <si>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</si>
  <si>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</si>
  <si>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</si>
  <si>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</si>
  <si>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</si>
  <si>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</si>
  <si>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</si>
  <si>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</si>
  <si>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</si>
  <si>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</si>
  <si>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</si>
  <si>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</si>
  <si>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</si>
  <si>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</si>
  <si>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</si>
  <si>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</si>
  <si>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</si>
  <si>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</si>
  <si>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</si>
  <si>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</si>
  <si>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</si>
  <si>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</si>
  <si>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</si>
  <si>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</si>
  <si>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</si>
  <si>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</si>
  <si>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</si>
  <si>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</si>
  <si>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</si>
  <si>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</si>
  <si>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</si>
  <si>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</si>
  <si>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</si>
  <si>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</si>
  <si>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</si>
  <si>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</si>
  <si>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</si>
  <si>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</si>
  <si>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</si>
  <si>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</si>
  <si>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</si>
  <si>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</si>
  <si>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</si>
  <si>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</si>
  <si>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</si>
  <si>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</si>
  <si>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</si>
  <si>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</si>
  <si>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</si>
  <si>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</si>
  <si>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</si>
  <si>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</si>
  <si>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</si>
  <si>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</si>
  <si>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</si>
  <si>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</si>
  <si>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</si>
  <si>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</si>
  <si>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</si>
  <si>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</si>
  <si>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</si>
  <si>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</si>
  <si>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</si>
  <si>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</si>
  <si>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</si>
  <si>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</si>
  <si>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</si>
  <si>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</si>
  <si>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</si>
  <si>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</si>
  <si>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</si>
  <si>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</si>
  <si>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</si>
  <si>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</si>
  <si>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</si>
  <si>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</si>
  <si>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</si>
  <si>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</si>
  <si>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</si>
  <si>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</si>
  <si>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</si>
  <si>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</si>
  <si>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</si>
  <si>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</si>
  <si>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</si>
  <si>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</si>
  <si>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</si>
  <si>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</si>
  <si>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</si>
  <si>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</si>
  <si>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</si>
  <si>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</si>
  <si>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</si>
  <si>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</si>
  <si>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</si>
  <si>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</si>
  <si>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</si>
  <si>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</si>
  <si>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</si>
  <si>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</si>
  <si>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</si>
  <si>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</si>
  <si>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</si>
  <si>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</si>
  <si>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</si>
  <si>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</si>
  <si>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</si>
  <si>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</si>
  <si>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</si>
  <si>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</si>
  <si>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</si>
  <si>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</si>
  <si>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</si>
  <si>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</si>
  <si>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</si>
  <si>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</si>
  <si>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</si>
  <si>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</si>
  <si>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</si>
  <si>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</si>
  <si>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</si>
  <si>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</si>
  <si>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</si>
  <si>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</si>
  <si>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</si>
  <si>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</si>
  <si>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</si>
  <si>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</si>
  <si>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</si>
  <si>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</si>
  <si>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</si>
  <si>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</si>
  <si>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</si>
  <si>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</si>
  <si>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</si>
  <si>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</si>
  <si>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</si>
  <si>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</si>
  <si>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</si>
  <si>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</si>
  <si>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</si>
  <si>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</si>
  <si>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</si>
  <si>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</si>
  <si>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</si>
  <si>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</si>
  <si>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</si>
  <si>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</si>
  <si>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</si>
  <si>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</si>
  <si>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</si>
  <si>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</si>
  <si>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</si>
  <si>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</si>
  <si>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</si>
  <si>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</si>
  <si>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</si>
  <si>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</si>
  <si>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</si>
  <si>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</si>
  <si>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</si>
  <si>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</si>
  <si>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</si>
  <si>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</si>
  <si>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</si>
  <si>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</si>
  <si>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</si>
  <si>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</si>
  <si>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</si>
  <si>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</si>
  <si>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</si>
  <si>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</si>
  <si>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</si>
  <si>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</si>
  <si>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</si>
  <si>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</si>
  <si>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</si>
  <si>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</si>
  <si>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</si>
  <si>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</si>
  <si>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</si>
  <si>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</si>
  <si>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</si>
  <si>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</si>
  <si>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</si>
  <si>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</si>
  <si>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</si>
  <si>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</si>
  <si>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</si>
  <si>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</si>
  <si>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</si>
  <si>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</si>
  <si>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</si>
  <si>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</si>
  <si>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</si>
  <si>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</si>
  <si>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</si>
  <si>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</si>
  <si>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</si>
  <si>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</si>
  <si>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</si>
  <si>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</si>
  <si>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</si>
  <si>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</si>
  <si>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</si>
  <si>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</si>
  <si>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</si>
  <si>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</si>
  <si>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</si>
  <si>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</si>
  <si>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</si>
  <si>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</si>
  <si>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</si>
  <si>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</si>
  <si>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</si>
  <si>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</si>
  <si>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</si>
  <si>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</si>
  <si>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</si>
  <si>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</si>
  <si>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</si>
  <si>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</si>
  <si>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</si>
  <si>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</si>
  <si>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</si>
  <si>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</si>
  <si>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</si>
  <si>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</si>
  <si>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</si>
  <si>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</si>
  <si>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</si>
  <si>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</si>
  <si>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</si>
  <si>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</si>
  <si>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</si>
  <si>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</si>
  <si>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</si>
  <si>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</si>
  <si>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</si>
  <si>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</si>
  <si>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</si>
  <si>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</si>
  <si>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</si>
  <si>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</si>
  <si>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</si>
  <si>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</si>
  <si>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</si>
  <si>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</si>
  <si>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</si>
  <si>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</si>
  <si>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</si>
  <si>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</si>
  <si>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</si>
  <si>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</si>
  <si>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</si>
  <si>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</si>
  <si>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</si>
  <si>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</si>
  <si>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</si>
  <si>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</si>
  <si>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</si>
  <si>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</si>
  <si>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</si>
  <si>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</si>
  <si>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</si>
  <si>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</si>
  <si>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</si>
  <si>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</si>
  <si>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</si>
  <si>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</si>
  <si>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</si>
  <si>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</si>
  <si>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</si>
  <si>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</si>
  <si>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</si>
  <si>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</si>
  <si>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</si>
  <si>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</si>
  <si>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</si>
  <si>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</si>
  <si>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</si>
  <si>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</si>
  <si>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</si>
  <si>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</si>
  <si>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</si>
  <si>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</si>
  <si>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</si>
  <si>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</si>
  <si>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</si>
  <si>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</si>
  <si>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</si>
  <si>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</si>
  <si>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</si>
  <si>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</si>
  <si>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</si>
  <si>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</si>
  <si>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</si>
  <si>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</si>
  <si>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</si>
  <si>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</si>
  <si>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</si>
  <si>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</si>
  <si>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</si>
  <si>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</si>
  <si>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</si>
  <si>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</si>
  <si>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</si>
  <si>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</si>
  <si>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</si>
  <si>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</si>
  <si>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</si>
  <si>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</si>
  <si>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</si>
  <si>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</si>
  <si>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</si>
  <si>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</si>
  <si>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</si>
  <si>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</si>
  <si>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</si>
  <si>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</si>
  <si>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</si>
  <si>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</si>
  <si>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</si>
  <si>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</si>
  <si>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</si>
  <si>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</si>
  <si>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</si>
  <si>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</si>
  <si>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</si>
  <si>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</si>
  <si>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</si>
  <si>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</si>
  <si>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</si>
  <si>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</si>
  <si>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</si>
  <si>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</si>
  <si>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</si>
  <si>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</si>
  <si>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</si>
  <si>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</si>
  <si>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</si>
  <si>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</si>
  <si>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</si>
  <si>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</si>
  <si>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</si>
  <si>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</si>
  <si>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</si>
  <si>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</si>
  <si>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</si>
  <si>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</si>
  <si>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</si>
  <si>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</si>
  <si>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</si>
  <si>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</si>
  <si>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</si>
  <si>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</si>
  <si>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</si>
  <si>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</si>
  <si>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</si>
  <si>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</si>
  <si>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</si>
  <si>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</si>
  <si>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</si>
  <si>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</si>
  <si>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</si>
  <si>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</si>
  <si>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</si>
  <si>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</si>
  <si>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</si>
  <si>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</si>
  <si>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</si>
  <si>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</si>
  <si>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</si>
  <si>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</si>
  <si>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</si>
  <si>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</si>
  <si>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</si>
  <si>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</si>
  <si>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</si>
  <si>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</si>
  <si>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</si>
  <si>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</si>
  <si>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</si>
  <si>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</si>
  <si>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</si>
  <si>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</si>
  <si>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</si>
  <si>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</si>
  <si>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</si>
  <si>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</si>
  <si>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</si>
  <si>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</si>
  <si>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</si>
  <si>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</si>
  <si>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</si>
  <si>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</si>
  <si>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</si>
  <si>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</si>
  <si>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</si>
  <si>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</si>
  <si>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</si>
  <si>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</si>
  <si>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</si>
  <si>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</si>
  <si>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</si>
  <si>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</si>
  <si>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</si>
  <si>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</si>
  <si>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</si>
  <si>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</si>
  <si>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</si>
  <si>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</si>
  <si>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</si>
  <si>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</si>
  <si>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</si>
  <si>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</si>
  <si>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</si>
  <si>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</si>
  <si>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</si>
  <si>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</si>
  <si>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</si>
  <si>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</si>
  <si>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</si>
  <si>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</si>
  <si>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</si>
  <si>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</si>
  <si>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</si>
  <si>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</si>
  <si>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</si>
  <si>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</si>
  <si>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</si>
  <si>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</si>
  <si>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</si>
  <si>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</si>
  <si>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</si>
  <si>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</si>
  <si>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</si>
  <si>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</si>
  <si>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</si>
  <si>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</si>
  <si>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</si>
  <si>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</si>
  <si>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</si>
  <si>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</si>
  <si>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</si>
  <si>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</si>
  <si>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</si>
  <si>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</si>
  <si>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</si>
  <si>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</si>
  <si>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</si>
  <si>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</si>
  <si>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</si>
  <si>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</si>
  <si>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</si>
  <si>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</si>
  <si>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</si>
  <si>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</si>
  <si>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</si>
  <si>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</si>
  <si>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</si>
  <si>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</si>
  <si>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</si>
  <si>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</si>
  <si>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</si>
  <si>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</si>
  <si>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</si>
  <si>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</si>
  <si>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</si>
  <si>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</si>
  <si>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</si>
  <si>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</si>
  <si>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</si>
  <si>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</si>
  <si>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</si>
  <si>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</si>
  <si>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</si>
  <si>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</si>
  <si>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</si>
  <si>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</si>
  <si>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</si>
  <si>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</si>
  <si>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</si>
  <si>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</si>
  <si>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</si>
  <si>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</si>
  <si>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</si>
  <si>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</si>
  <si>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</si>
  <si>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</si>
  <si>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</si>
  <si>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</si>
  <si>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</si>
  <si>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</si>
  <si>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</si>
  <si>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</si>
  <si>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</si>
  <si>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</si>
  <si>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</si>
  <si>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</si>
  <si>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</si>
  <si>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</si>
  <si>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</si>
  <si>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</si>
  <si>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</si>
  <si>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</si>
  <si>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</si>
  <si>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</si>
  <si>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</si>
  <si>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</si>
  <si>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</si>
  <si>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</si>
  <si>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</si>
  <si>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</si>
  <si>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</si>
  <si>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</si>
  <si>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</si>
  <si>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</si>
  <si>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</si>
  <si>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</si>
  <si>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</si>
  <si>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</si>
  <si>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</si>
  <si>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</si>
  <si>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</si>
  <si>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</si>
  <si>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</si>
  <si>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</si>
  <si>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</si>
  <si>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</si>
  <si>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</si>
  <si>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</si>
  <si>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</si>
  <si>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</si>
  <si>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</si>
  <si>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</si>
  <si>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</si>
  <si>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</si>
  <si>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</si>
  <si>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</si>
  <si>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</si>
  <si>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</si>
  <si>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</si>
  <si>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</si>
  <si>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</si>
  <si>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</si>
  <si>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</si>
  <si>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</si>
  <si>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</si>
  <si>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</si>
  <si>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</si>
  <si>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</si>
  <si>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</si>
  <si>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</si>
  <si>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</si>
  <si>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</si>
  <si>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</si>
  <si>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</si>
  <si>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</si>
  <si>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</si>
  <si>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</si>
  <si>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</si>
  <si>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</si>
  <si>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</si>
  <si>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</si>
  <si>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</si>
  <si>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</si>
  <si>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</si>
  <si>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</si>
  <si>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</si>
  <si>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</si>
  <si>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</si>
  <si>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</si>
  <si>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</si>
  <si>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</si>
  <si>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</si>
  <si>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</si>
  <si>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</si>
  <si>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</si>
  <si>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</si>
  <si>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</si>
  <si>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</si>
  <si>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</si>
  <si>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</si>
  <si>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</si>
  <si>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</si>
  <si>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</si>
  <si>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</si>
  <si>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</si>
  <si>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</si>
  <si>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</si>
  <si>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</si>
  <si>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</si>
  <si>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</si>
  <si>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</si>
  <si>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</si>
  <si>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</si>
  <si>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</si>
  <si>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</si>
  <si>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</si>
  <si>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</si>
  <si>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</si>
  <si>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</si>
  <si>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</si>
  <si>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</si>
  <si>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</si>
  <si>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</si>
  <si>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</si>
  <si>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</si>
  <si>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</si>
  <si>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</si>
  <si>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</si>
  <si>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</si>
  <si>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</si>
  <si>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</si>
  <si>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</si>
  <si>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</si>
  <si>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</si>
  <si>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</si>
  <si>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</si>
  <si>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</si>
  <si>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</si>
  <si>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</si>
  <si>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</si>
  <si>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</si>
  <si>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</si>
  <si>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</si>
  <si>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</si>
  <si>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</si>
  <si>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</si>
  <si>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</si>
  <si>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</si>
  <si>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</si>
  <si>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</si>
  <si>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</si>
  <si>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</si>
  <si>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</si>
  <si>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</si>
  <si>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</si>
  <si>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</si>
  <si>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</si>
  <si>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</si>
  <si>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</si>
  <si>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</si>
  <si>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</si>
  <si>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</si>
  <si>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</si>
  <si>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</si>
  <si>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</si>
  <si>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</si>
  <si>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</si>
  <si>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</si>
  <si>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</si>
  <si>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</si>
  <si>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</si>
  <si>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</si>
  <si>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</si>
  <si>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</si>
  <si>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</si>
  <si>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</si>
  <si>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</si>
  <si>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</si>
  <si>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</si>
  <si>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</si>
  <si>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</si>
  <si>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</si>
  <si>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</si>
  <si>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</si>
  <si>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</si>
  <si>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</si>
  <si>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</si>
  <si>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</si>
  <si>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</si>
  <si>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</si>
  <si>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</si>
  <si>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</si>
  <si>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</si>
  <si>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</si>
  <si>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</si>
  <si>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</si>
  <si>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</si>
  <si>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</si>
  <si>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</si>
  <si>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</si>
  <si>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</si>
  <si>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</si>
  <si>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</si>
  <si>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</si>
  <si>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</si>
  <si>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</si>
  <si>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</si>
  <si>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</si>
  <si>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</si>
  <si>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</si>
  <si>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</si>
  <si>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</si>
  <si>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</si>
  <si>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</si>
  <si>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</si>
  <si>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</si>
  <si>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</si>
  <si>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</si>
  <si>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</si>
  <si>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</si>
  <si>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</si>
  <si>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</si>
  <si>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</si>
  <si>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</si>
  <si>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</si>
  <si>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</si>
  <si>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</si>
  <si>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</si>
  <si>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</si>
  <si>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</si>
  <si>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</si>
  <si>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</si>
  <si>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</si>
  <si>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</si>
  <si>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</si>
  <si>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</si>
  <si>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</si>
  <si>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</si>
  <si>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</si>
  <si>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</si>
  <si>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</si>
  <si>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</si>
  <si>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</si>
  <si>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</si>
  <si>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</si>
  <si>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</si>
  <si>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</si>
  <si>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</si>
  <si>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</si>
  <si>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</si>
  <si>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</si>
  <si>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</si>
  <si>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</si>
  <si>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</si>
  <si>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</si>
  <si>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</si>
  <si>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</si>
  <si>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</si>
  <si>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</si>
  <si>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</si>
  <si>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</si>
  <si>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</si>
  <si>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</si>
  <si>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</si>
  <si>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</si>
  <si>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</si>
  <si>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</si>
  <si>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</si>
  <si>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</si>
  <si>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</si>
  <si>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</si>
  <si>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</si>
  <si>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</si>
  <si>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</si>
  <si>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</si>
  <si>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</si>
  <si>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</si>
  <si>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</si>
  <si>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</si>
  <si>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</si>
  <si>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</si>
  <si>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</si>
  <si>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</si>
  <si>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</si>
  <si>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</si>
  <si>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</si>
  <si>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</si>
  <si>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</si>
  <si>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</si>
  <si>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</si>
  <si>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</si>
  <si>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</si>
  <si>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</si>
  <si>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</si>
  <si>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</si>
  <si>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</si>
  <si>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</si>
  <si>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</si>
  <si>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</si>
  <si>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</si>
  <si>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</si>
  <si>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</si>
  <si>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</si>
  <si>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</si>
  <si>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</si>
  <si>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</si>
  <si>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</si>
  <si>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</si>
  <si>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</si>
  <si>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</si>
  <si>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</si>
  <si>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</si>
  <si>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</si>
  <si>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</si>
  <si>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</si>
  <si>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</si>
  <si>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</si>
  <si>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</si>
  <si>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</si>
  <si>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</si>
  <si>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</si>
  <si>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</si>
  <si>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</si>
  <si>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</si>
  <si>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</si>
  <si>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</si>
  <si>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</si>
  <si>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</si>
  <si>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</si>
  <si>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</si>
  <si>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</si>
  <si>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</si>
  <si>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</si>
  <si>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</si>
  <si>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</si>
  <si>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</si>
  <si>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</si>
  <si>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</si>
  <si>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</si>
  <si>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</si>
  <si>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</si>
  <si>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</si>
  <si>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</si>
  <si>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</si>
  <si>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</si>
  <si>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</si>
  <si>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</si>
  <si>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</si>
  <si>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</si>
  <si>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</si>
  <si>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</si>
  <si>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</si>
  <si>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</si>
  <si>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</si>
  <si>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</si>
  <si>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</si>
  <si>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</si>
  <si>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</si>
  <si>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</si>
  <si>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</si>
  <si>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</si>
  <si>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</si>
  <si>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</si>
  <si>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</si>
  <si>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</si>
  <si>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</si>
  <si>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</si>
  <si>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</si>
  <si>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</si>
  <si>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</si>
  <si>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</si>
  <si>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</si>
  <si>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</si>
  <si>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</si>
  <si>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</si>
  <si>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</si>
  <si>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</si>
  <si>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</si>
  <si>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</si>
  <si>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</si>
  <si>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</si>
  <si>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</si>
  <si>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</si>
  <si>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</si>
  <si>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</si>
  <si>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</si>
  <si>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</si>
  <si>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</si>
  <si>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</si>
  <si>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</si>
  <si>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</si>
  <si>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</si>
  <si>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</si>
  <si>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</si>
  <si>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</si>
  <si>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</si>
  <si>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</si>
  <si>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</si>
  <si>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</si>
  <si>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</si>
  <si>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</si>
  <si>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</si>
  <si>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</si>
  <si>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</si>
  <si>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</si>
  <si>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</si>
  <si>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</si>
  <si>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</si>
  <si>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</si>
  <si>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</si>
  <si>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</si>
  <si>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</si>
  <si>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</si>
  <si>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</si>
  <si>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</si>
  <si>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</si>
  <si>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</si>
  <si>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</si>
  <si>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</si>
  <si>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</si>
  <si>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</si>
  <si>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</si>
  <si>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</si>
  <si>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</si>
  <si>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</si>
  <si>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</si>
  <si>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</si>
  <si>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</si>
  <si>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</si>
  <si>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</si>
  <si>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</si>
  <si>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</si>
  <si>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</si>
  <si>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</si>
  <si>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</si>
  <si>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</si>
  <si>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</si>
  <si>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</si>
  <si>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</si>
  <si>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</si>
  <si>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</si>
  <si>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</si>
  <si>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</si>
  <si>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</si>
  <si>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</si>
  <si>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</si>
  <si>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</si>
  <si>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</si>
  <si>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</si>
  <si>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</si>
  <si>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</si>
  <si>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</si>
  <si>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</si>
  <si>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</si>
  <si>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</si>
  <si>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</si>
  <si>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</si>
  <si>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</si>
  <si>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</si>
  <si>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</si>
  <si>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</si>
  <si>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</si>
  <si>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</si>
  <si>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</si>
  <si>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</si>
  <si>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</si>
  <si>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</si>
  <si>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</si>
  <si>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</si>
  <si>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</si>
  <si>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</si>
  <si>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</si>
  <si>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</si>
  <si>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</si>
  <si>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</si>
  <si>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</si>
  <si>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</si>
  <si>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</si>
  <si>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</si>
  <si>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</si>
  <si>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</si>
  <si>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</si>
  <si>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</si>
  <si>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</si>
  <si>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</si>
  <si>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</si>
  <si>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</si>
  <si>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</si>
  <si>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</si>
  <si>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</si>
  <si>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</si>
  <si>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</si>
  <si>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</si>
  <si>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</si>
  <si>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</si>
  <si>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</si>
  <si>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</si>
  <si>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</si>
  <si>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</si>
  <si>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</si>
  <si>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</si>
  <si>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</si>
  <si>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</si>
  <si>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</si>
  <si>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</si>
  <si>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</si>
  <si>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</si>
  <si>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</si>
  <si>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</si>
  <si>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</si>
  <si>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</si>
  <si>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</si>
  <si>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</si>
  <si>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</si>
  <si>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</si>
  <si>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</si>
  <si>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</si>
  <si>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</si>
  <si>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</si>
  <si>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</si>
  <si>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</si>
  <si>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</si>
  <si>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</si>
  <si>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</si>
  <si>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</si>
  <si>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</si>
  <si>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</si>
  <si>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</si>
  <si>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</si>
  <si>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</si>
  <si>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</si>
  <si>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</si>
  <si>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</si>
  <si>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</si>
  <si>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</si>
  <si>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</si>
  <si>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</si>
  <si>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</si>
  <si>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</si>
  <si>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</si>
  <si>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</si>
  <si>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</si>
  <si>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</si>
  <si>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</si>
  <si>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</si>
  <si>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</si>
  <si>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</si>
  <si>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</si>
  <si>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</si>
  <si>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</si>
  <si>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</si>
  <si>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</si>
  <si>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</si>
  <si>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</si>
  <si>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</si>
  <si>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</si>
  <si>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</si>
  <si>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</si>
  <si>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</si>
  <si>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</si>
  <si>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</si>
  <si>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</si>
  <si>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</si>
  <si>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</si>
  <si>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</si>
  <si>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</si>
  <si>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</si>
  <si>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</si>
  <si>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</si>
  <si>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</si>
  <si>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</si>
  <si>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</si>
  <si>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</si>
  <si>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</si>
  <si>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</si>
  <si>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</si>
  <si>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</si>
  <si>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</si>
  <si>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</si>
  <si>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</si>
  <si>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</si>
  <si>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</si>
  <si>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</si>
  <si>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</si>
  <si>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</si>
  <si>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</si>
  <si>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</si>
  <si>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</si>
  <si>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</si>
  <si>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</si>
  <si>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</si>
  <si>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</si>
  <si>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</si>
  <si>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</si>
  <si>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</si>
  <si>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</si>
  <si>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</si>
  <si>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</si>
  <si>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</si>
  <si>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</si>
  <si>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</si>
  <si>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</si>
  <si>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</si>
  <si>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</si>
  <si>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</si>
  <si>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</si>
  <si>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</si>
  <si>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</si>
  <si>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</si>
  <si>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</si>
  <si>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</si>
  <si>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</si>
  <si>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</si>
  <si>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</si>
  <si>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</si>
  <si>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</si>
  <si>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</si>
  <si>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</si>
  <si>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</si>
  <si>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</si>
  <si>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</si>
  <si>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</si>
  <si>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</si>
  <si>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</si>
  <si>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</si>
  <si>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</si>
  <si>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</si>
  <si>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</si>
  <si>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</si>
  <si>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</si>
  <si>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</si>
  <si>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</si>
  <si>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</si>
  <si>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</si>
  <si>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</si>
  <si>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</si>
  <si>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</si>
  <si>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</si>
  <si>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</si>
  <si>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</si>
  <si>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</si>
  <si>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</si>
  <si>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</si>
  <si>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</si>
  <si>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</si>
  <si>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</si>
  <si>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</si>
  <si>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</si>
  <si>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</si>
  <si>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</si>
  <si>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</si>
  <si>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</si>
  <si>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</si>
  <si>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</si>
  <si>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</si>
  <si>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</si>
  <si>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</si>
  <si>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</si>
  <si>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</si>
  <si>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</si>
  <si>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</si>
  <si>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</si>
  <si>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</si>
  <si>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</si>
  <si>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</si>
  <si>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</si>
  <si>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</si>
  <si>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</si>
  <si>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</si>
  <si>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</si>
  <si>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</si>
  <si>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</si>
  <si>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</si>
  <si>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</si>
  <si>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</si>
  <si>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</si>
  <si>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</si>
  <si>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</si>
  <si>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</si>
  <si>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</si>
  <si>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</si>
  <si>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</si>
  <si>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</si>
  <si>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</si>
  <si>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</si>
  <si>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</si>
  <si>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</si>
  <si>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</si>
  <si>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</si>
  <si>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</si>
  <si>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</si>
  <si>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</si>
  <si>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</si>
  <si>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</si>
  <si>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</si>
  <si>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</si>
  <si>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</si>
  <si>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</si>
  <si>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</si>
  <si>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</si>
  <si>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</si>
  <si>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</si>
  <si>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</si>
  <si>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</si>
  <si>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</si>
  <si>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</si>
  <si>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</si>
  <si>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</si>
  <si>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</si>
  <si>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</si>
  <si>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</si>
  <si>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</si>
  <si>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</si>
  <si>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</si>
  <si>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</si>
  <si>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</si>
  <si>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</si>
  <si>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</si>
  <si>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</si>
  <si>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</si>
  <si>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</si>
  <si>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</si>
  <si>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</si>
  <si>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</si>
  <si>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</si>
  <si>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</si>
  <si>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</si>
  <si>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</si>
  <si>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</si>
  <si>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</si>
  <si>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</si>
  <si>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</si>
  <si>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</si>
  <si>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</si>
  <si>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</si>
  <si>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</si>
  <si>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</si>
  <si>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</si>
  <si>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</si>
  <si>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</si>
  <si>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</si>
  <si>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</si>
  <si>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</si>
  <si>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</si>
  <si>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</si>
  <si>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</si>
  <si>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</si>
  <si>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</si>
  <si>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</si>
  <si>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</si>
  <si>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</si>
  <si>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</si>
  <si>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</si>
  <si>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</si>
  <si>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</si>
  <si>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</si>
  <si>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</si>
  <si>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</si>
  <si>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</si>
  <si>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</si>
  <si>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</si>
  <si>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</si>
  <si>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</si>
  <si>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</si>
  <si>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</si>
  <si>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</si>
  <si>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</si>
  <si>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</si>
  <si>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</si>
  <si>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</si>
  <si>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</si>
  <si>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</si>
  <si>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</si>
  <si>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</si>
  <si>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</si>
  <si>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</si>
  <si>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</si>
  <si>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</si>
  <si>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</si>
  <si>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</si>
  <si>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</si>
  <si>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</si>
  <si>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</si>
  <si>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</si>
  <si>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</si>
  <si>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</si>
  <si>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</si>
  <si>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</si>
  <si>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</si>
  <si>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</si>
  <si>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</si>
  <si>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</si>
  <si>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</si>
  <si>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</si>
  <si>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</si>
  <si>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</si>
  <si>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</si>
  <si>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</si>
  <si>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</si>
  <si>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</si>
  <si>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</si>
  <si>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</si>
  <si>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</si>
  <si>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</si>
  <si>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</si>
  <si>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</si>
  <si>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</si>
  <si>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</si>
  <si>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</si>
  <si>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</si>
  <si>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</si>
  <si>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</si>
  <si>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</si>
  <si>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</si>
  <si>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</si>
  <si>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</si>
  <si>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</si>
  <si>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</si>
  <si>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</si>
  <si>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</si>
  <si>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</si>
  <si>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</si>
  <si>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</si>
  <si>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</si>
  <si>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</si>
  <si>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</si>
  <si>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</si>
  <si>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</si>
  <si>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</si>
  <si>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</si>
  <si>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</si>
  <si>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</si>
  <si>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</si>
  <si>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</si>
  <si>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</si>
  <si>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</si>
  <si>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</si>
  <si>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</si>
  <si>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</si>
  <si>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</si>
  <si>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</si>
  <si>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</si>
  <si>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</si>
  <si>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</si>
  <si>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</si>
  <si>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</si>
  <si>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</si>
  <si>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</si>
  <si>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</si>
  <si>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</si>
  <si>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</si>
  <si>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</si>
  <si>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</si>
  <si>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</si>
  <si>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</si>
  <si>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</si>
  <si>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</si>
  <si>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</si>
  <si>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</si>
  <si>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</si>
  <si>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</si>
  <si>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</si>
  <si>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</si>
  <si>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</si>
  <si>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</si>
  <si>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</si>
  <si>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</si>
  <si>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</si>
  <si>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</si>
  <si>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</si>
  <si>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</si>
  <si>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</si>
  <si>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</si>
  <si>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</si>
  <si>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</si>
  <si>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</si>
  <si>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</si>
  <si>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</si>
  <si>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</si>
  <si>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</si>
  <si>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</si>
  <si>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</si>
  <si>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</si>
  <si>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</si>
  <si>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</si>
  <si>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</si>
  <si>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</si>
  <si>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</si>
  <si>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</si>
  <si>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</si>
  <si>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</si>
  <si>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</si>
  <si>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</si>
  <si>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</si>
  <si>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</si>
  <si>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</si>
  <si>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</si>
  <si>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</si>
  <si>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</si>
  <si>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</si>
  <si>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</si>
  <si>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</si>
  <si>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</si>
  <si>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</si>
  <si>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</si>
  <si>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</si>
  <si>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</si>
  <si>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</si>
  <si>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</si>
  <si>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</si>
  <si>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</si>
  <si>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</si>
  <si>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</si>
  <si>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</si>
  <si>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</si>
  <si>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</si>
  <si>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</si>
  <si>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</si>
  <si>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</si>
  <si>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</si>
  <si>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</si>
  <si>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</si>
  <si>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</si>
  <si>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</si>
  <si>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</si>
  <si>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</si>
  <si>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</si>
  <si>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</si>
  <si>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</si>
  <si>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</si>
  <si>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</si>
  <si>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</si>
  <si>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</si>
  <si>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</si>
  <si>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</si>
  <si>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</si>
  <si>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</si>
  <si>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</si>
  <si>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</si>
  <si>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</si>
  <si>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</si>
  <si>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</si>
  <si>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</si>
  <si>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</si>
  <si>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</si>
  <si>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</si>
  <si>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</si>
  <si>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</si>
  <si>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</si>
  <si>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</si>
  <si>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</si>
  <si>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</si>
  <si>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</si>
  <si>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</si>
  <si>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</si>
  <si>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</si>
  <si>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</si>
  <si>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</si>
  <si>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</si>
  <si>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</si>
  <si>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</si>
  <si>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</si>
  <si>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</si>
  <si>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</si>
  <si>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</si>
  <si>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</si>
  <si>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</si>
  <si>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</si>
  <si>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</si>
  <si>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</si>
  <si>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</si>
  <si>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</si>
  <si>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</si>
  <si>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</si>
  <si>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</si>
  <si>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</si>
  <si>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</si>
  <si>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</si>
  <si>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</si>
  <si>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</si>
  <si>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</si>
  <si>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</si>
  <si>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</si>
  <si>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</si>
  <si>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</si>
  <si>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</si>
  <si>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</si>
  <si>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</si>
  <si>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</si>
  <si>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</si>
  <si>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</si>
  <si>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</si>
  <si>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</si>
  <si>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</si>
  <si>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</si>
  <si>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</si>
  <si>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</si>
  <si>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</si>
  <si>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</si>
  <si>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</si>
  <si>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</si>
  <si>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</si>
  <si>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</si>
  <si>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</si>
  <si>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</si>
  <si>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</si>
  <si>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</si>
  <si>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</si>
  <si>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</si>
  <si>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</si>
  <si>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</si>
  <si>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</si>
  <si>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</si>
  <si>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</si>
  <si>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</si>
  <si>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</si>
  <si>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</si>
  <si>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</si>
  <si>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</si>
  <si>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</si>
  <si>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</si>
  <si>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</si>
  <si>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</si>
  <si>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</si>
  <si>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</si>
  <si>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</si>
  <si>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</si>
  <si>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</si>
  <si>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</si>
  <si>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</si>
  <si>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</si>
  <si>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</si>
  <si>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</si>
  <si>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</si>
  <si>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</si>
  <si>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</si>
  <si>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</si>
  <si>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</si>
  <si>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</si>
  <si>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</si>
  <si>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</si>
  <si>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</si>
  <si>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</si>
  <si>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</si>
  <si>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</si>
  <si>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</si>
  <si>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</si>
  <si>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</si>
  <si>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</si>
  <si>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</si>
  <si>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</si>
  <si>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</si>
  <si>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</si>
  <si>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</si>
  <si>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</si>
  <si>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</si>
  <si>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</si>
  <si>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</si>
  <si>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</si>
  <si>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</si>
  <si>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</si>
  <si>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</si>
  <si>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</si>
  <si>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</si>
  <si>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</si>
  <si>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</si>
  <si>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</si>
  <si>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</si>
  <si>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</si>
  <si>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</si>
  <si>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</si>
  <si>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</si>
  <si>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</si>
  <si>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</si>
  <si>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</si>
  <si>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</si>
  <si>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</si>
  <si>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</si>
  <si>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</si>
  <si>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</si>
  <si>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</si>
  <si>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</si>
  <si>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</si>
  <si>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</si>
  <si>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</si>
  <si>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</si>
  <si>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</si>
  <si>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</si>
  <si>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</si>
  <si>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</si>
  <si>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</si>
  <si>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</si>
  <si>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</si>
  <si>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</si>
  <si>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</si>
  <si>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</si>
  <si>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</si>
  <si>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</si>
  <si>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</si>
  <si>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</si>
  <si>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</si>
  <si>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</si>
  <si>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</si>
  <si>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</si>
  <si>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</si>
  <si>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</si>
  <si>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</si>
  <si>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</si>
  <si>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</si>
  <si>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</si>
  <si>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</si>
  <si>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</si>
  <si>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</si>
  <si>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</si>
  <si>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</si>
  <si>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</si>
  <si>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</si>
  <si>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</si>
  <si>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</si>
  <si>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</si>
  <si>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</si>
  <si>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</si>
  <si>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</si>
  <si>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</si>
  <si>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</si>
  <si>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</si>
  <si>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</si>
  <si>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</si>
  <si>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</si>
  <si>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</si>
  <si>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</si>
  <si>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</si>
  <si>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</si>
  <si>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</si>
  <si>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</si>
  <si>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</si>
  <si>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</si>
  <si>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</si>
  <si>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</si>
  <si>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</si>
  <si>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</si>
  <si>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</si>
  <si>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</si>
  <si>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</si>
  <si>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</si>
  <si>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</si>
  <si>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</si>
  <si>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</si>
  <si>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</si>
  <si>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</si>
  <si>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</si>
  <si>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</si>
  <si>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</si>
  <si>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</si>
  <si>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</si>
  <si>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</si>
  <si>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</si>
  <si>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</si>
  <si>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</si>
  <si>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</si>
  <si>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</si>
  <si>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</si>
  <si>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</si>
  <si>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</si>
  <si>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</si>
  <si>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</si>
  <si>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</si>
  <si>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</si>
  <si>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</si>
  <si>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</si>
  <si>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</si>
  <si>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</si>
  <si>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</si>
  <si>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</si>
  <si>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</si>
  <si>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</si>
  <si>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</si>
  <si>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</si>
  <si>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</si>
  <si>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</si>
  <si>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</si>
  <si>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</si>
  <si>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</si>
  <si>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</si>
  <si>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</si>
  <si>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</si>
  <si>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</si>
  <si>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</si>
  <si>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</si>
  <si>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</si>
  <si>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</si>
  <si>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</si>
  <si>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</si>
  <si>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</si>
  <si>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</si>
  <si>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</si>
  <si>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</si>
  <si>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</si>
  <si>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</si>
  <si>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</si>
  <si>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</si>
  <si>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</si>
  <si>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</si>
  <si>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</si>
  <si>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</si>
  <si>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</si>
  <si>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</si>
  <si>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</si>
  <si>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</si>
  <si>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</si>
  <si>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</si>
  <si>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</si>
  <si>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</si>
  <si>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</si>
  <si>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</si>
  <si>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</si>
  <si>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</si>
  <si>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</si>
  <si>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</si>
  <si>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</si>
  <si>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</si>
  <si>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</si>
  <si>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</si>
  <si>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</si>
  <si>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</si>
  <si>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</si>
  <si>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</si>
  <si>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</si>
  <si>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</si>
  <si>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</si>
  <si>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</si>
  <si>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</si>
  <si>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</si>
  <si>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</si>
  <si>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</si>
  <si>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</si>
  <si>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</si>
  <si>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</si>
  <si>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</si>
  <si>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</si>
  <si>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</si>
  <si>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</si>
  <si>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</si>
  <si>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</si>
  <si>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</si>
  <si>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</si>
  <si>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</si>
  <si>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</si>
  <si>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</si>
  <si>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</si>
  <si>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</si>
  <si>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</si>
  <si>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</si>
  <si>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</si>
  <si>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</si>
  <si>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</si>
  <si>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</si>
  <si>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</si>
  <si>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</si>
  <si>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</si>
  <si>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</si>
  <si>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</si>
  <si>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</si>
  <si>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</si>
  <si>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</si>
  <si>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</si>
  <si>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</si>
  <si>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</si>
  <si>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</si>
  <si>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</si>
  <si>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</si>
  <si>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</si>
  <si>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</si>
  <si>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</si>
  <si>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</si>
  <si>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</si>
  <si>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</si>
  <si>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</si>
  <si>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</si>
  <si>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</si>
  <si>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</si>
  <si>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</si>
  <si>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</si>
  <si>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</si>
  <si>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</si>
  <si>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</si>
  <si>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</si>
  <si>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</si>
  <si>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</si>
  <si>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</si>
  <si>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</si>
  <si>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</si>
  <si>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</si>
  <si>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</si>
  <si>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</si>
  <si>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</si>
  <si>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</si>
  <si>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</si>
  <si>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</si>
  <si>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</si>
  <si>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</si>
  <si>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</si>
  <si>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</si>
  <si>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</si>
  <si>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</si>
  <si>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28.04.2023</t>
  </si>
  <si>
    <t>1661</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</si>
  <si>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</si>
  <si>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</si>
  <si>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</si>
  <si>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</si>
  <si>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</si>
  <si>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</si>
  <si>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Город Челябинск, Город Челябинск (75701000);</t>
  </si>
  <si>
    <t>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2024-2026гг</t>
  </si>
  <si>
    <t>Зона теплоснабжения №01 Челябинского городского округа</t>
  </si>
  <si>
    <t>31.12.2024</t>
  </si>
  <si>
    <t>https://portal.eias.ru/Portal/DownloadPage.aspx?type=12&amp;guid=22d5fb0e-23f2-4acf-be50-6cb2d87522f1</t>
  </si>
  <si>
    <t>https://portal.eias.ru/Portal/DownloadPage.aspx?type=12&amp;guid=2432226d-07c5-429d-a87b-b948a4cfa0a3</t>
  </si>
  <si>
    <t>Постановление №86/2от31.10.2022г. Об утверждении инвестиционной программы АО"УСТЭК-Челябинск" в сфере теплоснабжения на 2023-2024 годы.</t>
  </si>
  <si>
    <t>31731959</t>
  </si>
  <si>
    <t>ИП  КОЧНЕВ АНДРЕЙ ВАСИЛЬЕВИЧ</t>
  </si>
  <si>
    <t>744709420335</t>
  </si>
  <si>
    <t>МИНИСТЕРСТВО ТАРИФНОГО РЕГУЛИРОВАНИЯ И ЭНЕРГЕТИКИ ЧЕЛЯБИНСКОЙ ОБЛАСТИ</t>
  </si>
  <si>
    <t>7453099449</t>
  </si>
  <si>
    <t>МУП "ЖКХ" Троицкого муниципального района</t>
  </si>
  <si>
    <t>01-02-2024 00:00:00</t>
  </si>
  <si>
    <t>29-02-2024 00:00:00</t>
  </si>
  <si>
    <t>31697513</t>
  </si>
  <si>
    <t>МУП «Ашинские тепловые сети»</t>
  </si>
  <si>
    <t>7401008779</t>
  </si>
  <si>
    <t>28-07-2003 00:00:00</t>
  </si>
  <si>
    <t>31732887</t>
  </si>
  <si>
    <t>МУП Целинное ЖКХ</t>
  </si>
  <si>
    <t>7424014465</t>
  </si>
  <si>
    <t>31739844</t>
  </si>
  <si>
    <t>ООО "ПрофМонтаж"</t>
  </si>
  <si>
    <t>7448204264</t>
  </si>
  <si>
    <t>08-03-2024 00:00:00</t>
  </si>
  <si>
    <t>31715607</t>
  </si>
  <si>
    <t>ООО "Теплоснабжающее предприятие Чебаркуль"</t>
  </si>
  <si>
    <t>7415112434</t>
  </si>
  <si>
    <t>31605001</t>
  </si>
  <si>
    <t>ООО "Тимирязевское ЖКХ"</t>
  </si>
  <si>
    <t>7415109128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</si>
  <si>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</si>
  <si>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</si>
  <si>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</si>
  <si>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</si>
  <si>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</si>
  <si>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</si>
  <si>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</si>
  <si>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</si>
  <si>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</si>
  <si>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</si>
  <si>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</si>
  <si>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</si>
  <si>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</si>
  <si>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</si>
  <si>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</si>
  <si>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</si>
  <si>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</si>
  <si>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</si>
  <si>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</si>
  <si>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</si>
  <si>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</si>
  <si>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</si>
  <si>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</si>
  <si>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</si>
  <si>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</si>
  <si>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</si>
  <si>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</si>
  <si>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</si>
  <si>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11.03.2024 17:08:25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</si>
</sst>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5">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16</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07350" y="3164417"/>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2251267" y="8255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8401050" y="42576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0"/>
  <sheetViews>
    <sheetView showGridLines="0" topLeftCell="I4" zoomScaleNormal="100" workbookViewId="0">
      <selection activeCell="O24" sqref="O24"/>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6" t="s">
        <v>717</v>
      </c>
      <c r="M5" s="1306"/>
      <c r="N5" s="1306"/>
      <c r="O5" s="1306"/>
      <c r="P5" s="1306"/>
      <c r="Q5" s="1306"/>
      <c r="R5" s="1306"/>
      <c r="S5" s="1306"/>
      <c r="T5" s="1306"/>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1661</v>
      </c>
      <c r="P9" s="1283"/>
      <c r="Q9" s="1283"/>
      <c r="R9" s="1283"/>
      <c r="S9" s="1283"/>
      <c r="T9" s="1283"/>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29"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c r="AC11" s="559"/>
    </row>
    <row r="12" spans="1:29">
      <c r="J12" s="499"/>
      <c r="K12" s="499"/>
      <c r="L12" s="494"/>
      <c r="M12" s="494"/>
      <c r="N12" s="472"/>
      <c r="O12" s="1284"/>
      <c r="P12" s="1284"/>
      <c r="Q12" s="1284"/>
      <c r="R12" s="1284"/>
      <c r="S12" s="1284"/>
      <c r="T12" s="1284"/>
      <c r="U12" s="1284"/>
    </row>
    <row r="13" spans="1:29">
      <c r="J13" s="499"/>
      <c r="K13" s="499"/>
      <c r="L13" s="1225" t="s">
        <v>445</v>
      </c>
      <c r="M13" s="1225"/>
      <c r="N13" s="1225"/>
      <c r="O13" s="1225"/>
      <c r="P13" s="1225"/>
      <c r="Q13" s="1225"/>
      <c r="R13" s="1225"/>
      <c r="S13" s="1225"/>
      <c r="T13" s="1225"/>
      <c r="U13" s="1225"/>
      <c r="V13" s="1225"/>
      <c r="W13" s="1225" t="s">
        <v>446</v>
      </c>
    </row>
    <row r="14" spans="1:29" ht="14.25" customHeight="1">
      <c r="J14" s="499"/>
      <c r="K14" s="499"/>
      <c r="L14" s="1290" t="s">
        <v>91</v>
      </c>
      <c r="M14" s="1290" t="s">
        <v>602</v>
      </c>
      <c r="N14" s="630"/>
      <c r="O14" s="1291" t="s">
        <v>604</v>
      </c>
      <c r="P14" s="1292"/>
      <c r="Q14" s="1292"/>
      <c r="R14" s="1292"/>
      <c r="S14" s="1292"/>
      <c r="T14" s="1293"/>
      <c r="U14" s="1301" t="s">
        <v>339</v>
      </c>
      <c r="V14" s="1287" t="s">
        <v>274</v>
      </c>
      <c r="W14" s="1225"/>
    </row>
    <row r="15" spans="1:29" ht="14.25" customHeight="1">
      <c r="J15" s="499"/>
      <c r="K15" s="499"/>
      <c r="L15" s="1290"/>
      <c r="M15" s="1290"/>
      <c r="N15" s="631"/>
      <c r="O15" s="1296" t="s">
        <v>578</v>
      </c>
      <c r="P15" s="1294" t="s">
        <v>270</v>
      </c>
      <c r="Q15" s="1295"/>
      <c r="R15" s="1298" t="s">
        <v>615</v>
      </c>
      <c r="S15" s="1299"/>
      <c r="T15" s="1300"/>
      <c r="U15" s="1302"/>
      <c r="V15" s="1288"/>
      <c r="W15" s="1225"/>
    </row>
    <row r="16" spans="1:29" ht="33.75" customHeight="1">
      <c r="J16" s="499"/>
      <c r="K16" s="499"/>
      <c r="L16" s="1290"/>
      <c r="M16" s="1290"/>
      <c r="N16" s="632"/>
      <c r="O16" s="1297"/>
      <c r="P16" s="505" t="s">
        <v>579</v>
      </c>
      <c r="Q16" s="505" t="s">
        <v>6</v>
      </c>
      <c r="R16" s="506" t="s">
        <v>273</v>
      </c>
      <c r="S16" s="1285" t="s">
        <v>272</v>
      </c>
      <c r="T16" s="1286"/>
      <c r="U16" s="1303"/>
      <c r="V16" s="1289"/>
      <c r="W16" s="122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9" ht="22.5">
      <c r="A18" s="1309">
        <v>1</v>
      </c>
      <c r="B18" s="813"/>
      <c r="C18" s="813"/>
      <c r="D18" s="813"/>
      <c r="E18" s="814"/>
      <c r="F18" s="815"/>
      <c r="G18" s="815"/>
      <c r="H18" s="815"/>
      <c r="I18" s="816"/>
      <c r="J18" s="811"/>
      <c r="K18" s="818"/>
      <c r="L18" s="562">
        <f>mergeValue(A18)</f>
        <v>1</v>
      </c>
      <c r="M18" s="610" t="s">
        <v>19</v>
      </c>
      <c r="N18" s="615"/>
      <c r="O18" s="1310" t="str">
        <f>IF('Перечень тарифов'!J21="","",""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2024-2026гг</v>
      </c>
      <c r="P18" s="1310"/>
      <c r="Q18" s="1310"/>
      <c r="R18" s="1310"/>
      <c r="S18" s="1310"/>
      <c r="T18" s="1310"/>
      <c r="U18" s="1310"/>
      <c r="V18" s="1310"/>
      <c r="W18" s="1129" t="s">
        <v>718</v>
      </c>
      <c r="Y18" s="558"/>
      <c r="Z18" s="558" t="str">
        <f t="shared" ref="Z18:Z28" si="0">IF(M18="","",M18 )</f>
        <v>Наименование тарифа</v>
      </c>
      <c r="AA18" s="558"/>
      <c r="AB18" s="558"/>
      <c r="AC18" s="558"/>
    </row>
    <row r="19" spans="1:29" hidden="1">
      <c r="A19" s="1309"/>
      <c r="B19" s="1309">
        <v>1</v>
      </c>
      <c r="C19" s="813"/>
      <c r="D19" s="813"/>
      <c r="E19" s="815"/>
      <c r="F19" s="815"/>
      <c r="G19" s="815"/>
      <c r="H19" s="815"/>
      <c r="I19" s="810"/>
      <c r="J19" s="809"/>
      <c r="K19" s="812"/>
      <c r="L19" s="562" t="str">
        <f>mergeValue(A19) &amp;"."&amp; mergeValue(B19)</f>
        <v>1.1</v>
      </c>
      <c r="M19" s="516"/>
      <c r="N19" s="615"/>
      <c r="O19" s="1310"/>
      <c r="P19" s="1310"/>
      <c r="Q19" s="1310"/>
      <c r="R19" s="1310"/>
      <c r="S19" s="1310"/>
      <c r="T19" s="1310"/>
      <c r="U19" s="1310"/>
      <c r="V19" s="1310"/>
      <c r="W19" s="1129"/>
      <c r="Y19" s="558"/>
      <c r="Z19" s="558" t="str">
        <f t="shared" si="0"/>
        <v/>
      </c>
      <c r="AA19" s="558"/>
      <c r="AB19" s="558"/>
      <c r="AC19" s="558"/>
    </row>
    <row r="20" spans="1:29" ht="22.5">
      <c r="A20" s="1309"/>
      <c r="B20" s="1309"/>
      <c r="C20" s="1309">
        <v>1</v>
      </c>
      <c r="D20" s="813"/>
      <c r="E20" s="815"/>
      <c r="F20" s="815"/>
      <c r="G20" s="815"/>
      <c r="H20" s="815"/>
      <c r="I20" s="817"/>
      <c r="J20" s="809"/>
      <c r="K20" s="812"/>
      <c r="L20" s="562" t="str">
        <f>mergeValue(A20) &amp;"."&amp; mergeValue(B20)&amp;"."&amp; mergeValue(C20)</f>
        <v>1.1.1</v>
      </c>
      <c r="M20" s="517" t="s">
        <v>7</v>
      </c>
      <c r="N20" s="615"/>
      <c r="O20" s="1310" t="str">
        <f>IF('Перечень тарифов'!R21="","","" &amp; 'Перечень тарифов'!R21 &amp; "")</f>
        <v>Зона теплоснабжения №01 Челябинского городского округа</v>
      </c>
      <c r="P20" s="1310"/>
      <c r="Q20" s="1310"/>
      <c r="R20" s="1310"/>
      <c r="S20" s="1310"/>
      <c r="T20" s="1310"/>
      <c r="U20" s="1310"/>
      <c r="V20" s="1310"/>
      <c r="W20" s="1129" t="s">
        <v>600</v>
      </c>
      <c r="Y20" s="558"/>
      <c r="Z20" s="558" t="str">
        <f t="shared" si="0"/>
        <v xml:space="preserve">Наименование системы теплоснабжения </v>
      </c>
      <c r="AA20" s="558"/>
      <c r="AB20" s="558"/>
      <c r="AC20" s="558"/>
    </row>
    <row r="21" spans="1:29" hidden="1">
      <c r="A21" s="1309"/>
      <c r="B21" s="1309"/>
      <c r="C21" s="1309"/>
      <c r="D21" s="1309">
        <v>1</v>
      </c>
      <c r="E21" s="815"/>
      <c r="F21" s="815"/>
      <c r="G21" s="815"/>
      <c r="H21" s="815"/>
      <c r="I21" s="817"/>
      <c r="J21" s="809"/>
      <c r="K21" s="812"/>
      <c r="L21" s="562" t="str">
        <f>mergeValue(A21) &amp;"."&amp; mergeValue(B21)&amp;"."&amp; mergeValue(C21)&amp;"."&amp; mergeValue(D21)</f>
        <v>1.1.1.1</v>
      </c>
      <c r="M21" s="518"/>
      <c r="N21" s="615"/>
      <c r="O21" s="1310"/>
      <c r="P21" s="1310"/>
      <c r="Q21" s="1310"/>
      <c r="R21" s="1310"/>
      <c r="S21" s="1310"/>
      <c r="T21" s="1310"/>
      <c r="U21" s="1310"/>
      <c r="V21" s="1310"/>
      <c r="W21" s="1129"/>
      <c r="Y21" s="558"/>
      <c r="Z21" s="558" t="str">
        <f t="shared" si="0"/>
        <v/>
      </c>
      <c r="AA21" s="558"/>
      <c r="AB21" s="558"/>
      <c r="AC21" s="558"/>
    </row>
    <row r="22" spans="1:29" ht="78.75">
      <c r="A22" s="1309"/>
      <c r="B22" s="1309"/>
      <c r="C22" s="1309"/>
      <c r="D22" s="1309"/>
      <c r="E22" s="1309">
        <v>1</v>
      </c>
      <c r="F22" s="815"/>
      <c r="G22" s="815"/>
      <c r="H22" s="813">
        <v>1</v>
      </c>
      <c r="I22" s="1309">
        <v>1</v>
      </c>
      <c r="J22" s="815"/>
      <c r="K22" s="820"/>
      <c r="L22" s="562" t="str">
        <f>mergeValue(A22) &amp;"."&amp; mergeValue(B22)&amp;"."&amp; mergeValue(C22)&amp;"."&amp; mergeValue(D22)&amp;"."&amp; mergeValue(E22)</f>
        <v>1.1.1.1.1</v>
      </c>
      <c r="M22" s="524" t="s">
        <v>8</v>
      </c>
      <c r="N22" s="615"/>
      <c r="O22" s="1311" t="s">
        <v>3</v>
      </c>
      <c r="P22" s="1311"/>
      <c r="Q22" s="1311"/>
      <c r="R22" s="1311"/>
      <c r="S22" s="1311"/>
      <c r="T22" s="1311"/>
      <c r="U22" s="1311"/>
      <c r="V22" s="1311"/>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9"/>
      <c r="B23" s="1309"/>
      <c r="C23" s="1309"/>
      <c r="D23" s="1309"/>
      <c r="E23" s="1309"/>
      <c r="F23" s="1309">
        <v>1</v>
      </c>
      <c r="G23" s="813"/>
      <c r="H23" s="813"/>
      <c r="I23" s="1309"/>
      <c r="J23" s="1309">
        <v>1</v>
      </c>
      <c r="K23" s="821"/>
      <c r="L23" s="562" t="str">
        <f>mergeValue(A23) &amp;"."&amp; mergeValue(B23)&amp;"."&amp; mergeValue(C23)&amp;"."&amp; mergeValue(D23)&amp;"."&amp; mergeValue(E23)&amp;"."&amp; mergeValue(F23)</f>
        <v>1.1.1.1.1.1</v>
      </c>
      <c r="M23" s="525" t="s">
        <v>9</v>
      </c>
      <c r="N23" s="615"/>
      <c r="O23" s="1312" t="s">
        <v>303</v>
      </c>
      <c r="P23" s="1313"/>
      <c r="Q23" s="1313"/>
      <c r="R23" s="1313"/>
      <c r="S23" s="1313"/>
      <c r="T23" s="1313"/>
      <c r="U23" s="1313"/>
      <c r="V23" s="1314"/>
      <c r="W23" s="1129" t="s">
        <v>720</v>
      </c>
      <c r="Y23" s="558"/>
      <c r="Z23" s="558" t="str">
        <f t="shared" si="0"/>
        <v>Группа потребителей</v>
      </c>
      <c r="AA23" s="558"/>
      <c r="AB23" s="558"/>
      <c r="AC23" s="558"/>
    </row>
    <row r="24" spans="1:29" ht="122.1" customHeight="1">
      <c r="A24" s="1309"/>
      <c r="B24" s="1309"/>
      <c r="C24" s="1309"/>
      <c r="D24" s="1309"/>
      <c r="E24" s="1309"/>
      <c r="F24" s="1309"/>
      <c r="G24" s="813">
        <v>1</v>
      </c>
      <c r="H24" s="813"/>
      <c r="I24" s="1309"/>
      <c r="J24" s="1309"/>
      <c r="K24" s="821">
        <v>1</v>
      </c>
      <c r="L24" s="562" t="str">
        <f>mergeValue(A24) &amp;"."&amp; mergeValue(B24)&amp;"."&amp; mergeValue(C24)&amp;"."&amp; mergeValue(D24)&amp;"."&amp; mergeValue(E24)&amp;"."&amp; mergeValue(F24)&amp;"."&amp; mergeValue(G24)</f>
        <v>1.1.1.1.1.1.1</v>
      </c>
      <c r="M24" s="1088" t="s">
        <v>605</v>
      </c>
      <c r="N24" s="615"/>
      <c r="O24" s="649">
        <v>1007.0894757386973</v>
      </c>
      <c r="P24" s="532"/>
      <c r="Q24" s="1040"/>
      <c r="R24" s="1315" t="s">
        <v>1407</v>
      </c>
      <c r="S24" s="1305" t="s">
        <v>83</v>
      </c>
      <c r="T24" s="1315" t="s">
        <v>2909</v>
      </c>
      <c r="U24" s="1305" t="s">
        <v>84</v>
      </c>
      <c r="V24" s="532"/>
      <c r="W24" s="1279" t="s">
        <v>721</v>
      </c>
      <c r="X24" s="554" t="str">
        <f>strCheckDate(O25:V25)</f>
        <v/>
      </c>
      <c r="Y24" s="558"/>
      <c r="Z24" s="558" t="str">
        <f t="shared" si="0"/>
        <v>вода</v>
      </c>
      <c r="AA24" s="558"/>
      <c r="AB24" s="558"/>
      <c r="AC24" s="558"/>
    </row>
    <row r="25" spans="1:29" ht="11.25" hidden="1">
      <c r="A25" s="1309"/>
      <c r="B25" s="1309"/>
      <c r="C25" s="1309"/>
      <c r="D25" s="1309"/>
      <c r="E25" s="1309"/>
      <c r="F25" s="1309"/>
      <c r="G25" s="813"/>
      <c r="H25" s="813"/>
      <c r="I25" s="1309"/>
      <c r="J25" s="1309"/>
      <c r="K25" s="821"/>
      <c r="L25" s="569"/>
      <c r="M25" s="615"/>
      <c r="N25" s="615"/>
      <c r="O25" s="532"/>
      <c r="P25" s="532"/>
      <c r="Q25" s="553" t="str">
        <f>R24 &amp; "-" &amp; T24</f>
        <v>01.01.2024-31.12.2024</v>
      </c>
      <c r="R25" s="1304"/>
      <c r="S25" s="1305"/>
      <c r="T25" s="1304"/>
      <c r="U25" s="1305"/>
      <c r="V25" s="532"/>
      <c r="W25" s="1280"/>
      <c r="Y25" s="558"/>
      <c r="Z25" s="558" t="str">
        <f t="shared" si="0"/>
        <v/>
      </c>
      <c r="AA25" s="558"/>
      <c r="AB25" s="558"/>
      <c r="AC25" s="558"/>
    </row>
    <row r="26" spans="1:29" ht="15" customHeight="1">
      <c r="A26" s="1309"/>
      <c r="B26" s="1309"/>
      <c r="C26" s="1309"/>
      <c r="D26" s="1309"/>
      <c r="E26" s="1309"/>
      <c r="F26" s="1309"/>
      <c r="G26" s="815"/>
      <c r="H26" s="813"/>
      <c r="I26" s="1309"/>
      <c r="J26" s="1309"/>
      <c r="K26" s="820"/>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c r="AC26" s="558"/>
    </row>
    <row r="27" spans="1:29" ht="15" customHeight="1">
      <c r="A27" s="1309"/>
      <c r="B27" s="1309"/>
      <c r="C27" s="1309"/>
      <c r="D27" s="1309"/>
      <c r="E27" s="1309"/>
      <c r="F27" s="815"/>
      <c r="G27" s="815"/>
      <c r="H27" s="813"/>
      <c r="I27" s="130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9"/>
      <c r="B28" s="1309"/>
      <c r="C28" s="1309"/>
      <c r="D28" s="130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1.25">
      <c r="A29" s="493"/>
      <c r="B29" s="493"/>
      <c r="C29" s="493"/>
      <c r="D29" s="493"/>
      <c r="E29" s="493"/>
      <c r="F29" s="493"/>
      <c r="G29" s="493"/>
      <c r="H29" s="493"/>
      <c r="I29" s="493"/>
      <c r="J29" s="493"/>
      <c r="K29" s="493"/>
      <c r="X29" s="493"/>
      <c r="Y29" s="493"/>
      <c r="Z29" s="493"/>
      <c r="AA29" s="493"/>
      <c r="AB29" s="493"/>
      <c r="AC29" s="493"/>
    </row>
    <row r="30" spans="1:29" ht="90" customHeight="1">
      <c r="L30" s="1">
        <v>1</v>
      </c>
      <c r="M30" s="1272" t="s">
        <v>722</v>
      </c>
      <c r="N30" s="1272"/>
      <c r="O30" s="1272"/>
      <c r="P30" s="1272"/>
      <c r="Q30" s="1272"/>
      <c r="R30" s="1272"/>
      <c r="S30" s="1272"/>
      <c r="T30" s="1272"/>
      <c r="U30" s="1272"/>
      <c r="V30" s="1272"/>
      <c r="W30" s="1272"/>
    </row>
  </sheetData>
  <sheetProtection algorithmName="SHA-512" hashValue="3FV3nA3rCVURUnTU0WU3ToCANATXBFTlcypubQOeYF8Atj+4xO33/vrtW6TGdWUz6wLABJKIpGsxR3qMu0rBMg==" saltValue="Ic2X8Zgx089bTG1sE2n2HA==" spinCount="100000" sheet="1" objects="1" scenarios="1" formatColumns="0" formatRows="0"/>
  <dataConsolidate leftLabels="1"/>
  <mergeCells count="39">
    <mergeCell ref="I22:I27"/>
    <mergeCell ref="J23:J26"/>
    <mergeCell ref="A18:A28"/>
    <mergeCell ref="O18:V18"/>
    <mergeCell ref="B19:B28"/>
    <mergeCell ref="O19:V19"/>
    <mergeCell ref="C20:C28"/>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0:W30"/>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0">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O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O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O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O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O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O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O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O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O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O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O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O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O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O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kind_of_scheme_in</formula1>
    </dataValidation>
    <dataValidation type="textLength" operator="lessThanOrEqual" allowBlank="1" showInputMessage="1" showErrorMessage="1" errorTitle="Ошибка" error="Допускается ввод не более 900 символов!" sqref="WVX983054:WVX983061 WMB983054:WMB983061 W65550:W65557 JL65550:JL65557 TH65550:TH65557 ADD65550:ADD65557 AMZ65550:AMZ65557 AWV65550:AWV65557 BGR65550:BGR65557 BQN65550:BQN65557 CAJ65550:CAJ65557 CKF65550:CKF65557 CUB65550:CUB65557 DDX65550:DDX65557 DNT65550:DNT65557 DXP65550:DXP65557 EHL65550:EHL65557 ERH65550:ERH65557 FBD65550:FBD65557 FKZ65550:FKZ65557 FUV65550:FUV65557 GER65550:GER65557 GON65550:GON65557 GYJ65550:GYJ65557 HIF65550:HIF65557 HSB65550:HSB65557 IBX65550:IBX65557 ILT65550:ILT65557 IVP65550:IVP65557 JFL65550:JFL65557 JPH65550:JPH65557 JZD65550:JZD65557 KIZ65550:KIZ65557 KSV65550:KSV65557 LCR65550:LCR65557 LMN65550:LMN65557 LWJ65550:LWJ65557 MGF65550:MGF65557 MQB65550:MQB65557 MZX65550:MZX65557 NJT65550:NJT65557 NTP65550:NTP65557 ODL65550:ODL65557 ONH65550:ONH65557 OXD65550:OXD65557 PGZ65550:PGZ65557 PQV65550:PQV65557 QAR65550:QAR65557 QKN65550:QKN65557 QUJ65550:QUJ65557 REF65550:REF65557 ROB65550:ROB65557 RXX65550:RXX65557 SHT65550:SHT65557 SRP65550:SRP65557 TBL65550:TBL65557 TLH65550:TLH65557 TVD65550:TVD65557 UEZ65550:UEZ65557 UOV65550:UOV65557 UYR65550:UYR65557 VIN65550:VIN65557 VSJ65550:VSJ65557 WCF65550:WCF65557 WMB65550:WMB65557 WVX65550:WVX65557 W131086:W131093 JL131086:JL131093 TH131086:TH131093 ADD131086:ADD131093 AMZ131086:AMZ131093 AWV131086:AWV131093 BGR131086:BGR131093 BQN131086:BQN131093 CAJ131086:CAJ131093 CKF131086:CKF131093 CUB131086:CUB131093 DDX131086:DDX131093 DNT131086:DNT131093 DXP131086:DXP131093 EHL131086:EHL131093 ERH131086:ERH131093 FBD131086:FBD131093 FKZ131086:FKZ131093 FUV131086:FUV131093 GER131086:GER131093 GON131086:GON131093 GYJ131086:GYJ131093 HIF131086:HIF131093 HSB131086:HSB131093 IBX131086:IBX131093 ILT131086:ILT131093 IVP131086:IVP131093 JFL131086:JFL131093 JPH131086:JPH131093 JZD131086:JZD131093 KIZ131086:KIZ131093 KSV131086:KSV131093 LCR131086:LCR131093 LMN131086:LMN131093 LWJ131086:LWJ131093 MGF131086:MGF131093 MQB131086:MQB131093 MZX131086:MZX131093 NJT131086:NJT131093 NTP131086:NTP131093 ODL131086:ODL131093 ONH131086:ONH131093 OXD131086:OXD131093 PGZ131086:PGZ131093 PQV131086:PQV131093 QAR131086:QAR131093 QKN131086:QKN131093 QUJ131086:QUJ131093 REF131086:REF131093 ROB131086:ROB131093 RXX131086:RXX131093 SHT131086:SHT131093 SRP131086:SRP131093 TBL131086:TBL131093 TLH131086:TLH131093 TVD131086:TVD131093 UEZ131086:UEZ131093 UOV131086:UOV131093 UYR131086:UYR131093 VIN131086:VIN131093 VSJ131086:VSJ131093 WCF131086:WCF131093 WMB131086:WMB131093 WVX131086:WVX131093 W196622:W196629 JL196622:JL196629 TH196622:TH196629 ADD196622:ADD196629 AMZ196622:AMZ196629 AWV196622:AWV196629 BGR196622:BGR196629 BQN196622:BQN196629 CAJ196622:CAJ196629 CKF196622:CKF196629 CUB196622:CUB196629 DDX196622:DDX196629 DNT196622:DNT196629 DXP196622:DXP196629 EHL196622:EHL196629 ERH196622:ERH196629 FBD196622:FBD196629 FKZ196622:FKZ196629 FUV196622:FUV196629 GER196622:GER196629 GON196622:GON196629 GYJ196622:GYJ196629 HIF196622:HIF196629 HSB196622:HSB196629 IBX196622:IBX196629 ILT196622:ILT196629 IVP196622:IVP196629 JFL196622:JFL196629 JPH196622:JPH196629 JZD196622:JZD196629 KIZ196622:KIZ196629 KSV196622:KSV196629 LCR196622:LCR196629 LMN196622:LMN196629 LWJ196622:LWJ196629 MGF196622:MGF196629 MQB196622:MQB196629 MZX196622:MZX196629 NJT196622:NJT196629 NTP196622:NTP196629 ODL196622:ODL196629 ONH196622:ONH196629 OXD196622:OXD196629 PGZ196622:PGZ196629 PQV196622:PQV196629 QAR196622:QAR196629 QKN196622:QKN196629 QUJ196622:QUJ196629 REF196622:REF196629 ROB196622:ROB196629 RXX196622:RXX196629 SHT196622:SHT196629 SRP196622:SRP196629 TBL196622:TBL196629 TLH196622:TLH196629 TVD196622:TVD196629 UEZ196622:UEZ196629 UOV196622:UOV196629 UYR196622:UYR196629 VIN196622:VIN196629 VSJ196622:VSJ196629 WCF196622:WCF196629 WMB196622:WMB196629 WVX196622:WVX196629 W262158:W262165 JL262158:JL262165 TH262158:TH262165 ADD262158:ADD262165 AMZ262158:AMZ262165 AWV262158:AWV262165 BGR262158:BGR262165 BQN262158:BQN262165 CAJ262158:CAJ262165 CKF262158:CKF262165 CUB262158:CUB262165 DDX262158:DDX262165 DNT262158:DNT262165 DXP262158:DXP262165 EHL262158:EHL262165 ERH262158:ERH262165 FBD262158:FBD262165 FKZ262158:FKZ262165 FUV262158:FUV262165 GER262158:GER262165 GON262158:GON262165 GYJ262158:GYJ262165 HIF262158:HIF262165 HSB262158:HSB262165 IBX262158:IBX262165 ILT262158:ILT262165 IVP262158:IVP262165 JFL262158:JFL262165 JPH262158:JPH262165 JZD262158:JZD262165 KIZ262158:KIZ262165 KSV262158:KSV262165 LCR262158:LCR262165 LMN262158:LMN262165 LWJ262158:LWJ262165 MGF262158:MGF262165 MQB262158:MQB262165 MZX262158:MZX262165 NJT262158:NJT262165 NTP262158:NTP262165 ODL262158:ODL262165 ONH262158:ONH262165 OXD262158:OXD262165 PGZ262158:PGZ262165 PQV262158:PQV262165 QAR262158:QAR262165 QKN262158:QKN262165 QUJ262158:QUJ262165 REF262158:REF262165 ROB262158:ROB262165 RXX262158:RXX262165 SHT262158:SHT262165 SRP262158:SRP262165 TBL262158:TBL262165 TLH262158:TLH262165 TVD262158:TVD262165 UEZ262158:UEZ262165 UOV262158:UOV262165 UYR262158:UYR262165 VIN262158:VIN262165 VSJ262158:VSJ262165 WCF262158:WCF262165 WMB262158:WMB262165 WVX262158:WVX262165 W327694:W327701 JL327694:JL327701 TH327694:TH327701 ADD327694:ADD327701 AMZ327694:AMZ327701 AWV327694:AWV327701 BGR327694:BGR327701 BQN327694:BQN327701 CAJ327694:CAJ327701 CKF327694:CKF327701 CUB327694:CUB327701 DDX327694:DDX327701 DNT327694:DNT327701 DXP327694:DXP327701 EHL327694:EHL327701 ERH327694:ERH327701 FBD327694:FBD327701 FKZ327694:FKZ327701 FUV327694:FUV327701 GER327694:GER327701 GON327694:GON327701 GYJ327694:GYJ327701 HIF327694:HIF327701 HSB327694:HSB327701 IBX327694:IBX327701 ILT327694:ILT327701 IVP327694:IVP327701 JFL327694:JFL327701 JPH327694:JPH327701 JZD327694:JZD327701 KIZ327694:KIZ327701 KSV327694:KSV327701 LCR327694:LCR327701 LMN327694:LMN327701 LWJ327694:LWJ327701 MGF327694:MGF327701 MQB327694:MQB327701 MZX327694:MZX327701 NJT327694:NJT327701 NTP327694:NTP327701 ODL327694:ODL327701 ONH327694:ONH327701 OXD327694:OXD327701 PGZ327694:PGZ327701 PQV327694:PQV327701 QAR327694:QAR327701 QKN327694:QKN327701 QUJ327694:QUJ327701 REF327694:REF327701 ROB327694:ROB327701 RXX327694:RXX327701 SHT327694:SHT327701 SRP327694:SRP327701 TBL327694:TBL327701 TLH327694:TLH327701 TVD327694:TVD327701 UEZ327694:UEZ327701 UOV327694:UOV327701 UYR327694:UYR327701 VIN327694:VIN327701 VSJ327694:VSJ327701 WCF327694:WCF327701 WMB327694:WMB327701 WVX327694:WVX327701 W393230:W393237 JL393230:JL393237 TH393230:TH393237 ADD393230:ADD393237 AMZ393230:AMZ393237 AWV393230:AWV393237 BGR393230:BGR393237 BQN393230:BQN393237 CAJ393230:CAJ393237 CKF393230:CKF393237 CUB393230:CUB393237 DDX393230:DDX393237 DNT393230:DNT393237 DXP393230:DXP393237 EHL393230:EHL393237 ERH393230:ERH393237 FBD393230:FBD393237 FKZ393230:FKZ393237 FUV393230:FUV393237 GER393230:GER393237 GON393230:GON393237 GYJ393230:GYJ393237 HIF393230:HIF393237 HSB393230:HSB393237 IBX393230:IBX393237 ILT393230:ILT393237 IVP393230:IVP393237 JFL393230:JFL393237 JPH393230:JPH393237 JZD393230:JZD393237 KIZ393230:KIZ393237 KSV393230:KSV393237 LCR393230:LCR393237 LMN393230:LMN393237 LWJ393230:LWJ393237 MGF393230:MGF393237 MQB393230:MQB393237 MZX393230:MZX393237 NJT393230:NJT393237 NTP393230:NTP393237 ODL393230:ODL393237 ONH393230:ONH393237 OXD393230:OXD393237 PGZ393230:PGZ393237 PQV393230:PQV393237 QAR393230:QAR393237 QKN393230:QKN393237 QUJ393230:QUJ393237 REF393230:REF393237 ROB393230:ROB393237 RXX393230:RXX393237 SHT393230:SHT393237 SRP393230:SRP393237 TBL393230:TBL393237 TLH393230:TLH393237 TVD393230:TVD393237 UEZ393230:UEZ393237 UOV393230:UOV393237 UYR393230:UYR393237 VIN393230:VIN393237 VSJ393230:VSJ393237 WCF393230:WCF393237 WMB393230:WMB393237 WVX393230:WVX393237 W458766:W458773 JL458766:JL458773 TH458766:TH458773 ADD458766:ADD458773 AMZ458766:AMZ458773 AWV458766:AWV458773 BGR458766:BGR458773 BQN458766:BQN458773 CAJ458766:CAJ458773 CKF458766:CKF458773 CUB458766:CUB458773 DDX458766:DDX458773 DNT458766:DNT458773 DXP458766:DXP458773 EHL458766:EHL458773 ERH458766:ERH458773 FBD458766:FBD458773 FKZ458766:FKZ458773 FUV458766:FUV458773 GER458766:GER458773 GON458766:GON458773 GYJ458766:GYJ458773 HIF458766:HIF458773 HSB458766:HSB458773 IBX458766:IBX458773 ILT458766:ILT458773 IVP458766:IVP458773 JFL458766:JFL458773 JPH458766:JPH458773 JZD458766:JZD458773 KIZ458766:KIZ458773 KSV458766:KSV458773 LCR458766:LCR458773 LMN458766:LMN458773 LWJ458766:LWJ458773 MGF458766:MGF458773 MQB458766:MQB458773 MZX458766:MZX458773 NJT458766:NJT458773 NTP458766:NTP458773 ODL458766:ODL458773 ONH458766:ONH458773 OXD458766:OXD458773 PGZ458766:PGZ458773 PQV458766:PQV458773 QAR458766:QAR458773 QKN458766:QKN458773 QUJ458766:QUJ458773 REF458766:REF458773 ROB458766:ROB458773 RXX458766:RXX458773 SHT458766:SHT458773 SRP458766:SRP458773 TBL458766:TBL458773 TLH458766:TLH458773 TVD458766:TVD458773 UEZ458766:UEZ458773 UOV458766:UOV458773 UYR458766:UYR458773 VIN458766:VIN458773 VSJ458766:VSJ458773 WCF458766:WCF458773 WMB458766:WMB458773 WVX458766:WVX458773 W524302:W524309 JL524302:JL524309 TH524302:TH524309 ADD524302:ADD524309 AMZ524302:AMZ524309 AWV524302:AWV524309 BGR524302:BGR524309 BQN524302:BQN524309 CAJ524302:CAJ524309 CKF524302:CKF524309 CUB524302:CUB524309 DDX524302:DDX524309 DNT524302:DNT524309 DXP524302:DXP524309 EHL524302:EHL524309 ERH524302:ERH524309 FBD524302:FBD524309 FKZ524302:FKZ524309 FUV524302:FUV524309 GER524302:GER524309 GON524302:GON524309 GYJ524302:GYJ524309 HIF524302:HIF524309 HSB524302:HSB524309 IBX524302:IBX524309 ILT524302:ILT524309 IVP524302:IVP524309 JFL524302:JFL524309 JPH524302:JPH524309 JZD524302:JZD524309 KIZ524302:KIZ524309 KSV524302:KSV524309 LCR524302:LCR524309 LMN524302:LMN524309 LWJ524302:LWJ524309 MGF524302:MGF524309 MQB524302:MQB524309 MZX524302:MZX524309 NJT524302:NJT524309 NTP524302:NTP524309 ODL524302:ODL524309 ONH524302:ONH524309 OXD524302:OXD524309 PGZ524302:PGZ524309 PQV524302:PQV524309 QAR524302:QAR524309 QKN524302:QKN524309 QUJ524302:QUJ524309 REF524302:REF524309 ROB524302:ROB524309 RXX524302:RXX524309 SHT524302:SHT524309 SRP524302:SRP524309 TBL524302:TBL524309 TLH524302:TLH524309 TVD524302:TVD524309 UEZ524302:UEZ524309 UOV524302:UOV524309 UYR524302:UYR524309 VIN524302:VIN524309 VSJ524302:VSJ524309 WCF524302:WCF524309 WMB524302:WMB524309 WVX524302:WVX524309 W589838:W589845 JL589838:JL589845 TH589838:TH589845 ADD589838:ADD589845 AMZ589838:AMZ589845 AWV589838:AWV589845 BGR589838:BGR589845 BQN589838:BQN589845 CAJ589838:CAJ589845 CKF589838:CKF589845 CUB589838:CUB589845 DDX589838:DDX589845 DNT589838:DNT589845 DXP589838:DXP589845 EHL589838:EHL589845 ERH589838:ERH589845 FBD589838:FBD589845 FKZ589838:FKZ589845 FUV589838:FUV589845 GER589838:GER589845 GON589838:GON589845 GYJ589838:GYJ589845 HIF589838:HIF589845 HSB589838:HSB589845 IBX589838:IBX589845 ILT589838:ILT589845 IVP589838:IVP589845 JFL589838:JFL589845 JPH589838:JPH589845 JZD589838:JZD589845 KIZ589838:KIZ589845 KSV589838:KSV589845 LCR589838:LCR589845 LMN589838:LMN589845 LWJ589838:LWJ589845 MGF589838:MGF589845 MQB589838:MQB589845 MZX589838:MZX589845 NJT589838:NJT589845 NTP589838:NTP589845 ODL589838:ODL589845 ONH589838:ONH589845 OXD589838:OXD589845 PGZ589838:PGZ589845 PQV589838:PQV589845 QAR589838:QAR589845 QKN589838:QKN589845 QUJ589838:QUJ589845 REF589838:REF589845 ROB589838:ROB589845 RXX589838:RXX589845 SHT589838:SHT589845 SRP589838:SRP589845 TBL589838:TBL589845 TLH589838:TLH589845 TVD589838:TVD589845 UEZ589838:UEZ589845 UOV589838:UOV589845 UYR589838:UYR589845 VIN589838:VIN589845 VSJ589838:VSJ589845 WCF589838:WCF589845 WMB589838:WMB589845 WVX589838:WVX589845 W655374:W655381 JL655374:JL655381 TH655374:TH655381 ADD655374:ADD655381 AMZ655374:AMZ655381 AWV655374:AWV655381 BGR655374:BGR655381 BQN655374:BQN655381 CAJ655374:CAJ655381 CKF655374:CKF655381 CUB655374:CUB655381 DDX655374:DDX655381 DNT655374:DNT655381 DXP655374:DXP655381 EHL655374:EHL655381 ERH655374:ERH655381 FBD655374:FBD655381 FKZ655374:FKZ655381 FUV655374:FUV655381 GER655374:GER655381 GON655374:GON655381 GYJ655374:GYJ655381 HIF655374:HIF655381 HSB655374:HSB655381 IBX655374:IBX655381 ILT655374:ILT655381 IVP655374:IVP655381 JFL655374:JFL655381 JPH655374:JPH655381 JZD655374:JZD655381 KIZ655374:KIZ655381 KSV655374:KSV655381 LCR655374:LCR655381 LMN655374:LMN655381 LWJ655374:LWJ655381 MGF655374:MGF655381 MQB655374:MQB655381 MZX655374:MZX655381 NJT655374:NJT655381 NTP655374:NTP655381 ODL655374:ODL655381 ONH655374:ONH655381 OXD655374:OXD655381 PGZ655374:PGZ655381 PQV655374:PQV655381 QAR655374:QAR655381 QKN655374:QKN655381 QUJ655374:QUJ655381 REF655374:REF655381 ROB655374:ROB655381 RXX655374:RXX655381 SHT655374:SHT655381 SRP655374:SRP655381 TBL655374:TBL655381 TLH655374:TLH655381 TVD655374:TVD655381 UEZ655374:UEZ655381 UOV655374:UOV655381 UYR655374:UYR655381 VIN655374:VIN655381 VSJ655374:VSJ655381 WCF655374:WCF655381 WMB655374:WMB655381 WVX655374:WVX655381 W720910:W720917 JL720910:JL720917 TH720910:TH720917 ADD720910:ADD720917 AMZ720910:AMZ720917 AWV720910:AWV720917 BGR720910:BGR720917 BQN720910:BQN720917 CAJ720910:CAJ720917 CKF720910:CKF720917 CUB720910:CUB720917 DDX720910:DDX720917 DNT720910:DNT720917 DXP720910:DXP720917 EHL720910:EHL720917 ERH720910:ERH720917 FBD720910:FBD720917 FKZ720910:FKZ720917 FUV720910:FUV720917 GER720910:GER720917 GON720910:GON720917 GYJ720910:GYJ720917 HIF720910:HIF720917 HSB720910:HSB720917 IBX720910:IBX720917 ILT720910:ILT720917 IVP720910:IVP720917 JFL720910:JFL720917 JPH720910:JPH720917 JZD720910:JZD720917 KIZ720910:KIZ720917 KSV720910:KSV720917 LCR720910:LCR720917 LMN720910:LMN720917 LWJ720910:LWJ720917 MGF720910:MGF720917 MQB720910:MQB720917 MZX720910:MZX720917 NJT720910:NJT720917 NTP720910:NTP720917 ODL720910:ODL720917 ONH720910:ONH720917 OXD720910:OXD720917 PGZ720910:PGZ720917 PQV720910:PQV720917 QAR720910:QAR720917 QKN720910:QKN720917 QUJ720910:QUJ720917 REF720910:REF720917 ROB720910:ROB720917 RXX720910:RXX720917 SHT720910:SHT720917 SRP720910:SRP720917 TBL720910:TBL720917 TLH720910:TLH720917 TVD720910:TVD720917 UEZ720910:UEZ720917 UOV720910:UOV720917 UYR720910:UYR720917 VIN720910:VIN720917 VSJ720910:VSJ720917 WCF720910:WCF720917 WMB720910:WMB720917 WVX720910:WVX720917 W786446:W786453 JL786446:JL786453 TH786446:TH786453 ADD786446:ADD786453 AMZ786446:AMZ786453 AWV786446:AWV786453 BGR786446:BGR786453 BQN786446:BQN786453 CAJ786446:CAJ786453 CKF786446:CKF786453 CUB786446:CUB786453 DDX786446:DDX786453 DNT786446:DNT786453 DXP786446:DXP786453 EHL786446:EHL786453 ERH786446:ERH786453 FBD786446:FBD786453 FKZ786446:FKZ786453 FUV786446:FUV786453 GER786446:GER786453 GON786446:GON786453 GYJ786446:GYJ786453 HIF786446:HIF786453 HSB786446:HSB786453 IBX786446:IBX786453 ILT786446:ILT786453 IVP786446:IVP786453 JFL786446:JFL786453 JPH786446:JPH786453 JZD786446:JZD786453 KIZ786446:KIZ786453 KSV786446:KSV786453 LCR786446:LCR786453 LMN786446:LMN786453 LWJ786446:LWJ786453 MGF786446:MGF786453 MQB786446:MQB786453 MZX786446:MZX786453 NJT786446:NJT786453 NTP786446:NTP786453 ODL786446:ODL786453 ONH786446:ONH786453 OXD786446:OXD786453 PGZ786446:PGZ786453 PQV786446:PQV786453 QAR786446:QAR786453 QKN786446:QKN786453 QUJ786446:QUJ786453 REF786446:REF786453 ROB786446:ROB786453 RXX786446:RXX786453 SHT786446:SHT786453 SRP786446:SRP786453 TBL786446:TBL786453 TLH786446:TLH786453 TVD786446:TVD786453 UEZ786446:UEZ786453 UOV786446:UOV786453 UYR786446:UYR786453 VIN786446:VIN786453 VSJ786446:VSJ786453 WCF786446:WCF786453 WMB786446:WMB786453 WVX786446:WVX786453 W851982:W851989 JL851982:JL851989 TH851982:TH851989 ADD851982:ADD851989 AMZ851982:AMZ851989 AWV851982:AWV851989 BGR851982:BGR851989 BQN851982:BQN851989 CAJ851982:CAJ851989 CKF851982:CKF851989 CUB851982:CUB851989 DDX851982:DDX851989 DNT851982:DNT851989 DXP851982:DXP851989 EHL851982:EHL851989 ERH851982:ERH851989 FBD851982:FBD851989 FKZ851982:FKZ851989 FUV851982:FUV851989 GER851982:GER851989 GON851982:GON851989 GYJ851982:GYJ851989 HIF851982:HIF851989 HSB851982:HSB851989 IBX851982:IBX851989 ILT851982:ILT851989 IVP851982:IVP851989 JFL851982:JFL851989 JPH851982:JPH851989 JZD851982:JZD851989 KIZ851982:KIZ851989 KSV851982:KSV851989 LCR851982:LCR851989 LMN851982:LMN851989 LWJ851982:LWJ851989 MGF851982:MGF851989 MQB851982:MQB851989 MZX851982:MZX851989 NJT851982:NJT851989 NTP851982:NTP851989 ODL851982:ODL851989 ONH851982:ONH851989 OXD851982:OXD851989 PGZ851982:PGZ851989 PQV851982:PQV851989 QAR851982:QAR851989 QKN851982:QKN851989 QUJ851982:QUJ851989 REF851982:REF851989 ROB851982:ROB851989 RXX851982:RXX851989 SHT851982:SHT851989 SRP851982:SRP851989 TBL851982:TBL851989 TLH851982:TLH851989 TVD851982:TVD851989 UEZ851982:UEZ851989 UOV851982:UOV851989 UYR851982:UYR851989 VIN851982:VIN851989 VSJ851982:VSJ851989 WCF851982:WCF851989 WMB851982:WMB851989 WVX851982:WVX851989 W917518:W917525 JL917518:JL917525 TH917518:TH917525 ADD917518:ADD917525 AMZ917518:AMZ917525 AWV917518:AWV917525 BGR917518:BGR917525 BQN917518:BQN917525 CAJ917518:CAJ917525 CKF917518:CKF917525 CUB917518:CUB917525 DDX917518:DDX917525 DNT917518:DNT917525 DXP917518:DXP917525 EHL917518:EHL917525 ERH917518:ERH917525 FBD917518:FBD917525 FKZ917518:FKZ917525 FUV917518:FUV917525 GER917518:GER917525 GON917518:GON917525 GYJ917518:GYJ917525 HIF917518:HIF917525 HSB917518:HSB917525 IBX917518:IBX917525 ILT917518:ILT917525 IVP917518:IVP917525 JFL917518:JFL917525 JPH917518:JPH917525 JZD917518:JZD917525 KIZ917518:KIZ917525 KSV917518:KSV917525 LCR917518:LCR917525 LMN917518:LMN917525 LWJ917518:LWJ917525 MGF917518:MGF917525 MQB917518:MQB917525 MZX917518:MZX917525 NJT917518:NJT917525 NTP917518:NTP917525 ODL917518:ODL917525 ONH917518:ONH917525 OXD917518:OXD917525 PGZ917518:PGZ917525 PQV917518:PQV917525 QAR917518:QAR917525 QKN917518:QKN917525 QUJ917518:QUJ917525 REF917518:REF917525 ROB917518:ROB917525 RXX917518:RXX917525 SHT917518:SHT917525 SRP917518:SRP917525 TBL917518:TBL917525 TLH917518:TLH917525 TVD917518:TVD917525 UEZ917518:UEZ917525 UOV917518:UOV917525 UYR917518:UYR917525 VIN917518:VIN917525 VSJ917518:VSJ917525 WCF917518:WCF917525 WMB917518:WMB917525 WVX917518:WVX917525 W983054:W983061 JL983054:JL983061 TH983054:TH983061 ADD983054:ADD983061 AMZ983054:AMZ983061 AWV983054:AWV983061 BGR983054:BGR983061 BQN983054:BQN983061 CAJ983054:CAJ983061 CKF983054:CKF983061 CUB983054:CUB983061 DDX983054:DDX983061 DNT983054:DNT983061 DXP983054:DXP983061 EHL983054:EHL983061 ERH983054:ERH983061 FBD983054:FBD983061 FKZ983054:FKZ983061 FUV983054:FUV983061 GER983054:GER983061 GON983054:GON983061 GYJ983054:GYJ983061 HIF983054:HIF983061 HSB983054:HSB983061 IBX983054:IBX983061 ILT983054:ILT983061 IVP983054:IVP983061 JFL983054:JFL983061 JPH983054:JPH983061 JZD983054:JZD983061 KIZ983054:KIZ983061 KSV983054:KSV983061 LCR983054:LCR983061 LMN983054:LMN983061 LWJ983054:LWJ983061 MGF983054:MGF983061 MQB983054:MQB983061 MZX983054:MZX983061 NJT983054:NJT983061 NTP983054:NTP983061 ODL983054:ODL983061 ONH983054:ONH983061 OXD983054:OXD983061 PGZ983054:PGZ983061 PQV983054:PQV983061 QAR983054:QAR983061 QKN983054:QKN983061 QUJ983054:QUJ983061 REF983054:REF983061 ROB983054:ROB983061 RXX983054:RXX983061 SHT983054:SHT983061 SRP983054:SRP983061 TBL983054:TBL983061 TLH983054:TLH983061 TVD983054:TVD983061 UEZ983054:UEZ983061 UOV983054:UOV983061 UYR983054:UYR983061 VIN983054:VIN983061 VSJ983054:VSJ983061 WCF983054:WCF983061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5:JK65555 SZ65555:TG65555 ACV65555:ADC65555 AMR65555:AMY65555 AWN65555:AWU65555 BGJ65555:BGQ65555 BQF65555:BQM65555 CAB65555:CAI65555 CJX65555:CKE65555 CTT65555:CUA65555 DDP65555:DDW65555 DNL65555:DNS65555 DXH65555:DXO65555 EHD65555:EHK65555 EQZ65555:ERG65555 FAV65555:FBC65555 FKR65555:FKY65555 FUN65555:FUU65555 GEJ65555:GEQ65555 GOF65555:GOM65555 GYB65555:GYI65555 HHX65555:HIE65555 HRT65555:HSA65555 IBP65555:IBW65555 ILL65555:ILS65555 IVH65555:IVO65555 JFD65555:JFK65555 JOZ65555:JPG65555 JYV65555:JZC65555 KIR65555:KIY65555 KSN65555:KSU65555 LCJ65555:LCQ65555 LMF65555:LMM65555 LWB65555:LWI65555 MFX65555:MGE65555 MPT65555:MQA65555 MZP65555:MZW65555 NJL65555:NJS65555 NTH65555:NTO65555 ODD65555:ODK65555 OMZ65555:ONG65555 OWV65555:OXC65555 PGR65555:PGY65555 PQN65555:PQU65555 QAJ65555:QAQ65555 QKF65555:QKM65555 QUB65555:QUI65555 RDX65555:REE65555 RNT65555:ROA65555 RXP65555:RXW65555 SHL65555:SHS65555 SRH65555:SRO65555 TBD65555:TBK65555 TKZ65555:TLG65555 TUV65555:TVC65555 UER65555:UEY65555 UON65555:UOU65555 UYJ65555:UYQ65555 VIF65555:VIM65555 VSB65555:VSI65555 WBX65555:WCE65555 WLT65555:WMA65555 WVP65555:WVW65555 JD131091:JK131091 SZ131091:TG131091 ACV131091:ADC131091 AMR131091:AMY131091 AWN131091:AWU131091 BGJ131091:BGQ131091 BQF131091:BQM131091 CAB131091:CAI131091 CJX131091:CKE131091 CTT131091:CUA131091 DDP131091:DDW131091 DNL131091:DNS131091 DXH131091:DXO131091 EHD131091:EHK131091 EQZ131091:ERG131091 FAV131091:FBC131091 FKR131091:FKY131091 FUN131091:FUU131091 GEJ131091:GEQ131091 GOF131091:GOM131091 GYB131091:GYI131091 HHX131091:HIE131091 HRT131091:HSA131091 IBP131091:IBW131091 ILL131091:ILS131091 IVH131091:IVO131091 JFD131091:JFK131091 JOZ131091:JPG131091 JYV131091:JZC131091 KIR131091:KIY131091 KSN131091:KSU131091 LCJ131091:LCQ131091 LMF131091:LMM131091 LWB131091:LWI131091 MFX131091:MGE131091 MPT131091:MQA131091 MZP131091:MZW131091 NJL131091:NJS131091 NTH131091:NTO131091 ODD131091:ODK131091 OMZ131091:ONG131091 OWV131091:OXC131091 PGR131091:PGY131091 PQN131091:PQU131091 QAJ131091:QAQ131091 QKF131091:QKM131091 QUB131091:QUI131091 RDX131091:REE131091 RNT131091:ROA131091 RXP131091:RXW131091 SHL131091:SHS131091 SRH131091:SRO131091 TBD131091:TBK131091 TKZ131091:TLG131091 TUV131091:TVC131091 UER131091:UEY131091 UON131091:UOU131091 UYJ131091:UYQ131091 VIF131091:VIM131091 VSB131091:VSI131091 WBX131091:WCE131091 WLT131091:WMA131091 WVP131091:WVW131091 JD196627:JK196627 SZ196627:TG196627 ACV196627:ADC196627 AMR196627:AMY196627 AWN196627:AWU196627 BGJ196627:BGQ196627 BQF196627:BQM196627 CAB196627:CAI196627 CJX196627:CKE196627 CTT196627:CUA196627 DDP196627:DDW196627 DNL196627:DNS196627 DXH196627:DXO196627 EHD196627:EHK196627 EQZ196627:ERG196627 FAV196627:FBC196627 FKR196627:FKY196627 FUN196627:FUU196627 GEJ196627:GEQ196627 GOF196627:GOM196627 GYB196627:GYI196627 HHX196627:HIE196627 HRT196627:HSA196627 IBP196627:IBW196627 ILL196627:ILS196627 IVH196627:IVO196627 JFD196627:JFK196627 JOZ196627:JPG196627 JYV196627:JZC196627 KIR196627:KIY196627 KSN196627:KSU196627 LCJ196627:LCQ196627 LMF196627:LMM196627 LWB196627:LWI196627 MFX196627:MGE196627 MPT196627:MQA196627 MZP196627:MZW196627 NJL196627:NJS196627 NTH196627:NTO196627 ODD196627:ODK196627 OMZ196627:ONG196627 OWV196627:OXC196627 PGR196627:PGY196627 PQN196627:PQU196627 QAJ196627:QAQ196627 QKF196627:QKM196627 QUB196627:QUI196627 RDX196627:REE196627 RNT196627:ROA196627 RXP196627:RXW196627 SHL196627:SHS196627 SRH196627:SRO196627 TBD196627:TBK196627 TKZ196627:TLG196627 TUV196627:TVC196627 UER196627:UEY196627 UON196627:UOU196627 UYJ196627:UYQ196627 VIF196627:VIM196627 VSB196627:VSI196627 WBX196627:WCE196627 WLT196627:WMA196627 WVP196627:WVW196627 JD262163:JK262163 SZ262163:TG262163 ACV262163:ADC262163 AMR262163:AMY262163 AWN262163:AWU262163 BGJ262163:BGQ262163 BQF262163:BQM262163 CAB262163:CAI262163 CJX262163:CKE262163 CTT262163:CUA262163 DDP262163:DDW262163 DNL262163:DNS262163 DXH262163:DXO262163 EHD262163:EHK262163 EQZ262163:ERG262163 FAV262163:FBC262163 FKR262163:FKY262163 FUN262163:FUU262163 GEJ262163:GEQ262163 GOF262163:GOM262163 GYB262163:GYI262163 HHX262163:HIE262163 HRT262163:HSA262163 IBP262163:IBW262163 ILL262163:ILS262163 IVH262163:IVO262163 JFD262163:JFK262163 JOZ262163:JPG262163 JYV262163:JZC262163 KIR262163:KIY262163 KSN262163:KSU262163 LCJ262163:LCQ262163 LMF262163:LMM262163 LWB262163:LWI262163 MFX262163:MGE262163 MPT262163:MQA262163 MZP262163:MZW262163 NJL262163:NJS262163 NTH262163:NTO262163 ODD262163:ODK262163 OMZ262163:ONG262163 OWV262163:OXC262163 PGR262163:PGY262163 PQN262163:PQU262163 QAJ262163:QAQ262163 QKF262163:QKM262163 QUB262163:QUI262163 RDX262163:REE262163 RNT262163:ROA262163 RXP262163:RXW262163 SHL262163:SHS262163 SRH262163:SRO262163 TBD262163:TBK262163 TKZ262163:TLG262163 TUV262163:TVC262163 UER262163:UEY262163 UON262163:UOU262163 UYJ262163:UYQ262163 VIF262163:VIM262163 VSB262163:VSI262163 WBX262163:WCE262163 WLT262163:WMA262163 WVP262163:WVW262163 JD327699:JK327699 SZ327699:TG327699 ACV327699:ADC327699 AMR327699:AMY327699 AWN327699:AWU327699 BGJ327699:BGQ327699 BQF327699:BQM327699 CAB327699:CAI327699 CJX327699:CKE327699 CTT327699:CUA327699 DDP327699:DDW327699 DNL327699:DNS327699 DXH327699:DXO327699 EHD327699:EHK327699 EQZ327699:ERG327699 FAV327699:FBC327699 FKR327699:FKY327699 FUN327699:FUU327699 GEJ327699:GEQ327699 GOF327699:GOM327699 GYB327699:GYI327699 HHX327699:HIE327699 HRT327699:HSA327699 IBP327699:IBW327699 ILL327699:ILS327699 IVH327699:IVO327699 JFD327699:JFK327699 JOZ327699:JPG327699 JYV327699:JZC327699 KIR327699:KIY327699 KSN327699:KSU327699 LCJ327699:LCQ327699 LMF327699:LMM327699 LWB327699:LWI327699 MFX327699:MGE327699 MPT327699:MQA327699 MZP327699:MZW327699 NJL327699:NJS327699 NTH327699:NTO327699 ODD327699:ODK327699 OMZ327699:ONG327699 OWV327699:OXC327699 PGR327699:PGY327699 PQN327699:PQU327699 QAJ327699:QAQ327699 QKF327699:QKM327699 QUB327699:QUI327699 RDX327699:REE327699 RNT327699:ROA327699 RXP327699:RXW327699 SHL327699:SHS327699 SRH327699:SRO327699 TBD327699:TBK327699 TKZ327699:TLG327699 TUV327699:TVC327699 UER327699:UEY327699 UON327699:UOU327699 UYJ327699:UYQ327699 VIF327699:VIM327699 VSB327699:VSI327699 WBX327699:WCE327699 WLT327699:WMA327699 WVP327699:WVW327699 JD393235:JK393235 SZ393235:TG393235 ACV393235:ADC393235 AMR393235:AMY393235 AWN393235:AWU393235 BGJ393235:BGQ393235 BQF393235:BQM393235 CAB393235:CAI393235 CJX393235:CKE393235 CTT393235:CUA393235 DDP393235:DDW393235 DNL393235:DNS393235 DXH393235:DXO393235 EHD393235:EHK393235 EQZ393235:ERG393235 FAV393235:FBC393235 FKR393235:FKY393235 FUN393235:FUU393235 GEJ393235:GEQ393235 GOF393235:GOM393235 GYB393235:GYI393235 HHX393235:HIE393235 HRT393235:HSA393235 IBP393235:IBW393235 ILL393235:ILS393235 IVH393235:IVO393235 JFD393235:JFK393235 JOZ393235:JPG393235 JYV393235:JZC393235 KIR393235:KIY393235 KSN393235:KSU393235 LCJ393235:LCQ393235 LMF393235:LMM393235 LWB393235:LWI393235 MFX393235:MGE393235 MPT393235:MQA393235 MZP393235:MZW393235 NJL393235:NJS393235 NTH393235:NTO393235 ODD393235:ODK393235 OMZ393235:ONG393235 OWV393235:OXC393235 PGR393235:PGY393235 PQN393235:PQU393235 QAJ393235:QAQ393235 QKF393235:QKM393235 QUB393235:QUI393235 RDX393235:REE393235 RNT393235:ROA393235 RXP393235:RXW393235 SHL393235:SHS393235 SRH393235:SRO393235 TBD393235:TBK393235 TKZ393235:TLG393235 TUV393235:TVC393235 UER393235:UEY393235 UON393235:UOU393235 UYJ393235:UYQ393235 VIF393235:VIM393235 VSB393235:VSI393235 WBX393235:WCE393235 WLT393235:WMA393235 WVP393235:WVW393235 JD458771:JK458771 SZ458771:TG458771 ACV458771:ADC458771 AMR458771:AMY458771 AWN458771:AWU458771 BGJ458771:BGQ458771 BQF458771:BQM458771 CAB458771:CAI458771 CJX458771:CKE458771 CTT458771:CUA458771 DDP458771:DDW458771 DNL458771:DNS458771 DXH458771:DXO458771 EHD458771:EHK458771 EQZ458771:ERG458771 FAV458771:FBC458771 FKR458771:FKY458771 FUN458771:FUU458771 GEJ458771:GEQ458771 GOF458771:GOM458771 GYB458771:GYI458771 HHX458771:HIE458771 HRT458771:HSA458771 IBP458771:IBW458771 ILL458771:ILS458771 IVH458771:IVO458771 JFD458771:JFK458771 JOZ458771:JPG458771 JYV458771:JZC458771 KIR458771:KIY458771 KSN458771:KSU458771 LCJ458771:LCQ458771 LMF458771:LMM458771 LWB458771:LWI458771 MFX458771:MGE458771 MPT458771:MQA458771 MZP458771:MZW458771 NJL458771:NJS458771 NTH458771:NTO458771 ODD458771:ODK458771 OMZ458771:ONG458771 OWV458771:OXC458771 PGR458771:PGY458771 PQN458771:PQU458771 QAJ458771:QAQ458771 QKF458771:QKM458771 QUB458771:QUI458771 RDX458771:REE458771 RNT458771:ROA458771 RXP458771:RXW458771 SHL458771:SHS458771 SRH458771:SRO458771 TBD458771:TBK458771 TKZ458771:TLG458771 TUV458771:TVC458771 UER458771:UEY458771 UON458771:UOU458771 UYJ458771:UYQ458771 VIF458771:VIM458771 VSB458771:VSI458771 WBX458771:WCE458771 WLT458771:WMA458771 WVP458771:WVW458771 JD524307:JK524307 SZ524307:TG524307 ACV524307:ADC524307 AMR524307:AMY524307 AWN524307:AWU524307 BGJ524307:BGQ524307 BQF524307:BQM524307 CAB524307:CAI524307 CJX524307:CKE524307 CTT524307:CUA524307 DDP524307:DDW524307 DNL524307:DNS524307 DXH524307:DXO524307 EHD524307:EHK524307 EQZ524307:ERG524307 FAV524307:FBC524307 FKR524307:FKY524307 FUN524307:FUU524307 GEJ524307:GEQ524307 GOF524307:GOM524307 GYB524307:GYI524307 HHX524307:HIE524307 HRT524307:HSA524307 IBP524307:IBW524307 ILL524307:ILS524307 IVH524307:IVO524307 JFD524307:JFK524307 JOZ524307:JPG524307 JYV524307:JZC524307 KIR524307:KIY524307 KSN524307:KSU524307 LCJ524307:LCQ524307 LMF524307:LMM524307 LWB524307:LWI524307 MFX524307:MGE524307 MPT524307:MQA524307 MZP524307:MZW524307 NJL524307:NJS524307 NTH524307:NTO524307 ODD524307:ODK524307 OMZ524307:ONG524307 OWV524307:OXC524307 PGR524307:PGY524307 PQN524307:PQU524307 QAJ524307:QAQ524307 QKF524307:QKM524307 QUB524307:QUI524307 RDX524307:REE524307 RNT524307:ROA524307 RXP524307:RXW524307 SHL524307:SHS524307 SRH524307:SRO524307 TBD524307:TBK524307 TKZ524307:TLG524307 TUV524307:TVC524307 UER524307:UEY524307 UON524307:UOU524307 UYJ524307:UYQ524307 VIF524307:VIM524307 VSB524307:VSI524307 WBX524307:WCE524307 WLT524307:WMA524307 WVP524307:WVW524307 JD589843:JK589843 SZ589843:TG589843 ACV589843:ADC589843 AMR589843:AMY589843 AWN589843:AWU589843 BGJ589843:BGQ589843 BQF589843:BQM589843 CAB589843:CAI589843 CJX589843:CKE589843 CTT589843:CUA589843 DDP589843:DDW589843 DNL589843:DNS589843 DXH589843:DXO589843 EHD589843:EHK589843 EQZ589843:ERG589843 FAV589843:FBC589843 FKR589843:FKY589843 FUN589843:FUU589843 GEJ589843:GEQ589843 GOF589843:GOM589843 GYB589843:GYI589843 HHX589843:HIE589843 HRT589843:HSA589843 IBP589843:IBW589843 ILL589843:ILS589843 IVH589843:IVO589843 JFD589843:JFK589843 JOZ589843:JPG589843 JYV589843:JZC589843 KIR589843:KIY589843 KSN589843:KSU589843 LCJ589843:LCQ589843 LMF589843:LMM589843 LWB589843:LWI589843 MFX589843:MGE589843 MPT589843:MQA589843 MZP589843:MZW589843 NJL589843:NJS589843 NTH589843:NTO589843 ODD589843:ODK589843 OMZ589843:ONG589843 OWV589843:OXC589843 PGR589843:PGY589843 PQN589843:PQU589843 QAJ589843:QAQ589843 QKF589843:QKM589843 QUB589843:QUI589843 RDX589843:REE589843 RNT589843:ROA589843 RXP589843:RXW589843 SHL589843:SHS589843 SRH589843:SRO589843 TBD589843:TBK589843 TKZ589843:TLG589843 TUV589843:TVC589843 UER589843:UEY589843 UON589843:UOU589843 UYJ589843:UYQ589843 VIF589843:VIM589843 VSB589843:VSI589843 WBX589843:WCE589843 WLT589843:WMA589843 WVP589843:WVW589843 JD655379:JK655379 SZ655379:TG655379 ACV655379:ADC655379 AMR655379:AMY655379 AWN655379:AWU655379 BGJ655379:BGQ655379 BQF655379:BQM655379 CAB655379:CAI655379 CJX655379:CKE655379 CTT655379:CUA655379 DDP655379:DDW655379 DNL655379:DNS655379 DXH655379:DXO655379 EHD655379:EHK655379 EQZ655379:ERG655379 FAV655379:FBC655379 FKR655379:FKY655379 FUN655379:FUU655379 GEJ655379:GEQ655379 GOF655379:GOM655379 GYB655379:GYI655379 HHX655379:HIE655379 HRT655379:HSA655379 IBP655379:IBW655379 ILL655379:ILS655379 IVH655379:IVO655379 JFD655379:JFK655379 JOZ655379:JPG655379 JYV655379:JZC655379 KIR655379:KIY655379 KSN655379:KSU655379 LCJ655379:LCQ655379 LMF655379:LMM655379 LWB655379:LWI655379 MFX655379:MGE655379 MPT655379:MQA655379 MZP655379:MZW655379 NJL655379:NJS655379 NTH655379:NTO655379 ODD655379:ODK655379 OMZ655379:ONG655379 OWV655379:OXC655379 PGR655379:PGY655379 PQN655379:PQU655379 QAJ655379:QAQ655379 QKF655379:QKM655379 QUB655379:QUI655379 RDX655379:REE655379 RNT655379:ROA655379 RXP655379:RXW655379 SHL655379:SHS655379 SRH655379:SRO655379 TBD655379:TBK655379 TKZ655379:TLG655379 TUV655379:TVC655379 UER655379:UEY655379 UON655379:UOU655379 UYJ655379:UYQ655379 VIF655379:VIM655379 VSB655379:VSI655379 WBX655379:WCE655379 WLT655379:WMA655379 WVP655379:WVW655379 JD720915:JK720915 SZ720915:TG720915 ACV720915:ADC720915 AMR720915:AMY720915 AWN720915:AWU720915 BGJ720915:BGQ720915 BQF720915:BQM720915 CAB720915:CAI720915 CJX720915:CKE720915 CTT720915:CUA720915 DDP720915:DDW720915 DNL720915:DNS720915 DXH720915:DXO720915 EHD720915:EHK720915 EQZ720915:ERG720915 FAV720915:FBC720915 FKR720915:FKY720915 FUN720915:FUU720915 GEJ720915:GEQ720915 GOF720915:GOM720915 GYB720915:GYI720915 HHX720915:HIE720915 HRT720915:HSA720915 IBP720915:IBW720915 ILL720915:ILS720915 IVH720915:IVO720915 JFD720915:JFK720915 JOZ720915:JPG720915 JYV720915:JZC720915 KIR720915:KIY720915 KSN720915:KSU720915 LCJ720915:LCQ720915 LMF720915:LMM720915 LWB720915:LWI720915 MFX720915:MGE720915 MPT720915:MQA720915 MZP720915:MZW720915 NJL720915:NJS720915 NTH720915:NTO720915 ODD720915:ODK720915 OMZ720915:ONG720915 OWV720915:OXC720915 PGR720915:PGY720915 PQN720915:PQU720915 QAJ720915:QAQ720915 QKF720915:QKM720915 QUB720915:QUI720915 RDX720915:REE720915 RNT720915:ROA720915 RXP720915:RXW720915 SHL720915:SHS720915 SRH720915:SRO720915 TBD720915:TBK720915 TKZ720915:TLG720915 TUV720915:TVC720915 UER720915:UEY720915 UON720915:UOU720915 UYJ720915:UYQ720915 VIF720915:VIM720915 VSB720915:VSI720915 WBX720915:WCE720915 WLT720915:WMA720915 WVP720915:WVW720915 JD786451:JK786451 SZ786451:TG786451 ACV786451:ADC786451 AMR786451:AMY786451 AWN786451:AWU786451 BGJ786451:BGQ786451 BQF786451:BQM786451 CAB786451:CAI786451 CJX786451:CKE786451 CTT786451:CUA786451 DDP786451:DDW786451 DNL786451:DNS786451 DXH786451:DXO786451 EHD786451:EHK786451 EQZ786451:ERG786451 FAV786451:FBC786451 FKR786451:FKY786451 FUN786451:FUU786451 GEJ786451:GEQ786451 GOF786451:GOM786451 GYB786451:GYI786451 HHX786451:HIE786451 HRT786451:HSA786451 IBP786451:IBW786451 ILL786451:ILS786451 IVH786451:IVO786451 JFD786451:JFK786451 JOZ786451:JPG786451 JYV786451:JZC786451 KIR786451:KIY786451 KSN786451:KSU786451 LCJ786451:LCQ786451 LMF786451:LMM786451 LWB786451:LWI786451 MFX786451:MGE786451 MPT786451:MQA786451 MZP786451:MZW786451 NJL786451:NJS786451 NTH786451:NTO786451 ODD786451:ODK786451 OMZ786451:ONG786451 OWV786451:OXC786451 PGR786451:PGY786451 PQN786451:PQU786451 QAJ786451:QAQ786451 QKF786451:QKM786451 QUB786451:QUI786451 RDX786451:REE786451 RNT786451:ROA786451 RXP786451:RXW786451 SHL786451:SHS786451 SRH786451:SRO786451 TBD786451:TBK786451 TKZ786451:TLG786451 TUV786451:TVC786451 UER786451:UEY786451 UON786451:UOU786451 UYJ786451:UYQ786451 VIF786451:VIM786451 VSB786451:VSI786451 WBX786451:WCE786451 WLT786451:WMA786451 WVP786451:WVW786451 JD851987:JK851987 SZ851987:TG851987 ACV851987:ADC851987 AMR851987:AMY851987 AWN851987:AWU851987 BGJ851987:BGQ851987 BQF851987:BQM851987 CAB851987:CAI851987 CJX851987:CKE851987 CTT851987:CUA851987 DDP851987:DDW851987 DNL851987:DNS851987 DXH851987:DXO851987 EHD851987:EHK851987 EQZ851987:ERG851987 FAV851987:FBC851987 FKR851987:FKY851987 FUN851987:FUU851987 GEJ851987:GEQ851987 GOF851987:GOM851987 GYB851987:GYI851987 HHX851987:HIE851987 HRT851987:HSA851987 IBP851987:IBW851987 ILL851987:ILS851987 IVH851987:IVO851987 JFD851987:JFK851987 JOZ851987:JPG851987 JYV851987:JZC851987 KIR851987:KIY851987 KSN851987:KSU851987 LCJ851987:LCQ851987 LMF851987:LMM851987 LWB851987:LWI851987 MFX851987:MGE851987 MPT851987:MQA851987 MZP851987:MZW851987 NJL851987:NJS851987 NTH851987:NTO851987 ODD851987:ODK851987 OMZ851987:ONG851987 OWV851987:OXC851987 PGR851987:PGY851987 PQN851987:PQU851987 QAJ851987:QAQ851987 QKF851987:QKM851987 QUB851987:QUI851987 RDX851987:REE851987 RNT851987:ROA851987 RXP851987:RXW851987 SHL851987:SHS851987 SRH851987:SRO851987 TBD851987:TBK851987 TKZ851987:TLG851987 TUV851987:TVC851987 UER851987:UEY851987 UON851987:UOU851987 UYJ851987:UYQ851987 VIF851987:VIM851987 VSB851987:VSI851987 WBX851987:WCE851987 WLT851987:WMA851987 WVP851987:WVW851987 JD917523:JK917523 SZ917523:TG917523 ACV917523:ADC917523 AMR917523:AMY917523 AWN917523:AWU917523 BGJ917523:BGQ917523 BQF917523:BQM917523 CAB917523:CAI917523 CJX917523:CKE917523 CTT917523:CUA917523 DDP917523:DDW917523 DNL917523:DNS917523 DXH917523:DXO917523 EHD917523:EHK917523 EQZ917523:ERG917523 FAV917523:FBC917523 FKR917523:FKY917523 FUN917523:FUU917523 GEJ917523:GEQ917523 GOF917523:GOM917523 GYB917523:GYI917523 HHX917523:HIE917523 HRT917523:HSA917523 IBP917523:IBW917523 ILL917523:ILS917523 IVH917523:IVO917523 JFD917523:JFK917523 JOZ917523:JPG917523 JYV917523:JZC917523 KIR917523:KIY917523 KSN917523:KSU917523 LCJ917523:LCQ917523 LMF917523:LMM917523 LWB917523:LWI917523 MFX917523:MGE917523 MPT917523:MQA917523 MZP917523:MZW917523 NJL917523:NJS917523 NTH917523:NTO917523 ODD917523:ODK917523 OMZ917523:ONG917523 OWV917523:OXC917523 PGR917523:PGY917523 PQN917523:PQU917523 QAJ917523:QAQ917523 QKF917523:QKM917523 QUB917523:QUI917523 RDX917523:REE917523 RNT917523:ROA917523 RXP917523:RXW917523 SHL917523:SHS917523 SRH917523:SRO917523 TBD917523:TBK917523 TKZ917523:TLG917523 TUV917523:TVC917523 UER917523:UEY917523 UON917523:UOU917523 UYJ917523:UYQ917523 VIF917523:VIM917523 VSB917523:VSI917523 WBX917523:WCE917523 WLT917523:WMA917523 WVP917523:WVW917523 WVP983059:WVW983059 JD983059:JK983059 SZ983059:TG983059 ACV983059:ADC983059 AMR983059:AMY983059 AWN983059:AWU983059 BGJ983059:BGQ983059 BQF983059:BQM983059 CAB983059:CAI983059 CJX983059:CKE983059 CTT983059:CUA983059 DDP983059:DDW983059 DNL983059:DNS983059 DXH983059:DXO983059 EHD983059:EHK983059 EQZ983059:ERG983059 FAV983059:FBC983059 FKR983059:FKY983059 FUN983059:FUU983059 GEJ983059:GEQ983059 GOF983059:GOM983059 GYB983059:GYI983059 HHX983059:HIE983059 HRT983059:HSA983059 IBP983059:IBW983059 ILL983059:ILS983059 IVH983059:IVO983059 JFD983059:JFK983059 JOZ983059:JPG983059 JYV983059:JZC983059 KIR983059:KIY983059 KSN983059:KSU983059 LCJ983059:LCQ983059 LMF983059:LMM983059 LWB983059:LWI983059 MFX983059:MGE983059 MPT983059:MQA983059 MZP983059:MZW983059 NJL983059:NJS983059 NTH983059:NTO983059 ODD983059:ODK983059 OMZ983059:ONG983059 OWV983059:OXC983059 PGR983059:PGY983059 PQN983059:PQU983059 QAJ983059:QAQ983059 QKF983059:QKM983059 QUB983059:QUI983059 RDX983059:REE983059 RNT983059:ROA983059 RXP983059:RXW983059 SHL983059:SHS983059 SRH983059:SRO983059 TBD983059:TBK983059 TKZ983059:TLG983059 TUV983059:TVC983059 UER983059:UEY983059 UON983059:UOU983059 UYJ983059:UYQ983059 VIF983059:VIM983059 VSB983059:VSI983059 WBX983059:WCE983059 WLT983059:WMA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list" allowBlank="1" showInputMessage="1" showErrorMessage="1" errorTitle="Ошибка" error="Выберите значение из списка" sqref="WVN983060 M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M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M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M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M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M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M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M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M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M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M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M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M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M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M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R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R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R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R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R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R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R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R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R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R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R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R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R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R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WVU983060 T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T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T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T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T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T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T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T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T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T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T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T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T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T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T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S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S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S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S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S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S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S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S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S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S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S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S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S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S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U262164 U327700 JJ65556 TF65556 ADB65556 AMX65556 AWT65556 BGP65556 BQL65556 CAH65556 CKD65556 CTZ65556 DDV65556 DNR65556 DXN65556 EHJ65556 ERF65556 FBB65556 FKX65556 FUT65556 GEP65556 GOL65556 GYH65556 HID65556 HRZ65556 IBV65556 ILR65556 IVN65556 JFJ65556 JPF65556 JZB65556 KIX65556 KST65556 LCP65556 LML65556 LWH65556 MGD65556 MPZ65556 MZV65556 NJR65556 NTN65556 ODJ65556 ONF65556 OXB65556 PGX65556 PQT65556 QAP65556 QKL65556 QUH65556 RED65556 RNZ65556 RXV65556 SHR65556 SRN65556 TBJ65556 TLF65556 TVB65556 UEX65556 UOT65556 UYP65556 VIL65556 VSH65556 WCD65556 WLZ65556 WVV65556 U393236 JJ131092 TF131092 ADB131092 AMX131092 AWT131092 BGP131092 BQL131092 CAH131092 CKD131092 CTZ131092 DDV131092 DNR131092 DXN131092 EHJ131092 ERF131092 FBB131092 FKX131092 FUT131092 GEP131092 GOL131092 GYH131092 HID131092 HRZ131092 IBV131092 ILR131092 IVN131092 JFJ131092 JPF131092 JZB131092 KIX131092 KST131092 LCP131092 LML131092 LWH131092 MGD131092 MPZ131092 MZV131092 NJR131092 NTN131092 ODJ131092 ONF131092 OXB131092 PGX131092 PQT131092 QAP131092 QKL131092 QUH131092 RED131092 RNZ131092 RXV131092 SHR131092 SRN131092 TBJ131092 TLF131092 TVB131092 UEX131092 UOT131092 UYP131092 VIL131092 VSH131092 WCD131092 WLZ131092 WVV131092 U458772 JJ196628 TF196628 ADB196628 AMX196628 AWT196628 BGP196628 BQL196628 CAH196628 CKD196628 CTZ196628 DDV196628 DNR196628 DXN196628 EHJ196628 ERF196628 FBB196628 FKX196628 FUT196628 GEP196628 GOL196628 GYH196628 HID196628 HRZ196628 IBV196628 ILR196628 IVN196628 JFJ196628 JPF196628 JZB196628 KIX196628 KST196628 LCP196628 LML196628 LWH196628 MGD196628 MPZ196628 MZV196628 NJR196628 NTN196628 ODJ196628 ONF196628 OXB196628 PGX196628 PQT196628 QAP196628 QKL196628 QUH196628 RED196628 RNZ196628 RXV196628 SHR196628 SRN196628 TBJ196628 TLF196628 TVB196628 UEX196628 UOT196628 UYP196628 VIL196628 VSH196628 WCD196628 WLZ196628 WVV196628 U524308 JJ262164 TF262164 ADB262164 AMX262164 AWT262164 BGP262164 BQL262164 CAH262164 CKD262164 CTZ262164 DDV262164 DNR262164 DXN262164 EHJ262164 ERF262164 FBB262164 FKX262164 FUT262164 GEP262164 GOL262164 GYH262164 HID262164 HRZ262164 IBV262164 ILR262164 IVN262164 JFJ262164 JPF262164 JZB262164 KIX262164 KST262164 LCP262164 LML262164 LWH262164 MGD262164 MPZ262164 MZV262164 NJR262164 NTN262164 ODJ262164 ONF262164 OXB262164 PGX262164 PQT262164 QAP262164 QKL262164 QUH262164 RED262164 RNZ262164 RXV262164 SHR262164 SRN262164 TBJ262164 TLF262164 TVB262164 UEX262164 UOT262164 UYP262164 VIL262164 VSH262164 WCD262164 WLZ262164 WVV262164 U589844 JJ327700 TF327700 ADB327700 AMX327700 AWT327700 BGP327700 BQL327700 CAH327700 CKD327700 CTZ327700 DDV327700 DNR327700 DXN327700 EHJ327700 ERF327700 FBB327700 FKX327700 FUT327700 GEP327700 GOL327700 GYH327700 HID327700 HRZ327700 IBV327700 ILR327700 IVN327700 JFJ327700 JPF327700 JZB327700 KIX327700 KST327700 LCP327700 LML327700 LWH327700 MGD327700 MPZ327700 MZV327700 NJR327700 NTN327700 ODJ327700 ONF327700 OXB327700 PGX327700 PQT327700 QAP327700 QKL327700 QUH327700 RED327700 RNZ327700 RXV327700 SHR327700 SRN327700 TBJ327700 TLF327700 TVB327700 UEX327700 UOT327700 UYP327700 VIL327700 VSH327700 WCD327700 WLZ327700 WVV327700 U655380 JJ393236 TF393236 ADB393236 AMX393236 AWT393236 BGP393236 BQL393236 CAH393236 CKD393236 CTZ393236 DDV393236 DNR393236 DXN393236 EHJ393236 ERF393236 FBB393236 FKX393236 FUT393236 GEP393236 GOL393236 GYH393236 HID393236 HRZ393236 IBV393236 ILR393236 IVN393236 JFJ393236 JPF393236 JZB393236 KIX393236 KST393236 LCP393236 LML393236 LWH393236 MGD393236 MPZ393236 MZV393236 NJR393236 NTN393236 ODJ393236 ONF393236 OXB393236 PGX393236 PQT393236 QAP393236 QKL393236 QUH393236 RED393236 RNZ393236 RXV393236 SHR393236 SRN393236 TBJ393236 TLF393236 TVB393236 UEX393236 UOT393236 UYP393236 VIL393236 VSH393236 WCD393236 WLZ393236 WVV393236 U720916 JJ458772 TF458772 ADB458772 AMX458772 AWT458772 BGP458772 BQL458772 CAH458772 CKD458772 CTZ458772 DDV458772 DNR458772 DXN458772 EHJ458772 ERF458772 FBB458772 FKX458772 FUT458772 GEP458772 GOL458772 GYH458772 HID458772 HRZ458772 IBV458772 ILR458772 IVN458772 JFJ458772 JPF458772 JZB458772 KIX458772 KST458772 LCP458772 LML458772 LWH458772 MGD458772 MPZ458772 MZV458772 NJR458772 NTN458772 ODJ458772 ONF458772 OXB458772 PGX458772 PQT458772 QAP458772 QKL458772 QUH458772 RED458772 RNZ458772 RXV458772 SHR458772 SRN458772 TBJ458772 TLF458772 TVB458772 UEX458772 UOT458772 UYP458772 VIL458772 VSH458772 WCD458772 WLZ458772 WVV458772 U786452 JJ524308 TF524308 ADB524308 AMX524308 AWT524308 BGP524308 BQL524308 CAH524308 CKD524308 CTZ524308 DDV524308 DNR524308 DXN524308 EHJ524308 ERF524308 FBB524308 FKX524308 FUT524308 GEP524308 GOL524308 GYH524308 HID524308 HRZ524308 IBV524308 ILR524308 IVN524308 JFJ524308 JPF524308 JZB524308 KIX524308 KST524308 LCP524308 LML524308 LWH524308 MGD524308 MPZ524308 MZV524308 NJR524308 NTN524308 ODJ524308 ONF524308 OXB524308 PGX524308 PQT524308 QAP524308 QKL524308 QUH524308 RED524308 RNZ524308 RXV524308 SHR524308 SRN524308 TBJ524308 TLF524308 TVB524308 UEX524308 UOT524308 UYP524308 VIL524308 VSH524308 WCD524308 WLZ524308 WVV524308 U851988 JJ589844 TF589844 ADB589844 AMX589844 AWT589844 BGP589844 BQL589844 CAH589844 CKD589844 CTZ589844 DDV589844 DNR589844 DXN589844 EHJ589844 ERF589844 FBB589844 FKX589844 FUT589844 GEP589844 GOL589844 GYH589844 HID589844 HRZ589844 IBV589844 ILR589844 IVN589844 JFJ589844 JPF589844 JZB589844 KIX589844 KST589844 LCP589844 LML589844 LWH589844 MGD589844 MPZ589844 MZV589844 NJR589844 NTN589844 ODJ589844 ONF589844 OXB589844 PGX589844 PQT589844 QAP589844 QKL589844 QUH589844 RED589844 RNZ589844 RXV589844 SHR589844 SRN589844 TBJ589844 TLF589844 TVB589844 UEX589844 UOT589844 UYP589844 VIL589844 VSH589844 WCD589844 WLZ589844 WVV589844 U917524 JJ655380 TF655380 ADB655380 AMX655380 AWT655380 BGP655380 BQL655380 CAH655380 CKD655380 CTZ655380 DDV655380 DNR655380 DXN655380 EHJ655380 ERF655380 FBB655380 FKX655380 FUT655380 GEP655380 GOL655380 GYH655380 HID655380 HRZ655380 IBV655380 ILR655380 IVN655380 JFJ655380 JPF655380 JZB655380 KIX655380 KST655380 LCP655380 LML655380 LWH655380 MGD655380 MPZ655380 MZV655380 NJR655380 NTN655380 ODJ655380 ONF655380 OXB655380 PGX655380 PQT655380 QAP655380 QKL655380 QUH655380 RED655380 RNZ655380 RXV655380 SHR655380 SRN655380 TBJ655380 TLF655380 TVB655380 UEX655380 UOT655380 UYP655380 VIL655380 VSH655380 WCD655380 WLZ655380 WVV655380 U983060 JJ720916 TF720916 ADB720916 AMX720916 AWT720916 BGP720916 BQL720916 CAH720916 CKD720916 CTZ720916 DDV720916 DNR720916 DXN720916 EHJ720916 ERF720916 FBB720916 FKX720916 FUT720916 GEP720916 GOL720916 GYH720916 HID720916 HRZ720916 IBV720916 ILR720916 IVN720916 JFJ720916 JPF720916 JZB720916 KIX720916 KST720916 LCP720916 LML720916 LWH720916 MGD720916 MPZ720916 MZV720916 NJR720916 NTN720916 ODJ720916 ONF720916 OXB720916 PGX720916 PQT720916 QAP720916 QKL720916 QUH720916 RED720916 RNZ720916 RXV720916 SHR720916 SRN720916 TBJ720916 TLF720916 TVB720916 UEX720916 UOT720916 UYP720916 VIL720916 VSH720916 WCD720916 WLZ720916 WVV720916 U65556 JJ786452 TF786452 ADB786452 AMX786452 AWT786452 BGP786452 BQL786452 CAH786452 CKD786452 CTZ786452 DDV786452 DNR786452 DXN786452 EHJ786452 ERF786452 FBB786452 FKX786452 FUT786452 GEP786452 GOL786452 GYH786452 HID786452 HRZ786452 IBV786452 ILR786452 IVN786452 JFJ786452 JPF786452 JZB786452 KIX786452 KST786452 LCP786452 LML786452 LWH786452 MGD786452 MPZ786452 MZV786452 NJR786452 NTN786452 ODJ786452 ONF786452 OXB786452 PGX786452 PQT786452 QAP786452 QKL786452 QUH786452 RED786452 RNZ786452 RXV786452 SHR786452 SRN786452 TBJ786452 TLF786452 TVB786452 UEX786452 UOT786452 UYP786452 VIL786452 VSH786452 WCD786452 WLZ786452 WVV786452 U131092 JJ851988 TF851988 ADB851988 AMX851988 AWT851988 BGP851988 BQL851988 CAH851988 CKD851988 CTZ851988 DDV851988 DNR851988 DXN851988 EHJ851988 ERF851988 FBB851988 FKX851988 FUT851988 GEP851988 GOL851988 GYH851988 HID851988 HRZ851988 IBV851988 ILR851988 IVN851988 JFJ851988 JPF851988 JZB851988 KIX851988 KST851988 LCP851988 LML851988 LWH851988 MGD851988 MPZ851988 MZV851988 NJR851988 NTN851988 ODJ851988 ONF851988 OXB851988 PGX851988 PQT851988 QAP851988 QKL851988 QUH851988 RED851988 RNZ851988 RXV851988 SHR851988 SRN851988 TBJ851988 TLF851988 TVB851988 UEX851988 UOT851988 UYP851988 VIL851988 VSH851988 WCD851988 WLZ851988 WVV851988 JJ917524 TF917524 ADB917524 AMX917524 AWT917524 BGP917524 BQL917524 CAH917524 CKD917524 CTZ917524 DDV917524 DNR917524 DXN917524 EHJ917524 ERF917524 FBB917524 FKX917524 FUT917524 GEP917524 GOL917524 GYH917524 HID917524 HRZ917524 IBV917524 ILR917524 IVN917524 JFJ917524 JPF917524 JZB917524 KIX917524 KST917524 LCP917524 LML917524 LWH917524 MGD917524 MPZ917524 MZV917524 NJR917524 NTN917524 ODJ917524 ONF917524 OXB917524 PGX917524 PQT917524 QAP917524 QKL917524 QUH917524 RED917524 RNZ917524 RXV917524 SHR917524 SRN917524 TBJ917524 TLF917524 TVB917524 UEX917524 UOT917524 UYP917524 VIL917524 VSH917524 WCD917524 WLZ917524 WVV917524 WVV983060 JJ983060 TF983060 ADB983060 AMX983060 AWT983060 BGP983060 BQL983060 CAH983060 CKD983060 CTZ983060 DDV983060 DNR983060 DXN983060 EHJ983060 ERF983060 FBB983060 FKX983060 FUT983060 GEP983060 GOL983060 GYH983060 HID983060 HRZ983060 IBV983060 ILR983060 IVN983060 JFJ983060 JPF983060 JZB983060 KIX983060 KST983060 LCP983060 LML983060 LWH983060 MGD983060 MPZ983060 MZV983060 NJR983060 NTN983060 ODJ983060 ONF983060 OXB983060 PGX983060 PQT983060 QAP983060 QKL983060 QUH983060 RED983060 RNZ983060 RXV983060 SHR983060 SRN983060 TBJ983060 TLF983060 TVB983060 UEX983060 UOT983060 UYP983060 VIL983060 VSH983060 WCD983060 WLZ983060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28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Q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Q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Q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Q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Q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Q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Q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Q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Q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Q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Q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Q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Q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Q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allowBlank="1" sqref="WVM983062:WVX983068 JA65558:JL65564 SW65558:TH65564 ACS65558:ADD65564 AMO65558:AMZ65564 AWK65558:AWV65564 BGG65558:BGR65564 BQC65558:BQN65564 BZY65558:CAJ65564 CJU65558:CKF65564 CTQ65558:CUB65564 DDM65558:DDX65564 DNI65558:DNT65564 DXE65558:DXP65564 EHA65558:EHL65564 EQW65558:ERH65564 FAS65558:FBD65564 FKO65558:FKZ65564 FUK65558:FUV65564 GEG65558:GER65564 GOC65558:GON65564 GXY65558:GYJ65564 HHU65558:HIF65564 HRQ65558:HSB65564 IBM65558:IBX65564 ILI65558:ILT65564 IVE65558:IVP65564 JFA65558:JFL65564 JOW65558:JPH65564 JYS65558:JZD65564 KIO65558:KIZ65564 KSK65558:KSV65564 LCG65558:LCR65564 LMC65558:LMN65564 LVY65558:LWJ65564 MFU65558:MGF65564 MPQ65558:MQB65564 MZM65558:MZX65564 NJI65558:NJT65564 NTE65558:NTP65564 ODA65558:ODL65564 OMW65558:ONH65564 OWS65558:OXD65564 PGO65558:PGZ65564 PQK65558:PQV65564 QAG65558:QAR65564 QKC65558:QKN65564 QTY65558:QUJ65564 RDU65558:REF65564 RNQ65558:ROB65564 RXM65558:RXX65564 SHI65558:SHT65564 SRE65558:SRP65564 TBA65558:TBL65564 TKW65558:TLH65564 TUS65558:TVD65564 UEO65558:UEZ65564 UOK65558:UOV65564 UYG65558:UYR65564 VIC65558:VIN65564 VRY65558:VSJ65564 WBU65558:WCF65564 WLQ65558:WMB65564 WVM65558:WVX65564 JA131094:JL131100 SW131094:TH131100 ACS131094:ADD131100 AMO131094:AMZ131100 AWK131094:AWV131100 BGG131094:BGR131100 BQC131094:BQN131100 BZY131094:CAJ131100 CJU131094:CKF131100 CTQ131094:CUB131100 DDM131094:DDX131100 DNI131094:DNT131100 DXE131094:DXP131100 EHA131094:EHL131100 EQW131094:ERH131100 FAS131094:FBD131100 FKO131094:FKZ131100 FUK131094:FUV131100 GEG131094:GER131100 GOC131094:GON131100 GXY131094:GYJ131100 HHU131094:HIF131100 HRQ131094:HSB131100 IBM131094:IBX131100 ILI131094:ILT131100 IVE131094:IVP131100 JFA131094:JFL131100 JOW131094:JPH131100 JYS131094:JZD131100 KIO131094:KIZ131100 KSK131094:KSV131100 LCG131094:LCR131100 LMC131094:LMN131100 LVY131094:LWJ131100 MFU131094:MGF131100 MPQ131094:MQB131100 MZM131094:MZX131100 NJI131094:NJT131100 NTE131094:NTP131100 ODA131094:ODL131100 OMW131094:ONH131100 OWS131094:OXD131100 PGO131094:PGZ131100 PQK131094:PQV131100 QAG131094:QAR131100 QKC131094:QKN131100 QTY131094:QUJ131100 RDU131094:REF131100 RNQ131094:ROB131100 RXM131094:RXX131100 SHI131094:SHT131100 SRE131094:SRP131100 TBA131094:TBL131100 TKW131094:TLH131100 TUS131094:TVD131100 UEO131094:UEZ131100 UOK131094:UOV131100 UYG131094:UYR131100 VIC131094:VIN131100 VRY131094:VSJ131100 WBU131094:WCF131100 WLQ131094:WMB131100 WVM131094:WVX131100 JA196630:JL196636 SW196630:TH196636 ACS196630:ADD196636 AMO196630:AMZ196636 AWK196630:AWV196636 BGG196630:BGR196636 BQC196630:BQN196636 BZY196630:CAJ196636 CJU196630:CKF196636 CTQ196630:CUB196636 DDM196630:DDX196636 DNI196630:DNT196636 DXE196630:DXP196636 EHA196630:EHL196636 EQW196630:ERH196636 FAS196630:FBD196636 FKO196630:FKZ196636 FUK196630:FUV196636 GEG196630:GER196636 GOC196630:GON196636 GXY196630:GYJ196636 HHU196630:HIF196636 HRQ196630:HSB196636 IBM196630:IBX196636 ILI196630:ILT196636 IVE196630:IVP196636 JFA196630:JFL196636 JOW196630:JPH196636 JYS196630:JZD196636 KIO196630:KIZ196636 KSK196630:KSV196636 LCG196630:LCR196636 LMC196630:LMN196636 LVY196630:LWJ196636 MFU196630:MGF196636 MPQ196630:MQB196636 MZM196630:MZX196636 NJI196630:NJT196636 NTE196630:NTP196636 ODA196630:ODL196636 OMW196630:ONH196636 OWS196630:OXD196636 PGO196630:PGZ196636 PQK196630:PQV196636 QAG196630:QAR196636 QKC196630:QKN196636 QTY196630:QUJ196636 RDU196630:REF196636 RNQ196630:ROB196636 RXM196630:RXX196636 SHI196630:SHT196636 SRE196630:SRP196636 TBA196630:TBL196636 TKW196630:TLH196636 TUS196630:TVD196636 UEO196630:UEZ196636 UOK196630:UOV196636 UYG196630:UYR196636 VIC196630:VIN196636 VRY196630:VSJ196636 WBU196630:WCF196636 WLQ196630:WMB196636 WVM196630:WVX196636 JA262166:JL262172 SW262166:TH262172 ACS262166:ADD262172 AMO262166:AMZ262172 AWK262166:AWV262172 BGG262166:BGR262172 BQC262166:BQN262172 BZY262166:CAJ262172 CJU262166:CKF262172 CTQ262166:CUB262172 DDM262166:DDX262172 DNI262166:DNT262172 DXE262166:DXP262172 EHA262166:EHL262172 EQW262166:ERH262172 FAS262166:FBD262172 FKO262166:FKZ262172 FUK262166:FUV262172 GEG262166:GER262172 GOC262166:GON262172 GXY262166:GYJ262172 HHU262166:HIF262172 HRQ262166:HSB262172 IBM262166:IBX262172 ILI262166:ILT262172 IVE262166:IVP262172 JFA262166:JFL262172 JOW262166:JPH262172 JYS262166:JZD262172 KIO262166:KIZ262172 KSK262166:KSV262172 LCG262166:LCR262172 LMC262166:LMN262172 LVY262166:LWJ262172 MFU262166:MGF262172 MPQ262166:MQB262172 MZM262166:MZX262172 NJI262166:NJT262172 NTE262166:NTP262172 ODA262166:ODL262172 OMW262166:ONH262172 OWS262166:OXD262172 PGO262166:PGZ262172 PQK262166:PQV262172 QAG262166:QAR262172 QKC262166:QKN262172 QTY262166:QUJ262172 RDU262166:REF262172 RNQ262166:ROB262172 RXM262166:RXX262172 SHI262166:SHT262172 SRE262166:SRP262172 TBA262166:TBL262172 TKW262166:TLH262172 TUS262166:TVD262172 UEO262166:UEZ262172 UOK262166:UOV262172 UYG262166:UYR262172 VIC262166:VIN262172 VRY262166:VSJ262172 WBU262166:WCF262172 WLQ262166:WMB262172 WVM262166:WVX262172 JA327702:JL327708 SW327702:TH327708 ACS327702:ADD327708 AMO327702:AMZ327708 AWK327702:AWV327708 BGG327702:BGR327708 BQC327702:BQN327708 BZY327702:CAJ327708 CJU327702:CKF327708 CTQ327702:CUB327708 DDM327702:DDX327708 DNI327702:DNT327708 DXE327702:DXP327708 EHA327702:EHL327708 EQW327702:ERH327708 FAS327702:FBD327708 FKO327702:FKZ327708 FUK327702:FUV327708 GEG327702:GER327708 GOC327702:GON327708 GXY327702:GYJ327708 HHU327702:HIF327708 HRQ327702:HSB327708 IBM327702:IBX327708 ILI327702:ILT327708 IVE327702:IVP327708 JFA327702:JFL327708 JOW327702:JPH327708 JYS327702:JZD327708 KIO327702:KIZ327708 KSK327702:KSV327708 LCG327702:LCR327708 LMC327702:LMN327708 LVY327702:LWJ327708 MFU327702:MGF327708 MPQ327702:MQB327708 MZM327702:MZX327708 NJI327702:NJT327708 NTE327702:NTP327708 ODA327702:ODL327708 OMW327702:ONH327708 OWS327702:OXD327708 PGO327702:PGZ327708 PQK327702:PQV327708 QAG327702:QAR327708 QKC327702:QKN327708 QTY327702:QUJ327708 RDU327702:REF327708 RNQ327702:ROB327708 RXM327702:RXX327708 SHI327702:SHT327708 SRE327702:SRP327708 TBA327702:TBL327708 TKW327702:TLH327708 TUS327702:TVD327708 UEO327702:UEZ327708 UOK327702:UOV327708 UYG327702:UYR327708 VIC327702:VIN327708 VRY327702:VSJ327708 WBU327702:WCF327708 WLQ327702:WMB327708 WVM327702:WVX327708 JA393238:JL393244 SW393238:TH393244 ACS393238:ADD393244 AMO393238:AMZ393244 AWK393238:AWV393244 BGG393238:BGR393244 BQC393238:BQN393244 BZY393238:CAJ393244 CJU393238:CKF393244 CTQ393238:CUB393244 DDM393238:DDX393244 DNI393238:DNT393244 DXE393238:DXP393244 EHA393238:EHL393244 EQW393238:ERH393244 FAS393238:FBD393244 FKO393238:FKZ393244 FUK393238:FUV393244 GEG393238:GER393244 GOC393238:GON393244 GXY393238:GYJ393244 HHU393238:HIF393244 HRQ393238:HSB393244 IBM393238:IBX393244 ILI393238:ILT393244 IVE393238:IVP393244 JFA393238:JFL393244 JOW393238:JPH393244 JYS393238:JZD393244 KIO393238:KIZ393244 KSK393238:KSV393244 LCG393238:LCR393244 LMC393238:LMN393244 LVY393238:LWJ393244 MFU393238:MGF393244 MPQ393238:MQB393244 MZM393238:MZX393244 NJI393238:NJT393244 NTE393238:NTP393244 ODA393238:ODL393244 OMW393238:ONH393244 OWS393238:OXD393244 PGO393238:PGZ393244 PQK393238:PQV393244 QAG393238:QAR393244 QKC393238:QKN393244 QTY393238:QUJ393244 RDU393238:REF393244 RNQ393238:ROB393244 RXM393238:RXX393244 SHI393238:SHT393244 SRE393238:SRP393244 TBA393238:TBL393244 TKW393238:TLH393244 TUS393238:TVD393244 UEO393238:UEZ393244 UOK393238:UOV393244 UYG393238:UYR393244 VIC393238:VIN393244 VRY393238:VSJ393244 WBU393238:WCF393244 WLQ393238:WMB393244 WVM393238:WVX393244 JA458774:JL458780 SW458774:TH458780 ACS458774:ADD458780 AMO458774:AMZ458780 AWK458774:AWV458780 BGG458774:BGR458780 BQC458774:BQN458780 BZY458774:CAJ458780 CJU458774:CKF458780 CTQ458774:CUB458780 DDM458774:DDX458780 DNI458774:DNT458780 DXE458774:DXP458780 EHA458774:EHL458780 EQW458774:ERH458780 FAS458774:FBD458780 FKO458774:FKZ458780 FUK458774:FUV458780 GEG458774:GER458780 GOC458774:GON458780 GXY458774:GYJ458780 HHU458774:HIF458780 HRQ458774:HSB458780 IBM458774:IBX458780 ILI458774:ILT458780 IVE458774:IVP458780 JFA458774:JFL458780 JOW458774:JPH458780 JYS458774:JZD458780 KIO458774:KIZ458780 KSK458774:KSV458780 LCG458774:LCR458780 LMC458774:LMN458780 LVY458774:LWJ458780 MFU458774:MGF458780 MPQ458774:MQB458780 MZM458774:MZX458780 NJI458774:NJT458780 NTE458774:NTP458780 ODA458774:ODL458780 OMW458774:ONH458780 OWS458774:OXD458780 PGO458774:PGZ458780 PQK458774:PQV458780 QAG458774:QAR458780 QKC458774:QKN458780 QTY458774:QUJ458780 RDU458774:REF458780 RNQ458774:ROB458780 RXM458774:RXX458780 SHI458774:SHT458780 SRE458774:SRP458780 TBA458774:TBL458780 TKW458774:TLH458780 TUS458774:TVD458780 UEO458774:UEZ458780 UOK458774:UOV458780 UYG458774:UYR458780 VIC458774:VIN458780 VRY458774:VSJ458780 WBU458774:WCF458780 WLQ458774:WMB458780 WVM458774:WVX458780 JA524310:JL524316 SW524310:TH524316 ACS524310:ADD524316 AMO524310:AMZ524316 AWK524310:AWV524316 BGG524310:BGR524316 BQC524310:BQN524316 BZY524310:CAJ524316 CJU524310:CKF524316 CTQ524310:CUB524316 DDM524310:DDX524316 DNI524310:DNT524316 DXE524310:DXP524316 EHA524310:EHL524316 EQW524310:ERH524316 FAS524310:FBD524316 FKO524310:FKZ524316 FUK524310:FUV524316 GEG524310:GER524316 GOC524310:GON524316 GXY524310:GYJ524316 HHU524310:HIF524316 HRQ524310:HSB524316 IBM524310:IBX524316 ILI524310:ILT524316 IVE524310:IVP524316 JFA524310:JFL524316 JOW524310:JPH524316 JYS524310:JZD524316 KIO524310:KIZ524316 KSK524310:KSV524316 LCG524310:LCR524316 LMC524310:LMN524316 LVY524310:LWJ524316 MFU524310:MGF524316 MPQ524310:MQB524316 MZM524310:MZX524316 NJI524310:NJT524316 NTE524310:NTP524316 ODA524310:ODL524316 OMW524310:ONH524316 OWS524310:OXD524316 PGO524310:PGZ524316 PQK524310:PQV524316 QAG524310:QAR524316 QKC524310:QKN524316 QTY524310:QUJ524316 RDU524310:REF524316 RNQ524310:ROB524316 RXM524310:RXX524316 SHI524310:SHT524316 SRE524310:SRP524316 TBA524310:TBL524316 TKW524310:TLH524316 TUS524310:TVD524316 UEO524310:UEZ524316 UOK524310:UOV524316 UYG524310:UYR524316 VIC524310:VIN524316 VRY524310:VSJ524316 WBU524310:WCF524316 WLQ524310:WMB524316 WVM524310:WVX524316 JA589846:JL589852 SW589846:TH589852 ACS589846:ADD589852 AMO589846:AMZ589852 AWK589846:AWV589852 BGG589846:BGR589852 BQC589846:BQN589852 BZY589846:CAJ589852 CJU589846:CKF589852 CTQ589846:CUB589852 DDM589846:DDX589852 DNI589846:DNT589852 DXE589846:DXP589852 EHA589846:EHL589852 EQW589846:ERH589852 FAS589846:FBD589852 FKO589846:FKZ589852 FUK589846:FUV589852 GEG589846:GER589852 GOC589846:GON589852 GXY589846:GYJ589852 HHU589846:HIF589852 HRQ589846:HSB589852 IBM589846:IBX589852 ILI589846:ILT589852 IVE589846:IVP589852 JFA589846:JFL589852 JOW589846:JPH589852 JYS589846:JZD589852 KIO589846:KIZ589852 KSK589846:KSV589852 LCG589846:LCR589852 LMC589846:LMN589852 LVY589846:LWJ589852 MFU589846:MGF589852 MPQ589846:MQB589852 MZM589846:MZX589852 NJI589846:NJT589852 NTE589846:NTP589852 ODA589846:ODL589852 OMW589846:ONH589852 OWS589846:OXD589852 PGO589846:PGZ589852 PQK589846:PQV589852 QAG589846:QAR589852 QKC589846:QKN589852 QTY589846:QUJ589852 RDU589846:REF589852 RNQ589846:ROB589852 RXM589846:RXX589852 SHI589846:SHT589852 SRE589846:SRP589852 TBA589846:TBL589852 TKW589846:TLH589852 TUS589846:TVD589852 UEO589846:UEZ589852 UOK589846:UOV589852 UYG589846:UYR589852 VIC589846:VIN589852 VRY589846:VSJ589852 WBU589846:WCF589852 WLQ589846:WMB589852 WVM589846:WVX589852 JA655382:JL655388 SW655382:TH655388 ACS655382:ADD655388 AMO655382:AMZ655388 AWK655382:AWV655388 BGG655382:BGR655388 BQC655382:BQN655388 BZY655382:CAJ655388 CJU655382:CKF655388 CTQ655382:CUB655388 DDM655382:DDX655388 DNI655382:DNT655388 DXE655382:DXP655388 EHA655382:EHL655388 EQW655382:ERH655388 FAS655382:FBD655388 FKO655382:FKZ655388 FUK655382:FUV655388 GEG655382:GER655388 GOC655382:GON655388 GXY655382:GYJ655388 HHU655382:HIF655388 HRQ655382:HSB655388 IBM655382:IBX655388 ILI655382:ILT655388 IVE655382:IVP655388 JFA655382:JFL655388 JOW655382:JPH655388 JYS655382:JZD655388 KIO655382:KIZ655388 KSK655382:KSV655388 LCG655382:LCR655388 LMC655382:LMN655388 LVY655382:LWJ655388 MFU655382:MGF655388 MPQ655382:MQB655388 MZM655382:MZX655388 NJI655382:NJT655388 NTE655382:NTP655388 ODA655382:ODL655388 OMW655382:ONH655388 OWS655382:OXD655388 PGO655382:PGZ655388 PQK655382:PQV655388 QAG655382:QAR655388 QKC655382:QKN655388 QTY655382:QUJ655388 RDU655382:REF655388 RNQ655382:ROB655388 RXM655382:RXX655388 SHI655382:SHT655388 SRE655382:SRP655388 TBA655382:TBL655388 TKW655382:TLH655388 TUS655382:TVD655388 UEO655382:UEZ655388 UOK655382:UOV655388 UYG655382:UYR655388 VIC655382:VIN655388 VRY655382:VSJ655388 WBU655382:WCF655388 WLQ655382:WMB655388 WVM655382:WVX655388 JA720918:JL720924 SW720918:TH720924 ACS720918:ADD720924 AMO720918:AMZ720924 AWK720918:AWV720924 BGG720918:BGR720924 BQC720918:BQN720924 BZY720918:CAJ720924 CJU720918:CKF720924 CTQ720918:CUB720924 DDM720918:DDX720924 DNI720918:DNT720924 DXE720918:DXP720924 EHA720918:EHL720924 EQW720918:ERH720924 FAS720918:FBD720924 FKO720918:FKZ720924 FUK720918:FUV720924 GEG720918:GER720924 GOC720918:GON720924 GXY720918:GYJ720924 HHU720918:HIF720924 HRQ720918:HSB720924 IBM720918:IBX720924 ILI720918:ILT720924 IVE720918:IVP720924 JFA720918:JFL720924 JOW720918:JPH720924 JYS720918:JZD720924 KIO720918:KIZ720924 KSK720918:KSV720924 LCG720918:LCR720924 LMC720918:LMN720924 LVY720918:LWJ720924 MFU720918:MGF720924 MPQ720918:MQB720924 MZM720918:MZX720924 NJI720918:NJT720924 NTE720918:NTP720924 ODA720918:ODL720924 OMW720918:ONH720924 OWS720918:OXD720924 PGO720918:PGZ720924 PQK720918:PQV720924 QAG720918:QAR720924 QKC720918:QKN720924 QTY720918:QUJ720924 RDU720918:REF720924 RNQ720918:ROB720924 RXM720918:RXX720924 SHI720918:SHT720924 SRE720918:SRP720924 TBA720918:TBL720924 TKW720918:TLH720924 TUS720918:TVD720924 UEO720918:UEZ720924 UOK720918:UOV720924 UYG720918:UYR720924 VIC720918:VIN720924 VRY720918:VSJ720924 WBU720918:WCF720924 WLQ720918:WMB720924 WVM720918:WVX720924 JA786454:JL786460 SW786454:TH786460 ACS786454:ADD786460 AMO786454:AMZ786460 AWK786454:AWV786460 BGG786454:BGR786460 BQC786454:BQN786460 BZY786454:CAJ786460 CJU786454:CKF786460 CTQ786454:CUB786460 DDM786454:DDX786460 DNI786454:DNT786460 DXE786454:DXP786460 EHA786454:EHL786460 EQW786454:ERH786460 FAS786454:FBD786460 FKO786454:FKZ786460 FUK786454:FUV786460 GEG786454:GER786460 GOC786454:GON786460 GXY786454:GYJ786460 HHU786454:HIF786460 HRQ786454:HSB786460 IBM786454:IBX786460 ILI786454:ILT786460 IVE786454:IVP786460 JFA786454:JFL786460 JOW786454:JPH786460 JYS786454:JZD786460 KIO786454:KIZ786460 KSK786454:KSV786460 LCG786454:LCR786460 LMC786454:LMN786460 LVY786454:LWJ786460 MFU786454:MGF786460 MPQ786454:MQB786460 MZM786454:MZX786460 NJI786454:NJT786460 NTE786454:NTP786460 ODA786454:ODL786460 OMW786454:ONH786460 OWS786454:OXD786460 PGO786454:PGZ786460 PQK786454:PQV786460 QAG786454:QAR786460 QKC786454:QKN786460 QTY786454:QUJ786460 RDU786454:REF786460 RNQ786454:ROB786460 RXM786454:RXX786460 SHI786454:SHT786460 SRE786454:SRP786460 TBA786454:TBL786460 TKW786454:TLH786460 TUS786454:TVD786460 UEO786454:UEZ786460 UOK786454:UOV786460 UYG786454:UYR786460 VIC786454:VIN786460 VRY786454:VSJ786460 WBU786454:WCF786460 WLQ786454:WMB786460 WVM786454:WVX786460 JA851990:JL851996 SW851990:TH851996 ACS851990:ADD851996 AMO851990:AMZ851996 AWK851990:AWV851996 BGG851990:BGR851996 BQC851990:BQN851996 BZY851990:CAJ851996 CJU851990:CKF851996 CTQ851990:CUB851996 DDM851990:DDX851996 DNI851990:DNT851996 DXE851990:DXP851996 EHA851990:EHL851996 EQW851990:ERH851996 FAS851990:FBD851996 FKO851990:FKZ851996 FUK851990:FUV851996 GEG851990:GER851996 GOC851990:GON851996 GXY851990:GYJ851996 HHU851990:HIF851996 HRQ851990:HSB851996 IBM851990:IBX851996 ILI851990:ILT851996 IVE851990:IVP851996 JFA851990:JFL851996 JOW851990:JPH851996 JYS851990:JZD851996 KIO851990:KIZ851996 KSK851990:KSV851996 LCG851990:LCR851996 LMC851990:LMN851996 LVY851990:LWJ851996 MFU851990:MGF851996 MPQ851990:MQB851996 MZM851990:MZX851996 NJI851990:NJT851996 NTE851990:NTP851996 ODA851990:ODL851996 OMW851990:ONH851996 OWS851990:OXD851996 PGO851990:PGZ851996 PQK851990:PQV851996 QAG851990:QAR851996 QKC851990:QKN851996 QTY851990:QUJ851996 RDU851990:REF851996 RNQ851990:ROB851996 RXM851990:RXX851996 SHI851990:SHT851996 SRE851990:SRP851996 TBA851990:TBL851996 TKW851990:TLH851996 TUS851990:TVD851996 UEO851990:UEZ851996 UOK851990:UOV851996 UYG851990:UYR851996 VIC851990:VIN851996 VRY851990:VSJ851996 WBU851990:WCF851996 WLQ851990:WMB851996 WVM851990:WVX851996 JA917526:JL917532 SW917526:TH917532 ACS917526:ADD917532 AMO917526:AMZ917532 AWK917526:AWV917532 BGG917526:BGR917532 BQC917526:BQN917532 BZY917526:CAJ917532 CJU917526:CKF917532 CTQ917526:CUB917532 DDM917526:DDX917532 DNI917526:DNT917532 DXE917526:DXP917532 EHA917526:EHL917532 EQW917526:ERH917532 FAS917526:FBD917532 FKO917526:FKZ917532 FUK917526:FUV917532 GEG917526:GER917532 GOC917526:GON917532 GXY917526:GYJ917532 HHU917526:HIF917532 HRQ917526:HSB917532 IBM917526:IBX917532 ILI917526:ILT917532 IVE917526:IVP917532 JFA917526:JFL917532 JOW917526:JPH917532 JYS917526:JZD917532 KIO917526:KIZ917532 KSK917526:KSV917532 LCG917526:LCR917532 LMC917526:LMN917532 LVY917526:LWJ917532 MFU917526:MGF917532 MPQ917526:MQB917532 MZM917526:MZX917532 NJI917526:NJT917532 NTE917526:NTP917532 ODA917526:ODL917532 OMW917526:ONH917532 OWS917526:OXD917532 PGO917526:PGZ917532 PQK917526:PQV917532 QAG917526:QAR917532 QKC917526:QKN917532 QTY917526:QUJ917532 RDU917526:REF917532 RNQ917526:ROB917532 RXM917526:RXX917532 SHI917526:SHT917532 SRE917526:SRP917532 TBA917526:TBL917532 TKW917526:TLH917532 TUS917526:TVD917532 UEO917526:UEZ917532 UOK917526:UOV917532 UYG917526:UYR917532 VIC917526:VIN917532 VRY917526:VSJ917532 WBU917526:WCF917532 WLQ917526:WMB917532 WVM917526:WVX917532 JA983062:JL983068 SW983062:TH983068 ACS983062:ADD983068 AMO983062:AMZ983068 AWK983062:AWV983068 BGG983062:BGR983068 BQC983062:BQN983068 BZY983062:CAJ983068 CJU983062:CKF983068 CTQ983062:CUB983068 DDM983062:DDX983068 DNI983062:DNT983068 DXE983062:DXP983068 EHA983062:EHL983068 EQW983062:ERH983068 FAS983062:FBD983068 FKO983062:FKZ983068 FUK983062:FUV983068 GEG983062:GER983068 GOC983062:GON983068 GXY983062:GYJ983068 HHU983062:HIF983068 HRQ983062:HSB983068 IBM983062:IBX983068 ILI983062:ILT983068 IVE983062:IVP983068 JFA983062:JFL983068 JOW983062:JPH983068 JYS983062:JZD983068 KIO983062:KIZ983068 KSK983062:KSV983068 LCG983062:LCR983068 LMC983062:LMN983068 LVY983062:LWJ983068 MFU983062:MGF983068 MPQ983062:MQB983068 MZM983062:MZX983068 NJI983062:NJT983068 NTE983062:NTP983068 ODA983062:ODL983068 OMW983062:ONH983068 OWS983062:OXD983068 PGO983062:PGZ983068 PQK983062:PQV983068 QAG983062:QAR983068 QKC983062:QKN983068 QTY983062:QUJ983068 RDU983062:REF983068 RNQ983062:ROB983068 RXM983062:RXX983068 SHI983062:SHT983068 SRE983062:SRP983068 TBA983062:TBL983068 TKW983062:TLH983068 TUS983062:TVD983068 UEO983062:UEZ983068 UOK983062:UOV983068 UYG983062:UYR983068 VIC983062:VIN983068 VRY983062:VSJ983068 WBU983062:WCF983068 WLQ983062:WMB983068 ACS26:ADD28 AMO26:AMZ28 AWK26:AWV28 BGG26:BGR28 BQC26:BQN28 BZY26:CAJ28 CJU26:CKF28 CTQ26:CUB28 DDM26:DDX28 DNI26:DNT28 DXE26:DXP28 EHA26:EHL28 EQW26:ERH28 FAS26:FBD28 FKO26:FKZ28 FUK26:FUV28 GEG26:GER28 GOC26:GON28 GXY26:GYJ28 HHU26:HIF28 HRQ26:HSB28 IBM26:IBX28 ILI26:ILT28 IVE26:IVP28 JFA26:JFL28 JOW26:JPH28 JYS26:JZD28 KIO26:KIZ28 KSK26:KSV28 LCG26:LCR28 LMC26:LMN28 LVY26:LWJ28 MFU26:MGF28 MPQ26:MQB28 MZM26:MZX28 NJI26:NJT28 NTE26:NTP28 ODA26:ODL28 OMW26:ONH28 OWS26:OXD28 PGO26:PGZ28 PQK26:PQV28 QAG26:QAR28 QKC26:QKN28 QTY26:QUJ28 RDU26:REF28 RNQ26:ROB28 RXM26:RXX28 SHI26:SHT28 SRE26:SRP28 TBA26:TBL28 TKW26:TLH28 TUS26:TVD28 UEO26:UEZ28 UOK26:UOV28 UYG26:UYR28 VIC26:VIN28 VRY26:VSJ28 WBU26:WCF28 WLQ26:WMB28 WVM26:WVX28 JA26:JL28 SW26:TH28 L26:V26 L131094:W131100 L196630:W196636 L262166:W262172 L327702:W327708 L393238:W393244 L458774:W458780 L524310:W524316 L589846:W589852 L655382:W655388 L720918:W720924 L786454:W786460 L851990:W851996 L917526:W917532 L983062:W983068 L65558:W65564 L27:W28"/>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3" t="s">
        <v>470</v>
      </c>
      <c r="G2" s="1274"/>
      <c r="H2" s="1275"/>
      <c r="I2" s="757"/>
    </row>
    <row r="3" spans="1:20" ht="3" customHeight="1"/>
    <row r="4" spans="1:20" s="955" customFormat="1" ht="11.25">
      <c r="A4" s="961"/>
      <c r="B4" s="961"/>
      <c r="C4" s="961"/>
      <c r="D4" s="961"/>
      <c r="F4" s="1225" t="s">
        <v>445</v>
      </c>
      <c r="G4" s="1225"/>
      <c r="H4" s="1225"/>
      <c r="I4" s="127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02.05.2023</v>
      </c>
      <c r="I7" s="767" t="s">
        <v>472</v>
      </c>
      <c r="J7" s="584"/>
      <c r="K7" s="961"/>
      <c r="L7" s="961"/>
      <c r="M7" s="961"/>
      <c r="N7" s="961"/>
      <c r="O7" s="961"/>
      <c r="P7" s="961"/>
      <c r="Q7" s="961"/>
      <c r="R7" s="961"/>
      <c r="S7" s="961"/>
      <c r="T7" s="961"/>
    </row>
    <row r="8" spans="1:20" s="955" customFormat="1" ht="45">
      <c r="A8" s="1277">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77"/>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77"/>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7"/>
      <c r="B11" s="1277">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77"/>
      <c r="B12" s="1277"/>
      <c r="C12" s="1277">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7"/>
      <c r="B13" s="1277"/>
      <c r="C13" s="1277"/>
      <c r="D13" s="971">
        <v>1</v>
      </c>
      <c r="F13" s="977" t="str">
        <f>"4."&amp;mergeValue(A13) &amp;"."&amp;mergeValue(B13)&amp;"."&amp;mergeValue(C13)&amp;"."&amp;mergeValue(D13)</f>
        <v>4.1.1.1.1</v>
      </c>
      <c r="G13" s="769" t="s">
        <v>477</v>
      </c>
      <c r="H13" s="975"/>
      <c r="I13" s="1278" t="s">
        <v>569</v>
      </c>
      <c r="J13" s="584"/>
      <c r="K13" s="961"/>
      <c r="L13" s="961"/>
      <c r="M13" s="961"/>
      <c r="N13" s="961"/>
      <c r="O13" s="961"/>
      <c r="P13" s="961"/>
      <c r="Q13" s="961"/>
      <c r="R13" s="961"/>
      <c r="S13" s="961"/>
      <c r="T13" s="961"/>
    </row>
    <row r="14" spans="1:20" s="955" customFormat="1" ht="18.75">
      <c r="A14" s="1277"/>
      <c r="B14" s="1277"/>
      <c r="C14" s="1277"/>
      <c r="D14" s="971"/>
      <c r="F14" s="770"/>
      <c r="G14" s="948" t="s">
        <v>4</v>
      </c>
      <c r="H14" s="593"/>
      <c r="I14" s="1278"/>
      <c r="J14" s="584"/>
      <c r="K14" s="961"/>
      <c r="L14" s="961"/>
      <c r="M14" s="961"/>
      <c r="N14" s="961"/>
      <c r="O14" s="961"/>
      <c r="P14" s="961"/>
      <c r="Q14" s="961"/>
      <c r="R14" s="961"/>
      <c r="S14" s="961"/>
      <c r="T14" s="961"/>
    </row>
    <row r="15" spans="1:20" s="955" customFormat="1" ht="18.75">
      <c r="A15" s="1277"/>
      <c r="B15" s="1277"/>
      <c r="C15" s="971"/>
      <c r="D15" s="971"/>
      <c r="F15" s="603"/>
      <c r="G15" s="546" t="s">
        <v>401</v>
      </c>
      <c r="H15" s="604"/>
      <c r="I15" s="605"/>
      <c r="J15" s="584"/>
      <c r="K15" s="961"/>
      <c r="L15" s="961"/>
      <c r="M15" s="961"/>
      <c r="N15" s="961"/>
      <c r="O15" s="961"/>
      <c r="P15" s="961"/>
      <c r="Q15" s="961"/>
      <c r="R15" s="961"/>
      <c r="S15" s="961"/>
      <c r="T15" s="961"/>
    </row>
    <row r="16" spans="1:20" s="955" customFormat="1" ht="18.75">
      <c r="A16" s="1277"/>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6" t="s">
        <v>717</v>
      </c>
      <c r="M5" s="1306"/>
      <c r="N5" s="1306"/>
      <c r="O5" s="1306"/>
      <c r="P5" s="1306"/>
      <c r="Q5" s="1306"/>
      <c r="R5" s="1306"/>
      <c r="S5" s="1306"/>
      <c r="T5" s="1306"/>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1661</v>
      </c>
      <c r="P9" s="1283"/>
      <c r="Q9" s="1283"/>
      <c r="R9" s="1283"/>
      <c r="S9" s="1283"/>
      <c r="T9" s="1283"/>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4" s="955" customFormat="1" ht="11.25" hidden="1">
      <c r="A11" s="961"/>
      <c r="B11" s="961"/>
      <c r="C11" s="961"/>
      <c r="D11" s="961"/>
      <c r="E11" s="961"/>
      <c r="F11" s="961"/>
      <c r="G11" s="961"/>
      <c r="H11" s="961"/>
      <c r="L11" s="1307"/>
      <c r="M11" s="1307"/>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4"/>
      <c r="P12" s="1284"/>
      <c r="Q12" s="1284"/>
      <c r="R12" s="1284"/>
      <c r="S12" s="1284"/>
      <c r="T12" s="1284"/>
      <c r="U12" s="1284"/>
    </row>
    <row r="13" spans="1:34">
      <c r="J13" s="943"/>
      <c r="K13" s="943"/>
      <c r="L13" s="1225" t="s">
        <v>445</v>
      </c>
      <c r="M13" s="1225"/>
      <c r="N13" s="1225"/>
      <c r="O13" s="1225"/>
      <c r="P13" s="1225"/>
      <c r="Q13" s="1225"/>
      <c r="R13" s="1225"/>
      <c r="S13" s="1225"/>
      <c r="T13" s="1225"/>
      <c r="U13" s="1225"/>
      <c r="V13" s="1225"/>
      <c r="W13" s="1225" t="s">
        <v>446</v>
      </c>
    </row>
    <row r="14" spans="1:34" ht="14.25" customHeight="1">
      <c r="J14" s="943"/>
      <c r="K14" s="943"/>
      <c r="L14" s="1290" t="s">
        <v>91</v>
      </c>
      <c r="M14" s="1290" t="s">
        <v>602</v>
      </c>
      <c r="N14" s="630"/>
      <c r="O14" s="1291" t="s">
        <v>604</v>
      </c>
      <c r="P14" s="1292"/>
      <c r="Q14" s="1292"/>
      <c r="R14" s="1292"/>
      <c r="S14" s="1292"/>
      <c r="T14" s="1293"/>
      <c r="U14" s="1301" t="s">
        <v>339</v>
      </c>
      <c r="V14" s="1287" t="s">
        <v>274</v>
      </c>
      <c r="W14" s="1225"/>
    </row>
    <row r="15" spans="1:34" ht="14.25" customHeight="1">
      <c r="J15" s="943"/>
      <c r="K15" s="943"/>
      <c r="L15" s="1290"/>
      <c r="M15" s="1290"/>
      <c r="N15" s="631"/>
      <c r="O15" s="1296" t="s">
        <v>578</v>
      </c>
      <c r="P15" s="1294" t="s">
        <v>270</v>
      </c>
      <c r="Q15" s="1295"/>
      <c r="R15" s="1298" t="s">
        <v>615</v>
      </c>
      <c r="S15" s="1299"/>
      <c r="T15" s="1300"/>
      <c r="U15" s="1302"/>
      <c r="V15" s="1288"/>
      <c r="W15" s="1225"/>
    </row>
    <row r="16" spans="1:34" ht="33.75" customHeight="1">
      <c r="J16" s="943"/>
      <c r="K16" s="943"/>
      <c r="L16" s="1290"/>
      <c r="M16" s="1290"/>
      <c r="N16" s="632"/>
      <c r="O16" s="1297"/>
      <c r="P16" s="719" t="s">
        <v>579</v>
      </c>
      <c r="Q16" s="719" t="s">
        <v>6</v>
      </c>
      <c r="R16" s="976" t="s">
        <v>273</v>
      </c>
      <c r="S16" s="1285" t="s">
        <v>272</v>
      </c>
      <c r="T16" s="1286"/>
      <c r="U16" s="1303"/>
      <c r="V16" s="1289"/>
      <c r="W16" s="1225"/>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8">
        <f ca="1">OFFSET(S17,0,-1)+1</f>
        <v>7</v>
      </c>
      <c r="T17" s="1308"/>
      <c r="U17" s="973">
        <f ca="1">OFFSET(U17,0,-2)+1</f>
        <v>8</v>
      </c>
      <c r="V17" s="618">
        <f ca="1">OFFSET(V17,0,-1)</f>
        <v>8</v>
      </c>
      <c r="W17" s="973">
        <f ca="1">OFFSET(W17,0,-1)+1</f>
        <v>9</v>
      </c>
    </row>
    <row r="18" spans="1:36" ht="22.5">
      <c r="A18" s="1309">
        <v>1</v>
      </c>
      <c r="B18" s="963"/>
      <c r="C18" s="963"/>
      <c r="D18" s="963"/>
      <c r="E18" s="929"/>
      <c r="F18" s="974"/>
      <c r="G18" s="974"/>
      <c r="H18" s="974"/>
      <c r="I18" s="931"/>
      <c r="J18" s="927"/>
      <c r="K18" s="911"/>
      <c r="L18" s="978">
        <f>mergeValue(A18)</f>
        <v>1</v>
      </c>
      <c r="M18" s="610" t="s">
        <v>19</v>
      </c>
      <c r="N18" s="615"/>
      <c r="O18" s="1310"/>
      <c r="P18" s="1310"/>
      <c r="Q18" s="1310"/>
      <c r="R18" s="1310"/>
      <c r="S18" s="1310"/>
      <c r="T18" s="1310"/>
      <c r="U18" s="1310"/>
      <c r="V18" s="1310"/>
      <c r="W18" s="1129" t="s">
        <v>718</v>
      </c>
      <c r="Y18" s="777"/>
      <c r="Z18" s="777" t="str">
        <f t="shared" ref="Z18:Z31" si="0">IF(M18="","",M18 )</f>
        <v>Наименование тарифа</v>
      </c>
      <c r="AA18" s="777"/>
      <c r="AB18" s="777"/>
      <c r="AC18" s="777"/>
      <c r="AI18" s="956"/>
      <c r="AJ18" s="956"/>
    </row>
    <row r="19" spans="1:36" ht="22.5">
      <c r="A19" s="1309"/>
      <c r="B19" s="1309">
        <v>1</v>
      </c>
      <c r="C19" s="963"/>
      <c r="D19" s="963"/>
      <c r="E19" s="974"/>
      <c r="F19" s="974"/>
      <c r="G19" s="974"/>
      <c r="H19" s="974"/>
      <c r="I19" s="969"/>
      <c r="J19" s="902"/>
      <c r="K19" s="905"/>
      <c r="L19" s="978" t="str">
        <f>mergeValue(A19) &amp;"."&amp; mergeValue(B19)</f>
        <v>1.1</v>
      </c>
      <c r="M19" s="658" t="s">
        <v>15</v>
      </c>
      <c r="N19" s="615"/>
      <c r="O19" s="1310"/>
      <c r="P19" s="1310"/>
      <c r="Q19" s="1310"/>
      <c r="R19" s="1310"/>
      <c r="S19" s="1310"/>
      <c r="T19" s="1310"/>
      <c r="U19" s="1310"/>
      <c r="V19" s="1310"/>
      <c r="W19" s="1129" t="s">
        <v>459</v>
      </c>
      <c r="Y19" s="777"/>
      <c r="Z19" s="777" t="str">
        <f t="shared" si="0"/>
        <v>Территория действия тарифа</v>
      </c>
      <c r="AA19" s="777"/>
      <c r="AB19" s="777"/>
      <c r="AC19" s="777"/>
      <c r="AI19" s="956"/>
      <c r="AJ19" s="956"/>
    </row>
    <row r="20" spans="1:36" ht="22.5">
      <c r="A20" s="1309"/>
      <c r="B20" s="1309"/>
      <c r="C20" s="1309">
        <v>1</v>
      </c>
      <c r="D20" s="963"/>
      <c r="E20" s="974"/>
      <c r="F20" s="974"/>
      <c r="G20" s="974"/>
      <c r="H20" s="974"/>
      <c r="I20" s="910"/>
      <c r="J20" s="902"/>
      <c r="K20" s="905"/>
      <c r="L20" s="978" t="str">
        <f>mergeValue(A20) &amp;"."&amp; mergeValue(B20)&amp;"."&amp; mergeValue(C20)</f>
        <v>1.1.1</v>
      </c>
      <c r="M20" s="659" t="s">
        <v>7</v>
      </c>
      <c r="N20" s="615"/>
      <c r="O20" s="1310"/>
      <c r="P20" s="1310"/>
      <c r="Q20" s="1310"/>
      <c r="R20" s="1310"/>
      <c r="S20" s="1310"/>
      <c r="T20" s="1310"/>
      <c r="U20" s="1310"/>
      <c r="V20" s="1310"/>
      <c r="W20" s="1129" t="s">
        <v>600</v>
      </c>
      <c r="Y20" s="777"/>
      <c r="Z20" s="777" t="str">
        <f t="shared" si="0"/>
        <v xml:space="preserve">Наименование системы теплоснабжения </v>
      </c>
      <c r="AA20" s="777"/>
      <c r="AB20" s="777"/>
      <c r="AC20" s="777"/>
      <c r="AI20" s="956"/>
      <c r="AJ20" s="956"/>
    </row>
    <row r="21" spans="1:36" ht="22.5">
      <c r="A21" s="1309"/>
      <c r="B21" s="1309"/>
      <c r="C21" s="1309"/>
      <c r="D21" s="1309">
        <v>1</v>
      </c>
      <c r="E21" s="974"/>
      <c r="F21" s="974"/>
      <c r="G21" s="974"/>
      <c r="H21" s="974"/>
      <c r="I21" s="910"/>
      <c r="J21" s="902"/>
      <c r="K21" s="905"/>
      <c r="L21" s="978" t="str">
        <f>mergeValue(A21) &amp;"."&amp; mergeValue(B21)&amp;"."&amp; mergeValue(C21)&amp;"."&amp; mergeValue(D21)</f>
        <v>1.1.1.1</v>
      </c>
      <c r="M21" s="660" t="s">
        <v>21</v>
      </c>
      <c r="N21" s="615"/>
      <c r="O21" s="1310"/>
      <c r="P21" s="1310"/>
      <c r="Q21" s="1310"/>
      <c r="R21" s="1310"/>
      <c r="S21" s="1310"/>
      <c r="T21" s="1310"/>
      <c r="U21" s="1310"/>
      <c r="V21" s="1310"/>
      <c r="W21" s="1129" t="s">
        <v>601</v>
      </c>
      <c r="Y21" s="777"/>
      <c r="Z21" s="777" t="str">
        <f t="shared" si="0"/>
        <v xml:space="preserve">Источник тепловой энергии  </v>
      </c>
      <c r="AA21" s="777"/>
      <c r="AB21" s="777"/>
      <c r="AC21" s="777"/>
      <c r="AI21" s="956"/>
      <c r="AJ21" s="956"/>
    </row>
    <row r="22" spans="1:36" ht="78.75">
      <c r="A22" s="1309"/>
      <c r="B22" s="1309"/>
      <c r="C22" s="1309"/>
      <c r="D22" s="1309"/>
      <c r="E22" s="1309">
        <v>1</v>
      </c>
      <c r="F22" s="974"/>
      <c r="G22" s="974"/>
      <c r="H22" s="963">
        <v>1</v>
      </c>
      <c r="I22" s="1309">
        <v>1</v>
      </c>
      <c r="J22" s="974"/>
      <c r="K22" s="913"/>
      <c r="L22" s="978" t="str">
        <f>mergeValue(A22) &amp;"."&amp; mergeValue(B22)&amp;"."&amp; mergeValue(C22)&amp;"."&amp; mergeValue(D22)&amp;"."&amp; mergeValue(E22)</f>
        <v>1.1.1.1.1</v>
      </c>
      <c r="M22" s="524" t="s">
        <v>8</v>
      </c>
      <c r="N22" s="615"/>
      <c r="O22" s="1311"/>
      <c r="P22" s="1311"/>
      <c r="Q22" s="1311"/>
      <c r="R22" s="1311"/>
      <c r="S22" s="1311"/>
      <c r="T22" s="1311"/>
      <c r="U22" s="1311"/>
      <c r="V22" s="1311"/>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9"/>
      <c r="B23" s="1309"/>
      <c r="C23" s="1309"/>
      <c r="D23" s="1309"/>
      <c r="E23" s="1309"/>
      <c r="F23" s="1309">
        <v>1</v>
      </c>
      <c r="G23" s="963"/>
      <c r="H23" s="963"/>
      <c r="I23" s="1309"/>
      <c r="J23" s="1309">
        <v>1</v>
      </c>
      <c r="K23" s="914"/>
      <c r="L23" s="978" t="str">
        <f>mergeValue(A23) &amp;"."&amp; mergeValue(B23)&amp;"."&amp; mergeValue(C23)&amp;"."&amp; mergeValue(D23)&amp;"."&amp; mergeValue(E23)&amp;"."&amp; mergeValue(F23)</f>
        <v>1.1.1.1.1.1</v>
      </c>
      <c r="M23" s="525" t="s">
        <v>9</v>
      </c>
      <c r="N23" s="615"/>
      <c r="O23" s="1312"/>
      <c r="P23" s="1313"/>
      <c r="Q23" s="1313"/>
      <c r="R23" s="1313"/>
      <c r="S23" s="1313"/>
      <c r="T23" s="1313"/>
      <c r="U23" s="1313"/>
      <c r="V23" s="1314"/>
      <c r="W23" s="1129" t="s">
        <v>720</v>
      </c>
      <c r="Y23" s="777"/>
      <c r="Z23" s="777" t="str">
        <f t="shared" si="0"/>
        <v>Группа потребителей</v>
      </c>
      <c r="AA23" s="777"/>
      <c r="AB23" s="777"/>
      <c r="AC23" s="777"/>
      <c r="AI23" s="956"/>
      <c r="AJ23" s="956"/>
    </row>
    <row r="24" spans="1:36" ht="122.1" customHeight="1">
      <c r="A24" s="1309"/>
      <c r="B24" s="1309"/>
      <c r="C24" s="1309"/>
      <c r="D24" s="1309"/>
      <c r="E24" s="1309"/>
      <c r="F24" s="1309"/>
      <c r="G24" s="963">
        <v>1</v>
      </c>
      <c r="H24" s="963"/>
      <c r="I24" s="1309"/>
      <c r="J24" s="1309"/>
      <c r="K24" s="914">
        <v>1</v>
      </c>
      <c r="L24" s="978" t="str">
        <f>mergeValue(A24) &amp;"."&amp; mergeValue(B24)&amp;"."&amp; mergeValue(C24)&amp;"."&amp; mergeValue(D24)&amp;"."&amp; mergeValue(E24)&amp;"."&amp; mergeValue(F24)&amp;"."&amp; mergeValue(G24)</f>
        <v>1.1.1.1.1.1.1</v>
      </c>
      <c r="M24" s="1088"/>
      <c r="N24" s="615"/>
      <c r="O24" s="726"/>
      <c r="P24" s="726"/>
      <c r="Q24" s="1040"/>
      <c r="R24" s="1304"/>
      <c r="S24" s="1305" t="s">
        <v>83</v>
      </c>
      <c r="T24" s="1304"/>
      <c r="U24" s="1305" t="s">
        <v>84</v>
      </c>
      <c r="V24" s="726"/>
      <c r="W24" s="1279" t="s">
        <v>721</v>
      </c>
      <c r="X24" s="956" t="str">
        <f>strCheckDate(O25:V25)</f>
        <v/>
      </c>
      <c r="Y24" s="777"/>
      <c r="Z24" s="777" t="str">
        <f t="shared" si="0"/>
        <v/>
      </c>
      <c r="AA24" s="777"/>
      <c r="AB24" s="777"/>
      <c r="AC24" s="777"/>
      <c r="AI24" s="956"/>
      <c r="AJ24" s="956"/>
    </row>
    <row r="25" spans="1:36" ht="11.25" hidden="1">
      <c r="A25" s="1309"/>
      <c r="B25" s="1309"/>
      <c r="C25" s="1309"/>
      <c r="D25" s="1309"/>
      <c r="E25" s="1309"/>
      <c r="F25" s="1309"/>
      <c r="G25" s="963"/>
      <c r="H25" s="963"/>
      <c r="I25" s="1309"/>
      <c r="J25" s="1309"/>
      <c r="K25" s="914"/>
      <c r="L25" s="752"/>
      <c r="M25" s="615"/>
      <c r="N25" s="615"/>
      <c r="O25" s="726"/>
      <c r="P25" s="726"/>
      <c r="Q25" s="732" t="str">
        <f>R24 &amp; "-" &amp; T24</f>
        <v>-</v>
      </c>
      <c r="R25" s="1304"/>
      <c r="S25" s="1305"/>
      <c r="T25" s="1304"/>
      <c r="U25" s="1305"/>
      <c r="V25" s="726"/>
      <c r="W25" s="1280"/>
      <c r="Y25" s="777"/>
      <c r="Z25" s="777" t="str">
        <f t="shared" si="0"/>
        <v/>
      </c>
      <c r="AA25" s="777"/>
      <c r="AB25" s="777"/>
      <c r="AC25" s="777"/>
      <c r="AI25" s="956"/>
      <c r="AJ25" s="956"/>
    </row>
    <row r="26" spans="1:36" ht="15" customHeight="1">
      <c r="A26" s="1309"/>
      <c r="B26" s="1309"/>
      <c r="C26" s="1309"/>
      <c r="D26" s="1309"/>
      <c r="E26" s="1309"/>
      <c r="F26" s="1309"/>
      <c r="G26" s="974"/>
      <c r="H26" s="963"/>
      <c r="I26" s="1309"/>
      <c r="J26" s="1309"/>
      <c r="K26" s="913"/>
      <c r="L26" s="654"/>
      <c r="M26" s="527" t="s">
        <v>24</v>
      </c>
      <c r="N26" s="954"/>
      <c r="O26" s="954"/>
      <c r="P26" s="954"/>
      <c r="Q26" s="954"/>
      <c r="R26" s="954"/>
      <c r="S26" s="954"/>
      <c r="T26" s="954"/>
      <c r="U26" s="954"/>
      <c r="V26" s="725"/>
      <c r="W26" s="1281"/>
      <c r="Y26" s="777"/>
      <c r="Z26" s="777" t="str">
        <f t="shared" si="0"/>
        <v>Добавить вид теплоносителя (параметры теплоносителя)</v>
      </c>
      <c r="AA26" s="777"/>
      <c r="AB26" s="777"/>
      <c r="AC26" s="777"/>
      <c r="AI26" s="956"/>
      <c r="AJ26" s="956"/>
    </row>
    <row r="27" spans="1:36" ht="15" customHeight="1">
      <c r="A27" s="1309"/>
      <c r="B27" s="1309"/>
      <c r="C27" s="1309"/>
      <c r="D27" s="1309"/>
      <c r="E27" s="1309"/>
      <c r="F27" s="974"/>
      <c r="G27" s="974"/>
      <c r="H27" s="963"/>
      <c r="I27" s="1309"/>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9"/>
      <c r="B28" s="1309"/>
      <c r="C28" s="1309"/>
      <c r="D28" s="1309"/>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09"/>
      <c r="B29" s="1309"/>
      <c r="C29" s="1309"/>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09"/>
      <c r="B30" s="1309"/>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09"/>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6" t="s">
        <v>717</v>
      </c>
      <c r="M5" s="1306"/>
      <c r="N5" s="1306"/>
      <c r="O5" s="1306"/>
      <c r="P5" s="1306"/>
      <c r="Q5" s="1306"/>
      <c r="R5" s="1306"/>
      <c r="S5" s="1306"/>
      <c r="T5" s="1306"/>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6"/>
      <c r="P7" s="1316"/>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2"/>
      <c r="P9" s="1282"/>
      <c r="Q9" s="1282"/>
      <c r="R9" s="1282"/>
      <c r="S9" s="1282"/>
      <c r="T9" s="1282"/>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3" t="str">
        <f>IF(datePr_ch="",IF(datePr="","",datePr),datePr_ch)</f>
        <v>28.04.2023</v>
      </c>
      <c r="P10" s="1283"/>
      <c r="Q10" s="1283"/>
      <c r="R10" s="1283"/>
      <c r="S10" s="1283"/>
      <c r="T10" s="1283"/>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3" t="str">
        <f>IF(numberPr_ch="",IF(numberPr="","",numberPr),numberPr_ch)</f>
        <v>1661</v>
      </c>
      <c r="P11" s="1283"/>
      <c r="Q11" s="1283"/>
      <c r="R11" s="1283"/>
      <c r="S11" s="1283"/>
      <c r="T11" s="1283"/>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82"/>
      <c r="P12" s="1282"/>
      <c r="Q12" s="1282"/>
      <c r="R12" s="1282"/>
      <c r="S12" s="1282"/>
      <c r="T12" s="1282"/>
      <c r="U12" s="780"/>
      <c r="V12" s="780"/>
      <c r="X12" s="1121"/>
      <c r="Y12" s="1121"/>
      <c r="Z12" s="1121"/>
      <c r="AA12" s="1121"/>
      <c r="AB12" s="1121"/>
    </row>
    <row r="13" spans="1:34" s="539" customFormat="1" ht="11.25" hidden="1">
      <c r="A13" s="559"/>
      <c r="B13" s="559"/>
      <c r="C13" s="559"/>
      <c r="D13" s="559"/>
      <c r="E13" s="559"/>
      <c r="F13" s="559"/>
      <c r="G13" s="559"/>
      <c r="H13" s="559"/>
      <c r="L13" s="1307"/>
      <c r="M13" s="1307"/>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4"/>
      <c r="P14" s="1284"/>
      <c r="Q14" s="1284"/>
      <c r="R14" s="1284"/>
      <c r="S14" s="1284"/>
      <c r="T14" s="1284"/>
      <c r="U14" s="1284"/>
    </row>
    <row r="15" spans="1:34">
      <c r="J15" s="499"/>
      <c r="K15" s="499"/>
      <c r="L15" s="1225" t="s">
        <v>445</v>
      </c>
      <c r="M15" s="1225"/>
      <c r="N15" s="1225"/>
      <c r="O15" s="1225"/>
      <c r="P15" s="1225"/>
      <c r="Q15" s="1225"/>
      <c r="R15" s="1225"/>
      <c r="S15" s="1225"/>
      <c r="T15" s="1225"/>
      <c r="U15" s="1225"/>
      <c r="V15" s="1225"/>
      <c r="W15" s="1225" t="s">
        <v>446</v>
      </c>
    </row>
    <row r="16" spans="1:34" ht="14.25" customHeight="1">
      <c r="J16" s="499"/>
      <c r="K16" s="499"/>
      <c r="L16" s="1290" t="s">
        <v>91</v>
      </c>
      <c r="M16" s="1290" t="s">
        <v>602</v>
      </c>
      <c r="N16" s="630"/>
      <c r="O16" s="1291" t="s">
        <v>604</v>
      </c>
      <c r="P16" s="1292"/>
      <c r="Q16" s="1292"/>
      <c r="R16" s="1292"/>
      <c r="S16" s="1292"/>
      <c r="T16" s="1293"/>
      <c r="U16" s="1301" t="s">
        <v>339</v>
      </c>
      <c r="V16" s="1287" t="s">
        <v>274</v>
      </c>
      <c r="W16" s="1225"/>
    </row>
    <row r="17" spans="1:36" ht="14.25" customHeight="1">
      <c r="J17" s="499"/>
      <c r="K17" s="499"/>
      <c r="L17" s="1290"/>
      <c r="M17" s="1290"/>
      <c r="N17" s="631"/>
      <c r="O17" s="1296" t="s">
        <v>578</v>
      </c>
      <c r="P17" s="1294" t="s">
        <v>270</v>
      </c>
      <c r="Q17" s="1295"/>
      <c r="R17" s="1298" t="s">
        <v>615</v>
      </c>
      <c r="S17" s="1299"/>
      <c r="T17" s="1300"/>
      <c r="U17" s="1302"/>
      <c r="V17" s="1288"/>
      <c r="W17" s="1225"/>
    </row>
    <row r="18" spans="1:36" ht="33.75" customHeight="1">
      <c r="J18" s="499"/>
      <c r="K18" s="499"/>
      <c r="L18" s="1290"/>
      <c r="M18" s="1290"/>
      <c r="N18" s="632"/>
      <c r="O18" s="1297"/>
      <c r="P18" s="505" t="s">
        <v>579</v>
      </c>
      <c r="Q18" s="505" t="s">
        <v>6</v>
      </c>
      <c r="R18" s="506" t="s">
        <v>273</v>
      </c>
      <c r="S18" s="1285" t="s">
        <v>272</v>
      </c>
      <c r="T18" s="1286"/>
      <c r="U18" s="1303"/>
      <c r="V18" s="1289"/>
      <c r="W18" s="122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8">
        <f ca="1">OFFSET(S19,0,-1)+1</f>
        <v>7</v>
      </c>
      <c r="T19" s="1308"/>
      <c r="U19" s="617">
        <f ca="1">OFFSET(U19,0,-2)+1</f>
        <v>8</v>
      </c>
      <c r="V19" s="618">
        <f ca="1">OFFSET(V19,0,-1)</f>
        <v>8</v>
      </c>
      <c r="W19" s="617">
        <f ca="1">OFFSET(W19,0,-1)+1</f>
        <v>9</v>
      </c>
    </row>
    <row r="20" spans="1:36" ht="22.5">
      <c r="A20" s="1309">
        <v>1</v>
      </c>
      <c r="B20" s="831"/>
      <c r="C20" s="831"/>
      <c r="D20" s="831"/>
      <c r="E20" s="832"/>
      <c r="F20" s="833"/>
      <c r="G20" s="833"/>
      <c r="H20" s="833"/>
      <c r="I20" s="834"/>
      <c r="J20" s="829"/>
      <c r="K20" s="836"/>
      <c r="L20" s="562">
        <f>mergeValue(A20)</f>
        <v>1</v>
      </c>
      <c r="M20" s="610" t="s">
        <v>19</v>
      </c>
      <c r="N20" s="615"/>
      <c r="O20" s="1310"/>
      <c r="P20" s="1310"/>
      <c r="Q20" s="1310"/>
      <c r="R20" s="1310"/>
      <c r="S20" s="1310"/>
      <c r="T20" s="1310"/>
      <c r="U20" s="1310"/>
      <c r="V20" s="1310"/>
      <c r="W20" s="1129" t="s">
        <v>718</v>
      </c>
      <c r="Y20" s="558"/>
      <c r="Z20" s="558" t="str">
        <f t="shared" ref="Z20:Z33" si="0">IF(M20="","",M20 )</f>
        <v>Наименование тарифа</v>
      </c>
      <c r="AA20" s="558"/>
      <c r="AB20" s="558"/>
      <c r="AC20" s="558"/>
      <c r="AI20" s="554"/>
      <c r="AJ20" s="554"/>
    </row>
    <row r="21" spans="1:36" ht="22.5">
      <c r="A21" s="1309"/>
      <c r="B21" s="1309">
        <v>1</v>
      </c>
      <c r="C21" s="831"/>
      <c r="D21" s="831"/>
      <c r="E21" s="833"/>
      <c r="F21" s="833"/>
      <c r="G21" s="833"/>
      <c r="H21" s="833"/>
      <c r="I21" s="828"/>
      <c r="J21" s="827"/>
      <c r="K21" s="830"/>
      <c r="L21" s="562" t="str">
        <f>mergeValue(A21) &amp;"."&amp; mergeValue(B21)</f>
        <v>1.1</v>
      </c>
      <c r="M21" s="516" t="s">
        <v>15</v>
      </c>
      <c r="N21" s="615"/>
      <c r="O21" s="1310"/>
      <c r="P21" s="1310"/>
      <c r="Q21" s="1310"/>
      <c r="R21" s="1310"/>
      <c r="S21" s="1310"/>
      <c r="T21" s="1310"/>
      <c r="U21" s="1310"/>
      <c r="V21" s="1310"/>
      <c r="W21" s="1129" t="s">
        <v>459</v>
      </c>
      <c r="Y21" s="558"/>
      <c r="Z21" s="558" t="str">
        <f t="shared" si="0"/>
        <v>Территория действия тарифа</v>
      </c>
      <c r="AA21" s="558"/>
      <c r="AB21" s="558"/>
      <c r="AC21" s="558"/>
      <c r="AI21" s="554"/>
      <c r="AJ21" s="554"/>
    </row>
    <row r="22" spans="1:36" ht="22.5">
      <c r="A22" s="1309"/>
      <c r="B22" s="1309"/>
      <c r="C22" s="1309">
        <v>1</v>
      </c>
      <c r="D22" s="831"/>
      <c r="E22" s="833"/>
      <c r="F22" s="833"/>
      <c r="G22" s="833"/>
      <c r="H22" s="833"/>
      <c r="I22" s="835"/>
      <c r="J22" s="827"/>
      <c r="K22" s="830"/>
      <c r="L22" s="562" t="str">
        <f>mergeValue(A22) &amp;"."&amp; mergeValue(B22)&amp;"."&amp; mergeValue(C22)</f>
        <v>1.1.1</v>
      </c>
      <c r="M22" s="517" t="s">
        <v>7</v>
      </c>
      <c r="N22" s="615"/>
      <c r="O22" s="1310"/>
      <c r="P22" s="1310"/>
      <c r="Q22" s="1310"/>
      <c r="R22" s="1310"/>
      <c r="S22" s="1310"/>
      <c r="T22" s="1310"/>
      <c r="U22" s="1310"/>
      <c r="V22" s="1310"/>
      <c r="W22" s="1129" t="s">
        <v>600</v>
      </c>
      <c r="Y22" s="558"/>
      <c r="Z22" s="558" t="str">
        <f t="shared" si="0"/>
        <v xml:space="preserve">Наименование системы теплоснабжения </v>
      </c>
      <c r="AA22" s="558"/>
      <c r="AB22" s="558"/>
      <c r="AC22" s="558"/>
      <c r="AI22" s="554"/>
      <c r="AJ22" s="554"/>
    </row>
    <row r="23" spans="1:36" ht="22.5">
      <c r="A23" s="1309"/>
      <c r="B23" s="1309"/>
      <c r="C23" s="1309"/>
      <c r="D23" s="1309">
        <v>1</v>
      </c>
      <c r="E23" s="833"/>
      <c r="F23" s="833"/>
      <c r="G23" s="833"/>
      <c r="H23" s="833"/>
      <c r="I23" s="835"/>
      <c r="J23" s="827"/>
      <c r="K23" s="830"/>
      <c r="L23" s="562" t="str">
        <f>mergeValue(A23) &amp;"."&amp; mergeValue(B23)&amp;"."&amp; mergeValue(C23)&amp;"."&amp; mergeValue(D23)</f>
        <v>1.1.1.1</v>
      </c>
      <c r="M23" s="518" t="s">
        <v>21</v>
      </c>
      <c r="N23" s="615"/>
      <c r="O23" s="1310"/>
      <c r="P23" s="1310"/>
      <c r="Q23" s="1310"/>
      <c r="R23" s="1310"/>
      <c r="S23" s="1310"/>
      <c r="T23" s="1310"/>
      <c r="U23" s="1310"/>
      <c r="V23" s="1310"/>
      <c r="W23" s="1129" t="s">
        <v>601</v>
      </c>
      <c r="Y23" s="558"/>
      <c r="Z23" s="558" t="str">
        <f t="shared" si="0"/>
        <v xml:space="preserve">Источник тепловой энергии  </v>
      </c>
      <c r="AA23" s="558"/>
      <c r="AB23" s="558"/>
      <c r="AC23" s="558"/>
      <c r="AI23" s="554"/>
      <c r="AJ23" s="554"/>
    </row>
    <row r="24" spans="1:36" ht="78.75">
      <c r="A24" s="1309"/>
      <c r="B24" s="1309"/>
      <c r="C24" s="1309"/>
      <c r="D24" s="1309"/>
      <c r="E24" s="1309">
        <v>1</v>
      </c>
      <c r="F24" s="833"/>
      <c r="G24" s="833"/>
      <c r="H24" s="831">
        <v>1</v>
      </c>
      <c r="I24" s="1309">
        <v>1</v>
      </c>
      <c r="J24" s="833"/>
      <c r="K24" s="838"/>
      <c r="L24" s="562" t="str">
        <f>mergeValue(A24) &amp;"."&amp; mergeValue(B24)&amp;"."&amp; mergeValue(C24)&amp;"."&amp; mergeValue(D24)&amp;"."&amp; mergeValue(E24)</f>
        <v>1.1.1.1.1</v>
      </c>
      <c r="M24" s="524" t="s">
        <v>8</v>
      </c>
      <c r="N24" s="615"/>
      <c r="O24" s="1311"/>
      <c r="P24" s="1311"/>
      <c r="Q24" s="1311"/>
      <c r="R24" s="1311"/>
      <c r="S24" s="1311"/>
      <c r="T24" s="1311"/>
      <c r="U24" s="1311"/>
      <c r="V24" s="1311"/>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9"/>
      <c r="B25" s="1309"/>
      <c r="C25" s="1309"/>
      <c r="D25" s="1309"/>
      <c r="E25" s="1309"/>
      <c r="F25" s="1309">
        <v>1</v>
      </c>
      <c r="G25" s="831"/>
      <c r="H25" s="831"/>
      <c r="I25" s="1309"/>
      <c r="J25" s="1309">
        <v>1</v>
      </c>
      <c r="K25" s="839"/>
      <c r="L25" s="562" t="str">
        <f>mergeValue(A25) &amp;"."&amp; mergeValue(B25)&amp;"."&amp; mergeValue(C25)&amp;"."&amp; mergeValue(D25)&amp;"."&amp; mergeValue(E25)&amp;"."&amp; mergeValue(F25)</f>
        <v>1.1.1.1.1.1</v>
      </c>
      <c r="M25" s="525" t="s">
        <v>9</v>
      </c>
      <c r="N25" s="615"/>
      <c r="O25" s="1312"/>
      <c r="P25" s="1313"/>
      <c r="Q25" s="1313"/>
      <c r="R25" s="1313"/>
      <c r="S25" s="1313"/>
      <c r="T25" s="1313"/>
      <c r="U25" s="1313"/>
      <c r="V25" s="1314"/>
      <c r="W25" s="1129" t="s">
        <v>720</v>
      </c>
      <c r="Y25" s="558"/>
      <c r="Z25" s="558" t="str">
        <f t="shared" si="0"/>
        <v>Группа потребителей</v>
      </c>
      <c r="AA25" s="558"/>
      <c r="AB25" s="558"/>
      <c r="AC25" s="558"/>
      <c r="AI25" s="554"/>
      <c r="AJ25" s="554"/>
    </row>
    <row r="26" spans="1:36" ht="122.1" customHeight="1">
      <c r="A26" s="1309"/>
      <c r="B26" s="1309"/>
      <c r="C26" s="1309"/>
      <c r="D26" s="1309"/>
      <c r="E26" s="1309"/>
      <c r="F26" s="1309"/>
      <c r="G26" s="831">
        <v>1</v>
      </c>
      <c r="H26" s="831"/>
      <c r="I26" s="1309"/>
      <c r="J26" s="1309"/>
      <c r="K26" s="839">
        <v>1</v>
      </c>
      <c r="L26" s="562" t="str">
        <f>mergeValue(A26) &amp;"."&amp; mergeValue(B26)&amp;"."&amp; mergeValue(C26)&amp;"."&amp; mergeValue(D26)&amp;"."&amp; mergeValue(E26)&amp;"."&amp; mergeValue(F26)&amp;"."&amp; mergeValue(G26)</f>
        <v>1.1.1.1.1.1.1</v>
      </c>
      <c r="M26" s="1088"/>
      <c r="N26" s="615"/>
      <c r="O26" s="532"/>
      <c r="P26" s="532"/>
      <c r="Q26" s="1040"/>
      <c r="R26" s="1304"/>
      <c r="S26" s="1305" t="s">
        <v>83</v>
      </c>
      <c r="T26" s="1304"/>
      <c r="U26" s="1305" t="s">
        <v>84</v>
      </c>
      <c r="V26" s="532"/>
      <c r="W26" s="1279" t="s">
        <v>721</v>
      </c>
      <c r="X26" s="554" t="str">
        <f>strCheckDate(O27:V27)</f>
        <v/>
      </c>
      <c r="Y26" s="558"/>
      <c r="Z26" s="558" t="str">
        <f t="shared" si="0"/>
        <v/>
      </c>
      <c r="AA26" s="558"/>
      <c r="AB26" s="558"/>
      <c r="AC26" s="558"/>
      <c r="AI26" s="554"/>
      <c r="AJ26" s="554"/>
    </row>
    <row r="27" spans="1:36" ht="11.25" hidden="1">
      <c r="A27" s="1309"/>
      <c r="B27" s="1309"/>
      <c r="C27" s="1309"/>
      <c r="D27" s="1309"/>
      <c r="E27" s="1309"/>
      <c r="F27" s="1309"/>
      <c r="G27" s="831"/>
      <c r="H27" s="831"/>
      <c r="I27" s="1309"/>
      <c r="J27" s="1309"/>
      <c r="K27" s="839"/>
      <c r="L27" s="569"/>
      <c r="M27" s="615"/>
      <c r="N27" s="615"/>
      <c r="O27" s="532"/>
      <c r="P27" s="532"/>
      <c r="Q27" s="553" t="str">
        <f>R26 &amp; "-" &amp; T26</f>
        <v>-</v>
      </c>
      <c r="R27" s="1304"/>
      <c r="S27" s="1305"/>
      <c r="T27" s="1304"/>
      <c r="U27" s="1305"/>
      <c r="V27" s="532"/>
      <c r="W27" s="1280"/>
      <c r="Y27" s="558"/>
      <c r="Z27" s="558" t="str">
        <f t="shared" si="0"/>
        <v/>
      </c>
      <c r="AA27" s="558"/>
      <c r="AB27" s="558"/>
      <c r="AC27" s="558"/>
      <c r="AI27" s="554"/>
      <c r="AJ27" s="554"/>
    </row>
    <row r="28" spans="1:36" ht="15" customHeight="1">
      <c r="A28" s="1309"/>
      <c r="B28" s="1309"/>
      <c r="C28" s="1309"/>
      <c r="D28" s="1309"/>
      <c r="E28" s="1309"/>
      <c r="F28" s="1309"/>
      <c r="G28" s="833"/>
      <c r="H28" s="831"/>
      <c r="I28" s="1309"/>
      <c r="J28" s="1309"/>
      <c r="K28" s="838"/>
      <c r="L28" s="508"/>
      <c r="M28" s="527" t="s">
        <v>24</v>
      </c>
      <c r="N28" s="534"/>
      <c r="O28" s="534"/>
      <c r="P28" s="534"/>
      <c r="Q28" s="534"/>
      <c r="R28" s="534"/>
      <c r="S28" s="534"/>
      <c r="T28" s="534"/>
      <c r="U28" s="534"/>
      <c r="V28" s="530"/>
      <c r="W28" s="1281"/>
      <c r="Y28" s="558"/>
      <c r="Z28" s="558" t="str">
        <f t="shared" si="0"/>
        <v>Добавить вид теплоносителя (параметры теплоносителя)</v>
      </c>
      <c r="AA28" s="558"/>
      <c r="AB28" s="558"/>
      <c r="AC28" s="558"/>
      <c r="AI28" s="554"/>
      <c r="AJ28" s="554"/>
    </row>
    <row r="29" spans="1:36" ht="15" customHeight="1">
      <c r="A29" s="1309"/>
      <c r="B29" s="1309"/>
      <c r="C29" s="1309"/>
      <c r="D29" s="1309"/>
      <c r="E29" s="1309"/>
      <c r="F29" s="833"/>
      <c r="G29" s="833"/>
      <c r="H29" s="831"/>
      <c r="I29" s="130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9"/>
      <c r="B30" s="1309"/>
      <c r="C30" s="1309"/>
      <c r="D30" s="130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9"/>
      <c r="B31" s="1309"/>
      <c r="C31" s="130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9"/>
      <c r="B32" s="130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3" t="s">
        <v>470</v>
      </c>
      <c r="G2" s="1274"/>
      <c r="H2" s="1275"/>
      <c r="I2" s="757"/>
    </row>
    <row r="3" spans="1:20" ht="3" customHeight="1"/>
    <row r="4" spans="1:20" s="539" customFormat="1" ht="11.25">
      <c r="A4" s="734"/>
      <c r="B4" s="734"/>
      <c r="C4" s="734"/>
      <c r="D4" s="734"/>
      <c r="F4" s="1225" t="s">
        <v>445</v>
      </c>
      <c r="G4" s="1225"/>
      <c r="H4" s="1225"/>
      <c r="I4" s="127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02.05.2023</v>
      </c>
      <c r="I7" s="767" t="s">
        <v>472</v>
      </c>
      <c r="J7" s="584"/>
      <c r="K7" s="734"/>
      <c r="L7" s="734"/>
      <c r="M7" s="734"/>
      <c r="N7" s="734"/>
      <c r="O7" s="734"/>
      <c r="P7" s="734"/>
      <c r="Q7" s="734"/>
      <c r="R7" s="734"/>
      <c r="S7" s="734"/>
      <c r="T7" s="734"/>
    </row>
    <row r="8" spans="1:20" s="539" customFormat="1" ht="45">
      <c r="A8" s="1277">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7"/>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7"/>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7"/>
      <c r="B11" s="1277">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77"/>
      <c r="B12" s="1277"/>
      <c r="C12" s="1277">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7"/>
      <c r="B13" s="1277"/>
      <c r="C13" s="1277"/>
      <c r="D13" s="740">
        <v>1</v>
      </c>
      <c r="F13" s="765" t="str">
        <f>"4."&amp;mergeValue(A13) &amp;"."&amp;mergeValue(B13)&amp;"."&amp;mergeValue(C13)&amp;"."&amp;mergeValue(D13)</f>
        <v>4.1.1.1.1</v>
      </c>
      <c r="G13" s="769" t="s">
        <v>477</v>
      </c>
      <c r="H13" s="756"/>
      <c r="I13" s="1278" t="s">
        <v>569</v>
      </c>
      <c r="J13" s="584"/>
      <c r="K13" s="734"/>
      <c r="L13" s="734"/>
      <c r="M13" s="734"/>
      <c r="N13" s="734"/>
      <c r="O13" s="734"/>
      <c r="P13" s="734"/>
      <c r="Q13" s="734"/>
      <c r="R13" s="734"/>
      <c r="S13" s="734"/>
      <c r="T13" s="734"/>
    </row>
    <row r="14" spans="1:20" s="539" customFormat="1" ht="18.75">
      <c r="A14" s="1277"/>
      <c r="B14" s="1277"/>
      <c r="C14" s="1277"/>
      <c r="D14" s="740"/>
      <c r="F14" s="770"/>
      <c r="G14" s="722" t="s">
        <v>4</v>
      </c>
      <c r="H14" s="593"/>
      <c r="I14" s="1278"/>
      <c r="J14" s="584"/>
      <c r="K14" s="734"/>
      <c r="L14" s="734"/>
      <c r="M14" s="734"/>
      <c r="N14" s="734"/>
      <c r="O14" s="734"/>
      <c r="P14" s="734"/>
      <c r="Q14" s="734"/>
      <c r="R14" s="734"/>
      <c r="S14" s="734"/>
      <c r="T14" s="734"/>
    </row>
    <row r="15" spans="1:20" s="539" customFormat="1" ht="18.75">
      <c r="A15" s="1277"/>
      <c r="B15" s="1277"/>
      <c r="C15" s="740"/>
      <c r="D15" s="740"/>
      <c r="F15" s="603"/>
      <c r="G15" s="546" t="s">
        <v>401</v>
      </c>
      <c r="H15" s="604"/>
      <c r="I15" s="605"/>
      <c r="J15" s="584"/>
      <c r="K15" s="734"/>
      <c r="L15" s="734"/>
      <c r="M15" s="734"/>
      <c r="N15" s="734"/>
      <c r="O15" s="734"/>
      <c r="P15" s="734"/>
      <c r="Q15" s="734"/>
      <c r="R15" s="734"/>
      <c r="S15" s="734"/>
      <c r="T15" s="734"/>
    </row>
    <row r="16" spans="1:20" s="539" customFormat="1" ht="18.75">
      <c r="A16" s="1277"/>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6" t="s">
        <v>717</v>
      </c>
      <c r="M5" s="1306"/>
      <c r="N5" s="1306"/>
      <c r="O5" s="1306"/>
      <c r="P5" s="1306"/>
      <c r="Q5" s="1306"/>
      <c r="R5" s="1306"/>
      <c r="S5" s="1306"/>
      <c r="T5" s="1306"/>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7"/>
      <c r="P7" s="1318"/>
      <c r="Q7" s="1318"/>
      <c r="R7" s="1318"/>
      <c r="S7" s="1318"/>
      <c r="T7" s="131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2"/>
      <c r="P9" s="1282"/>
      <c r="Q9" s="1282"/>
      <c r="R9" s="1282"/>
      <c r="S9" s="1282"/>
      <c r="T9" s="1282"/>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3" t="str">
        <f>IF(datePr_ch="",IF(datePr="","",datePr),datePr_ch)</f>
        <v>28.04.2023</v>
      </c>
      <c r="P10" s="1283"/>
      <c r="Q10" s="1283"/>
      <c r="R10" s="1283"/>
      <c r="S10" s="1283"/>
      <c r="T10" s="1283"/>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3" t="str">
        <f>IF(numberPr_ch="",IF(numberPr="","",numberPr),numberPr_ch)</f>
        <v>1661</v>
      </c>
      <c r="P11" s="1283"/>
      <c r="Q11" s="1283"/>
      <c r="R11" s="1283"/>
      <c r="S11" s="1283"/>
      <c r="T11" s="1283"/>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82"/>
      <c r="P12" s="1282"/>
      <c r="Q12" s="1282"/>
      <c r="R12" s="1282"/>
      <c r="S12" s="1282"/>
      <c r="T12" s="1282"/>
      <c r="U12" s="780"/>
      <c r="V12" s="780"/>
      <c r="X12" s="1121"/>
      <c r="Y12" s="1121"/>
      <c r="Z12" s="1121"/>
      <c r="AA12" s="1121"/>
      <c r="AB12" s="1121"/>
    </row>
    <row r="13" spans="1:34" s="539" customFormat="1" ht="11.25">
      <c r="A13" s="734"/>
      <c r="B13" s="734"/>
      <c r="C13" s="734"/>
      <c r="D13" s="734"/>
      <c r="E13" s="734"/>
      <c r="F13" s="734"/>
      <c r="G13" s="734"/>
      <c r="H13" s="734"/>
      <c r="L13" s="1307"/>
      <c r="M13" s="1307"/>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4"/>
      <c r="P14" s="1284"/>
      <c r="Q14" s="1284"/>
      <c r="R14" s="1284"/>
      <c r="S14" s="1284"/>
      <c r="T14" s="1284"/>
      <c r="U14" s="1284"/>
    </row>
    <row r="15" spans="1:34">
      <c r="J15" s="652"/>
      <c r="K15" s="652"/>
      <c r="L15" s="1225" t="s">
        <v>445</v>
      </c>
      <c r="M15" s="1225"/>
      <c r="N15" s="1225"/>
      <c r="O15" s="1225"/>
      <c r="P15" s="1225"/>
      <c r="Q15" s="1225"/>
      <c r="R15" s="1225"/>
      <c r="S15" s="1225"/>
      <c r="T15" s="1225"/>
      <c r="U15" s="1225"/>
      <c r="V15" s="1225"/>
      <c r="W15" s="1225" t="s">
        <v>446</v>
      </c>
    </row>
    <row r="16" spans="1:34" ht="14.25" customHeight="1">
      <c r="J16" s="652"/>
      <c r="K16" s="652"/>
      <c r="L16" s="1290" t="s">
        <v>91</v>
      </c>
      <c r="M16" s="1290" t="s">
        <v>602</v>
      </c>
      <c r="N16" s="630"/>
      <c r="O16" s="1291" t="s">
        <v>604</v>
      </c>
      <c r="P16" s="1292"/>
      <c r="Q16" s="1292"/>
      <c r="R16" s="1292"/>
      <c r="S16" s="1292"/>
      <c r="T16" s="1293"/>
      <c r="U16" s="1301" t="s">
        <v>339</v>
      </c>
      <c r="V16" s="1287" t="s">
        <v>274</v>
      </c>
      <c r="W16" s="1225"/>
    </row>
    <row r="17" spans="1:36" ht="14.25" customHeight="1">
      <c r="J17" s="652"/>
      <c r="K17" s="652"/>
      <c r="L17" s="1290"/>
      <c r="M17" s="1290"/>
      <c r="N17" s="631"/>
      <c r="O17" s="1296" t="s">
        <v>578</v>
      </c>
      <c r="P17" s="1294" t="s">
        <v>270</v>
      </c>
      <c r="Q17" s="1295"/>
      <c r="R17" s="1298" t="s">
        <v>615</v>
      </c>
      <c r="S17" s="1299"/>
      <c r="T17" s="1300"/>
      <c r="U17" s="1302"/>
      <c r="V17" s="1288"/>
      <c r="W17" s="1225"/>
    </row>
    <row r="18" spans="1:36" ht="33.75" customHeight="1">
      <c r="J18" s="652"/>
      <c r="K18" s="652"/>
      <c r="L18" s="1290"/>
      <c r="M18" s="1290"/>
      <c r="N18" s="632"/>
      <c r="O18" s="1297"/>
      <c r="P18" s="719" t="s">
        <v>579</v>
      </c>
      <c r="Q18" s="719" t="s">
        <v>6</v>
      </c>
      <c r="R18" s="743" t="s">
        <v>273</v>
      </c>
      <c r="S18" s="1285" t="s">
        <v>272</v>
      </c>
      <c r="T18" s="1286"/>
      <c r="U18" s="1303"/>
      <c r="V18" s="1289"/>
      <c r="W18" s="122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8">
        <f ca="1">OFFSET(S19,0,-1)+1</f>
        <v>7</v>
      </c>
      <c r="T19" s="1308"/>
      <c r="U19" s="741">
        <f ca="1">OFFSET(U19,0,-2)+1</f>
        <v>8</v>
      </c>
      <c r="V19" s="618">
        <f ca="1">OFFSET(V19,0,-1)</f>
        <v>8</v>
      </c>
      <c r="W19" s="741">
        <f ca="1">OFFSET(W19,0,-1)+1</f>
        <v>9</v>
      </c>
    </row>
    <row r="20" spans="1:36" ht="22.5">
      <c r="A20" s="1309">
        <v>1</v>
      </c>
      <c r="B20" s="831"/>
      <c r="C20" s="831"/>
      <c r="D20" s="831"/>
      <c r="E20" s="832"/>
      <c r="F20" s="833"/>
      <c r="G20" s="833"/>
      <c r="H20" s="833"/>
      <c r="I20" s="834"/>
      <c r="J20" s="829"/>
      <c r="K20" s="836"/>
      <c r="L20" s="744">
        <f>mergeValue(A20)</f>
        <v>1</v>
      </c>
      <c r="M20" s="610" t="s">
        <v>19</v>
      </c>
      <c r="N20" s="615"/>
      <c r="O20" s="1310"/>
      <c r="P20" s="1310"/>
      <c r="Q20" s="1310"/>
      <c r="R20" s="1310"/>
      <c r="S20" s="1310"/>
      <c r="T20" s="1310"/>
      <c r="U20" s="1310"/>
      <c r="V20" s="1310"/>
      <c r="W20" s="1129" t="s">
        <v>718</v>
      </c>
      <c r="Y20" s="777"/>
      <c r="Z20" s="777" t="str">
        <f t="shared" ref="Z20:Z33" si="0">IF(M20="","",M20 )</f>
        <v>Наименование тарифа</v>
      </c>
      <c r="AA20" s="777"/>
      <c r="AB20" s="777"/>
      <c r="AC20" s="777"/>
      <c r="AI20" s="759"/>
      <c r="AJ20" s="759"/>
    </row>
    <row r="21" spans="1:36" ht="22.5">
      <c r="A21" s="1309"/>
      <c r="B21" s="1309">
        <v>1</v>
      </c>
      <c r="C21" s="831"/>
      <c r="D21" s="831"/>
      <c r="E21" s="833"/>
      <c r="F21" s="833"/>
      <c r="G21" s="833"/>
      <c r="H21" s="833"/>
      <c r="I21" s="828"/>
      <c r="J21" s="827"/>
      <c r="K21" s="830"/>
      <c r="L21" s="744" t="str">
        <f>mergeValue(A21) &amp;"."&amp; mergeValue(B21)</f>
        <v>1.1</v>
      </c>
      <c r="M21" s="658" t="s">
        <v>15</v>
      </c>
      <c r="N21" s="615"/>
      <c r="O21" s="1310"/>
      <c r="P21" s="1310"/>
      <c r="Q21" s="1310"/>
      <c r="R21" s="1310"/>
      <c r="S21" s="1310"/>
      <c r="T21" s="1310"/>
      <c r="U21" s="1310"/>
      <c r="V21" s="1310"/>
      <c r="W21" s="1129" t="s">
        <v>459</v>
      </c>
      <c r="Y21" s="777"/>
      <c r="Z21" s="777" t="str">
        <f t="shared" si="0"/>
        <v>Территория действия тарифа</v>
      </c>
      <c r="AA21" s="777"/>
      <c r="AB21" s="777"/>
      <c r="AC21" s="777"/>
      <c r="AI21" s="759"/>
      <c r="AJ21" s="759"/>
    </row>
    <row r="22" spans="1:36" ht="22.5">
      <c r="A22" s="1309"/>
      <c r="B22" s="1309"/>
      <c r="C22" s="1309">
        <v>1</v>
      </c>
      <c r="D22" s="831"/>
      <c r="E22" s="833"/>
      <c r="F22" s="833"/>
      <c r="G22" s="833"/>
      <c r="H22" s="833"/>
      <c r="I22" s="835"/>
      <c r="J22" s="827"/>
      <c r="K22" s="830"/>
      <c r="L22" s="744" t="str">
        <f>mergeValue(A22) &amp;"."&amp; mergeValue(B22)&amp;"."&amp; mergeValue(C22)</f>
        <v>1.1.1</v>
      </c>
      <c r="M22" s="659" t="s">
        <v>7</v>
      </c>
      <c r="N22" s="615"/>
      <c r="O22" s="1310"/>
      <c r="P22" s="1310"/>
      <c r="Q22" s="1310"/>
      <c r="R22" s="1310"/>
      <c r="S22" s="1310"/>
      <c r="T22" s="1310"/>
      <c r="U22" s="1310"/>
      <c r="V22" s="1310"/>
      <c r="W22" s="1129" t="s">
        <v>600</v>
      </c>
      <c r="Y22" s="777"/>
      <c r="Z22" s="777" t="str">
        <f t="shared" si="0"/>
        <v xml:space="preserve">Наименование системы теплоснабжения </v>
      </c>
      <c r="AA22" s="777"/>
      <c r="AB22" s="777"/>
      <c r="AC22" s="777"/>
      <c r="AI22" s="759"/>
      <c r="AJ22" s="759"/>
    </row>
    <row r="23" spans="1:36" ht="22.5">
      <c r="A23" s="1309"/>
      <c r="B23" s="1309"/>
      <c r="C23" s="1309"/>
      <c r="D23" s="1309">
        <v>1</v>
      </c>
      <c r="E23" s="833"/>
      <c r="F23" s="833"/>
      <c r="G23" s="833"/>
      <c r="H23" s="833"/>
      <c r="I23" s="835"/>
      <c r="J23" s="827"/>
      <c r="K23" s="830"/>
      <c r="L23" s="744" t="str">
        <f>mergeValue(A23) &amp;"."&amp; mergeValue(B23)&amp;"."&amp; mergeValue(C23)&amp;"."&amp; mergeValue(D23)</f>
        <v>1.1.1.1</v>
      </c>
      <c r="M23" s="660" t="s">
        <v>21</v>
      </c>
      <c r="N23" s="615"/>
      <c r="O23" s="1310"/>
      <c r="P23" s="1310"/>
      <c r="Q23" s="1310"/>
      <c r="R23" s="1310"/>
      <c r="S23" s="1310"/>
      <c r="T23" s="1310"/>
      <c r="U23" s="1310"/>
      <c r="V23" s="1310"/>
      <c r="W23" s="1129" t="s">
        <v>601</v>
      </c>
      <c r="Y23" s="777"/>
      <c r="Z23" s="777" t="str">
        <f t="shared" si="0"/>
        <v xml:space="preserve">Источник тепловой энергии  </v>
      </c>
      <c r="AA23" s="777"/>
      <c r="AB23" s="777"/>
      <c r="AC23" s="777"/>
      <c r="AI23" s="759"/>
      <c r="AJ23" s="759"/>
    </row>
    <row r="24" spans="1:36" ht="78.75">
      <c r="A24" s="1309"/>
      <c r="B24" s="1309"/>
      <c r="C24" s="1309"/>
      <c r="D24" s="1309"/>
      <c r="E24" s="1309">
        <v>1</v>
      </c>
      <c r="F24" s="833"/>
      <c r="G24" s="833"/>
      <c r="H24" s="831">
        <v>1</v>
      </c>
      <c r="I24" s="1309">
        <v>1</v>
      </c>
      <c r="J24" s="833"/>
      <c r="K24" s="838"/>
      <c r="L24" s="744" t="str">
        <f>mergeValue(A24) &amp;"."&amp; mergeValue(B24)&amp;"."&amp; mergeValue(C24)&amp;"."&amp; mergeValue(D24)&amp;"."&amp; mergeValue(E24)</f>
        <v>1.1.1.1.1</v>
      </c>
      <c r="M24" s="524" t="s">
        <v>8</v>
      </c>
      <c r="N24" s="615"/>
      <c r="O24" s="1311"/>
      <c r="P24" s="1311"/>
      <c r="Q24" s="1311"/>
      <c r="R24" s="1311"/>
      <c r="S24" s="1311"/>
      <c r="T24" s="1311"/>
      <c r="U24" s="1311"/>
      <c r="V24" s="1311"/>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9"/>
      <c r="B25" s="1309"/>
      <c r="C25" s="1309"/>
      <c r="D25" s="1309"/>
      <c r="E25" s="1309"/>
      <c r="F25" s="1309">
        <v>1</v>
      </c>
      <c r="G25" s="831"/>
      <c r="H25" s="831"/>
      <c r="I25" s="1309"/>
      <c r="J25" s="1309">
        <v>1</v>
      </c>
      <c r="K25" s="839"/>
      <c r="L25" s="744" t="str">
        <f>mergeValue(A25) &amp;"."&amp; mergeValue(B25)&amp;"."&amp; mergeValue(C25)&amp;"."&amp; mergeValue(D25)&amp;"."&amp; mergeValue(E25)&amp;"."&amp; mergeValue(F25)</f>
        <v>1.1.1.1.1.1</v>
      </c>
      <c r="M25" s="525" t="s">
        <v>9</v>
      </c>
      <c r="N25" s="615"/>
      <c r="O25" s="1311"/>
      <c r="P25" s="1311"/>
      <c r="Q25" s="1311"/>
      <c r="R25" s="1311"/>
      <c r="S25" s="1311"/>
      <c r="T25" s="1311"/>
      <c r="U25" s="1311"/>
      <c r="V25" s="1311"/>
      <c r="W25" s="1129" t="s">
        <v>720</v>
      </c>
      <c r="Y25" s="777"/>
      <c r="Z25" s="777" t="str">
        <f t="shared" si="0"/>
        <v>Группа потребителей</v>
      </c>
      <c r="AA25" s="777"/>
      <c r="AB25" s="777"/>
      <c r="AC25" s="777"/>
      <c r="AI25" s="759"/>
      <c r="AJ25" s="759"/>
    </row>
    <row r="26" spans="1:36" ht="122.1" customHeight="1">
      <c r="A26" s="1309"/>
      <c r="B26" s="1309"/>
      <c r="C26" s="1309"/>
      <c r="D26" s="1309"/>
      <c r="E26" s="1309"/>
      <c r="F26" s="1309"/>
      <c r="G26" s="831">
        <v>1</v>
      </c>
      <c r="H26" s="831"/>
      <c r="I26" s="1309"/>
      <c r="J26" s="1309"/>
      <c r="K26" s="839">
        <v>1</v>
      </c>
      <c r="L26" s="744" t="str">
        <f>mergeValue(A26) &amp;"."&amp; mergeValue(B26)&amp;"."&amp; mergeValue(C26)&amp;"."&amp; mergeValue(D26)&amp;"."&amp; mergeValue(E26)&amp;"."&amp; mergeValue(F26)&amp;"."&amp; mergeValue(G26)</f>
        <v>1.1.1.1.1.1.1</v>
      </c>
      <c r="M26" s="1088"/>
      <c r="N26" s="615"/>
      <c r="O26" s="726"/>
      <c r="P26" s="726"/>
      <c r="Q26" s="1040"/>
      <c r="R26" s="1304"/>
      <c r="S26" s="1305" t="s">
        <v>83</v>
      </c>
      <c r="T26" s="1304"/>
      <c r="U26" s="1305" t="s">
        <v>84</v>
      </c>
      <c r="V26" s="726"/>
      <c r="W26" s="1279" t="s">
        <v>721</v>
      </c>
      <c r="X26" s="759" t="str">
        <f>strCheckDate(O27:V27)</f>
        <v/>
      </c>
      <c r="Y26" s="777"/>
      <c r="Z26" s="777" t="str">
        <f t="shared" si="0"/>
        <v/>
      </c>
      <c r="AA26" s="777"/>
      <c r="AB26" s="777"/>
      <c r="AC26" s="777"/>
      <c r="AI26" s="759"/>
      <c r="AJ26" s="759"/>
    </row>
    <row r="27" spans="1:36" ht="11.25" hidden="1">
      <c r="A27" s="1309"/>
      <c r="B27" s="1309"/>
      <c r="C27" s="1309"/>
      <c r="D27" s="1309"/>
      <c r="E27" s="1309"/>
      <c r="F27" s="1309"/>
      <c r="G27" s="831"/>
      <c r="H27" s="831"/>
      <c r="I27" s="1309"/>
      <c r="J27" s="1309"/>
      <c r="K27" s="839"/>
      <c r="L27" s="752"/>
      <c r="M27" s="615"/>
      <c r="N27" s="615"/>
      <c r="O27" s="726"/>
      <c r="P27" s="726"/>
      <c r="Q27" s="732" t="str">
        <f>R26 &amp; "-" &amp; T26</f>
        <v>-</v>
      </c>
      <c r="R27" s="1304"/>
      <c r="S27" s="1305"/>
      <c r="T27" s="1304"/>
      <c r="U27" s="1305"/>
      <c r="V27" s="726"/>
      <c r="W27" s="1280"/>
      <c r="Y27" s="777"/>
      <c r="Z27" s="777" t="str">
        <f t="shared" si="0"/>
        <v/>
      </c>
      <c r="AA27" s="777"/>
      <c r="AB27" s="777"/>
      <c r="AC27" s="777"/>
      <c r="AI27" s="759"/>
      <c r="AJ27" s="759"/>
    </row>
    <row r="28" spans="1:36" ht="15" customHeight="1">
      <c r="A28" s="1309"/>
      <c r="B28" s="1309"/>
      <c r="C28" s="1309"/>
      <c r="D28" s="1309"/>
      <c r="E28" s="1309"/>
      <c r="F28" s="1309"/>
      <c r="G28" s="833"/>
      <c r="H28" s="831"/>
      <c r="I28" s="1309"/>
      <c r="J28" s="1309"/>
      <c r="K28" s="838"/>
      <c r="L28" s="654"/>
      <c r="M28" s="527" t="s">
        <v>24</v>
      </c>
      <c r="N28" s="728"/>
      <c r="O28" s="728"/>
      <c r="P28" s="728"/>
      <c r="Q28" s="728"/>
      <c r="R28" s="728"/>
      <c r="S28" s="728"/>
      <c r="T28" s="728"/>
      <c r="U28" s="728"/>
      <c r="V28" s="725"/>
      <c r="W28" s="1281"/>
      <c r="Y28" s="777"/>
      <c r="Z28" s="777" t="str">
        <f t="shared" si="0"/>
        <v>Добавить вид теплоносителя (параметры теплоносителя)</v>
      </c>
      <c r="AA28" s="777"/>
      <c r="AB28" s="777"/>
      <c r="AC28" s="777"/>
      <c r="AI28" s="759"/>
      <c r="AJ28" s="759"/>
    </row>
    <row r="29" spans="1:36" ht="15" customHeight="1">
      <c r="A29" s="1309"/>
      <c r="B29" s="1309"/>
      <c r="C29" s="1309"/>
      <c r="D29" s="1309"/>
      <c r="E29" s="1309"/>
      <c r="F29" s="833"/>
      <c r="G29" s="833"/>
      <c r="H29" s="831"/>
      <c r="I29" s="130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9"/>
      <c r="B30" s="1309"/>
      <c r="C30" s="1309"/>
      <c r="D30" s="130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9"/>
      <c r="B31" s="1309"/>
      <c r="C31" s="130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9"/>
      <c r="B32" s="130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6" t="s">
        <v>717</v>
      </c>
      <c r="M5" s="1306"/>
      <c r="N5" s="1306"/>
      <c r="O5" s="1306"/>
      <c r="P5" s="1306"/>
      <c r="Q5" s="1306"/>
      <c r="R5" s="1306"/>
      <c r="S5" s="1306"/>
      <c r="T5" s="1306"/>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1661</v>
      </c>
      <c r="P9" s="1283"/>
      <c r="Q9" s="1283"/>
      <c r="R9" s="1283"/>
      <c r="S9" s="1283"/>
      <c r="T9" s="1283"/>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25" t="s">
        <v>445</v>
      </c>
      <c r="M13" s="1225"/>
      <c r="N13" s="1225"/>
      <c r="O13" s="1225"/>
      <c r="P13" s="1225"/>
      <c r="Q13" s="1225"/>
      <c r="R13" s="1225"/>
      <c r="S13" s="1225"/>
      <c r="T13" s="1225"/>
      <c r="U13" s="1225"/>
      <c r="V13" s="1225"/>
      <c r="W13" s="1225" t="s">
        <v>446</v>
      </c>
    </row>
    <row r="14" spans="1:33" ht="14.25" customHeight="1">
      <c r="J14" s="451"/>
      <c r="K14" s="451"/>
      <c r="L14" s="1290" t="s">
        <v>91</v>
      </c>
      <c r="M14" s="1290" t="s">
        <v>602</v>
      </c>
      <c r="N14" s="444"/>
      <c r="O14" s="1291" t="s">
        <v>604</v>
      </c>
      <c r="P14" s="1292"/>
      <c r="Q14" s="1292"/>
      <c r="R14" s="1292"/>
      <c r="S14" s="1292"/>
      <c r="T14" s="1293"/>
      <c r="U14" s="1301" t="s">
        <v>339</v>
      </c>
      <c r="V14" s="1322" t="s">
        <v>274</v>
      </c>
      <c r="W14" s="1225"/>
    </row>
    <row r="15" spans="1:33" ht="14.25" customHeight="1">
      <c r="J15" s="451"/>
      <c r="K15" s="451"/>
      <c r="L15" s="1290"/>
      <c r="M15" s="1290"/>
      <c r="N15" s="443"/>
      <c r="O15" s="1296" t="s">
        <v>603</v>
      </c>
      <c r="P15" s="624"/>
      <c r="Q15" s="624"/>
      <c r="R15" s="1299" t="s">
        <v>615</v>
      </c>
      <c r="S15" s="1299"/>
      <c r="T15" s="1300"/>
      <c r="U15" s="1302"/>
      <c r="V15" s="1322"/>
      <c r="W15" s="1225"/>
    </row>
    <row r="16" spans="1:33" ht="30.75" customHeight="1">
      <c r="J16" s="451"/>
      <c r="K16" s="451"/>
      <c r="L16" s="1290"/>
      <c r="M16" s="1290"/>
      <c r="N16" s="442"/>
      <c r="O16" s="1297"/>
      <c r="P16" s="622"/>
      <c r="Q16" s="623"/>
      <c r="R16" s="506" t="s">
        <v>273</v>
      </c>
      <c r="S16" s="1285" t="s">
        <v>272</v>
      </c>
      <c r="T16" s="1286"/>
      <c r="U16" s="1303"/>
      <c r="V16" s="1322"/>
      <c r="W16" s="1225"/>
    </row>
    <row r="17" spans="1:33">
      <c r="J17" s="451"/>
      <c r="K17" s="459">
        <v>1</v>
      </c>
      <c r="L17" s="606" t="s">
        <v>92</v>
      </c>
      <c r="M17" s="606" t="s">
        <v>48</v>
      </c>
      <c r="N17" s="479" t="s">
        <v>48</v>
      </c>
      <c r="O17" s="607">
        <f ca="1">OFFSET(O17,0,-1)+1</f>
        <v>3</v>
      </c>
      <c r="P17" s="608">
        <f ca="1">OFFSET(P17,0,-1)</f>
        <v>3</v>
      </c>
      <c r="Q17" s="608">
        <f ca="1">OFFSET(Q17,0,-1)</f>
        <v>3</v>
      </c>
      <c r="R17" s="607">
        <f ca="1">OFFSET(R17,0,-1)+1</f>
        <v>4</v>
      </c>
      <c r="S17" s="1320">
        <f ca="1">OFFSET(S17,0,-1)+1</f>
        <v>5</v>
      </c>
      <c r="T17" s="1320"/>
      <c r="U17" s="607">
        <f ca="1">OFFSET(U17,0,-2)+1</f>
        <v>6</v>
      </c>
      <c r="V17" s="608">
        <f ca="1">OFFSET(V17,0,-1)</f>
        <v>6</v>
      </c>
      <c r="W17" s="607">
        <f ca="1">OFFSET(W17,0,-1)+1</f>
        <v>7</v>
      </c>
    </row>
    <row r="18" spans="1:33" ht="22.5">
      <c r="A18" s="1309">
        <v>1</v>
      </c>
      <c r="B18" s="849"/>
      <c r="C18" s="849"/>
      <c r="D18" s="849"/>
      <c r="E18" s="850"/>
      <c r="F18" s="851"/>
      <c r="G18" s="851"/>
      <c r="H18" s="851"/>
      <c r="I18" s="852"/>
      <c r="J18" s="847"/>
      <c r="K18" s="854"/>
      <c r="L18" s="562">
        <f>mergeValue(A18)</f>
        <v>1</v>
      </c>
      <c r="M18" s="610" t="s">
        <v>19</v>
      </c>
      <c r="N18" s="549"/>
      <c r="O18" s="1321"/>
      <c r="P18" s="1321"/>
      <c r="Q18" s="1321"/>
      <c r="R18" s="1321"/>
      <c r="S18" s="1321"/>
      <c r="T18" s="1321"/>
      <c r="U18" s="1321"/>
      <c r="V18" s="1321"/>
      <c r="W18" s="1129" t="s">
        <v>718</v>
      </c>
    </row>
    <row r="19" spans="1:33" ht="22.5">
      <c r="A19" s="1309"/>
      <c r="B19" s="1309">
        <v>1</v>
      </c>
      <c r="C19" s="849"/>
      <c r="D19" s="849"/>
      <c r="E19" s="851"/>
      <c r="F19" s="851"/>
      <c r="G19" s="851"/>
      <c r="H19" s="851"/>
      <c r="I19" s="846"/>
      <c r="J19" s="845"/>
      <c r="K19" s="848"/>
      <c r="L19" s="562" t="str">
        <f>mergeValue(A19) &amp;"."&amp; mergeValue(B19)</f>
        <v>1.1</v>
      </c>
      <c r="M19" s="516" t="s">
        <v>15</v>
      </c>
      <c r="N19" s="549"/>
      <c r="O19" s="1321"/>
      <c r="P19" s="1321"/>
      <c r="Q19" s="1321"/>
      <c r="R19" s="1321"/>
      <c r="S19" s="1321"/>
      <c r="T19" s="1321"/>
      <c r="U19" s="1321"/>
      <c r="V19" s="1321"/>
      <c r="W19" s="1129" t="s">
        <v>459</v>
      </c>
    </row>
    <row r="20" spans="1:33" ht="22.5">
      <c r="A20" s="1309"/>
      <c r="B20" s="1309"/>
      <c r="C20" s="1309">
        <v>1</v>
      </c>
      <c r="D20" s="849"/>
      <c r="E20" s="851"/>
      <c r="F20" s="851"/>
      <c r="G20" s="851"/>
      <c r="H20" s="851"/>
      <c r="I20" s="853"/>
      <c r="J20" s="845"/>
      <c r="K20" s="848"/>
      <c r="L20" s="562" t="str">
        <f>mergeValue(A20) &amp;"."&amp; mergeValue(B20)&amp;"."&amp; mergeValue(C20)</f>
        <v>1.1.1</v>
      </c>
      <c r="M20" s="517" t="s">
        <v>7</v>
      </c>
      <c r="N20" s="549"/>
      <c r="O20" s="1321"/>
      <c r="P20" s="1321"/>
      <c r="Q20" s="1321"/>
      <c r="R20" s="1321"/>
      <c r="S20" s="1321"/>
      <c r="T20" s="1321"/>
      <c r="U20" s="1321"/>
      <c r="V20" s="1321"/>
      <c r="W20" s="1129" t="s">
        <v>600</v>
      </c>
    </row>
    <row r="21" spans="1:33" ht="22.5">
      <c r="A21" s="1309"/>
      <c r="B21" s="1309"/>
      <c r="C21" s="1309"/>
      <c r="D21" s="1309">
        <v>1</v>
      </c>
      <c r="E21" s="851"/>
      <c r="F21" s="851"/>
      <c r="G21" s="851"/>
      <c r="H21" s="851"/>
      <c r="I21" s="853"/>
      <c r="J21" s="845"/>
      <c r="K21" s="848"/>
      <c r="L21" s="562" t="str">
        <f>mergeValue(A21) &amp;"."&amp; mergeValue(B21)&amp;"."&amp; mergeValue(C21)&amp;"."&amp; mergeValue(D21)</f>
        <v>1.1.1.1</v>
      </c>
      <c r="M21" s="518" t="s">
        <v>21</v>
      </c>
      <c r="N21" s="549"/>
      <c r="O21" s="1321"/>
      <c r="P21" s="1321"/>
      <c r="Q21" s="1321"/>
      <c r="R21" s="1321"/>
      <c r="S21" s="1321"/>
      <c r="T21" s="1321"/>
      <c r="U21" s="1321"/>
      <c r="V21" s="1321"/>
      <c r="W21" s="1129" t="s">
        <v>601</v>
      </c>
    </row>
    <row r="22" spans="1:33" ht="78.75">
      <c r="A22" s="1309"/>
      <c r="B22" s="1309"/>
      <c r="C22" s="1309"/>
      <c r="D22" s="1309"/>
      <c r="E22" s="1309">
        <v>1</v>
      </c>
      <c r="F22" s="851"/>
      <c r="G22" s="851"/>
      <c r="H22" s="849">
        <v>1</v>
      </c>
      <c r="I22" s="1309">
        <v>1</v>
      </c>
      <c r="J22" s="851"/>
      <c r="K22" s="856"/>
      <c r="L22" s="562" t="str">
        <f>mergeValue(A22) &amp;"."&amp; mergeValue(B22)&amp;"."&amp; mergeValue(C22)&amp;"."&amp; mergeValue(D22)&amp;"."&amp; mergeValue(E22)</f>
        <v>1.1.1.1.1</v>
      </c>
      <c r="M22" s="524" t="s">
        <v>8</v>
      </c>
      <c r="N22" s="550"/>
      <c r="O22" s="1311"/>
      <c r="P22" s="1311"/>
      <c r="Q22" s="1311"/>
      <c r="R22" s="1311"/>
      <c r="S22" s="1311"/>
      <c r="T22" s="1311"/>
      <c r="U22" s="1311"/>
      <c r="V22" s="1311"/>
      <c r="W22" s="1129" t="s">
        <v>719</v>
      </c>
    </row>
    <row r="23" spans="1:33" ht="33.75">
      <c r="A23" s="1309"/>
      <c r="B23" s="1309"/>
      <c r="C23" s="1309"/>
      <c r="D23" s="1309"/>
      <c r="E23" s="1309"/>
      <c r="F23" s="1309">
        <v>1</v>
      </c>
      <c r="G23" s="849"/>
      <c r="H23" s="849"/>
      <c r="I23" s="1309"/>
      <c r="J23" s="1309">
        <v>1</v>
      </c>
      <c r="K23" s="857"/>
      <c r="L23" s="562" t="str">
        <f>mergeValue(A23) &amp;"."&amp; mergeValue(B23)&amp;"."&amp; mergeValue(C23)&amp;"."&amp; mergeValue(D23)&amp;"."&amp; mergeValue(E23)&amp;"."&amp; mergeValue(F23)</f>
        <v>1.1.1.1.1.1</v>
      </c>
      <c r="M23" s="525" t="s">
        <v>9</v>
      </c>
      <c r="N23" s="550"/>
      <c r="O23" s="1312"/>
      <c r="P23" s="1313"/>
      <c r="Q23" s="1313"/>
      <c r="R23" s="1313"/>
      <c r="S23" s="1313"/>
      <c r="T23" s="1313"/>
      <c r="U23" s="1313"/>
      <c r="V23" s="1314"/>
      <c r="W23" s="1129" t="s">
        <v>720</v>
      </c>
      <c r="Y23" s="474" t="str">
        <f>strCheckUnique(Z23:Z26)</f>
        <v/>
      </c>
      <c r="AA23" s="474" t="str">
        <f>IF(O23="","",O23 &amp; ":_")</f>
        <v/>
      </c>
    </row>
    <row r="24" spans="1:33" ht="122.1" customHeight="1">
      <c r="A24" s="1309"/>
      <c r="B24" s="1309"/>
      <c r="C24" s="1309"/>
      <c r="D24" s="1309"/>
      <c r="E24" s="1309"/>
      <c r="F24" s="1309"/>
      <c r="G24" s="849">
        <v>1</v>
      </c>
      <c r="H24" s="849"/>
      <c r="I24" s="1309"/>
      <c r="J24" s="1309"/>
      <c r="K24" s="857">
        <v>1</v>
      </c>
      <c r="L24" s="562" t="str">
        <f>mergeValue(A24) &amp;"."&amp; mergeValue(B24)&amp;"."&amp; mergeValue(C24)&amp;"."&amp; mergeValue(D24)&amp;"."&amp; mergeValue(E24)&amp;"."&amp; mergeValue(F24)&amp;"."&amp; mergeValue(G24)</f>
        <v>1.1.1.1.1.1.1</v>
      </c>
      <c r="M24" s="1088"/>
      <c r="N24" s="555"/>
      <c r="O24" s="1103"/>
      <c r="P24" s="532"/>
      <c r="Q24" s="532"/>
      <c r="R24" s="1315"/>
      <c r="S24" s="1305" t="s">
        <v>83</v>
      </c>
      <c r="T24" s="1315"/>
      <c r="U24" s="1305" t="s">
        <v>84</v>
      </c>
      <c r="V24" s="547"/>
      <c r="W24" s="1279" t="s">
        <v>721</v>
      </c>
      <c r="X24" s="470" t="str">
        <f>strCheckDate(O25:V25)</f>
        <v/>
      </c>
      <c r="Y24" s="474"/>
      <c r="Z24" s="474" t="str">
        <f>IF(M24="","",M24 )</f>
        <v/>
      </c>
      <c r="AA24" s="474"/>
      <c r="AB24" s="474"/>
      <c r="AC24" s="474"/>
    </row>
    <row r="25" spans="1:33" ht="11.25" hidden="1">
      <c r="A25" s="1309"/>
      <c r="B25" s="1309"/>
      <c r="C25" s="1309"/>
      <c r="D25" s="1309"/>
      <c r="E25" s="1309"/>
      <c r="F25" s="1309"/>
      <c r="G25" s="849"/>
      <c r="H25" s="849"/>
      <c r="I25" s="1309"/>
      <c r="J25" s="1309"/>
      <c r="K25" s="857"/>
      <c r="L25" s="569"/>
      <c r="M25" s="615"/>
      <c r="N25" s="555"/>
      <c r="O25" s="553"/>
      <c r="P25" s="532"/>
      <c r="Q25" s="553" t="str">
        <f>R24 &amp; "-" &amp; T24</f>
        <v>-</v>
      </c>
      <c r="R25" s="1304"/>
      <c r="S25" s="1305"/>
      <c r="T25" s="1304"/>
      <c r="U25" s="1305"/>
      <c r="V25" s="547"/>
      <c r="W25" s="1280"/>
    </row>
    <row r="26" spans="1:33" s="445" customFormat="1" ht="15" customHeight="1">
      <c r="A26" s="1309"/>
      <c r="B26" s="1309"/>
      <c r="C26" s="1309"/>
      <c r="D26" s="1309"/>
      <c r="E26" s="1309"/>
      <c r="F26" s="1309"/>
      <c r="G26" s="851"/>
      <c r="H26" s="849"/>
      <c r="I26" s="1309"/>
      <c r="J26" s="1309"/>
      <c r="K26" s="856"/>
      <c r="L26" s="508"/>
      <c r="M26" s="527" t="s">
        <v>24</v>
      </c>
      <c r="N26" s="521"/>
      <c r="O26" s="515"/>
      <c r="P26" s="515"/>
      <c r="Q26" s="515"/>
      <c r="R26" s="542"/>
      <c r="S26" s="534"/>
      <c r="T26" s="533"/>
      <c r="U26" s="521"/>
      <c r="V26" s="530"/>
      <c r="W26" s="1281"/>
      <c r="X26" s="471"/>
      <c r="Y26" s="471"/>
      <c r="Z26" s="471"/>
      <c r="AA26" s="471"/>
      <c r="AB26" s="471"/>
      <c r="AC26" s="471"/>
      <c r="AD26" s="471"/>
      <c r="AE26" s="471"/>
      <c r="AF26" s="471"/>
      <c r="AG26" s="471"/>
    </row>
    <row r="27" spans="1:33" s="445" customFormat="1" ht="15" customHeight="1">
      <c r="A27" s="1309"/>
      <c r="B27" s="1309"/>
      <c r="C27" s="1309"/>
      <c r="D27" s="1309"/>
      <c r="E27" s="1309"/>
      <c r="F27" s="851"/>
      <c r="G27" s="851"/>
      <c r="H27" s="849"/>
      <c r="I27" s="130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9"/>
      <c r="B28" s="1309"/>
      <c r="C28" s="1309"/>
      <c r="D28" s="130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9"/>
      <c r="B29" s="1309"/>
      <c r="C29" s="130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9"/>
      <c r="B30" s="130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9" t="str">
        <f>"Код отчёта: " &amp; GetCode()</f>
        <v>Код отчёта: FAS.JKH.OPEN.INFO.REQUEST.WARM</v>
      </c>
      <c r="C2" s="1199"/>
      <c r="D2" s="1199"/>
      <c r="E2" s="1199"/>
      <c r="F2" s="1199"/>
      <c r="G2" s="1199"/>
      <c r="Q2" s="223"/>
      <c r="R2" s="223"/>
      <c r="S2" s="223"/>
      <c r="T2" s="223"/>
      <c r="U2" s="223"/>
      <c r="V2" s="223"/>
      <c r="W2" s="223"/>
    </row>
    <row r="3" spans="1:27" ht="18" customHeight="1">
      <c r="B3" s="1200" t="str">
        <f>"Версия " &amp; GetVersion()</f>
        <v>Версия 1.0.2</v>
      </c>
      <c r="C3" s="1200"/>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4" t="s">
        <v>676</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1" t="s">
        <v>567</v>
      </c>
      <c r="F7" s="1201"/>
      <c r="G7" s="1201"/>
      <c r="H7" s="1201"/>
      <c r="I7" s="1201"/>
      <c r="J7" s="1201"/>
      <c r="K7" s="1201"/>
      <c r="L7" s="1201"/>
      <c r="M7" s="1201"/>
      <c r="N7" s="1201"/>
      <c r="O7" s="1201"/>
      <c r="P7" s="1201"/>
      <c r="Q7" s="1201"/>
      <c r="R7" s="1201"/>
      <c r="S7" s="1201"/>
      <c r="T7" s="1201"/>
      <c r="U7" s="1201"/>
      <c r="V7" s="1201"/>
      <c r="W7" s="1201"/>
      <c r="X7" s="1201"/>
      <c r="Y7" s="56"/>
    </row>
    <row r="8" spans="1:27" ht="15" customHeight="1">
      <c r="A8" s="40"/>
      <c r="B8" s="75"/>
      <c r="C8" s="74"/>
      <c r="D8" s="57"/>
      <c r="E8" s="1201"/>
      <c r="F8" s="1201"/>
      <c r="G8" s="1201"/>
      <c r="H8" s="1201"/>
      <c r="I8" s="1201"/>
      <c r="J8" s="1201"/>
      <c r="K8" s="1201"/>
      <c r="L8" s="1201"/>
      <c r="M8" s="1201"/>
      <c r="N8" s="1201"/>
      <c r="O8" s="1201"/>
      <c r="P8" s="1201"/>
      <c r="Q8" s="1201"/>
      <c r="R8" s="1201"/>
      <c r="S8" s="1201"/>
      <c r="T8" s="1201"/>
      <c r="U8" s="1201"/>
      <c r="V8" s="1201"/>
      <c r="W8" s="1201"/>
      <c r="X8" s="1201"/>
      <c r="Y8" s="56"/>
    </row>
    <row r="9" spans="1:27" ht="15" customHeight="1">
      <c r="A9" s="40"/>
      <c r="B9" s="75"/>
      <c r="C9" s="74"/>
      <c r="D9" s="57"/>
      <c r="E9" s="1201"/>
      <c r="F9" s="1201"/>
      <c r="G9" s="1201"/>
      <c r="H9" s="1201"/>
      <c r="I9" s="1201"/>
      <c r="J9" s="1201"/>
      <c r="K9" s="1201"/>
      <c r="L9" s="1201"/>
      <c r="M9" s="1201"/>
      <c r="N9" s="1201"/>
      <c r="O9" s="1201"/>
      <c r="P9" s="1201"/>
      <c r="Q9" s="1201"/>
      <c r="R9" s="1201"/>
      <c r="S9" s="1201"/>
      <c r="T9" s="1201"/>
      <c r="U9" s="1201"/>
      <c r="V9" s="1201"/>
      <c r="W9" s="1201"/>
      <c r="X9" s="1201"/>
      <c r="Y9" s="56"/>
    </row>
    <row r="10" spans="1:27" ht="10.5" customHeight="1">
      <c r="A10" s="40"/>
      <c r="B10" s="75"/>
      <c r="C10" s="74"/>
      <c r="D10" s="57"/>
      <c r="E10" s="1201"/>
      <c r="F10" s="1201"/>
      <c r="G10" s="1201"/>
      <c r="H10" s="1201"/>
      <c r="I10" s="1201"/>
      <c r="J10" s="1201"/>
      <c r="K10" s="1201"/>
      <c r="L10" s="1201"/>
      <c r="M10" s="1201"/>
      <c r="N10" s="1201"/>
      <c r="O10" s="1201"/>
      <c r="P10" s="1201"/>
      <c r="Q10" s="1201"/>
      <c r="R10" s="1201"/>
      <c r="S10" s="1201"/>
      <c r="T10" s="1201"/>
      <c r="U10" s="1201"/>
      <c r="V10" s="1201"/>
      <c r="W10" s="1201"/>
      <c r="X10" s="1201"/>
      <c r="Y10" s="56"/>
    </row>
    <row r="11" spans="1:27" ht="27" customHeight="1">
      <c r="A11" s="40"/>
      <c r="B11" s="75"/>
      <c r="C11" s="74"/>
      <c r="D11" s="57"/>
      <c r="E11" s="1201"/>
      <c r="F11" s="1201"/>
      <c r="G11" s="1201"/>
      <c r="H11" s="1201"/>
      <c r="I11" s="1201"/>
      <c r="J11" s="1201"/>
      <c r="K11" s="1201"/>
      <c r="L11" s="1201"/>
      <c r="M11" s="1201"/>
      <c r="N11" s="1201"/>
      <c r="O11" s="1201"/>
      <c r="P11" s="1201"/>
      <c r="Q11" s="1201"/>
      <c r="R11" s="1201"/>
      <c r="S11" s="1201"/>
      <c r="T11" s="1201"/>
      <c r="U11" s="1201"/>
      <c r="V11" s="1201"/>
      <c r="W11" s="1201"/>
      <c r="X11" s="1201"/>
      <c r="Y11" s="56"/>
    </row>
    <row r="12" spans="1:27" ht="12" customHeight="1">
      <c r="A12" s="40"/>
      <c r="B12" s="75"/>
      <c r="C12" s="74"/>
      <c r="D12" s="57"/>
      <c r="E12" s="1201"/>
      <c r="F12" s="1201"/>
      <c r="G12" s="1201"/>
      <c r="H12" s="1201"/>
      <c r="I12" s="1201"/>
      <c r="J12" s="1201"/>
      <c r="K12" s="1201"/>
      <c r="L12" s="1201"/>
      <c r="M12" s="1201"/>
      <c r="N12" s="1201"/>
      <c r="O12" s="1201"/>
      <c r="P12" s="1201"/>
      <c r="Q12" s="1201"/>
      <c r="R12" s="1201"/>
      <c r="S12" s="1201"/>
      <c r="T12" s="1201"/>
      <c r="U12" s="1201"/>
      <c r="V12" s="1201"/>
      <c r="W12" s="1201"/>
      <c r="X12" s="1201"/>
      <c r="Y12" s="56"/>
    </row>
    <row r="13" spans="1:27" ht="38.25" customHeight="1">
      <c r="A13" s="40"/>
      <c r="B13" s="75"/>
      <c r="C13" s="74"/>
      <c r="D13" s="57"/>
      <c r="E13" s="1201"/>
      <c r="F13" s="1201"/>
      <c r="G13" s="1201"/>
      <c r="H13" s="1201"/>
      <c r="I13" s="1201"/>
      <c r="J13" s="1201"/>
      <c r="K13" s="1201"/>
      <c r="L13" s="1201"/>
      <c r="M13" s="1201"/>
      <c r="N13" s="1201"/>
      <c r="O13" s="1201"/>
      <c r="P13" s="1201"/>
      <c r="Q13" s="1201"/>
      <c r="R13" s="1201"/>
      <c r="S13" s="1201"/>
      <c r="T13" s="1201"/>
      <c r="U13" s="1201"/>
      <c r="V13" s="1201"/>
      <c r="W13" s="1201"/>
      <c r="X13" s="1201"/>
      <c r="Y13" s="70"/>
    </row>
    <row r="14" spans="1:27" ht="15" customHeight="1">
      <c r="A14" s="40"/>
      <c r="B14" s="75"/>
      <c r="C14" s="74"/>
      <c r="D14" s="57"/>
      <c r="E14" s="1201"/>
      <c r="F14" s="1201"/>
      <c r="G14" s="1201"/>
      <c r="H14" s="1201"/>
      <c r="I14" s="1201"/>
      <c r="J14" s="1201"/>
      <c r="K14" s="1201"/>
      <c r="L14" s="1201"/>
      <c r="M14" s="1201"/>
      <c r="N14" s="1201"/>
      <c r="O14" s="1201"/>
      <c r="P14" s="1201"/>
      <c r="Q14" s="1201"/>
      <c r="R14" s="1201"/>
      <c r="S14" s="1201"/>
      <c r="T14" s="1201"/>
      <c r="U14" s="1201"/>
      <c r="V14" s="1201"/>
      <c r="W14" s="1201"/>
      <c r="X14" s="1201"/>
      <c r="Y14" s="56"/>
    </row>
    <row r="15" spans="1:27" ht="15">
      <c r="A15" s="40"/>
      <c r="B15" s="75"/>
      <c r="C15" s="74"/>
      <c r="D15" s="57"/>
      <c r="E15" s="1201"/>
      <c r="F15" s="1201"/>
      <c r="G15" s="1201"/>
      <c r="H15" s="1201"/>
      <c r="I15" s="1201"/>
      <c r="J15" s="1201"/>
      <c r="K15" s="1201"/>
      <c r="L15" s="1201"/>
      <c r="M15" s="1201"/>
      <c r="N15" s="1201"/>
      <c r="O15" s="1201"/>
      <c r="P15" s="1201"/>
      <c r="Q15" s="1201"/>
      <c r="R15" s="1201"/>
      <c r="S15" s="1201"/>
      <c r="T15" s="1201"/>
      <c r="U15" s="1201"/>
      <c r="V15" s="1201"/>
      <c r="W15" s="1201"/>
      <c r="X15" s="1201"/>
      <c r="Y15" s="56"/>
    </row>
    <row r="16" spans="1:27" ht="15">
      <c r="A16" s="40"/>
      <c r="B16" s="75"/>
      <c r="C16" s="74"/>
      <c r="D16" s="57"/>
      <c r="E16" s="1201"/>
      <c r="F16" s="1201"/>
      <c r="G16" s="1201"/>
      <c r="H16" s="1201"/>
      <c r="I16" s="1201"/>
      <c r="J16" s="1201"/>
      <c r="K16" s="1201"/>
      <c r="L16" s="1201"/>
      <c r="M16" s="1201"/>
      <c r="N16" s="1201"/>
      <c r="O16" s="1201"/>
      <c r="P16" s="1201"/>
      <c r="Q16" s="1201"/>
      <c r="R16" s="1201"/>
      <c r="S16" s="1201"/>
      <c r="T16" s="1201"/>
      <c r="U16" s="1201"/>
      <c r="V16" s="1201"/>
      <c r="W16" s="1201"/>
      <c r="X16" s="1201"/>
      <c r="Y16" s="56"/>
    </row>
    <row r="17" spans="1:25" ht="15" customHeight="1">
      <c r="A17" s="40"/>
      <c r="B17" s="75"/>
      <c r="C17" s="74"/>
      <c r="D17" s="57"/>
      <c r="E17" s="1201"/>
      <c r="F17" s="1201"/>
      <c r="G17" s="1201"/>
      <c r="H17" s="1201"/>
      <c r="I17" s="1201"/>
      <c r="J17" s="1201"/>
      <c r="K17" s="1201"/>
      <c r="L17" s="1201"/>
      <c r="M17" s="1201"/>
      <c r="N17" s="1201"/>
      <c r="O17" s="1201"/>
      <c r="P17" s="1201"/>
      <c r="Q17" s="1201"/>
      <c r="R17" s="1201"/>
      <c r="S17" s="1201"/>
      <c r="T17" s="1201"/>
      <c r="U17" s="1201"/>
      <c r="V17" s="1201"/>
      <c r="W17" s="1201"/>
      <c r="X17" s="1201"/>
      <c r="Y17" s="56"/>
    </row>
    <row r="18" spans="1:25" ht="15">
      <c r="A18" s="40"/>
      <c r="B18" s="75"/>
      <c r="C18" s="74"/>
      <c r="D18" s="57"/>
      <c r="E18" s="1201"/>
      <c r="F18" s="1201"/>
      <c r="G18" s="1201"/>
      <c r="H18" s="1201"/>
      <c r="I18" s="1201"/>
      <c r="J18" s="1201"/>
      <c r="K18" s="1201"/>
      <c r="L18" s="1201"/>
      <c r="M18" s="1201"/>
      <c r="N18" s="1201"/>
      <c r="O18" s="1201"/>
      <c r="P18" s="1201"/>
      <c r="Q18" s="1201"/>
      <c r="R18" s="1201"/>
      <c r="S18" s="1201"/>
      <c r="T18" s="1201"/>
      <c r="U18" s="1201"/>
      <c r="V18" s="1201"/>
      <c r="W18" s="1201"/>
      <c r="X18" s="1201"/>
      <c r="Y18" s="56"/>
    </row>
    <row r="19" spans="1:25" ht="59.25" customHeight="1">
      <c r="A19" s="40"/>
      <c r="B19" s="75"/>
      <c r="C19" s="74"/>
      <c r="D19" s="63"/>
      <c r="E19" s="1201"/>
      <c r="F19" s="1201"/>
      <c r="G19" s="1201"/>
      <c r="H19" s="1201"/>
      <c r="I19" s="1201"/>
      <c r="J19" s="1201"/>
      <c r="K19" s="1201"/>
      <c r="L19" s="1201"/>
      <c r="M19" s="1201"/>
      <c r="N19" s="1201"/>
      <c r="O19" s="1201"/>
      <c r="P19" s="1201"/>
      <c r="Q19" s="1201"/>
      <c r="R19" s="1201"/>
      <c r="S19" s="1201"/>
      <c r="T19" s="1201"/>
      <c r="U19" s="1201"/>
      <c r="V19" s="1201"/>
      <c r="W19" s="1201"/>
      <c r="X19" s="120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7" t="s">
        <v>253</v>
      </c>
      <c r="G21" s="1208"/>
      <c r="H21" s="1208"/>
      <c r="I21" s="1208"/>
      <c r="J21" s="1208"/>
      <c r="K21" s="1208"/>
      <c r="L21" s="1208"/>
      <c r="M21" s="1208"/>
      <c r="N21" s="57"/>
      <c r="O21" s="68" t="s">
        <v>236</v>
      </c>
      <c r="P21" s="1209" t="s">
        <v>237</v>
      </c>
      <c r="Q21" s="1210"/>
      <c r="R21" s="1210"/>
      <c r="S21" s="1210"/>
      <c r="T21" s="1210"/>
      <c r="U21" s="1210"/>
      <c r="V21" s="1210"/>
      <c r="W21" s="1210"/>
      <c r="X21" s="1210"/>
      <c r="Y21" s="56"/>
    </row>
    <row r="22" spans="1:25" ht="14.25" hidden="1" customHeight="1">
      <c r="A22" s="40"/>
      <c r="B22" s="75"/>
      <c r="C22" s="74"/>
      <c r="D22" s="58"/>
      <c r="E22" s="89" t="s">
        <v>236</v>
      </c>
      <c r="F22" s="1207" t="s">
        <v>239</v>
      </c>
      <c r="G22" s="1208"/>
      <c r="H22" s="1208"/>
      <c r="I22" s="1208"/>
      <c r="J22" s="1208"/>
      <c r="K22" s="1208"/>
      <c r="L22" s="1208"/>
      <c r="M22" s="1208"/>
      <c r="N22" s="57"/>
      <c r="O22" s="71" t="s">
        <v>236</v>
      </c>
      <c r="P22" s="1209" t="s">
        <v>565</v>
      </c>
      <c r="Q22" s="1210"/>
      <c r="R22" s="1210"/>
      <c r="S22" s="1210"/>
      <c r="T22" s="1210"/>
      <c r="U22" s="1210"/>
      <c r="V22" s="1210"/>
      <c r="W22" s="1210"/>
      <c r="X22" s="1210"/>
      <c r="Y22" s="56"/>
    </row>
    <row r="23" spans="1:25" ht="27" hidden="1" customHeight="1">
      <c r="A23" s="40"/>
      <c r="B23" s="75"/>
      <c r="C23" s="74"/>
      <c r="D23" s="58"/>
      <c r="E23" s="57"/>
      <c r="F23" s="57"/>
      <c r="G23" s="57"/>
      <c r="H23" s="57"/>
      <c r="I23" s="57"/>
      <c r="J23" s="57"/>
      <c r="K23" s="57"/>
      <c r="L23" s="57"/>
      <c r="M23" s="57"/>
      <c r="N23" s="57"/>
      <c r="O23" s="57"/>
      <c r="P23" s="1202"/>
      <c r="Q23" s="1202"/>
      <c r="R23" s="1202"/>
      <c r="S23" s="1202"/>
      <c r="T23" s="1202"/>
      <c r="U23" s="1202"/>
      <c r="V23" s="1202"/>
      <c r="W23" s="1202"/>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6" t="s">
        <v>392</v>
      </c>
      <c r="F35" s="1206"/>
      <c r="G35" s="1206"/>
      <c r="H35" s="1206"/>
      <c r="I35" s="1206"/>
      <c r="J35" s="1206"/>
      <c r="K35" s="1206"/>
      <c r="L35" s="1206"/>
      <c r="M35" s="1206"/>
      <c r="N35" s="1206"/>
      <c r="O35" s="1206"/>
      <c r="P35" s="1206"/>
      <c r="Q35" s="1206"/>
      <c r="R35" s="1206"/>
      <c r="S35" s="1206"/>
      <c r="T35" s="1206"/>
      <c r="U35" s="1206"/>
      <c r="V35" s="1206"/>
      <c r="W35" s="1206"/>
      <c r="X35" s="1206"/>
      <c r="Y35" s="56"/>
    </row>
    <row r="36" spans="1:25" ht="38.25" hidden="1" customHeight="1">
      <c r="A36" s="40"/>
      <c r="B36" s="75"/>
      <c r="C36" s="74"/>
      <c r="D36" s="58"/>
      <c r="E36" s="1206"/>
      <c r="F36" s="1206"/>
      <c r="G36" s="1206"/>
      <c r="H36" s="1206"/>
      <c r="I36" s="1206"/>
      <c r="J36" s="1206"/>
      <c r="K36" s="1206"/>
      <c r="L36" s="1206"/>
      <c r="M36" s="1206"/>
      <c r="N36" s="1206"/>
      <c r="O36" s="1206"/>
      <c r="P36" s="1206"/>
      <c r="Q36" s="1206"/>
      <c r="R36" s="1206"/>
      <c r="S36" s="1206"/>
      <c r="T36" s="1206"/>
      <c r="U36" s="1206"/>
      <c r="V36" s="1206"/>
      <c r="W36" s="1206"/>
      <c r="X36" s="1206"/>
      <c r="Y36" s="56"/>
    </row>
    <row r="37" spans="1:25" ht="9.75" hidden="1" customHeight="1">
      <c r="A37" s="40"/>
      <c r="B37" s="75"/>
      <c r="C37" s="74"/>
      <c r="D37" s="58"/>
      <c r="E37" s="1206"/>
      <c r="F37" s="1206"/>
      <c r="G37" s="1206"/>
      <c r="H37" s="1206"/>
      <c r="I37" s="1206"/>
      <c r="J37" s="1206"/>
      <c r="K37" s="1206"/>
      <c r="L37" s="1206"/>
      <c r="M37" s="1206"/>
      <c r="N37" s="1206"/>
      <c r="O37" s="1206"/>
      <c r="P37" s="1206"/>
      <c r="Q37" s="1206"/>
      <c r="R37" s="1206"/>
      <c r="S37" s="1206"/>
      <c r="T37" s="1206"/>
      <c r="U37" s="1206"/>
      <c r="V37" s="1206"/>
      <c r="W37" s="1206"/>
      <c r="X37" s="1206"/>
      <c r="Y37" s="56"/>
    </row>
    <row r="38" spans="1:25" ht="51" hidden="1" customHeight="1">
      <c r="A38" s="40"/>
      <c r="B38" s="75"/>
      <c r="C38" s="74"/>
      <c r="D38" s="58"/>
      <c r="E38" s="1206"/>
      <c r="F38" s="1206"/>
      <c r="G38" s="1206"/>
      <c r="H38" s="1206"/>
      <c r="I38" s="1206"/>
      <c r="J38" s="1206"/>
      <c r="K38" s="1206"/>
      <c r="L38" s="1206"/>
      <c r="M38" s="1206"/>
      <c r="N38" s="1206"/>
      <c r="O38" s="1206"/>
      <c r="P38" s="1206"/>
      <c r="Q38" s="1206"/>
      <c r="R38" s="1206"/>
      <c r="S38" s="1206"/>
      <c r="T38" s="1206"/>
      <c r="U38" s="1206"/>
      <c r="V38" s="1206"/>
      <c r="W38" s="1206"/>
      <c r="X38" s="1206"/>
      <c r="Y38" s="56"/>
    </row>
    <row r="39" spans="1:25" ht="15" hidden="1" customHeight="1">
      <c r="A39" s="40"/>
      <c r="B39" s="75"/>
      <c r="C39" s="74"/>
      <c r="D39" s="58"/>
      <c r="E39" s="1206"/>
      <c r="F39" s="1206"/>
      <c r="G39" s="1206"/>
      <c r="H39" s="1206"/>
      <c r="I39" s="1206"/>
      <c r="J39" s="1206"/>
      <c r="K39" s="1206"/>
      <c r="L39" s="1206"/>
      <c r="M39" s="1206"/>
      <c r="N39" s="1206"/>
      <c r="O39" s="1206"/>
      <c r="P39" s="1206"/>
      <c r="Q39" s="1206"/>
      <c r="R39" s="1206"/>
      <c r="S39" s="1206"/>
      <c r="T39" s="1206"/>
      <c r="U39" s="1206"/>
      <c r="V39" s="1206"/>
      <c r="W39" s="1206"/>
      <c r="X39" s="1206"/>
      <c r="Y39" s="56"/>
    </row>
    <row r="40" spans="1:25" ht="12" hidden="1" customHeight="1">
      <c r="A40" s="40"/>
      <c r="B40" s="75"/>
      <c r="C40" s="74"/>
      <c r="D40" s="58"/>
      <c r="E40" s="1211"/>
      <c r="F40" s="1212"/>
      <c r="G40" s="1212"/>
      <c r="H40" s="1212"/>
      <c r="I40" s="1212"/>
      <c r="J40" s="1212"/>
      <c r="K40" s="1212"/>
      <c r="L40" s="1212"/>
      <c r="M40" s="1212"/>
      <c r="N40" s="1212"/>
      <c r="O40" s="1212"/>
      <c r="P40" s="1212"/>
      <c r="Q40" s="1212"/>
      <c r="R40" s="1212"/>
      <c r="S40" s="1212"/>
      <c r="T40" s="1212"/>
      <c r="U40" s="1212"/>
      <c r="V40" s="1212"/>
      <c r="W40" s="1212"/>
      <c r="X40" s="1212"/>
      <c r="Y40" s="56"/>
    </row>
    <row r="41" spans="1:25" ht="38.25" hidden="1" customHeight="1">
      <c r="A41" s="40"/>
      <c r="B41" s="75"/>
      <c r="C41" s="74"/>
      <c r="D41" s="58"/>
      <c r="E41" s="1206"/>
      <c r="F41" s="1206"/>
      <c r="G41" s="1206"/>
      <c r="H41" s="1206"/>
      <c r="I41" s="1206"/>
      <c r="J41" s="1206"/>
      <c r="K41" s="1206"/>
      <c r="L41" s="1206"/>
      <c r="M41" s="1206"/>
      <c r="N41" s="1206"/>
      <c r="O41" s="1206"/>
      <c r="P41" s="1206"/>
      <c r="Q41" s="1206"/>
      <c r="R41" s="1206"/>
      <c r="S41" s="1206"/>
      <c r="T41" s="1206"/>
      <c r="U41" s="1206"/>
      <c r="V41" s="1206"/>
      <c r="W41" s="1206"/>
      <c r="X41" s="1206"/>
      <c r="Y41" s="56"/>
    </row>
    <row r="42" spans="1:25" ht="15" hidden="1">
      <c r="A42" s="40"/>
      <c r="B42" s="75"/>
      <c r="C42" s="74"/>
      <c r="D42" s="58"/>
      <c r="E42" s="1206"/>
      <c r="F42" s="1206"/>
      <c r="G42" s="1206"/>
      <c r="H42" s="1206"/>
      <c r="I42" s="1206"/>
      <c r="J42" s="1206"/>
      <c r="K42" s="1206"/>
      <c r="L42" s="1206"/>
      <c r="M42" s="1206"/>
      <c r="N42" s="1206"/>
      <c r="O42" s="1206"/>
      <c r="P42" s="1206"/>
      <c r="Q42" s="1206"/>
      <c r="R42" s="1206"/>
      <c r="S42" s="1206"/>
      <c r="T42" s="1206"/>
      <c r="U42" s="1206"/>
      <c r="V42" s="1206"/>
      <c r="W42" s="1206"/>
      <c r="X42" s="1206"/>
      <c r="Y42" s="56"/>
    </row>
    <row r="43" spans="1:25" ht="15" hidden="1">
      <c r="A43" s="40"/>
      <c r="B43" s="75"/>
      <c r="C43" s="74"/>
      <c r="D43" s="58"/>
      <c r="E43" s="1206"/>
      <c r="F43" s="1206"/>
      <c r="G43" s="1206"/>
      <c r="H43" s="1206"/>
      <c r="I43" s="1206"/>
      <c r="J43" s="1206"/>
      <c r="K43" s="1206"/>
      <c r="L43" s="1206"/>
      <c r="M43" s="1206"/>
      <c r="N43" s="1206"/>
      <c r="O43" s="1206"/>
      <c r="P43" s="1206"/>
      <c r="Q43" s="1206"/>
      <c r="R43" s="1206"/>
      <c r="S43" s="1206"/>
      <c r="T43" s="1206"/>
      <c r="U43" s="1206"/>
      <c r="V43" s="1206"/>
      <c r="W43" s="1206"/>
      <c r="X43" s="1206"/>
      <c r="Y43" s="56"/>
    </row>
    <row r="44" spans="1:25" ht="33.75" hidden="1" customHeight="1">
      <c r="A44" s="40"/>
      <c r="B44" s="75"/>
      <c r="C44" s="74"/>
      <c r="D44" s="63"/>
      <c r="E44" s="1206"/>
      <c r="F44" s="1206"/>
      <c r="G44" s="1206"/>
      <c r="H44" s="1206"/>
      <c r="I44" s="1206"/>
      <c r="J44" s="1206"/>
      <c r="K44" s="1206"/>
      <c r="L44" s="1206"/>
      <c r="M44" s="1206"/>
      <c r="N44" s="1206"/>
      <c r="O44" s="1206"/>
      <c r="P44" s="1206"/>
      <c r="Q44" s="1206"/>
      <c r="R44" s="1206"/>
      <c r="S44" s="1206"/>
      <c r="T44" s="1206"/>
      <c r="U44" s="1206"/>
      <c r="V44" s="1206"/>
      <c r="W44" s="1206"/>
      <c r="X44" s="1206"/>
      <c r="Y44" s="56"/>
    </row>
    <row r="45" spans="1:25" ht="15" hidden="1">
      <c r="A45" s="40"/>
      <c r="B45" s="75"/>
      <c r="C45" s="74"/>
      <c r="D45" s="63"/>
      <c r="E45" s="1206"/>
      <c r="F45" s="1206"/>
      <c r="G45" s="1206"/>
      <c r="H45" s="1206"/>
      <c r="I45" s="1206"/>
      <c r="J45" s="1206"/>
      <c r="K45" s="1206"/>
      <c r="L45" s="1206"/>
      <c r="M45" s="1206"/>
      <c r="N45" s="1206"/>
      <c r="O45" s="1206"/>
      <c r="P45" s="1206"/>
      <c r="Q45" s="1206"/>
      <c r="R45" s="1206"/>
      <c r="S45" s="1206"/>
      <c r="T45" s="1206"/>
      <c r="U45" s="1206"/>
      <c r="V45" s="1206"/>
      <c r="W45" s="1206"/>
      <c r="X45" s="1206"/>
      <c r="Y45" s="56"/>
    </row>
    <row r="46" spans="1:25" ht="24" hidden="1" customHeight="1">
      <c r="A46" s="40"/>
      <c r="B46" s="75"/>
      <c r="C46" s="74"/>
      <c r="D46" s="58"/>
      <c r="E46" s="1217" t="s">
        <v>235</v>
      </c>
      <c r="F46" s="1217"/>
      <c r="G46" s="1217"/>
      <c r="H46" s="1217"/>
      <c r="I46" s="1217"/>
      <c r="J46" s="1217"/>
      <c r="K46" s="1217"/>
      <c r="L46" s="1217"/>
      <c r="M46" s="1217"/>
      <c r="N46" s="1217"/>
      <c r="O46" s="1217"/>
      <c r="P46" s="1217"/>
      <c r="Q46" s="1217"/>
      <c r="R46" s="1217"/>
      <c r="S46" s="1217"/>
      <c r="T46" s="1217"/>
      <c r="U46" s="1217"/>
      <c r="V46" s="1217"/>
      <c r="W46" s="1217"/>
      <c r="X46" s="1217"/>
      <c r="Y46" s="56"/>
    </row>
    <row r="47" spans="1:25" ht="37.5" hidden="1" customHeight="1">
      <c r="A47" s="40"/>
      <c r="B47" s="75"/>
      <c r="C47" s="74"/>
      <c r="D47" s="58"/>
      <c r="E47" s="1217"/>
      <c r="F47" s="1217"/>
      <c r="G47" s="1217"/>
      <c r="H47" s="1217"/>
      <c r="I47" s="1217"/>
      <c r="J47" s="1217"/>
      <c r="K47" s="1217"/>
      <c r="L47" s="1217"/>
      <c r="M47" s="1217"/>
      <c r="N47" s="1217"/>
      <c r="O47" s="1217"/>
      <c r="P47" s="1217"/>
      <c r="Q47" s="1217"/>
      <c r="R47" s="1217"/>
      <c r="S47" s="1217"/>
      <c r="T47" s="1217"/>
      <c r="U47" s="1217"/>
      <c r="V47" s="1217"/>
      <c r="W47" s="1217"/>
      <c r="X47" s="1217"/>
      <c r="Y47" s="56"/>
    </row>
    <row r="48" spans="1:25" ht="24" hidden="1" customHeight="1">
      <c r="A48" s="40"/>
      <c r="B48" s="75"/>
      <c r="C48" s="74"/>
      <c r="D48" s="58"/>
      <c r="E48" s="1217"/>
      <c r="F48" s="1217"/>
      <c r="G48" s="1217"/>
      <c r="H48" s="1217"/>
      <c r="I48" s="1217"/>
      <c r="J48" s="1217"/>
      <c r="K48" s="1217"/>
      <c r="L48" s="1217"/>
      <c r="M48" s="1217"/>
      <c r="N48" s="1217"/>
      <c r="O48" s="1217"/>
      <c r="P48" s="1217"/>
      <c r="Q48" s="1217"/>
      <c r="R48" s="1217"/>
      <c r="S48" s="1217"/>
      <c r="T48" s="1217"/>
      <c r="U48" s="1217"/>
      <c r="V48" s="1217"/>
      <c r="W48" s="1217"/>
      <c r="X48" s="1217"/>
      <c r="Y48" s="56"/>
    </row>
    <row r="49" spans="1:25" ht="51" hidden="1" customHeight="1">
      <c r="A49" s="40"/>
      <c r="B49" s="75"/>
      <c r="C49" s="74"/>
      <c r="D49" s="58"/>
      <c r="E49" s="1217"/>
      <c r="F49" s="1217"/>
      <c r="G49" s="1217"/>
      <c r="H49" s="1217"/>
      <c r="I49" s="1217"/>
      <c r="J49" s="1217"/>
      <c r="K49" s="1217"/>
      <c r="L49" s="1217"/>
      <c r="M49" s="1217"/>
      <c r="N49" s="1217"/>
      <c r="O49" s="1217"/>
      <c r="P49" s="1217"/>
      <c r="Q49" s="1217"/>
      <c r="R49" s="1217"/>
      <c r="S49" s="1217"/>
      <c r="T49" s="1217"/>
      <c r="U49" s="1217"/>
      <c r="V49" s="1217"/>
      <c r="W49" s="1217"/>
      <c r="X49" s="1217"/>
      <c r="Y49" s="56"/>
    </row>
    <row r="50" spans="1:25" ht="15" hidden="1">
      <c r="A50" s="40"/>
      <c r="B50" s="75"/>
      <c r="C50" s="74"/>
      <c r="D50" s="58"/>
      <c r="E50" s="1217"/>
      <c r="F50" s="1217"/>
      <c r="G50" s="1217"/>
      <c r="H50" s="1217"/>
      <c r="I50" s="1217"/>
      <c r="J50" s="1217"/>
      <c r="K50" s="1217"/>
      <c r="L50" s="1217"/>
      <c r="M50" s="1217"/>
      <c r="N50" s="1217"/>
      <c r="O50" s="1217"/>
      <c r="P50" s="1217"/>
      <c r="Q50" s="1217"/>
      <c r="R50" s="1217"/>
      <c r="S50" s="1217"/>
      <c r="T50" s="1217"/>
      <c r="U50" s="1217"/>
      <c r="V50" s="1217"/>
      <c r="W50" s="1217"/>
      <c r="X50" s="1217"/>
      <c r="Y50" s="56"/>
    </row>
    <row r="51" spans="1:25" ht="15" hidden="1">
      <c r="A51" s="40"/>
      <c r="B51" s="75"/>
      <c r="C51" s="74"/>
      <c r="D51" s="58"/>
      <c r="E51" s="1217"/>
      <c r="F51" s="1217"/>
      <c r="G51" s="1217"/>
      <c r="H51" s="1217"/>
      <c r="I51" s="1217"/>
      <c r="J51" s="1217"/>
      <c r="K51" s="1217"/>
      <c r="L51" s="1217"/>
      <c r="M51" s="1217"/>
      <c r="N51" s="1217"/>
      <c r="O51" s="1217"/>
      <c r="P51" s="1217"/>
      <c r="Q51" s="1217"/>
      <c r="R51" s="1217"/>
      <c r="S51" s="1217"/>
      <c r="T51" s="1217"/>
      <c r="U51" s="1217"/>
      <c r="V51" s="1217"/>
      <c r="W51" s="1217"/>
      <c r="X51" s="1217"/>
      <c r="Y51" s="56"/>
    </row>
    <row r="52" spans="1:25" ht="15" hidden="1">
      <c r="A52" s="40"/>
      <c r="B52" s="75"/>
      <c r="C52" s="74"/>
      <c r="D52" s="58"/>
      <c r="E52" s="1217"/>
      <c r="F52" s="1217"/>
      <c r="G52" s="1217"/>
      <c r="H52" s="1217"/>
      <c r="I52" s="1217"/>
      <c r="J52" s="1217"/>
      <c r="K52" s="1217"/>
      <c r="L52" s="1217"/>
      <c r="M52" s="1217"/>
      <c r="N52" s="1217"/>
      <c r="O52" s="1217"/>
      <c r="P52" s="1217"/>
      <c r="Q52" s="1217"/>
      <c r="R52" s="1217"/>
      <c r="S52" s="1217"/>
      <c r="T52" s="1217"/>
      <c r="U52" s="1217"/>
      <c r="V52" s="1217"/>
      <c r="W52" s="1217"/>
      <c r="X52" s="1217"/>
      <c r="Y52" s="56"/>
    </row>
    <row r="53" spans="1:25" ht="15" hidden="1">
      <c r="A53" s="40"/>
      <c r="B53" s="75"/>
      <c r="C53" s="74"/>
      <c r="D53" s="58"/>
      <c r="E53" s="1217"/>
      <c r="F53" s="1217"/>
      <c r="G53" s="1217"/>
      <c r="H53" s="1217"/>
      <c r="I53" s="1217"/>
      <c r="J53" s="1217"/>
      <c r="K53" s="1217"/>
      <c r="L53" s="1217"/>
      <c r="M53" s="1217"/>
      <c r="N53" s="1217"/>
      <c r="O53" s="1217"/>
      <c r="P53" s="1217"/>
      <c r="Q53" s="1217"/>
      <c r="R53" s="1217"/>
      <c r="S53" s="1217"/>
      <c r="T53" s="1217"/>
      <c r="U53" s="1217"/>
      <c r="V53" s="1217"/>
      <c r="W53" s="1217"/>
      <c r="X53" s="1217"/>
      <c r="Y53" s="56"/>
    </row>
    <row r="54" spans="1:25" ht="15" hidden="1">
      <c r="A54" s="40"/>
      <c r="B54" s="75"/>
      <c r="C54" s="74"/>
      <c r="D54" s="58"/>
      <c r="E54" s="1217"/>
      <c r="F54" s="1217"/>
      <c r="G54" s="1217"/>
      <c r="H54" s="1217"/>
      <c r="I54" s="1217"/>
      <c r="J54" s="1217"/>
      <c r="K54" s="1217"/>
      <c r="L54" s="1217"/>
      <c r="M54" s="1217"/>
      <c r="N54" s="1217"/>
      <c r="O54" s="1217"/>
      <c r="P54" s="1217"/>
      <c r="Q54" s="1217"/>
      <c r="R54" s="1217"/>
      <c r="S54" s="1217"/>
      <c r="T54" s="1217"/>
      <c r="U54" s="1217"/>
      <c r="V54" s="1217"/>
      <c r="W54" s="1217"/>
      <c r="X54" s="1217"/>
      <c r="Y54" s="56"/>
    </row>
    <row r="55" spans="1:25" ht="15" hidden="1">
      <c r="A55" s="40"/>
      <c r="B55" s="75"/>
      <c r="C55" s="74"/>
      <c r="D55" s="58"/>
      <c r="E55" s="1217"/>
      <c r="F55" s="1217"/>
      <c r="G55" s="1217"/>
      <c r="H55" s="1217"/>
      <c r="I55" s="1217"/>
      <c r="J55" s="1217"/>
      <c r="K55" s="1217"/>
      <c r="L55" s="1217"/>
      <c r="M55" s="1217"/>
      <c r="N55" s="1217"/>
      <c r="O55" s="1217"/>
      <c r="P55" s="1217"/>
      <c r="Q55" s="1217"/>
      <c r="R55" s="1217"/>
      <c r="S55" s="1217"/>
      <c r="T55" s="1217"/>
      <c r="U55" s="1217"/>
      <c r="V55" s="1217"/>
      <c r="W55" s="1217"/>
      <c r="X55" s="1217"/>
      <c r="Y55" s="56"/>
    </row>
    <row r="56" spans="1:25" ht="25.5" hidden="1" customHeight="1">
      <c r="A56" s="40"/>
      <c r="B56" s="75"/>
      <c r="C56" s="74"/>
      <c r="D56" s="63"/>
      <c r="E56" s="1217"/>
      <c r="F56" s="1217"/>
      <c r="G56" s="1217"/>
      <c r="H56" s="1217"/>
      <c r="I56" s="1217"/>
      <c r="J56" s="1217"/>
      <c r="K56" s="1217"/>
      <c r="L56" s="1217"/>
      <c r="M56" s="1217"/>
      <c r="N56" s="1217"/>
      <c r="O56" s="1217"/>
      <c r="P56" s="1217"/>
      <c r="Q56" s="1217"/>
      <c r="R56" s="1217"/>
      <c r="S56" s="1217"/>
      <c r="T56" s="1217"/>
      <c r="U56" s="1217"/>
      <c r="V56" s="1217"/>
      <c r="W56" s="1217"/>
      <c r="X56" s="1217"/>
      <c r="Y56" s="56"/>
    </row>
    <row r="57" spans="1:25" ht="15" hidden="1">
      <c r="A57" s="40"/>
      <c r="B57" s="75"/>
      <c r="C57" s="74"/>
      <c r="D57" s="63"/>
      <c r="E57" s="1217"/>
      <c r="F57" s="1217"/>
      <c r="G57" s="1217"/>
      <c r="H57" s="1217"/>
      <c r="I57" s="1217"/>
      <c r="J57" s="1217"/>
      <c r="K57" s="1217"/>
      <c r="L57" s="1217"/>
      <c r="M57" s="1217"/>
      <c r="N57" s="1217"/>
      <c r="O57" s="1217"/>
      <c r="P57" s="1217"/>
      <c r="Q57" s="1217"/>
      <c r="R57" s="1217"/>
      <c r="S57" s="1217"/>
      <c r="T57" s="1217"/>
      <c r="U57" s="1217"/>
      <c r="V57" s="1217"/>
      <c r="W57" s="1217"/>
      <c r="X57" s="1217"/>
      <c r="Y57" s="56"/>
    </row>
    <row r="58" spans="1:25" ht="15" hidden="1" customHeight="1">
      <c r="A58" s="40"/>
      <c r="B58" s="75"/>
      <c r="C58" s="74"/>
      <c r="D58" s="58"/>
      <c r="E58" s="1203" t="s">
        <v>393</v>
      </c>
      <c r="F58" s="1203"/>
      <c r="G58" s="1203"/>
      <c r="H58" s="1203"/>
      <c r="I58" s="1203"/>
      <c r="J58" s="1203"/>
      <c r="K58" s="1203"/>
      <c r="L58" s="1203"/>
      <c r="M58" s="1203"/>
      <c r="N58" s="1203"/>
      <c r="O58" s="1203"/>
      <c r="P58" s="1203"/>
      <c r="Q58" s="1203"/>
      <c r="R58" s="1203"/>
      <c r="S58" s="1203"/>
      <c r="T58" s="1203"/>
      <c r="U58" s="1203"/>
      <c r="V58" s="223"/>
      <c r="W58" s="223"/>
      <c r="X58" s="223"/>
      <c r="Y58" s="56"/>
    </row>
    <row r="59" spans="1:25" ht="15" hidden="1" customHeight="1">
      <c r="A59" s="40"/>
      <c r="B59" s="75"/>
      <c r="C59" s="74"/>
      <c r="D59" s="58"/>
      <c r="E59" s="1218"/>
      <c r="F59" s="1218"/>
      <c r="G59" s="1218"/>
      <c r="H59" s="1211"/>
      <c r="I59" s="1212"/>
      <c r="J59" s="1212"/>
      <c r="K59" s="1212"/>
      <c r="L59" s="1212"/>
      <c r="M59" s="1212"/>
      <c r="N59" s="1212"/>
      <c r="O59" s="1212"/>
      <c r="P59" s="1212"/>
      <c r="Q59" s="1212"/>
      <c r="R59" s="1212"/>
      <c r="S59" s="1212"/>
      <c r="T59" s="1212"/>
      <c r="U59" s="1212"/>
      <c r="V59" s="1212"/>
      <c r="W59" s="1212"/>
      <c r="X59" s="1212"/>
      <c r="Y59" s="56"/>
    </row>
    <row r="60" spans="1:25" ht="15" hidden="1" customHeight="1">
      <c r="A60" s="40"/>
      <c r="B60" s="75"/>
      <c r="C60" s="74"/>
      <c r="D60" s="58"/>
      <c r="E60" s="1214"/>
      <c r="F60" s="1214"/>
      <c r="G60" s="1214"/>
      <c r="H60" s="1216"/>
      <c r="I60" s="1216"/>
      <c r="J60" s="1216"/>
      <c r="K60" s="1216"/>
      <c r="L60" s="1216"/>
      <c r="M60" s="1216"/>
      <c r="N60" s="1216"/>
      <c r="O60" s="1216"/>
      <c r="P60" s="1216"/>
      <c r="Q60" s="1216"/>
      <c r="R60" s="1216"/>
      <c r="S60" s="1216"/>
      <c r="T60" s="1216"/>
      <c r="U60" s="1216"/>
      <c r="V60" s="1216"/>
      <c r="W60" s="1216"/>
      <c r="X60" s="1216"/>
      <c r="Y60" s="56"/>
    </row>
    <row r="61" spans="1:25" ht="15" hidden="1">
      <c r="A61" s="40"/>
      <c r="B61" s="75"/>
      <c r="C61" s="74"/>
      <c r="D61" s="58"/>
      <c r="E61" s="67"/>
      <c r="F61" s="65"/>
      <c r="G61" s="66"/>
      <c r="H61" s="1216"/>
      <c r="I61" s="1216"/>
      <c r="J61" s="1216"/>
      <c r="K61" s="1216"/>
      <c r="L61" s="1216"/>
      <c r="M61" s="1216"/>
      <c r="N61" s="1216"/>
      <c r="O61" s="1216"/>
      <c r="P61" s="1216"/>
      <c r="Q61" s="1216"/>
      <c r="R61" s="1216"/>
      <c r="S61" s="1216"/>
      <c r="T61" s="1216"/>
      <c r="U61" s="1216"/>
      <c r="V61" s="1216"/>
      <c r="W61" s="1216"/>
      <c r="X61" s="1216"/>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3" t="s">
        <v>394</v>
      </c>
      <c r="F70" s="1203"/>
      <c r="G70" s="1203"/>
      <c r="H70" s="1203"/>
      <c r="I70" s="1203"/>
      <c r="J70" s="1203"/>
      <c r="K70" s="1203"/>
      <c r="L70" s="1203"/>
      <c r="M70" s="1203"/>
      <c r="N70" s="1203"/>
      <c r="O70" s="1203"/>
      <c r="P70" s="1203"/>
      <c r="Q70" s="1203"/>
      <c r="R70" s="1203"/>
      <c r="S70" s="1203"/>
      <c r="T70" s="1203"/>
      <c r="U70" s="418"/>
      <c r="V70" s="418"/>
      <c r="W70" s="418"/>
      <c r="X70" s="418"/>
      <c r="Y70" s="56"/>
    </row>
    <row r="71" spans="1:25" ht="15" hidden="1">
      <c r="A71" s="40"/>
      <c r="B71" s="75"/>
      <c r="C71" s="74"/>
      <c r="D71" s="58"/>
      <c r="E71" s="1203" t="s">
        <v>564</v>
      </c>
      <c r="F71" s="1203"/>
      <c r="G71" s="1203"/>
      <c r="H71" s="1203"/>
      <c r="I71" s="1203"/>
      <c r="J71" s="1203"/>
      <c r="K71" s="1203"/>
      <c r="L71" s="1203"/>
      <c r="M71" s="1203"/>
      <c r="N71" s="1203"/>
      <c r="O71" s="1203"/>
      <c r="P71" s="1203"/>
      <c r="Q71" s="1203"/>
      <c r="R71" s="1203"/>
      <c r="S71" s="1203"/>
      <c r="T71" s="1203"/>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3" t="s">
        <v>393</v>
      </c>
      <c r="F81" s="1203"/>
      <c r="G81" s="1203"/>
      <c r="H81" s="1203"/>
      <c r="I81" s="1203"/>
      <c r="J81" s="1203"/>
      <c r="K81" s="1203"/>
      <c r="L81" s="1203"/>
      <c r="M81" s="1203"/>
      <c r="N81" s="1203"/>
      <c r="O81" s="1203"/>
      <c r="P81" s="1203"/>
      <c r="Q81" s="1203"/>
      <c r="R81" s="1203"/>
      <c r="S81" s="1203"/>
      <c r="T81" s="1203"/>
      <c r="U81" s="1203"/>
      <c r="V81" s="223"/>
      <c r="W81" s="223"/>
      <c r="X81" s="223"/>
      <c r="Y81" s="56"/>
    </row>
    <row r="82" spans="1:25" ht="15" hidden="1" customHeight="1">
      <c r="A82" s="40"/>
      <c r="B82" s="75"/>
      <c r="C82" s="74"/>
      <c r="D82" s="58"/>
      <c r="E82" s="1214"/>
      <c r="F82" s="1214"/>
      <c r="G82" s="1214"/>
      <c r="H82" s="1211"/>
      <c r="I82" s="1212"/>
      <c r="J82" s="1212"/>
      <c r="K82" s="1212"/>
      <c r="L82" s="1212"/>
      <c r="M82" s="1212"/>
      <c r="N82" s="1212"/>
      <c r="O82" s="1212"/>
      <c r="P82" s="1212"/>
      <c r="Q82" s="1212"/>
      <c r="R82" s="1212"/>
      <c r="S82" s="1212"/>
      <c r="T82" s="1212"/>
      <c r="U82" s="1212"/>
      <c r="V82" s="1212"/>
      <c r="W82" s="1212"/>
      <c r="X82" s="1212"/>
      <c r="Y82" s="56"/>
    </row>
    <row r="83" spans="1:25" ht="15" hidden="1" customHeight="1">
      <c r="A83" s="40"/>
      <c r="B83" s="75"/>
      <c r="C83" s="74"/>
      <c r="D83" s="58"/>
      <c r="Y83" s="56"/>
    </row>
    <row r="84" spans="1:25" ht="15" hidden="1" customHeight="1">
      <c r="A84" s="40"/>
      <c r="B84" s="75"/>
      <c r="C84" s="74"/>
      <c r="D84" s="58"/>
      <c r="E84" s="67"/>
      <c r="F84" s="65"/>
      <c r="G84" s="66"/>
      <c r="H84" s="1216"/>
      <c r="I84" s="1216"/>
      <c r="J84" s="1216"/>
      <c r="K84" s="1216"/>
      <c r="L84" s="1216"/>
      <c r="M84" s="1216"/>
      <c r="N84" s="1216"/>
      <c r="O84" s="1216"/>
      <c r="P84" s="1216"/>
      <c r="Q84" s="1216"/>
      <c r="R84" s="1216"/>
      <c r="S84" s="1216"/>
      <c r="T84" s="1216"/>
      <c r="U84" s="1216"/>
      <c r="V84" s="1216"/>
      <c r="W84" s="1216"/>
      <c r="X84" s="1216"/>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5" t="s">
        <v>234</v>
      </c>
      <c r="F98" s="1215"/>
      <c r="G98" s="1215"/>
      <c r="H98" s="1215"/>
      <c r="I98" s="1215"/>
      <c r="J98" s="1215"/>
      <c r="K98" s="1215"/>
      <c r="L98" s="1215"/>
      <c r="M98" s="1215"/>
      <c r="N98" s="1215"/>
      <c r="O98" s="1215"/>
      <c r="P98" s="1215"/>
      <c r="Q98" s="1215"/>
      <c r="R98" s="1215"/>
      <c r="S98" s="1215"/>
      <c r="T98" s="1215"/>
      <c r="U98" s="1215"/>
      <c r="V98" s="1215"/>
      <c r="W98" s="1215"/>
      <c r="X98" s="1215"/>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3" t="s">
        <v>233</v>
      </c>
      <c r="G100" s="1213"/>
      <c r="H100" s="1213"/>
      <c r="I100" s="1213"/>
      <c r="J100" s="1213"/>
      <c r="K100" s="1213"/>
      <c r="L100" s="1213"/>
      <c r="M100" s="1213"/>
      <c r="N100" s="1213"/>
      <c r="O100" s="1213"/>
      <c r="P100" s="1213"/>
      <c r="Q100" s="1213"/>
      <c r="R100" s="1213"/>
      <c r="S100" s="1213"/>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3" t="s">
        <v>232</v>
      </c>
      <c r="G102" s="1213"/>
      <c r="H102" s="1213"/>
      <c r="I102" s="1213"/>
      <c r="J102" s="1213"/>
      <c r="K102" s="1213"/>
      <c r="L102" s="1213"/>
      <c r="M102" s="1213"/>
      <c r="N102" s="1213"/>
      <c r="O102" s="1213"/>
      <c r="P102" s="1213"/>
      <c r="Q102" s="1213"/>
      <c r="R102" s="1213"/>
      <c r="S102" s="1213"/>
      <c r="T102" s="1213"/>
      <c r="U102" s="1213"/>
      <c r="V102" s="1213"/>
      <c r="W102" s="1213"/>
      <c r="X102" s="1213"/>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6" t="s">
        <v>732</v>
      </c>
      <c r="M5" s="1306"/>
      <c r="N5" s="1306"/>
      <c r="O5" s="1306"/>
      <c r="P5" s="1306"/>
      <c r="Q5" s="1306"/>
      <c r="R5" s="1306"/>
      <c r="S5" s="1306"/>
      <c r="T5" s="1306"/>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1661</v>
      </c>
      <c r="P9" s="1283"/>
      <c r="Q9" s="1283"/>
      <c r="R9" s="1283"/>
      <c r="S9" s="1283"/>
      <c r="T9" s="1283"/>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5" s="539" customFormat="1" ht="11.25" hidden="1" customHeight="1">
      <c r="A11" s="559"/>
      <c r="B11" s="559"/>
      <c r="C11" s="559"/>
      <c r="D11" s="559"/>
      <c r="E11" s="559"/>
      <c r="F11" s="559"/>
      <c r="G11" s="559"/>
      <c r="H11" s="559"/>
      <c r="L11" s="1307"/>
      <c r="M11" s="1307"/>
      <c r="N11" s="536"/>
      <c r="O11" s="1324"/>
      <c r="P11" s="1324"/>
      <c r="Q11" s="1324"/>
      <c r="R11" s="1324"/>
      <c r="S11" s="1324"/>
      <c r="T11" s="1324"/>
      <c r="U11" s="557" t="s">
        <v>371</v>
      </c>
      <c r="X11" s="559"/>
      <c r="Y11" s="559"/>
      <c r="Z11" s="559"/>
      <c r="AA11" s="559"/>
      <c r="AB11" s="559"/>
      <c r="AC11" s="559"/>
      <c r="AD11" s="559"/>
      <c r="AE11" s="559"/>
      <c r="AF11" s="559"/>
      <c r="AG11" s="559"/>
      <c r="AH11" s="559"/>
      <c r="AI11" s="559"/>
    </row>
    <row r="12" spans="1:35">
      <c r="J12" s="499"/>
      <c r="K12" s="499"/>
      <c r="L12" s="494"/>
      <c r="M12" s="494"/>
      <c r="N12" s="494"/>
      <c r="O12" s="1325"/>
      <c r="P12" s="1325"/>
      <c r="Q12" s="1325"/>
      <c r="R12" s="1325"/>
      <c r="S12" s="1325"/>
      <c r="T12" s="1325"/>
      <c r="U12" s="1325"/>
    </row>
    <row r="13" spans="1:35" ht="14.25" customHeight="1">
      <c r="J13" s="499"/>
      <c r="K13" s="499"/>
      <c r="L13" s="1225" t="s">
        <v>445</v>
      </c>
      <c r="M13" s="1225"/>
      <c r="N13" s="1225"/>
      <c r="O13" s="1225"/>
      <c r="P13" s="1225"/>
      <c r="Q13" s="1225"/>
      <c r="R13" s="1225"/>
      <c r="S13" s="1225"/>
      <c r="T13" s="1225"/>
      <c r="U13" s="1225"/>
      <c r="V13" s="1225"/>
      <c r="W13" s="1225" t="s">
        <v>446</v>
      </c>
    </row>
    <row r="14" spans="1:35" ht="14.25" customHeight="1">
      <c r="J14" s="499"/>
      <c r="K14" s="499"/>
      <c r="L14" s="1290" t="s">
        <v>91</v>
      </c>
      <c r="M14" s="1290" t="s">
        <v>602</v>
      </c>
      <c r="N14" s="491"/>
      <c r="O14" s="1291" t="s">
        <v>604</v>
      </c>
      <c r="P14" s="1292"/>
      <c r="Q14" s="1292"/>
      <c r="R14" s="1292"/>
      <c r="S14" s="1292"/>
      <c r="T14" s="1293"/>
      <c r="U14" s="1301" t="s">
        <v>339</v>
      </c>
      <c r="V14" s="1287" t="s">
        <v>274</v>
      </c>
      <c r="W14" s="1225"/>
    </row>
    <row r="15" spans="1:35" ht="14.25" customHeight="1">
      <c r="J15" s="499"/>
      <c r="K15" s="499"/>
      <c r="L15" s="1290"/>
      <c r="M15" s="1290"/>
      <c r="N15" s="491"/>
      <c r="O15" s="1296" t="s">
        <v>590</v>
      </c>
      <c r="P15" s="1294"/>
      <c r="Q15" s="1295"/>
      <c r="R15" s="1299" t="s">
        <v>615</v>
      </c>
      <c r="S15" s="1299"/>
      <c r="T15" s="1300"/>
      <c r="U15" s="1302"/>
      <c r="V15" s="1288"/>
      <c r="W15" s="1225"/>
    </row>
    <row r="16" spans="1:35" ht="30" customHeight="1">
      <c r="J16" s="499"/>
      <c r="K16" s="499"/>
      <c r="L16" s="1290"/>
      <c r="M16" s="1290"/>
      <c r="N16" s="490"/>
      <c r="O16" s="1297"/>
      <c r="P16" s="505"/>
      <c r="Q16" s="505"/>
      <c r="R16" s="506" t="s">
        <v>273</v>
      </c>
      <c r="S16" s="1285" t="s">
        <v>272</v>
      </c>
      <c r="T16" s="1286"/>
      <c r="U16" s="1303"/>
      <c r="V16" s="1289"/>
      <c r="W16" s="1225"/>
    </row>
    <row r="17" spans="1:36">
      <c r="J17" s="499"/>
      <c r="K17" s="538">
        <v>1</v>
      </c>
      <c r="L17" s="616" t="s">
        <v>92</v>
      </c>
      <c r="M17" s="616" t="s">
        <v>48</v>
      </c>
      <c r="N17" s="636" t="s">
        <v>48</v>
      </c>
      <c r="O17" s="617">
        <f ca="1">OFFSET(O17,0,-1)+1</f>
        <v>3</v>
      </c>
      <c r="P17" s="618">
        <f ca="1">OFFSET(P17,0,-1)</f>
        <v>3</v>
      </c>
      <c r="Q17" s="618">
        <f ca="1">OFFSET(Q17,0,-1)</f>
        <v>3</v>
      </c>
      <c r="R17" s="617">
        <f ca="1">OFFSET(R17,0,-1)+1</f>
        <v>4</v>
      </c>
      <c r="S17" s="1308">
        <f ca="1">OFFSET(S17,0,-1)+1</f>
        <v>5</v>
      </c>
      <c r="T17" s="1308"/>
      <c r="U17" s="617">
        <f ca="1">OFFSET(U17,0,-2)+1</f>
        <v>6</v>
      </c>
      <c r="V17" s="618">
        <f ca="1">OFFSET(V17,0,-1)</f>
        <v>6</v>
      </c>
      <c r="W17" s="617">
        <f ca="1">OFFSET(W17,0,-1)+1</f>
        <v>7</v>
      </c>
    </row>
    <row r="18" spans="1:36" ht="22.5">
      <c r="A18" s="1309">
        <v>1</v>
      </c>
      <c r="B18" s="867"/>
      <c r="C18" s="867"/>
      <c r="D18" s="867"/>
      <c r="E18" s="868"/>
      <c r="F18" s="869"/>
      <c r="G18" s="867"/>
      <c r="H18" s="867"/>
      <c r="I18" s="870"/>
      <c r="J18" s="865"/>
      <c r="K18" s="874">
        <v>1</v>
      </c>
      <c r="L18" s="562">
        <f>mergeValue(A18)</f>
        <v>1</v>
      </c>
      <c r="M18" s="610" t="s">
        <v>19</v>
      </c>
      <c r="N18" s="549"/>
      <c r="O18" s="1321"/>
      <c r="P18" s="1321"/>
      <c r="Q18" s="1321"/>
      <c r="R18" s="1321"/>
      <c r="S18" s="1321"/>
      <c r="T18" s="1321"/>
      <c r="U18" s="1321"/>
      <c r="V18" s="1321"/>
      <c r="W18" s="599" t="s">
        <v>718</v>
      </c>
    </row>
    <row r="19" spans="1:36" ht="22.5">
      <c r="A19" s="1309"/>
      <c r="B19" s="1309">
        <v>1</v>
      </c>
      <c r="C19" s="867"/>
      <c r="D19" s="867"/>
      <c r="E19" s="869"/>
      <c r="F19" s="869"/>
      <c r="G19" s="867"/>
      <c r="H19" s="867"/>
      <c r="I19" s="864"/>
      <c r="J19" s="863"/>
      <c r="K19" s="874">
        <v>1</v>
      </c>
      <c r="L19" s="562" t="str">
        <f>mergeValue(A19) &amp;"."&amp; mergeValue(B19)</f>
        <v>1.1</v>
      </c>
      <c r="M19" s="516" t="s">
        <v>15</v>
      </c>
      <c r="N19" s="549"/>
      <c r="O19" s="1321"/>
      <c r="P19" s="1321"/>
      <c r="Q19" s="1321"/>
      <c r="R19" s="1321"/>
      <c r="S19" s="1321"/>
      <c r="T19" s="1321"/>
      <c r="U19" s="1321"/>
      <c r="V19" s="1321"/>
      <c r="W19" s="599" t="s">
        <v>459</v>
      </c>
    </row>
    <row r="20" spans="1:36" ht="22.5">
      <c r="A20" s="1309"/>
      <c r="B20" s="1309"/>
      <c r="C20" s="1309">
        <v>1</v>
      </c>
      <c r="D20" s="867"/>
      <c r="E20" s="869"/>
      <c r="F20" s="869"/>
      <c r="G20" s="867"/>
      <c r="H20" s="867"/>
      <c r="I20" s="871"/>
      <c r="J20" s="863"/>
      <c r="K20" s="874">
        <v>1</v>
      </c>
      <c r="L20" s="562" t="str">
        <f>mergeValue(A20) &amp;"."&amp; mergeValue(B20)&amp;"."&amp; mergeValue(C20)</f>
        <v>1.1.1</v>
      </c>
      <c r="M20" s="517" t="s">
        <v>7</v>
      </c>
      <c r="N20" s="549"/>
      <c r="O20" s="1321"/>
      <c r="P20" s="1321"/>
      <c r="Q20" s="1321"/>
      <c r="R20" s="1321"/>
      <c r="S20" s="1321"/>
      <c r="T20" s="1321"/>
      <c r="U20" s="1321"/>
      <c r="V20" s="1321"/>
      <c r="W20" s="599" t="s">
        <v>600</v>
      </c>
    </row>
    <row r="21" spans="1:36" ht="22.5">
      <c r="A21" s="1309"/>
      <c r="B21" s="1309"/>
      <c r="C21" s="1309"/>
      <c r="D21" s="1309">
        <v>1</v>
      </c>
      <c r="E21" s="869"/>
      <c r="F21" s="869"/>
      <c r="G21" s="867"/>
      <c r="H21" s="867"/>
      <c r="I21" s="1309">
        <v>1</v>
      </c>
      <c r="J21" s="863"/>
      <c r="K21" s="874">
        <v>1</v>
      </c>
      <c r="L21" s="562" t="str">
        <f>mergeValue(A21) &amp;"."&amp; mergeValue(B21)&amp;"."&amp; mergeValue(C21)&amp;"."&amp; mergeValue(D21)</f>
        <v>1.1.1.1</v>
      </c>
      <c r="M21" s="518" t="s">
        <v>21</v>
      </c>
      <c r="N21" s="549"/>
      <c r="O21" s="1321"/>
      <c r="P21" s="1321"/>
      <c r="Q21" s="1321"/>
      <c r="R21" s="1321"/>
      <c r="S21" s="1321"/>
      <c r="T21" s="1321"/>
      <c r="U21" s="1321"/>
      <c r="V21" s="1321"/>
      <c r="W21" s="599" t="s">
        <v>601</v>
      </c>
    </row>
    <row r="22" spans="1:36" ht="11.25" hidden="1" customHeight="1">
      <c r="A22" s="1309"/>
      <c r="B22" s="1309"/>
      <c r="C22" s="1309"/>
      <c r="D22" s="1309"/>
      <c r="E22" s="1309">
        <v>1</v>
      </c>
      <c r="F22" s="869"/>
      <c r="G22" s="867"/>
      <c r="H22" s="867"/>
      <c r="I22" s="1309"/>
      <c r="J22" s="869"/>
      <c r="K22" s="874">
        <v>1</v>
      </c>
      <c r="L22" s="562"/>
      <c r="M22" s="524"/>
      <c r="N22" s="550"/>
      <c r="O22" s="600"/>
      <c r="P22" s="600"/>
      <c r="Q22" s="600"/>
      <c r="R22" s="600"/>
      <c r="S22" s="600"/>
      <c r="T22" s="600"/>
      <c r="U22" s="562"/>
      <c r="V22" s="477"/>
      <c r="W22" s="529"/>
    </row>
    <row r="23" spans="1:36" ht="33.75">
      <c r="A23" s="1309"/>
      <c r="B23" s="1309"/>
      <c r="C23" s="1309"/>
      <c r="D23" s="1309"/>
      <c r="E23" s="1309"/>
      <c r="F23" s="1309">
        <v>1</v>
      </c>
      <c r="G23" s="867"/>
      <c r="H23" s="867"/>
      <c r="I23" s="1309"/>
      <c r="J23" s="1326"/>
      <c r="K23" s="874">
        <v>1</v>
      </c>
      <c r="L23" s="562" t="str">
        <f>mergeValue(A23) &amp;"."&amp; mergeValue(B23)&amp;"."&amp; mergeValue(C23)&amp;"."&amp; mergeValue(D23)&amp;"."&amp;  mergeValue(F23)</f>
        <v>1.1.1.1.1</v>
      </c>
      <c r="M23" s="524" t="s">
        <v>9</v>
      </c>
      <c r="N23" s="550"/>
      <c r="O23" s="1311"/>
      <c r="P23" s="1311"/>
      <c r="Q23" s="1311"/>
      <c r="R23" s="1311"/>
      <c r="S23" s="1311"/>
      <c r="T23" s="1311"/>
      <c r="U23" s="1311"/>
      <c r="V23" s="1311"/>
      <c r="W23" s="599" t="s">
        <v>720</v>
      </c>
      <c r="Y23" s="558" t="str">
        <f>strCheckUnique(Z23:Z26)</f>
        <v/>
      </c>
      <c r="AA23" s="558"/>
    </row>
    <row r="24" spans="1:36" ht="99" customHeight="1">
      <c r="A24" s="1309"/>
      <c r="B24" s="1309"/>
      <c r="C24" s="1309"/>
      <c r="D24" s="1309"/>
      <c r="E24" s="1309"/>
      <c r="F24" s="1309"/>
      <c r="G24" s="867">
        <v>1</v>
      </c>
      <c r="H24" s="867"/>
      <c r="I24" s="1309"/>
      <c r="J24" s="1326"/>
      <c r="K24" s="866"/>
      <c r="L24" s="562" t="str">
        <f>mergeValue(A24) &amp;"."&amp; mergeValue(B24)&amp;"."&amp; mergeValue(C24)&amp;"."&amp; mergeValue(D24)&amp;"."&amp;  mergeValue(F24)&amp;"."&amp;  mergeValue(G24)</f>
        <v>1.1.1.1.1.1</v>
      </c>
      <c r="M24" s="1088"/>
      <c r="N24" s="555"/>
      <c r="O24" s="532"/>
      <c r="P24" s="532"/>
      <c r="Q24" s="532"/>
      <c r="R24" s="1315"/>
      <c r="S24" s="1305" t="s">
        <v>83</v>
      </c>
      <c r="T24" s="1315"/>
      <c r="U24" s="1305" t="s">
        <v>84</v>
      </c>
      <c r="V24" s="507"/>
      <c r="W24" s="1279" t="s">
        <v>733</v>
      </c>
      <c r="X24" s="554" t="str">
        <f>strCheckDate(O25:V25)</f>
        <v/>
      </c>
      <c r="Y24" s="558"/>
      <c r="Z24" s="558" t="str">
        <f>IF(M24="","",M24 )</f>
        <v/>
      </c>
      <c r="AA24" s="558"/>
      <c r="AB24" s="558"/>
      <c r="AC24" s="558"/>
    </row>
    <row r="25" spans="1:36" ht="11.25" hidden="1">
      <c r="A25" s="1309"/>
      <c r="B25" s="1309"/>
      <c r="C25" s="1309"/>
      <c r="D25" s="1309"/>
      <c r="E25" s="1309"/>
      <c r="F25" s="1309"/>
      <c r="G25" s="867"/>
      <c r="H25" s="867"/>
      <c r="I25" s="1309"/>
      <c r="J25" s="1326"/>
      <c r="K25" s="874">
        <v>1</v>
      </c>
      <c r="L25" s="569"/>
      <c r="M25" s="615"/>
      <c r="N25" s="555"/>
      <c r="O25" s="532"/>
      <c r="P25" s="532"/>
      <c r="Q25" s="553" t="str">
        <f>R24 &amp; "-" &amp; T24</f>
        <v>-</v>
      </c>
      <c r="R25" s="1315"/>
      <c r="S25" s="1305"/>
      <c r="T25" s="1315"/>
      <c r="U25" s="1305"/>
      <c r="V25" s="507"/>
      <c r="W25" s="1280"/>
      <c r="Y25" s="558"/>
      <c r="Z25" s="558"/>
      <c r="AA25" s="558"/>
      <c r="AB25" s="558"/>
      <c r="AC25" s="558"/>
    </row>
    <row r="26" spans="1:36" s="492" customFormat="1" ht="15" customHeight="1">
      <c r="A26" s="1309"/>
      <c r="B26" s="1309"/>
      <c r="C26" s="1309"/>
      <c r="D26" s="1309"/>
      <c r="E26" s="1309"/>
      <c r="F26" s="1309"/>
      <c r="G26" s="867"/>
      <c r="H26" s="867"/>
      <c r="I26" s="1309"/>
      <c r="J26" s="1326"/>
      <c r="K26" s="874">
        <v>1</v>
      </c>
      <c r="L26" s="508"/>
      <c r="M26" s="526" t="s">
        <v>24</v>
      </c>
      <c r="N26" s="521"/>
      <c r="O26" s="515"/>
      <c r="P26" s="515"/>
      <c r="Q26" s="515"/>
      <c r="R26" s="542"/>
      <c r="S26" s="534"/>
      <c r="T26" s="533"/>
      <c r="U26" s="521"/>
      <c r="V26" s="530"/>
      <c r="W26" s="1281"/>
      <c r="X26" s="556"/>
      <c r="Y26" s="556"/>
      <c r="Z26" s="556"/>
      <c r="AA26" s="556"/>
      <c r="AB26" s="556"/>
      <c r="AC26" s="556"/>
      <c r="AD26" s="556"/>
      <c r="AE26" s="556"/>
      <c r="AF26" s="556"/>
      <c r="AG26" s="556"/>
      <c r="AH26" s="556"/>
      <c r="AI26" s="556"/>
    </row>
    <row r="27" spans="1:36" s="492" customFormat="1" ht="15" customHeight="1">
      <c r="A27" s="1309"/>
      <c r="B27" s="1309"/>
      <c r="C27" s="1309"/>
      <c r="D27" s="1309"/>
      <c r="E27" s="1309"/>
      <c r="F27" s="869"/>
      <c r="G27" s="869"/>
      <c r="H27" s="867"/>
      <c r="I27" s="130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9"/>
      <c r="B28" s="1309"/>
      <c r="C28" s="1309"/>
      <c r="D28" s="1309"/>
      <c r="E28" s="869"/>
      <c r="F28" s="869"/>
      <c r="G28" s="869"/>
      <c r="H28" s="867"/>
      <c r="I28" s="130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09"/>
      <c r="B29" s="1309"/>
      <c r="C29" s="1309"/>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09"/>
      <c r="B30" s="1309"/>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09"/>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616</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1661</v>
      </c>
      <c r="P9" s="1283"/>
      <c r="Q9" s="1283"/>
      <c r="R9" s="1283"/>
      <c r="S9" s="1283"/>
      <c r="T9" s="128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4" s="461" customFormat="1" ht="11.25" hidden="1">
      <c r="G11" s="460"/>
      <c r="H11" s="460"/>
      <c r="L11" s="1307"/>
      <c r="M11" s="1307"/>
      <c r="N11" s="458"/>
      <c r="O11" s="1327"/>
      <c r="P11" s="1327"/>
      <c r="Q11" s="1327"/>
      <c r="R11" s="1327"/>
      <c r="S11" s="1327"/>
      <c r="T11" s="1327"/>
      <c r="U11" s="473" t="s">
        <v>371</v>
      </c>
      <c r="X11" s="475"/>
      <c r="Y11" s="475"/>
      <c r="Z11" s="475"/>
      <c r="AA11" s="475"/>
      <c r="AB11" s="475"/>
      <c r="AC11" s="475"/>
      <c r="AD11" s="475"/>
      <c r="AE11" s="475"/>
      <c r="AF11" s="475"/>
      <c r="AG11" s="475"/>
      <c r="AH11" s="475"/>
    </row>
    <row r="12" spans="1:34">
      <c r="J12" s="451"/>
      <c r="K12" s="451"/>
      <c r="L12" s="447"/>
      <c r="M12" s="447"/>
      <c r="N12" s="447"/>
      <c r="O12" s="1325"/>
      <c r="P12" s="1325"/>
      <c r="Q12" s="1325"/>
      <c r="R12" s="1325"/>
      <c r="S12" s="1325"/>
      <c r="T12" s="1325"/>
      <c r="U12" s="1325"/>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290" t="s">
        <v>91</v>
      </c>
      <c r="M14" s="1290" t="s">
        <v>602</v>
      </c>
      <c r="N14" s="491"/>
      <c r="O14" s="1291" t="s">
        <v>604</v>
      </c>
      <c r="P14" s="1292"/>
      <c r="Q14" s="1292"/>
      <c r="R14" s="1292"/>
      <c r="S14" s="1292"/>
      <c r="T14" s="1293"/>
      <c r="U14" s="1301" t="s">
        <v>339</v>
      </c>
      <c r="V14" s="1287" t="s">
        <v>274</v>
      </c>
      <c r="W14" s="1225"/>
    </row>
    <row r="15" spans="1:34" s="493" customFormat="1" ht="14.25" customHeight="1">
      <c r="G15" s="501"/>
      <c r="H15" s="501"/>
      <c r="I15" s="501"/>
      <c r="J15" s="499"/>
      <c r="K15" s="499"/>
      <c r="L15" s="1290"/>
      <c r="M15" s="1290"/>
      <c r="N15" s="491"/>
      <c r="O15" s="1296" t="s">
        <v>578</v>
      </c>
      <c r="P15" s="1294" t="s">
        <v>270</v>
      </c>
      <c r="Q15" s="1295"/>
      <c r="R15" s="1299" t="s">
        <v>615</v>
      </c>
      <c r="S15" s="1299"/>
      <c r="T15" s="1300"/>
      <c r="U15" s="1302"/>
      <c r="V15" s="1288"/>
      <c r="W15" s="1225"/>
      <c r="X15" s="554"/>
      <c r="Y15" s="554"/>
      <c r="Z15" s="554"/>
      <c r="AA15" s="554"/>
      <c r="AB15" s="554"/>
      <c r="AC15" s="554"/>
      <c r="AD15" s="554"/>
      <c r="AE15" s="554"/>
      <c r="AF15" s="554"/>
      <c r="AG15" s="554"/>
      <c r="AH15" s="554"/>
    </row>
    <row r="16" spans="1:34" ht="33.75">
      <c r="J16" s="451"/>
      <c r="K16" s="451"/>
      <c r="L16" s="1290"/>
      <c r="M16" s="1290"/>
      <c r="N16" s="490"/>
      <c r="O16" s="1297"/>
      <c r="P16" s="505" t="s">
        <v>670</v>
      </c>
      <c r="Q16" s="505" t="s">
        <v>671</v>
      </c>
      <c r="R16" s="506" t="s">
        <v>273</v>
      </c>
      <c r="S16" s="1285" t="s">
        <v>272</v>
      </c>
      <c r="T16" s="1286"/>
      <c r="U16" s="1303"/>
      <c r="V16" s="1289"/>
      <c r="W16" s="1225"/>
    </row>
    <row r="17" spans="1:34">
      <c r="J17" s="451"/>
      <c r="K17" s="459">
        <v>1</v>
      </c>
      <c r="L17" s="448" t="s">
        <v>92</v>
      </c>
      <c r="M17" s="448" t="s">
        <v>48</v>
      </c>
      <c r="N17" s="466" t="s">
        <v>48</v>
      </c>
      <c r="O17" s="457">
        <f ca="1">OFFSET(O17,0,-1)+1</f>
        <v>3</v>
      </c>
      <c r="P17" s="457">
        <f ca="1">OFFSET(P17,0,-1)+1</f>
        <v>4</v>
      </c>
      <c r="Q17" s="457">
        <f ca="1">OFFSET(Q17,0,-1)+1</f>
        <v>5</v>
      </c>
      <c r="R17" s="457">
        <f ca="1">OFFSET(R17,0,-1)+1</f>
        <v>6</v>
      </c>
      <c r="S17" s="1308">
        <f ca="1">OFFSET(S17,0,-1)+1</f>
        <v>7</v>
      </c>
      <c r="T17" s="1308"/>
      <c r="U17" s="457">
        <f ca="1">OFFSET(U17,0,-2)+1</f>
        <v>8</v>
      </c>
      <c r="V17" s="465">
        <f ca="1">OFFSET(V17,0,-1)</f>
        <v>8</v>
      </c>
      <c r="W17" s="457">
        <f ca="1">OFFSET(W17,0,-1)+1</f>
        <v>9</v>
      </c>
    </row>
    <row r="18" spans="1:34" ht="22.5">
      <c r="A18" s="1309">
        <v>1</v>
      </c>
      <c r="B18" s="888"/>
      <c r="C18" s="888"/>
      <c r="D18" s="888"/>
      <c r="E18" s="889"/>
      <c r="F18" s="890"/>
      <c r="G18" s="890"/>
      <c r="H18" s="890"/>
      <c r="I18" s="891"/>
      <c r="J18" s="886"/>
      <c r="K18" s="893"/>
      <c r="L18" s="562">
        <f>mergeValue(A18)</f>
        <v>1</v>
      </c>
      <c r="M18" s="610" t="s">
        <v>19</v>
      </c>
      <c r="N18" s="549"/>
      <c r="O18" s="1321"/>
      <c r="P18" s="1321"/>
      <c r="Q18" s="1321"/>
      <c r="R18" s="1321"/>
      <c r="S18" s="1321"/>
      <c r="T18" s="1321"/>
      <c r="U18" s="1321"/>
      <c r="V18" s="1321"/>
      <c r="W18" s="1129" t="s">
        <v>718</v>
      </c>
    </row>
    <row r="19" spans="1:34" ht="22.5">
      <c r="A19" s="1309"/>
      <c r="B19" s="1309">
        <v>1</v>
      </c>
      <c r="C19" s="888"/>
      <c r="D19" s="888"/>
      <c r="E19" s="890"/>
      <c r="F19" s="890"/>
      <c r="G19" s="890"/>
      <c r="H19" s="890"/>
      <c r="I19" s="885"/>
      <c r="J19" s="884"/>
      <c r="K19" s="887"/>
      <c r="L19" s="562" t="str">
        <f>mergeValue(A19) &amp;"."&amp; mergeValue(B19)</f>
        <v>1.1</v>
      </c>
      <c r="M19" s="516" t="s">
        <v>15</v>
      </c>
      <c r="N19" s="549"/>
      <c r="O19" s="1321"/>
      <c r="P19" s="1321"/>
      <c r="Q19" s="1321"/>
      <c r="R19" s="1321"/>
      <c r="S19" s="1321"/>
      <c r="T19" s="1321"/>
      <c r="U19" s="1321"/>
      <c r="V19" s="1321"/>
      <c r="W19" s="1129" t="s">
        <v>459</v>
      </c>
    </row>
    <row r="20" spans="1:34" ht="22.5">
      <c r="A20" s="1309"/>
      <c r="B20" s="1309"/>
      <c r="C20" s="1309">
        <v>1</v>
      </c>
      <c r="D20" s="888"/>
      <c r="E20" s="890"/>
      <c r="F20" s="890"/>
      <c r="G20" s="890"/>
      <c r="H20" s="890"/>
      <c r="I20" s="892"/>
      <c r="J20" s="884"/>
      <c r="K20" s="887"/>
      <c r="L20" s="562" t="str">
        <f>mergeValue(A20) &amp;"."&amp; mergeValue(B20)&amp;"."&amp; mergeValue(C20)</f>
        <v>1.1.1</v>
      </c>
      <c r="M20" s="517" t="s">
        <v>7</v>
      </c>
      <c r="N20" s="549"/>
      <c r="O20" s="1321"/>
      <c r="P20" s="1321"/>
      <c r="Q20" s="1321"/>
      <c r="R20" s="1321"/>
      <c r="S20" s="1321"/>
      <c r="T20" s="1321"/>
      <c r="U20" s="1321"/>
      <c r="V20" s="1321"/>
      <c r="W20" s="1129" t="s">
        <v>600</v>
      </c>
    </row>
    <row r="21" spans="1:34" ht="22.5">
      <c r="A21" s="1309"/>
      <c r="B21" s="1309"/>
      <c r="C21" s="1309"/>
      <c r="D21" s="1309">
        <v>1</v>
      </c>
      <c r="E21" s="890"/>
      <c r="F21" s="890"/>
      <c r="G21" s="890"/>
      <c r="H21" s="890"/>
      <c r="I21" s="892"/>
      <c r="J21" s="884"/>
      <c r="K21" s="887"/>
      <c r="L21" s="562" t="str">
        <f>mergeValue(A21) &amp;"."&amp; mergeValue(B21)&amp;"."&amp; mergeValue(C21)&amp;"."&amp; mergeValue(D21)</f>
        <v>1.1.1.1</v>
      </c>
      <c r="M21" s="518" t="s">
        <v>21</v>
      </c>
      <c r="N21" s="549"/>
      <c r="O21" s="1321"/>
      <c r="P21" s="1321"/>
      <c r="Q21" s="1321"/>
      <c r="R21" s="1321"/>
      <c r="S21" s="1321"/>
      <c r="T21" s="1321"/>
      <c r="U21" s="1321"/>
      <c r="V21" s="1321"/>
      <c r="W21" s="1129" t="s">
        <v>601</v>
      </c>
    </row>
    <row r="22" spans="1:34" ht="11.25" hidden="1" customHeight="1">
      <c r="A22" s="1309"/>
      <c r="B22" s="1309"/>
      <c r="C22" s="1309"/>
      <c r="D22" s="1309"/>
      <c r="E22" s="1309">
        <v>1</v>
      </c>
      <c r="F22" s="890"/>
      <c r="G22" s="890"/>
      <c r="H22" s="888">
        <v>1</v>
      </c>
      <c r="I22" s="1309">
        <v>1</v>
      </c>
      <c r="J22" s="890"/>
      <c r="K22" s="895"/>
      <c r="L22" s="562"/>
      <c r="M22" s="524"/>
      <c r="N22" s="550"/>
      <c r="O22" s="600"/>
      <c r="P22" s="600"/>
      <c r="Q22" s="600"/>
      <c r="R22" s="600"/>
      <c r="S22" s="600"/>
      <c r="T22" s="600"/>
      <c r="U22" s="600"/>
      <c r="V22" s="478"/>
      <c r="W22" s="1090"/>
    </row>
    <row r="23" spans="1:34" ht="33.75">
      <c r="A23" s="1309"/>
      <c r="B23" s="1309"/>
      <c r="C23" s="1309"/>
      <c r="D23" s="1309"/>
      <c r="E23" s="1309"/>
      <c r="F23" s="1309">
        <v>1</v>
      </c>
      <c r="G23" s="888"/>
      <c r="H23" s="888"/>
      <c r="I23" s="1309"/>
      <c r="J23" s="1309">
        <v>1</v>
      </c>
      <c r="K23" s="896"/>
      <c r="L23" s="562" t="str">
        <f>mergeValue(A23) &amp;"."&amp; mergeValue(B23)&amp;"."&amp; mergeValue(C23)&amp;"."&amp; mergeValue(D23)&amp;"."&amp;  mergeValue(F23)</f>
        <v>1.1.1.1.1</v>
      </c>
      <c r="M23" s="525" t="s">
        <v>9</v>
      </c>
      <c r="N23" s="550"/>
      <c r="O23" s="1311"/>
      <c r="P23" s="1311"/>
      <c r="Q23" s="1311"/>
      <c r="R23" s="1311"/>
      <c r="S23" s="1311"/>
      <c r="T23" s="1311"/>
      <c r="U23" s="1311"/>
      <c r="V23" s="1311"/>
      <c r="W23" s="1129" t="s">
        <v>720</v>
      </c>
      <c r="Y23" s="474" t="str">
        <f>strCheckUnique(Z23:Z26)</f>
        <v/>
      </c>
      <c r="AA23" s="474"/>
    </row>
    <row r="24" spans="1:34" ht="99" customHeight="1">
      <c r="A24" s="1309"/>
      <c r="B24" s="1309"/>
      <c r="C24" s="1309"/>
      <c r="D24" s="1309"/>
      <c r="E24" s="1309"/>
      <c r="F24" s="1309"/>
      <c r="G24" s="888">
        <v>1</v>
      </c>
      <c r="H24" s="888"/>
      <c r="I24" s="1309"/>
      <c r="J24" s="1309"/>
      <c r="K24" s="896">
        <v>1</v>
      </c>
      <c r="L24" s="562" t="str">
        <f>mergeValue(A24) &amp;"."&amp; mergeValue(B24)&amp;"."&amp; mergeValue(C24)&amp;"."&amp; mergeValue(D24)&amp;"."&amp; mergeValue(F24)&amp;"."&amp; mergeValue(G24)</f>
        <v>1.1.1.1.1.1</v>
      </c>
      <c r="M24" s="1088"/>
      <c r="N24" s="555"/>
      <c r="O24" s="532"/>
      <c r="P24" s="532"/>
      <c r="Q24" s="1040"/>
      <c r="R24" s="1315"/>
      <c r="S24" s="1305" t="s">
        <v>83</v>
      </c>
      <c r="T24" s="1315"/>
      <c r="U24" s="1305" t="s">
        <v>84</v>
      </c>
      <c r="V24" s="547"/>
      <c r="W24" s="1279" t="s">
        <v>733</v>
      </c>
      <c r="X24" s="470" t="str">
        <f>strCheckDate(O25:V25)</f>
        <v/>
      </c>
      <c r="Y24" s="474"/>
      <c r="Z24" s="474" t="str">
        <f>IF(M24="","",M24 )</f>
        <v/>
      </c>
      <c r="AA24" s="474"/>
      <c r="AB24" s="474"/>
      <c r="AC24" s="474"/>
    </row>
    <row r="25" spans="1:34" ht="11.25" hidden="1">
      <c r="A25" s="1309"/>
      <c r="B25" s="1309"/>
      <c r="C25" s="1309"/>
      <c r="D25" s="1309"/>
      <c r="E25" s="1309"/>
      <c r="F25" s="1309"/>
      <c r="G25" s="888"/>
      <c r="H25" s="888"/>
      <c r="I25" s="1309"/>
      <c r="J25" s="1309"/>
      <c r="K25" s="896"/>
      <c r="L25" s="569"/>
      <c r="M25" s="615"/>
      <c r="N25" s="555"/>
      <c r="O25" s="532"/>
      <c r="P25" s="532"/>
      <c r="Q25" s="553" t="str">
        <f>R24 &amp; "-" &amp; T24</f>
        <v>-</v>
      </c>
      <c r="R25" s="1304"/>
      <c r="S25" s="1305"/>
      <c r="T25" s="1304"/>
      <c r="U25" s="1305"/>
      <c r="V25" s="547"/>
      <c r="W25" s="1280"/>
    </row>
    <row r="26" spans="1:34" s="445" customFormat="1" ht="15" customHeight="1">
      <c r="A26" s="1309"/>
      <c r="B26" s="1309"/>
      <c r="C26" s="1309"/>
      <c r="D26" s="1309"/>
      <c r="E26" s="1309"/>
      <c r="F26" s="1309"/>
      <c r="G26" s="890"/>
      <c r="H26" s="888"/>
      <c r="I26" s="1309"/>
      <c r="J26" s="1309"/>
      <c r="K26" s="895"/>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4" s="445" customFormat="1" ht="15" customHeight="1">
      <c r="A27" s="1309"/>
      <c r="B27" s="1309"/>
      <c r="C27" s="1309"/>
      <c r="D27" s="1309"/>
      <c r="E27" s="1309"/>
      <c r="F27" s="890"/>
      <c r="G27" s="890"/>
      <c r="H27" s="888"/>
      <c r="I27" s="130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9"/>
      <c r="B28" s="1309"/>
      <c r="C28" s="1309"/>
      <c r="D28" s="130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9"/>
      <c r="B29" s="1309"/>
      <c r="C29" s="130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9"/>
      <c r="B30" s="130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3" t="s">
        <v>470</v>
      </c>
      <c r="G2" s="1274"/>
      <c r="H2" s="1275"/>
      <c r="I2" s="609"/>
    </row>
    <row r="3" spans="1:20" ht="3" customHeight="1"/>
    <row r="4" spans="1:20" s="539" customFormat="1" ht="11.25">
      <c r="A4" s="559"/>
      <c r="B4" s="559"/>
      <c r="C4" s="559"/>
      <c r="D4" s="559"/>
      <c r="F4" s="1225" t="s">
        <v>445</v>
      </c>
      <c r="G4" s="1225"/>
      <c r="H4" s="1225"/>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02.05.2023</v>
      </c>
      <c r="I7" s="550" t="s">
        <v>472</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6" t="s">
        <v>616</v>
      </c>
      <c r="M5" s="1306"/>
      <c r="N5" s="1306"/>
      <c r="O5" s="1306"/>
      <c r="P5" s="1306"/>
      <c r="Q5" s="1306"/>
      <c r="R5" s="1306"/>
      <c r="S5" s="1306"/>
      <c r="T5" s="1306"/>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1661</v>
      </c>
      <c r="P9" s="1283"/>
      <c r="Q9" s="1283"/>
      <c r="R9" s="1283"/>
      <c r="S9" s="1283"/>
      <c r="T9" s="1283"/>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5"/>
      <c r="P12" s="1325"/>
      <c r="Q12" s="1325"/>
      <c r="R12" s="1325"/>
      <c r="S12" s="1325"/>
      <c r="T12" s="1325"/>
      <c r="U12" s="1325"/>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290" t="s">
        <v>91</v>
      </c>
      <c r="M14" s="1290" t="s">
        <v>602</v>
      </c>
      <c r="N14" s="491"/>
      <c r="O14" s="1291" t="s">
        <v>604</v>
      </c>
      <c r="P14" s="1292"/>
      <c r="Q14" s="1292"/>
      <c r="R14" s="1292"/>
      <c r="S14" s="1292"/>
      <c r="T14" s="1293"/>
      <c r="U14" s="1301" t="s">
        <v>339</v>
      </c>
      <c r="V14" s="1287" t="s">
        <v>274</v>
      </c>
      <c r="W14" s="1225"/>
    </row>
    <row r="15" spans="1:34" s="493" customFormat="1" ht="14.25" customHeight="1">
      <c r="A15" s="554"/>
      <c r="B15" s="554"/>
      <c r="C15" s="554"/>
      <c r="D15" s="554"/>
      <c r="E15" s="554"/>
      <c r="F15" s="554"/>
      <c r="G15" s="560"/>
      <c r="H15" s="560"/>
      <c r="I15" s="501"/>
      <c r="J15" s="499"/>
      <c r="K15" s="499"/>
      <c r="L15" s="1290"/>
      <c r="M15" s="1290"/>
      <c r="N15" s="491"/>
      <c r="O15" s="1296" t="s">
        <v>675</v>
      </c>
      <c r="P15" s="1294" t="s">
        <v>270</v>
      </c>
      <c r="Q15" s="1295"/>
      <c r="R15" s="1299" t="s">
        <v>615</v>
      </c>
      <c r="S15" s="1299"/>
      <c r="T15" s="1300"/>
      <c r="U15" s="1302"/>
      <c r="V15" s="1288"/>
      <c r="W15" s="1225"/>
      <c r="X15" s="554"/>
      <c r="Y15" s="554"/>
      <c r="Z15" s="554"/>
      <c r="AA15" s="554"/>
      <c r="AB15" s="554"/>
      <c r="AC15" s="554"/>
      <c r="AD15" s="554"/>
      <c r="AE15" s="554"/>
      <c r="AF15" s="554"/>
      <c r="AG15" s="554"/>
      <c r="AH15" s="554"/>
    </row>
    <row r="16" spans="1:34" ht="33.75">
      <c r="J16" s="451"/>
      <c r="K16" s="451"/>
      <c r="L16" s="1290"/>
      <c r="M16" s="1290"/>
      <c r="N16" s="490"/>
      <c r="O16" s="1297"/>
      <c r="P16" s="505" t="s">
        <v>670</v>
      </c>
      <c r="Q16" s="505" t="s">
        <v>671</v>
      </c>
      <c r="R16" s="506" t="s">
        <v>273</v>
      </c>
      <c r="S16" s="1285" t="s">
        <v>272</v>
      </c>
      <c r="T16" s="1286"/>
      <c r="U16" s="1303"/>
      <c r="V16" s="1289"/>
      <c r="W16" s="1225"/>
    </row>
    <row r="17" spans="1:35">
      <c r="J17" s="451"/>
      <c r="K17" s="459">
        <v>1</v>
      </c>
      <c r="L17" s="495" t="s">
        <v>92</v>
      </c>
      <c r="M17" s="495" t="s">
        <v>48</v>
      </c>
      <c r="N17" s="466" t="s">
        <v>48</v>
      </c>
      <c r="O17" s="457">
        <f ca="1">OFFSET(O17,0,-1)+1</f>
        <v>3</v>
      </c>
      <c r="P17" s="457">
        <f ca="1">OFFSET(P17,0,-1)+1</f>
        <v>4</v>
      </c>
      <c r="Q17" s="457">
        <f ca="1">OFFSET(Q17,0,-1)+1</f>
        <v>5</v>
      </c>
      <c r="R17" s="457">
        <f ca="1">OFFSET(R17,0,-1)+1</f>
        <v>6</v>
      </c>
      <c r="S17" s="1308">
        <f ca="1">OFFSET(S17,0,-1)+1</f>
        <v>7</v>
      </c>
      <c r="T17" s="1308"/>
      <c r="U17" s="457">
        <f ca="1">OFFSET(U17,0,-2)+1</f>
        <v>8</v>
      </c>
      <c r="V17" s="620">
        <f ca="1">OFFSET(V17,0,-1)</f>
        <v>8</v>
      </c>
      <c r="W17" s="457">
        <f ca="1">OFFSET(W17,0,-1)+1</f>
        <v>9</v>
      </c>
    </row>
    <row r="18" spans="1:35" ht="22.5">
      <c r="A18" s="1309">
        <v>1</v>
      </c>
      <c r="B18" s="906"/>
      <c r="C18" s="906"/>
      <c r="D18" s="906"/>
      <c r="E18" s="907"/>
      <c r="F18" s="908"/>
      <c r="G18" s="908"/>
      <c r="H18" s="908"/>
      <c r="I18" s="909"/>
      <c r="J18" s="904"/>
      <c r="K18" s="911"/>
      <c r="L18" s="562">
        <f>mergeValue(A18)</f>
        <v>1</v>
      </c>
      <c r="M18" s="610" t="s">
        <v>19</v>
      </c>
      <c r="N18" s="549"/>
      <c r="O18" s="1321"/>
      <c r="P18" s="1321"/>
      <c r="Q18" s="1321"/>
      <c r="R18" s="1321"/>
      <c r="S18" s="1321"/>
      <c r="T18" s="1321"/>
      <c r="U18" s="1321"/>
      <c r="V18" s="1321"/>
      <c r="W18" s="1129" t="s">
        <v>718</v>
      </c>
    </row>
    <row r="19" spans="1:35" ht="22.5">
      <c r="A19" s="1309"/>
      <c r="B19" s="1309">
        <v>1</v>
      </c>
      <c r="C19" s="906"/>
      <c r="D19" s="906"/>
      <c r="E19" s="908"/>
      <c r="F19" s="908"/>
      <c r="G19" s="908"/>
      <c r="H19" s="908"/>
      <c r="I19" s="903"/>
      <c r="J19" s="902"/>
      <c r="K19" s="905"/>
      <c r="L19" s="562" t="str">
        <f>mergeValue(A19) &amp;"."&amp; mergeValue(B19)</f>
        <v>1.1</v>
      </c>
      <c r="M19" s="516" t="s">
        <v>15</v>
      </c>
      <c r="N19" s="549"/>
      <c r="O19" s="1321"/>
      <c r="P19" s="1321"/>
      <c r="Q19" s="1321"/>
      <c r="R19" s="1321"/>
      <c r="S19" s="1321"/>
      <c r="T19" s="1321"/>
      <c r="U19" s="1321"/>
      <c r="V19" s="1321"/>
      <c r="W19" s="1129" t="s">
        <v>459</v>
      </c>
    </row>
    <row r="20" spans="1:35" ht="22.5">
      <c r="A20" s="1309"/>
      <c r="B20" s="1309"/>
      <c r="C20" s="1309">
        <v>1</v>
      </c>
      <c r="D20" s="906"/>
      <c r="E20" s="908"/>
      <c r="F20" s="908"/>
      <c r="G20" s="908"/>
      <c r="H20" s="908"/>
      <c r="I20" s="910"/>
      <c r="J20" s="902"/>
      <c r="K20" s="905"/>
      <c r="L20" s="562" t="str">
        <f>mergeValue(A20) &amp;"."&amp; mergeValue(B20)&amp;"."&amp; mergeValue(C20)</f>
        <v>1.1.1</v>
      </c>
      <c r="M20" s="517" t="s">
        <v>7</v>
      </c>
      <c r="N20" s="549"/>
      <c r="O20" s="1321"/>
      <c r="P20" s="1321"/>
      <c r="Q20" s="1321"/>
      <c r="R20" s="1321"/>
      <c r="S20" s="1321"/>
      <c r="T20" s="1321"/>
      <c r="U20" s="1321"/>
      <c r="V20" s="1321"/>
      <c r="W20" s="1129" t="s">
        <v>600</v>
      </c>
    </row>
    <row r="21" spans="1:35" ht="22.5">
      <c r="A21" s="1309"/>
      <c r="B21" s="1309"/>
      <c r="C21" s="1309"/>
      <c r="D21" s="1309">
        <v>1</v>
      </c>
      <c r="E21" s="908"/>
      <c r="F21" s="908"/>
      <c r="G21" s="908"/>
      <c r="H21" s="908"/>
      <c r="I21" s="910"/>
      <c r="J21" s="902"/>
      <c r="K21" s="905"/>
      <c r="L21" s="562" t="str">
        <f>mergeValue(A21) &amp;"."&amp; mergeValue(B21)&amp;"."&amp; mergeValue(C21)&amp;"."&amp; mergeValue(D21)</f>
        <v>1.1.1.1</v>
      </c>
      <c r="M21" s="518" t="s">
        <v>21</v>
      </c>
      <c r="N21" s="549"/>
      <c r="O21" s="1321"/>
      <c r="P21" s="1321"/>
      <c r="Q21" s="1321"/>
      <c r="R21" s="1321"/>
      <c r="S21" s="1321"/>
      <c r="T21" s="1321"/>
      <c r="U21" s="1321"/>
      <c r="V21" s="1321"/>
      <c r="W21" s="1129" t="s">
        <v>601</v>
      </c>
    </row>
    <row r="22" spans="1:35" ht="11.25" hidden="1" customHeight="1">
      <c r="A22" s="1309"/>
      <c r="B22" s="1309"/>
      <c r="C22" s="1309"/>
      <c r="D22" s="1309"/>
      <c r="E22" s="1309">
        <v>1</v>
      </c>
      <c r="F22" s="908"/>
      <c r="G22" s="908"/>
      <c r="H22" s="906">
        <v>1</v>
      </c>
      <c r="I22" s="1309">
        <v>1</v>
      </c>
      <c r="J22" s="908"/>
      <c r="K22" s="913"/>
      <c r="L22" s="562"/>
      <c r="M22" s="524"/>
      <c r="N22" s="550"/>
      <c r="O22" s="600"/>
      <c r="P22" s="600"/>
      <c r="Q22" s="600"/>
      <c r="R22" s="600"/>
      <c r="S22" s="600"/>
      <c r="T22" s="600"/>
      <c r="U22" s="600"/>
      <c r="V22" s="478"/>
      <c r="W22" s="1090"/>
    </row>
    <row r="23" spans="1:35" ht="33.75">
      <c r="A23" s="1309"/>
      <c r="B23" s="1309"/>
      <c r="C23" s="1309"/>
      <c r="D23" s="1309"/>
      <c r="E23" s="1309"/>
      <c r="F23" s="1309">
        <v>1</v>
      </c>
      <c r="G23" s="906"/>
      <c r="H23" s="906"/>
      <c r="I23" s="1309"/>
      <c r="J23" s="1309">
        <v>1</v>
      </c>
      <c r="K23" s="914"/>
      <c r="L23" s="562" t="str">
        <f>mergeValue(A23) &amp;"."&amp; mergeValue(B23)&amp;"."&amp; mergeValue(C23)&amp;"."&amp; mergeValue(D23)&amp;"."&amp;  mergeValue(F23)</f>
        <v>1.1.1.1.1</v>
      </c>
      <c r="M23" s="525" t="s">
        <v>9</v>
      </c>
      <c r="N23" s="550"/>
      <c r="O23" s="1311"/>
      <c r="P23" s="1311"/>
      <c r="Q23" s="1311"/>
      <c r="R23" s="1311"/>
      <c r="S23" s="1311"/>
      <c r="T23" s="1311"/>
      <c r="U23" s="1311"/>
      <c r="V23" s="1311"/>
      <c r="W23" s="1129" t="s">
        <v>720</v>
      </c>
      <c r="Y23" s="474" t="str">
        <f>strCheckUnique(Z23:Z26)</f>
        <v/>
      </c>
      <c r="AA23" s="474"/>
    </row>
    <row r="24" spans="1:35" ht="99" customHeight="1">
      <c r="A24" s="1309"/>
      <c r="B24" s="1309"/>
      <c r="C24" s="1309"/>
      <c r="D24" s="1309"/>
      <c r="E24" s="1309"/>
      <c r="F24" s="1309"/>
      <c r="G24" s="906">
        <v>1</v>
      </c>
      <c r="H24" s="906"/>
      <c r="I24" s="1309"/>
      <c r="J24" s="1309"/>
      <c r="K24" s="914">
        <v>1</v>
      </c>
      <c r="L24" s="562" t="str">
        <f>mergeValue(A24) &amp;"."&amp; mergeValue(B24)&amp;"."&amp; mergeValue(C24)&amp;"."&amp; mergeValue(D24)&amp;"."&amp; mergeValue(F24)&amp;"."&amp; mergeValue(G24)</f>
        <v>1.1.1.1.1.1</v>
      </c>
      <c r="M24" s="1088"/>
      <c r="N24" s="555"/>
      <c r="O24" s="532"/>
      <c r="P24" s="532"/>
      <c r="Q24" s="1040"/>
      <c r="R24" s="1315"/>
      <c r="S24" s="1305" t="s">
        <v>83</v>
      </c>
      <c r="T24" s="1315"/>
      <c r="U24" s="1305" t="s">
        <v>84</v>
      </c>
      <c r="V24" s="547"/>
      <c r="W24" s="1279" t="s">
        <v>733</v>
      </c>
      <c r="X24" s="470" t="str">
        <f>strCheckDate(O25:V25)</f>
        <v/>
      </c>
      <c r="Y24" s="474"/>
      <c r="Z24" s="474" t="str">
        <f>IF(M24="","",M24 )</f>
        <v/>
      </c>
      <c r="AA24" s="474"/>
      <c r="AB24" s="474"/>
      <c r="AC24" s="474"/>
    </row>
    <row r="25" spans="1:35" ht="11.25" hidden="1">
      <c r="A25" s="1309"/>
      <c r="B25" s="1309"/>
      <c r="C25" s="1309"/>
      <c r="D25" s="1309"/>
      <c r="E25" s="1309"/>
      <c r="F25" s="1309"/>
      <c r="G25" s="906"/>
      <c r="H25" s="906"/>
      <c r="I25" s="1309"/>
      <c r="J25" s="1309"/>
      <c r="K25" s="914"/>
      <c r="L25" s="569"/>
      <c r="M25" s="615"/>
      <c r="N25" s="555"/>
      <c r="O25" s="532"/>
      <c r="P25" s="532"/>
      <c r="Q25" s="553" t="str">
        <f>R24 &amp; "-" &amp; T24</f>
        <v>-</v>
      </c>
      <c r="R25" s="1304"/>
      <c r="S25" s="1305"/>
      <c r="T25" s="1304"/>
      <c r="U25" s="1305"/>
      <c r="V25" s="547"/>
      <c r="W25" s="1280"/>
    </row>
    <row r="26" spans="1:35" s="445" customFormat="1" ht="15" customHeight="1">
      <c r="A26" s="1309"/>
      <c r="B26" s="1309"/>
      <c r="C26" s="1309"/>
      <c r="D26" s="1309"/>
      <c r="E26" s="1309"/>
      <c r="F26" s="1309"/>
      <c r="G26" s="908"/>
      <c r="H26" s="906"/>
      <c r="I26" s="1309"/>
      <c r="J26" s="1309"/>
      <c r="K26" s="913"/>
      <c r="L26" s="508"/>
      <c r="M26" s="526" t="s">
        <v>24</v>
      </c>
      <c r="N26" s="521"/>
      <c r="O26" s="515"/>
      <c r="P26" s="515"/>
      <c r="Q26" s="515"/>
      <c r="R26" s="542"/>
      <c r="S26" s="534"/>
      <c r="T26" s="533"/>
      <c r="U26" s="521"/>
      <c r="V26" s="530"/>
      <c r="W26" s="1281"/>
      <c r="X26" s="471"/>
      <c r="Y26" s="471"/>
      <c r="Z26" s="471"/>
      <c r="AA26" s="471"/>
      <c r="AB26" s="471"/>
      <c r="AC26" s="471"/>
      <c r="AD26" s="471"/>
      <c r="AE26" s="471"/>
      <c r="AF26" s="471"/>
      <c r="AG26" s="471"/>
      <c r="AH26" s="471"/>
    </row>
    <row r="27" spans="1:35" s="445" customFormat="1" ht="15" customHeight="1">
      <c r="A27" s="1309"/>
      <c r="B27" s="1309"/>
      <c r="C27" s="1309"/>
      <c r="D27" s="1309"/>
      <c r="E27" s="1309"/>
      <c r="F27" s="908"/>
      <c r="G27" s="908"/>
      <c r="H27" s="906"/>
      <c r="I27" s="130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9"/>
      <c r="B28" s="1309"/>
      <c r="C28" s="1309"/>
      <c r="D28" s="130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9"/>
      <c r="B29" s="1309"/>
      <c r="C29" s="130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9"/>
      <c r="B30" s="130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3" t="s">
        <v>470</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6" t="s">
        <v>735</v>
      </c>
      <c r="M5" s="1306"/>
      <c r="N5" s="1306"/>
      <c r="O5" s="1306"/>
      <c r="P5" s="1306"/>
      <c r="Q5" s="1306"/>
      <c r="R5" s="1306"/>
      <c r="S5" s="1306"/>
      <c r="T5" s="1306"/>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1661</v>
      </c>
      <c r="P9" s="1283"/>
      <c r="Q9" s="1283"/>
      <c r="R9" s="1283"/>
      <c r="S9" s="1283"/>
      <c r="T9" s="1283"/>
      <c r="U9" s="635"/>
      <c r="V9" s="456"/>
      <c r="AC9" s="475"/>
      <c r="AD9" s="475"/>
      <c r="AE9" s="475"/>
      <c r="AF9" s="475"/>
      <c r="AG9" s="475"/>
    </row>
    <row r="10" spans="1:33"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290" t="s">
        <v>445</v>
      </c>
      <c r="M13" s="1290"/>
      <c r="N13" s="1290"/>
      <c r="O13" s="1290"/>
      <c r="P13" s="1290"/>
      <c r="Q13" s="1290"/>
      <c r="R13" s="1290"/>
      <c r="S13" s="1290"/>
      <c r="T13" s="1290"/>
      <c r="U13" s="1290"/>
      <c r="V13" s="1290"/>
      <c r="W13" s="1290"/>
      <c r="X13" s="1290"/>
      <c r="Y13" s="1290"/>
      <c r="Z13" s="1290"/>
      <c r="AA13" s="1290"/>
      <c r="AB13" s="1225" t="s">
        <v>446</v>
      </c>
    </row>
    <row r="14" spans="1:33" ht="14.25" customHeight="1">
      <c r="J14" s="451"/>
      <c r="K14" s="451"/>
      <c r="L14" s="1290" t="s">
        <v>91</v>
      </c>
      <c r="M14" s="1290" t="s">
        <v>602</v>
      </c>
      <c r="N14" s="547"/>
      <c r="O14" s="1225" t="s">
        <v>604</v>
      </c>
      <c r="P14" s="1225"/>
      <c r="Q14" s="1225"/>
      <c r="R14" s="1225"/>
      <c r="S14" s="1225"/>
      <c r="T14" s="1225"/>
      <c r="U14" s="1225"/>
      <c r="V14" s="1225"/>
      <c r="W14" s="1225"/>
      <c r="X14" s="1225"/>
      <c r="Y14" s="1225"/>
      <c r="Z14" s="1290" t="s">
        <v>339</v>
      </c>
      <c r="AA14" s="1322" t="s">
        <v>274</v>
      </c>
      <c r="AB14" s="1225"/>
    </row>
    <row r="15" spans="1:33" s="493" customFormat="1" ht="14.25" customHeight="1">
      <c r="A15" s="554"/>
      <c r="B15" s="554"/>
      <c r="C15" s="554"/>
      <c r="D15" s="554"/>
      <c r="E15" s="554"/>
      <c r="F15" s="554"/>
      <c r="G15" s="560"/>
      <c r="H15" s="560"/>
      <c r="I15" s="501"/>
      <c r="J15" s="499"/>
      <c r="K15" s="499"/>
      <c r="L15" s="1290"/>
      <c r="M15" s="1290"/>
      <c r="N15" s="547"/>
      <c r="O15" s="1331" t="s">
        <v>617</v>
      </c>
      <c r="P15" s="1331" t="s">
        <v>589</v>
      </c>
      <c r="Q15" s="1331" t="s">
        <v>590</v>
      </c>
      <c r="R15" s="1331" t="s">
        <v>270</v>
      </c>
      <c r="S15" s="1331"/>
      <c r="T15" s="1331" t="s">
        <v>270</v>
      </c>
      <c r="U15" s="1331"/>
      <c r="V15" s="621"/>
      <c r="W15" s="1330" t="s">
        <v>615</v>
      </c>
      <c r="X15" s="1330"/>
      <c r="Y15" s="1330"/>
      <c r="Z15" s="1290"/>
      <c r="AA15" s="1322"/>
      <c r="AB15" s="1225"/>
      <c r="AC15" s="554"/>
      <c r="AD15" s="554"/>
      <c r="AE15" s="554"/>
      <c r="AF15" s="554"/>
      <c r="AG15" s="554"/>
    </row>
    <row r="16" spans="1:33" ht="56.25" customHeight="1">
      <c r="J16" s="451"/>
      <c r="K16" s="451"/>
      <c r="L16" s="1290"/>
      <c r="M16" s="1290"/>
      <c r="N16" s="547"/>
      <c r="O16" s="1331"/>
      <c r="P16" s="1331"/>
      <c r="Q16" s="1331"/>
      <c r="R16" s="505" t="s">
        <v>591</v>
      </c>
      <c r="S16" s="505" t="s">
        <v>592</v>
      </c>
      <c r="T16" s="505" t="s">
        <v>593</v>
      </c>
      <c r="U16" s="505" t="s">
        <v>594</v>
      </c>
      <c r="V16" s="505"/>
      <c r="W16" s="506" t="s">
        <v>273</v>
      </c>
      <c r="X16" s="1332" t="s">
        <v>272</v>
      </c>
      <c r="Y16" s="1332"/>
      <c r="Z16" s="1290"/>
      <c r="AA16" s="1322"/>
      <c r="AB16" s="122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8">
        <f ca="1">OFFSET(X17,0,-1)+1</f>
        <v>11</v>
      </c>
      <c r="Y17" s="1308"/>
      <c r="Z17" s="457">
        <f ca="1">OFFSET(Z17,0,-2)+1</f>
        <v>12</v>
      </c>
      <c r="AB17" s="457">
        <f ca="1">OFFSET(AB17,0,-2)+1</f>
        <v>13</v>
      </c>
    </row>
    <row r="18" spans="1:33" ht="22.5">
      <c r="A18" s="1309">
        <v>1</v>
      </c>
      <c r="B18" s="1000"/>
      <c r="C18" s="1000"/>
      <c r="D18" s="1000"/>
      <c r="E18" s="1001"/>
      <c r="F18" s="1002"/>
      <c r="G18" s="1000"/>
      <c r="H18" s="1000"/>
      <c r="I18" s="988"/>
      <c r="J18" s="993"/>
      <c r="K18" s="993"/>
      <c r="L18" s="562">
        <f>mergeValue(A18)</f>
        <v>1</v>
      </c>
      <c r="M18" s="610" t="s">
        <v>19</v>
      </c>
      <c r="N18" s="549"/>
      <c r="O18" s="1321"/>
      <c r="P18" s="1321"/>
      <c r="Q18" s="1321"/>
      <c r="R18" s="1321"/>
      <c r="S18" s="1321"/>
      <c r="T18" s="1321"/>
      <c r="U18" s="1321"/>
      <c r="V18" s="1321"/>
      <c r="W18" s="1321"/>
      <c r="X18" s="1321"/>
      <c r="Y18" s="1321"/>
      <c r="Z18" s="1321"/>
      <c r="AA18" s="1321"/>
      <c r="AB18" s="599" t="s">
        <v>718</v>
      </c>
    </row>
    <row r="19" spans="1:33" ht="22.5">
      <c r="A19" s="1309"/>
      <c r="B19" s="1309">
        <v>1</v>
      </c>
      <c r="C19" s="1000"/>
      <c r="D19" s="1000"/>
      <c r="E19" s="1002"/>
      <c r="F19" s="1002"/>
      <c r="G19" s="1000"/>
      <c r="H19" s="1000"/>
      <c r="I19" s="995"/>
      <c r="J19" s="990"/>
      <c r="K19" s="989"/>
      <c r="L19" s="562" t="str">
        <f>mergeValue(A19) &amp;"."&amp; mergeValue(B19)</f>
        <v>1.1</v>
      </c>
      <c r="M19" s="516" t="s">
        <v>15</v>
      </c>
      <c r="N19" s="549"/>
      <c r="O19" s="1321"/>
      <c r="P19" s="1321"/>
      <c r="Q19" s="1321"/>
      <c r="R19" s="1321"/>
      <c r="S19" s="1321"/>
      <c r="T19" s="1321"/>
      <c r="U19" s="1321"/>
      <c r="V19" s="1321"/>
      <c r="W19" s="1321"/>
      <c r="X19" s="1321"/>
      <c r="Y19" s="1321"/>
      <c r="Z19" s="1321"/>
      <c r="AA19" s="1321"/>
      <c r="AB19" s="599" t="s">
        <v>459</v>
      </c>
    </row>
    <row r="20" spans="1:33" ht="22.5">
      <c r="A20" s="1309"/>
      <c r="B20" s="1309"/>
      <c r="C20" s="1309">
        <v>1</v>
      </c>
      <c r="D20" s="1000"/>
      <c r="E20" s="1002"/>
      <c r="F20" s="1002"/>
      <c r="G20" s="1000"/>
      <c r="H20" s="1000"/>
      <c r="I20" s="995"/>
      <c r="J20" s="990"/>
      <c r="K20" s="989"/>
      <c r="L20" s="562" t="str">
        <f>mergeValue(A20) &amp;"."&amp; mergeValue(B20)&amp;"."&amp; mergeValue(C20)</f>
        <v>1.1.1</v>
      </c>
      <c r="M20" s="517" t="s">
        <v>7</v>
      </c>
      <c r="N20" s="549"/>
      <c r="O20" s="1321"/>
      <c r="P20" s="1321"/>
      <c r="Q20" s="1321"/>
      <c r="R20" s="1321"/>
      <c r="S20" s="1321"/>
      <c r="T20" s="1321"/>
      <c r="U20" s="1321"/>
      <c r="V20" s="1321"/>
      <c r="W20" s="1321"/>
      <c r="X20" s="1321"/>
      <c r="Y20" s="1321"/>
      <c r="Z20" s="1321"/>
      <c r="AA20" s="1321"/>
      <c r="AB20" s="599" t="s">
        <v>600</v>
      </c>
    </row>
    <row r="21" spans="1:33" ht="22.5">
      <c r="A21" s="1309"/>
      <c r="B21" s="1309"/>
      <c r="C21" s="1309"/>
      <c r="D21" s="1309">
        <v>1</v>
      </c>
      <c r="E21" s="1002"/>
      <c r="F21" s="1002"/>
      <c r="G21" s="1000"/>
      <c r="H21" s="1000"/>
      <c r="I21" s="995"/>
      <c r="J21" s="990"/>
      <c r="K21" s="989"/>
      <c r="L21" s="562" t="str">
        <f>mergeValue(A21) &amp;"."&amp; mergeValue(B21)&amp;"."&amp; mergeValue(C21)&amp;"."&amp; mergeValue(D21)</f>
        <v>1.1.1.1</v>
      </c>
      <c r="M21" s="518" t="s">
        <v>21</v>
      </c>
      <c r="N21" s="549"/>
      <c r="O21" s="1321"/>
      <c r="P21" s="1321"/>
      <c r="Q21" s="1321"/>
      <c r="R21" s="1321"/>
      <c r="S21" s="1321"/>
      <c r="T21" s="1321"/>
      <c r="U21" s="1321"/>
      <c r="V21" s="1321"/>
      <c r="W21" s="1321"/>
      <c r="X21" s="1321"/>
      <c r="Y21" s="1321"/>
      <c r="Z21" s="1321"/>
      <c r="AA21" s="1321"/>
      <c r="AB21" s="599" t="s">
        <v>601</v>
      </c>
    </row>
    <row r="22" spans="1:33" hidden="1">
      <c r="A22" s="1309"/>
      <c r="B22" s="1309"/>
      <c r="C22" s="1309"/>
      <c r="D22" s="1309"/>
      <c r="E22" s="130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9"/>
      <c r="B23" s="1309"/>
      <c r="C23" s="1309"/>
      <c r="D23" s="1309"/>
      <c r="E23" s="1309"/>
      <c r="F23" s="1309">
        <v>1</v>
      </c>
      <c r="G23" s="1000"/>
      <c r="H23" s="1000"/>
      <c r="I23" s="1328"/>
      <c r="J23" s="990"/>
      <c r="K23" s="989"/>
      <c r="L23" s="562" t="str">
        <f>mergeValue(A23) &amp;"."&amp; mergeValue(B23)&amp;"."&amp; mergeValue(C23)&amp;"."&amp; mergeValue(D23)&amp;"."&amp; mergeValue(F23)</f>
        <v>1.1.1.1.1</v>
      </c>
      <c r="M23" s="525" t="s">
        <v>9</v>
      </c>
      <c r="N23" s="550"/>
      <c r="O23" s="1312"/>
      <c r="P23" s="1313"/>
      <c r="Q23" s="1313"/>
      <c r="R23" s="1313"/>
      <c r="S23" s="1313"/>
      <c r="T23" s="1313"/>
      <c r="U23" s="1313"/>
      <c r="V23" s="1313"/>
      <c r="W23" s="1313"/>
      <c r="X23" s="1313"/>
      <c r="Y23" s="1313"/>
      <c r="Z23" s="1313"/>
      <c r="AA23" s="1314"/>
      <c r="AB23" s="599" t="s">
        <v>720</v>
      </c>
      <c r="AD23" s="474" t="str">
        <f>strCheckUnique(AE23:AE28)</f>
        <v/>
      </c>
      <c r="AF23" s="474"/>
    </row>
    <row r="24" spans="1:33" ht="56.25">
      <c r="A24" s="1309"/>
      <c r="B24" s="1309"/>
      <c r="C24" s="1309"/>
      <c r="D24" s="1309"/>
      <c r="E24" s="1309"/>
      <c r="F24" s="1309"/>
      <c r="G24" s="1309">
        <v>1</v>
      </c>
      <c r="H24" s="1000"/>
      <c r="I24" s="1328"/>
      <c r="J24" s="1329"/>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5"/>
      <c r="X24" s="1305" t="s">
        <v>83</v>
      </c>
      <c r="Y24" s="1315"/>
      <c r="Z24" s="1305"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9"/>
      <c r="B25" s="1309"/>
      <c r="C25" s="1309"/>
      <c r="D25" s="1309"/>
      <c r="E25" s="1309"/>
      <c r="F25" s="1309"/>
      <c r="G25" s="1309"/>
      <c r="H25" s="1000">
        <v>1</v>
      </c>
      <c r="I25" s="1328"/>
      <c r="J25" s="1329"/>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5"/>
      <c r="X25" s="1305"/>
      <c r="Y25" s="1315"/>
      <c r="Z25" s="1305"/>
      <c r="AA25" s="637"/>
      <c r="AB25" s="1279" t="s">
        <v>739</v>
      </c>
      <c r="AC25" s="470" t="str">
        <f>strCheckDate(O25:AA25)</f>
        <v/>
      </c>
      <c r="AF25" s="474"/>
    </row>
    <row r="26" spans="1:33" hidden="1">
      <c r="A26" s="1309"/>
      <c r="B26" s="1309"/>
      <c r="C26" s="1309"/>
      <c r="D26" s="1309"/>
      <c r="E26" s="1309"/>
      <c r="F26" s="1309"/>
      <c r="G26" s="1309"/>
      <c r="H26" s="1000"/>
      <c r="I26" s="1328"/>
      <c r="J26" s="1329"/>
      <c r="K26" s="996"/>
      <c r="L26" s="569"/>
      <c r="M26" s="615"/>
      <c r="N26" s="615"/>
      <c r="O26" s="532"/>
      <c r="P26" s="463"/>
      <c r="Q26" s="463"/>
      <c r="R26" s="463"/>
      <c r="S26" s="463"/>
      <c r="T26" s="463"/>
      <c r="U26" s="529"/>
      <c r="V26" s="553"/>
      <c r="W26" s="1304"/>
      <c r="X26" s="1305"/>
      <c r="Y26" s="1304"/>
      <c r="Z26" s="1305"/>
      <c r="AA26" s="507"/>
      <c r="AB26" s="1280"/>
      <c r="AF26" s="474">
        <f ca="1">OFFSET(AF26,-1,0)</f>
        <v>0</v>
      </c>
    </row>
    <row r="27" spans="1:33" s="445" customFormat="1" ht="15" customHeight="1">
      <c r="A27" s="1309"/>
      <c r="B27" s="1309"/>
      <c r="C27" s="1309"/>
      <c r="D27" s="1309"/>
      <c r="E27" s="1309"/>
      <c r="F27" s="1309"/>
      <c r="G27" s="1309"/>
      <c r="H27" s="1000"/>
      <c r="I27" s="1328"/>
      <c r="J27" s="1329"/>
      <c r="K27" s="997"/>
      <c r="L27" s="508"/>
      <c r="M27" s="527" t="s">
        <v>40</v>
      </c>
      <c r="N27" s="521"/>
      <c r="O27" s="515"/>
      <c r="P27" s="515"/>
      <c r="Q27" s="515"/>
      <c r="R27" s="515"/>
      <c r="S27" s="515"/>
      <c r="T27" s="515"/>
      <c r="U27" s="515"/>
      <c r="V27" s="515"/>
      <c r="W27" s="533"/>
      <c r="X27" s="534"/>
      <c r="Y27" s="533"/>
      <c r="Z27" s="521"/>
      <c r="AA27" s="530"/>
      <c r="AB27" s="1281"/>
      <c r="AC27" s="471"/>
      <c r="AD27" s="471"/>
      <c r="AE27" s="471"/>
      <c r="AF27" s="471"/>
      <c r="AG27" s="471"/>
    </row>
    <row r="28" spans="1:33" s="445" customFormat="1" ht="15" customHeight="1">
      <c r="A28" s="1309"/>
      <c r="B28" s="1309"/>
      <c r="C28" s="1309"/>
      <c r="D28" s="1309"/>
      <c r="E28" s="1309"/>
      <c r="F28" s="1309"/>
      <c r="G28" s="1000"/>
      <c r="H28" s="1000"/>
      <c r="I28" s="1328"/>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9"/>
      <c r="B29" s="1309"/>
      <c r="C29" s="1309"/>
      <c r="D29" s="1309"/>
      <c r="E29" s="130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9"/>
      <c r="B30" s="1309"/>
      <c r="C30" s="1309"/>
      <c r="D30" s="130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9"/>
      <c r="B31" s="1309"/>
      <c r="C31" s="130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9"/>
      <c r="B32" s="130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2" t="s">
        <v>740</v>
      </c>
      <c r="N36" s="1272"/>
      <c r="O36" s="1272"/>
      <c r="P36" s="1272"/>
      <c r="Q36" s="1272"/>
      <c r="R36" s="1272"/>
      <c r="S36" s="1272"/>
      <c r="T36" s="1272"/>
      <c r="U36" s="1272"/>
      <c r="V36" s="1272"/>
      <c r="W36" s="1272"/>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3" t="s">
        <v>470</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15"/>
      <c r="G15" s="142" t="s">
        <v>401</v>
      </c>
      <c r="H15" s="316"/>
      <c r="I15" s="317"/>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6" t="s">
        <v>745</v>
      </c>
      <c r="M5" s="1306"/>
      <c r="N5" s="1306"/>
      <c r="O5" s="1306"/>
      <c r="P5" s="1306"/>
      <c r="Q5" s="1306"/>
      <c r="R5" s="1306"/>
      <c r="S5" s="1306"/>
      <c r="T5" s="1306"/>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3" t="str">
        <f>IF(datePr_ch="",IF(datePr="","",datePr),datePr_ch)</f>
        <v>28.04.2023</v>
      </c>
      <c r="O8" s="1283"/>
      <c r="P8" s="1283"/>
      <c r="Q8" s="1283"/>
      <c r="R8" s="1283"/>
      <c r="S8" s="1283"/>
      <c r="T8" s="1283"/>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3" t="str">
        <f>IF(numberPr_ch="",IF(numberPr="","",numberPr),numberPr_ch)</f>
        <v>1661</v>
      </c>
      <c r="O9" s="1283"/>
      <c r="P9" s="1283"/>
      <c r="Q9" s="1283"/>
      <c r="R9" s="1283"/>
      <c r="S9" s="1283"/>
      <c r="T9" s="1283"/>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7"/>
      <c r="M12" s="1307"/>
      <c r="N12" s="536"/>
      <c r="O12" s="1327"/>
      <c r="P12" s="1327"/>
      <c r="Q12" s="1327"/>
      <c r="R12" s="1327"/>
      <c r="S12" s="1327"/>
      <c r="T12" s="1327"/>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25" t="s">
        <v>445</v>
      </c>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t="s">
        <v>446</v>
      </c>
    </row>
    <row r="15" spans="1:37" ht="14.25" customHeight="1">
      <c r="J15" s="451"/>
      <c r="K15" s="451"/>
      <c r="L15" s="1290" t="s">
        <v>91</v>
      </c>
      <c r="M15" s="1290" t="s">
        <v>618</v>
      </c>
      <c r="N15" s="1341" t="s">
        <v>597</v>
      </c>
      <c r="O15" s="1341"/>
      <c r="P15" s="1341"/>
      <c r="Q15" s="1341"/>
      <c r="R15" s="1341" t="s">
        <v>598</v>
      </c>
      <c r="S15" s="1341"/>
      <c r="T15" s="1341"/>
      <c r="U15" s="1341"/>
      <c r="V15" s="1341" t="s">
        <v>599</v>
      </c>
      <c r="W15" s="1341"/>
      <c r="X15" s="1341"/>
      <c r="Y15" s="1341"/>
      <c r="Z15" s="1290" t="s">
        <v>604</v>
      </c>
      <c r="AA15" s="1290"/>
      <c r="AB15" s="1290"/>
      <c r="AC15" s="1290"/>
      <c r="AD15" s="1290"/>
      <c r="AE15" s="1290" t="s">
        <v>339</v>
      </c>
      <c r="AF15" s="1322" t="s">
        <v>274</v>
      </c>
      <c r="AG15" s="1225"/>
    </row>
    <row r="16" spans="1:37" s="493" customFormat="1" ht="27.75" customHeight="1">
      <c r="A16" s="554"/>
      <c r="B16" s="554"/>
      <c r="C16" s="554"/>
      <c r="D16" s="554"/>
      <c r="E16" s="554"/>
      <c r="F16" s="554"/>
      <c r="G16" s="560"/>
      <c r="H16" s="560"/>
      <c r="I16" s="501"/>
      <c r="J16" s="499"/>
      <c r="K16" s="499"/>
      <c r="L16" s="1290"/>
      <c r="M16" s="1290"/>
      <c r="N16" s="1341"/>
      <c r="O16" s="1341"/>
      <c r="P16" s="1341"/>
      <c r="Q16" s="1341"/>
      <c r="R16" s="1341"/>
      <c r="S16" s="1341"/>
      <c r="T16" s="1341"/>
      <c r="U16" s="1341"/>
      <c r="V16" s="1341"/>
      <c r="W16" s="1341"/>
      <c r="X16" s="1341"/>
      <c r="Y16" s="1341"/>
      <c r="Z16" s="1225" t="s">
        <v>621</v>
      </c>
      <c r="AA16" s="1225"/>
      <c r="AB16" s="1225" t="s">
        <v>615</v>
      </c>
      <c r="AC16" s="1225"/>
      <c r="AD16" s="1225"/>
      <c r="AE16" s="1290"/>
      <c r="AF16" s="1322"/>
      <c r="AG16" s="1225"/>
      <c r="AH16" s="554"/>
      <c r="AI16" s="554"/>
      <c r="AJ16" s="554"/>
      <c r="AK16" s="554"/>
    </row>
    <row r="17" spans="1:37" ht="14.25" customHeight="1">
      <c r="J17" s="451"/>
      <c r="K17" s="451"/>
      <c r="L17" s="1290"/>
      <c r="M17" s="1290"/>
      <c r="N17" s="1341"/>
      <c r="O17" s="1341"/>
      <c r="P17" s="1341"/>
      <c r="Q17" s="1341"/>
      <c r="R17" s="1341"/>
      <c r="S17" s="1341"/>
      <c r="T17" s="1341"/>
      <c r="U17" s="1341"/>
      <c r="V17" s="1341"/>
      <c r="W17" s="1341"/>
      <c r="X17" s="1341"/>
      <c r="Y17" s="1341"/>
      <c r="Z17" s="504" t="s">
        <v>619</v>
      </c>
      <c r="AA17" s="504" t="s">
        <v>620</v>
      </c>
      <c r="AB17" s="506" t="s">
        <v>273</v>
      </c>
      <c r="AC17" s="1332" t="s">
        <v>272</v>
      </c>
      <c r="AD17" s="1332"/>
      <c r="AE17" s="1290"/>
      <c r="AF17" s="1322"/>
      <c r="AG17" s="1225"/>
    </row>
    <row r="18" spans="1:37">
      <c r="J18" s="451"/>
      <c r="K18" s="459">
        <v>1</v>
      </c>
      <c r="L18" s="448" t="s">
        <v>92</v>
      </c>
      <c r="M18" s="448" t="s">
        <v>48</v>
      </c>
      <c r="N18" s="1342">
        <f ca="1">OFFSET(N18,0,-1)+1</f>
        <v>3</v>
      </c>
      <c r="O18" s="1342"/>
      <c r="P18" s="1342"/>
      <c r="Q18" s="1342"/>
      <c r="R18" s="1342">
        <f ca="1">OFFSET(N18,0,0)+1</f>
        <v>4</v>
      </c>
      <c r="S18" s="1342"/>
      <c r="T18" s="1342"/>
      <c r="U18" s="1342"/>
      <c r="V18" s="640"/>
      <c r="W18" s="640"/>
      <c r="X18" s="640"/>
      <c r="Y18" s="641">
        <f ca="1">OFFSET(R18,0,0)+1</f>
        <v>5</v>
      </c>
      <c r="Z18" s="457">
        <f ca="1">OFFSET(Z18,0,-1)+1</f>
        <v>6</v>
      </c>
      <c r="AA18" s="457">
        <f ca="1">OFFSET(AA18,0,-1)+1</f>
        <v>7</v>
      </c>
      <c r="AB18" s="457">
        <f ca="1">OFFSET(AB18,0,-1)+1</f>
        <v>8</v>
      </c>
      <c r="AC18" s="1342">
        <f ca="1">OFFSET(AC18,0,-1)+1</f>
        <v>9</v>
      </c>
      <c r="AD18" s="1342"/>
      <c r="AE18" s="457">
        <f ca="1">OFFSET(AE18,0,-2)+1</f>
        <v>10</v>
      </c>
      <c r="AF18" s="493"/>
      <c r="AG18" s="457">
        <f ca="1">OFFSET(AG18,0,-2)+1</f>
        <v>11</v>
      </c>
    </row>
    <row r="19" spans="1:37" ht="22.5">
      <c r="A19" s="1309">
        <v>1</v>
      </c>
      <c r="B19" s="963"/>
      <c r="C19" s="963"/>
      <c r="D19" s="963"/>
      <c r="E19" s="963"/>
      <c r="F19" s="956"/>
      <c r="G19" s="962"/>
      <c r="H19" s="962"/>
      <c r="I19" s="944"/>
      <c r="J19" s="943"/>
      <c r="K19" s="943"/>
      <c r="L19" s="562">
        <f>mergeValue(A19)</f>
        <v>1</v>
      </c>
      <c r="M19" s="610" t="s">
        <v>19</v>
      </c>
      <c r="N19" s="1343"/>
      <c r="O19" s="1343"/>
      <c r="P19" s="1343"/>
      <c r="Q19" s="1343"/>
      <c r="R19" s="1343"/>
      <c r="S19" s="1343"/>
      <c r="T19" s="1343"/>
      <c r="U19" s="1343"/>
      <c r="V19" s="1343"/>
      <c r="W19" s="1343"/>
      <c r="X19" s="1343"/>
      <c r="Y19" s="1343"/>
      <c r="Z19" s="1343"/>
      <c r="AA19" s="1343"/>
      <c r="AB19" s="1343"/>
      <c r="AC19" s="1343"/>
      <c r="AD19" s="1343"/>
      <c r="AE19" s="1343"/>
      <c r="AF19" s="1343"/>
      <c r="AG19" s="550" t="s">
        <v>718</v>
      </c>
    </row>
    <row r="20" spans="1:37" ht="22.5">
      <c r="A20" s="1309"/>
      <c r="B20" s="1309">
        <v>1</v>
      </c>
      <c r="C20" s="963"/>
      <c r="D20" s="963"/>
      <c r="E20" s="963"/>
      <c r="F20" s="956"/>
      <c r="G20" s="965"/>
      <c r="H20" s="966"/>
      <c r="I20" s="945"/>
      <c r="J20" s="940"/>
      <c r="K20" s="938"/>
      <c r="L20" s="562" t="str">
        <f>mergeValue(A20) &amp;"."&amp; mergeValue(B20)</f>
        <v>1.1</v>
      </c>
      <c r="M20" s="516" t="s">
        <v>15</v>
      </c>
      <c r="N20" s="1344"/>
      <c r="O20" s="1344"/>
      <c r="P20" s="1344"/>
      <c r="Q20" s="1344"/>
      <c r="R20" s="1344"/>
      <c r="S20" s="1344"/>
      <c r="T20" s="1344"/>
      <c r="U20" s="1344"/>
      <c r="V20" s="1344"/>
      <c r="W20" s="1344"/>
      <c r="X20" s="1344"/>
      <c r="Y20" s="1344"/>
      <c r="Z20" s="1344"/>
      <c r="AA20" s="1344"/>
      <c r="AB20" s="1344"/>
      <c r="AC20" s="1344"/>
      <c r="AD20" s="1344"/>
      <c r="AE20" s="1344"/>
      <c r="AF20" s="1344"/>
      <c r="AG20" s="550" t="s">
        <v>459</v>
      </c>
    </row>
    <row r="21" spans="1:37" ht="22.5">
      <c r="A21" s="1309"/>
      <c r="B21" s="1309"/>
      <c r="C21" s="1309">
        <v>1</v>
      </c>
      <c r="D21" s="963"/>
      <c r="E21" s="963"/>
      <c r="F21" s="956"/>
      <c r="G21" s="965"/>
      <c r="H21" s="966"/>
      <c r="I21" s="945"/>
      <c r="J21" s="940"/>
      <c r="K21" s="938"/>
      <c r="L21" s="562" t="str">
        <f>mergeValue(A21) &amp;"."&amp; mergeValue(B21)&amp;"."&amp; mergeValue(C21)</f>
        <v>1.1.1</v>
      </c>
      <c r="M21" s="517" t="s">
        <v>7</v>
      </c>
      <c r="N21" s="1344"/>
      <c r="O21" s="1344"/>
      <c r="P21" s="1344"/>
      <c r="Q21" s="1344"/>
      <c r="R21" s="1344"/>
      <c r="S21" s="1344"/>
      <c r="T21" s="1344"/>
      <c r="U21" s="1344"/>
      <c r="V21" s="1344"/>
      <c r="W21" s="1344"/>
      <c r="X21" s="1344"/>
      <c r="Y21" s="1344"/>
      <c r="Z21" s="1344"/>
      <c r="AA21" s="1344"/>
      <c r="AB21" s="1344"/>
      <c r="AC21" s="1344"/>
      <c r="AD21" s="1344"/>
      <c r="AE21" s="1344"/>
      <c r="AF21" s="1344"/>
      <c r="AG21" s="550" t="s">
        <v>600</v>
      </c>
    </row>
    <row r="22" spans="1:37" ht="15" customHeight="1">
      <c r="A22" s="1309"/>
      <c r="B22" s="1309"/>
      <c r="C22" s="1309"/>
      <c r="D22" s="1309">
        <v>1</v>
      </c>
      <c r="E22" s="963"/>
      <c r="F22" s="956"/>
      <c r="G22" s="965"/>
      <c r="H22" s="966"/>
      <c r="I22" s="945"/>
      <c r="J22" s="940"/>
      <c r="K22" s="938"/>
      <c r="L22" s="562" t="str">
        <f>mergeValue(A22) &amp;"."&amp; mergeValue(B22)&amp;"."&amp; mergeValue(C22)&amp;"."&amp; mergeValue(D22)</f>
        <v>1.1.1.1</v>
      </c>
      <c r="M22" s="518" t="s">
        <v>21</v>
      </c>
      <c r="N22" s="1344"/>
      <c r="O22" s="1344"/>
      <c r="P22" s="1344"/>
      <c r="Q22" s="1344"/>
      <c r="R22" s="1344"/>
      <c r="S22" s="1344"/>
      <c r="T22" s="1344"/>
      <c r="U22" s="1344"/>
      <c r="V22" s="1344"/>
      <c r="W22" s="1344"/>
      <c r="X22" s="1344"/>
      <c r="Y22" s="1344"/>
      <c r="Z22" s="1344"/>
      <c r="AA22" s="1344"/>
      <c r="AB22" s="1344"/>
      <c r="AC22" s="1344"/>
      <c r="AD22" s="1344"/>
      <c r="AE22" s="1344"/>
      <c r="AF22" s="1344"/>
      <c r="AG22" s="550" t="s">
        <v>623</v>
      </c>
    </row>
    <row r="23" spans="1:37" ht="20.100000000000001" customHeight="1">
      <c r="A23" s="1309"/>
      <c r="B23" s="1309"/>
      <c r="C23" s="1309"/>
      <c r="D23" s="1309"/>
      <c r="E23" s="1309">
        <v>1</v>
      </c>
      <c r="F23" s="956"/>
      <c r="G23" s="965"/>
      <c r="H23" s="966"/>
      <c r="I23" s="967"/>
      <c r="J23" s="957"/>
      <c r="K23" s="1224"/>
      <c r="L23" s="1345" t="str">
        <f>mergeValue(A23) &amp;"."&amp; mergeValue(B23)&amp;"."&amp; mergeValue(C23)&amp;"."&amp; mergeValue(D23)&amp;"."&amp; mergeValue(E23)</f>
        <v>1.1.1.1.1</v>
      </c>
      <c r="M23" s="1346"/>
      <c r="N23" s="1305" t="s">
        <v>84</v>
      </c>
      <c r="O23" s="1340"/>
      <c r="P23" s="1336">
        <v>1</v>
      </c>
      <c r="Q23" s="1337"/>
      <c r="R23" s="1305" t="s">
        <v>84</v>
      </c>
      <c r="S23" s="1340"/>
      <c r="T23" s="1336">
        <v>1</v>
      </c>
      <c r="U23" s="1337"/>
      <c r="V23" s="1305" t="s">
        <v>84</v>
      </c>
      <c r="W23" s="531"/>
      <c r="X23" s="509">
        <v>1</v>
      </c>
      <c r="Y23" s="1042"/>
      <c r="Z23" s="638"/>
      <c r="AA23" s="638"/>
      <c r="AB23" s="1315"/>
      <c r="AC23" s="1305" t="s">
        <v>83</v>
      </c>
      <c r="AD23" s="1315"/>
      <c r="AE23" s="1305" t="s">
        <v>84</v>
      </c>
      <c r="AF23" s="547"/>
      <c r="AG23" s="1333" t="s">
        <v>622</v>
      </c>
      <c r="AH23" s="470" t="str">
        <f>strCheckDate(Z24:AF24)</f>
        <v/>
      </c>
      <c r="AI23" s="474" t="str">
        <f>IF(AND(COUNTIF(AJ18:AJ27,AJ23)&gt;1,AJ23&lt;&gt;""),"ErrUnique:HasDoubleConn","")</f>
        <v/>
      </c>
      <c r="AJ23" s="474"/>
      <c r="AK23" s="474"/>
    </row>
    <row r="24" spans="1:37" ht="20.100000000000001" customHeight="1">
      <c r="A24" s="1309"/>
      <c r="B24" s="1309"/>
      <c r="C24" s="1309"/>
      <c r="D24" s="1309"/>
      <c r="E24" s="1309"/>
      <c r="F24" s="956"/>
      <c r="G24" s="965"/>
      <c r="H24" s="966"/>
      <c r="I24" s="967"/>
      <c r="J24" s="957"/>
      <c r="K24" s="1224"/>
      <c r="L24" s="1345"/>
      <c r="M24" s="1346"/>
      <c r="N24" s="1305"/>
      <c r="O24" s="1340"/>
      <c r="P24" s="1336"/>
      <c r="Q24" s="1338"/>
      <c r="R24" s="1305"/>
      <c r="S24" s="1340"/>
      <c r="T24" s="1336"/>
      <c r="U24" s="1339"/>
      <c r="V24" s="1305"/>
      <c r="W24" s="570"/>
      <c r="X24" s="535"/>
      <c r="Y24" s="535"/>
      <c r="Z24" s="541"/>
      <c r="AA24" s="572" t="str">
        <f>AB23 &amp; "-" &amp; AD23</f>
        <v>-</v>
      </c>
      <c r="AB24" s="1304"/>
      <c r="AC24" s="1305"/>
      <c r="AD24" s="1304"/>
      <c r="AE24" s="1305"/>
      <c r="AF24" s="639"/>
      <c r="AG24" s="1334"/>
      <c r="AI24" s="474"/>
      <c r="AJ24" s="474"/>
      <c r="AK24" s="474"/>
    </row>
    <row r="25" spans="1:37" ht="20.100000000000001" customHeight="1">
      <c r="A25" s="1309"/>
      <c r="B25" s="1309"/>
      <c r="C25" s="1309"/>
      <c r="D25" s="1309"/>
      <c r="E25" s="1309"/>
      <c r="F25" s="956"/>
      <c r="G25" s="965"/>
      <c r="H25" s="966"/>
      <c r="I25" s="967"/>
      <c r="J25" s="957"/>
      <c r="K25" s="1224"/>
      <c r="L25" s="1345"/>
      <c r="M25" s="1346"/>
      <c r="N25" s="1305"/>
      <c r="O25" s="1340"/>
      <c r="P25" s="1336"/>
      <c r="Q25" s="1339"/>
      <c r="R25" s="1305"/>
      <c r="S25" s="571"/>
      <c r="T25" s="528"/>
      <c r="U25" s="535"/>
      <c r="V25" s="540"/>
      <c r="W25" s="540"/>
      <c r="X25" s="540"/>
      <c r="Y25" s="540"/>
      <c r="Z25" s="541"/>
      <c r="AA25" s="541"/>
      <c r="AB25" s="542"/>
      <c r="AC25" s="534"/>
      <c r="AD25" s="534"/>
      <c r="AE25" s="542"/>
      <c r="AF25" s="534"/>
      <c r="AG25" s="1334"/>
      <c r="AI25" s="474"/>
      <c r="AJ25" s="474"/>
      <c r="AK25" s="474"/>
    </row>
    <row r="26" spans="1:37" ht="20.100000000000001" customHeight="1">
      <c r="A26" s="1309"/>
      <c r="B26" s="1309"/>
      <c r="C26" s="1309"/>
      <c r="D26" s="1309"/>
      <c r="E26" s="1309"/>
      <c r="F26" s="956"/>
      <c r="G26" s="965"/>
      <c r="H26" s="966"/>
      <c r="I26" s="967"/>
      <c r="J26" s="957"/>
      <c r="K26" s="1224"/>
      <c r="L26" s="1345"/>
      <c r="M26" s="1346"/>
      <c r="N26" s="1305"/>
      <c r="O26" s="543"/>
      <c r="P26" s="545"/>
      <c r="Q26" s="544"/>
      <c r="R26" s="540"/>
      <c r="S26" s="540"/>
      <c r="T26" s="540"/>
      <c r="U26" s="540"/>
      <c r="V26" s="540"/>
      <c r="W26" s="540"/>
      <c r="X26" s="540"/>
      <c r="Y26" s="540"/>
      <c r="Z26" s="541"/>
      <c r="AA26" s="541"/>
      <c r="AB26" s="542"/>
      <c r="AC26" s="534"/>
      <c r="AD26" s="534"/>
      <c r="AE26" s="542"/>
      <c r="AF26" s="534"/>
      <c r="AG26" s="1334"/>
      <c r="AI26" s="474"/>
      <c r="AJ26" s="474"/>
      <c r="AK26" s="474"/>
    </row>
    <row r="27" spans="1:37" s="445" customFormat="1" ht="15" customHeight="1">
      <c r="A27" s="1309"/>
      <c r="B27" s="1309"/>
      <c r="C27" s="1309"/>
      <c r="D27" s="1309"/>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5"/>
      <c r="AH27" s="471"/>
      <c r="AI27" s="471"/>
      <c r="AJ27" s="205"/>
      <c r="AK27" s="205"/>
    </row>
    <row r="28" spans="1:37" s="445" customFormat="1" ht="15" customHeight="1">
      <c r="A28" s="1309"/>
      <c r="B28" s="1309"/>
      <c r="C28" s="1309"/>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9"/>
      <c r="B29" s="1309"/>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9"/>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2" t="s">
        <v>747</v>
      </c>
      <c r="N33" s="1272"/>
      <c r="O33" s="1272"/>
      <c r="P33" s="1272"/>
      <c r="Q33" s="1272"/>
      <c r="R33" s="1272"/>
      <c r="S33" s="1272"/>
      <c r="T33" s="1272"/>
      <c r="U33" s="1272"/>
      <c r="V33" s="1272"/>
      <c r="W33" s="1272"/>
      <c r="X33" s="1272"/>
      <c r="Y33" s="1272"/>
      <c r="Z33" s="1272"/>
      <c r="AA33" s="1272"/>
      <c r="AB33" s="1272"/>
      <c r="AC33" s="1272"/>
      <c r="AD33" s="1272"/>
      <c r="AE33" s="1272"/>
      <c r="AF33" s="1272"/>
      <c r="AG33" s="1272"/>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3" t="s">
        <v>470</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0">
        <v>45048.404490740744</v>
      </c>
      <c r="B2" s="12" t="s">
        <v>760</v>
      </c>
      <c r="C2" s="12" t="s">
        <v>439</v>
      </c>
    </row>
    <row r="3" spans="1:4">
      <c r="A3" s="1190">
        <v>45048.404502314814</v>
      </c>
      <c r="B3" s="12" t="s">
        <v>761</v>
      </c>
      <c r="C3" s="12" t="s">
        <v>439</v>
      </c>
    </row>
    <row r="4" spans="1:4">
      <c r="A4" s="1190">
        <v>45048.404594907406</v>
      </c>
      <c r="B4" s="12" t="s">
        <v>760</v>
      </c>
      <c r="C4" s="12" t="s">
        <v>439</v>
      </c>
    </row>
    <row r="5" spans="1:4">
      <c r="A5" s="1190">
        <v>45048.404606481483</v>
      </c>
      <c r="B5" s="12" t="s">
        <v>761</v>
      </c>
      <c r="C5" s="12" t="s">
        <v>439</v>
      </c>
    </row>
    <row r="6" spans="1:4">
      <c r="A6" s="1190">
        <v>45048.405335648145</v>
      </c>
      <c r="B6" s="12" t="s">
        <v>760</v>
      </c>
      <c r="C6" s="12" t="s">
        <v>439</v>
      </c>
    </row>
    <row r="7" spans="1:4">
      <c r="A7" s="1190">
        <v>45048.405347222222</v>
      </c>
      <c r="B7" s="12" t="s">
        <v>761</v>
      </c>
      <c r="C7" s="12" t="s">
        <v>439</v>
      </c>
    </row>
    <row r="8" spans="1:4">
      <c r="A8" s="1190">
        <v>45051.707650462966</v>
      </c>
      <c r="B8" s="12" t="s">
        <v>760</v>
      </c>
      <c r="C8" s="12" t="s">
        <v>439</v>
      </c>
    </row>
    <row r="9" spans="1:4">
      <c r="A9" s="1190">
        <v>45051.707662037035</v>
      </c>
      <c r="B9" s="12" t="s">
        <v>761</v>
      </c>
      <c r="C9" s="12" t="s">
        <v>439</v>
      </c>
    </row>
    <row r="10" spans="1:4">
      <c r="A10" s="1190">
        <v>45051.725393518522</v>
      </c>
      <c r="B10" s="12" t="s">
        <v>760</v>
      </c>
      <c r="C10" s="12" t="s">
        <v>439</v>
      </c>
    </row>
    <row r="11" spans="1:4">
      <c r="A11" s="1190">
        <v>45051.725416666668</v>
      </c>
      <c r="B11" s="12" t="s">
        <v>761</v>
      </c>
      <c r="C11" s="12" t="s">
        <v>439</v>
      </c>
    </row>
    <row r="12" spans="1:4">
      <c r="A12" s="1190">
        <v>45362.589143518519</v>
      </c>
      <c r="B12" s="12" t="s">
        <v>760</v>
      </c>
      <c r="C12" s="12" t="s">
        <v>439</v>
      </c>
    </row>
    <row r="13" spans="1:4">
      <c r="A13" s="1190">
        <v>45362.589155092595</v>
      </c>
      <c r="B13" s="12" t="s">
        <v>761</v>
      </c>
      <c r="C13"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6" t="s">
        <v>744</v>
      </c>
      <c r="M5" s="1306"/>
      <c r="N5" s="1306"/>
      <c r="O5" s="1306"/>
      <c r="P5" s="1306"/>
      <c r="Q5" s="1306"/>
      <c r="R5" s="1306"/>
      <c r="S5" s="1306"/>
      <c r="T5" s="1306"/>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1661</v>
      </c>
      <c r="P9" s="1283"/>
      <c r="Q9" s="1283"/>
      <c r="R9" s="1283"/>
      <c r="S9" s="1283"/>
      <c r="T9" s="1283"/>
      <c r="U9" s="635"/>
      <c r="Y9" s="961"/>
      <c r="Z9" s="475"/>
      <c r="AA9" s="475"/>
      <c r="AB9" s="475"/>
      <c r="AC9" s="475"/>
    </row>
    <row r="10" spans="1:29" s="746" customFormat="1" ht="5.25" hidden="1">
      <c r="A10" s="1121"/>
      <c r="B10" s="1121"/>
      <c r="C10" s="1121"/>
      <c r="D10" s="1121"/>
      <c r="E10" s="1121"/>
      <c r="F10" s="1121"/>
      <c r="G10" s="1121"/>
      <c r="H10" s="1121"/>
      <c r="L10" s="1171"/>
      <c r="M10" s="1046"/>
      <c r="O10" s="1282"/>
      <c r="P10" s="1282"/>
      <c r="Q10" s="1282"/>
      <c r="R10" s="1282"/>
      <c r="S10" s="1282"/>
      <c r="T10" s="1282"/>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7"/>
      <c r="M12" s="1307"/>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25" t="s">
        <v>445</v>
      </c>
      <c r="M14" s="1225"/>
      <c r="N14" s="1225"/>
      <c r="O14" s="1225"/>
      <c r="P14" s="1225"/>
      <c r="Q14" s="1225"/>
      <c r="R14" s="1225"/>
      <c r="S14" s="1225"/>
      <c r="T14" s="1225"/>
      <c r="U14" s="1225"/>
      <c r="V14" s="1225"/>
      <c r="W14" s="1225"/>
      <c r="X14" s="1225" t="s">
        <v>446</v>
      </c>
    </row>
    <row r="15" spans="1:29" ht="14.25" customHeight="1">
      <c r="J15" s="451"/>
      <c r="K15" s="451"/>
      <c r="L15" s="1290" t="s">
        <v>91</v>
      </c>
      <c r="M15" s="1290" t="s">
        <v>595</v>
      </c>
      <c r="N15" s="504"/>
      <c r="O15" s="1290" t="s">
        <v>596</v>
      </c>
      <c r="P15" s="1341" t="s">
        <v>597</v>
      </c>
      <c r="Q15" s="1341" t="s">
        <v>604</v>
      </c>
      <c r="R15" s="1341"/>
      <c r="S15" s="1341"/>
      <c r="T15" s="1341"/>
      <c r="U15" s="1341"/>
      <c r="V15" s="1290" t="s">
        <v>339</v>
      </c>
      <c r="W15" s="1322" t="s">
        <v>274</v>
      </c>
      <c r="X15" s="1225"/>
    </row>
    <row r="16" spans="1:29" s="493" customFormat="1" ht="25.5" customHeight="1">
      <c r="A16" s="554"/>
      <c r="B16" s="554"/>
      <c r="C16" s="554"/>
      <c r="D16" s="554"/>
      <c r="E16" s="554"/>
      <c r="F16" s="554"/>
      <c r="G16" s="560"/>
      <c r="H16" s="560"/>
      <c r="I16" s="501"/>
      <c r="J16" s="499"/>
      <c r="K16" s="499"/>
      <c r="L16" s="1290"/>
      <c r="M16" s="1290"/>
      <c r="N16" s="504"/>
      <c r="O16" s="1290"/>
      <c r="P16" s="1341"/>
      <c r="Q16" s="1341" t="s">
        <v>621</v>
      </c>
      <c r="R16" s="1341"/>
      <c r="S16" s="1330" t="s">
        <v>615</v>
      </c>
      <c r="T16" s="1330"/>
      <c r="U16" s="1330"/>
      <c r="V16" s="1290"/>
      <c r="W16" s="1322"/>
      <c r="X16" s="1225"/>
      <c r="Y16" s="956"/>
      <c r="Z16" s="554"/>
      <c r="AA16" s="554"/>
      <c r="AB16" s="554"/>
      <c r="AC16" s="554"/>
    </row>
    <row r="17" spans="1:29" ht="14.25" customHeight="1">
      <c r="J17" s="451"/>
      <c r="K17" s="451"/>
      <c r="L17" s="1290"/>
      <c r="M17" s="1290"/>
      <c r="N17" s="504"/>
      <c r="O17" s="1290"/>
      <c r="P17" s="1341"/>
      <c r="Q17" s="504" t="s">
        <v>619</v>
      </c>
      <c r="R17" s="504" t="s">
        <v>620</v>
      </c>
      <c r="S17" s="506" t="s">
        <v>273</v>
      </c>
      <c r="T17" s="1332" t="s">
        <v>272</v>
      </c>
      <c r="U17" s="1332"/>
      <c r="V17" s="1290"/>
      <c r="W17" s="1322"/>
      <c r="X17" s="122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2">
        <f t="shared" ca="1" si="0"/>
        <v>8</v>
      </c>
      <c r="U18" s="1342"/>
      <c r="V18" s="457">
        <f ca="1">OFFSET(V18,0,-2)+1</f>
        <v>9</v>
      </c>
      <c r="W18" s="493"/>
      <c r="X18" s="457">
        <f ca="1">OFFSET(X18,0,-2)+1</f>
        <v>10</v>
      </c>
    </row>
    <row r="19" spans="1:29" ht="22.5">
      <c r="A19" s="1309">
        <v>1</v>
      </c>
      <c r="B19" s="928"/>
      <c r="C19" s="928"/>
      <c r="D19" s="928"/>
      <c r="E19" s="928"/>
      <c r="F19" s="928"/>
      <c r="G19" s="929"/>
      <c r="H19" s="929"/>
      <c r="I19" s="931"/>
      <c r="J19" s="923"/>
      <c r="K19" s="923"/>
      <c r="L19" s="562">
        <f>mergeValue(A19)</f>
        <v>1</v>
      </c>
      <c r="M19" s="610" t="s">
        <v>19</v>
      </c>
      <c r="N19" s="549"/>
      <c r="O19" s="1321"/>
      <c r="P19" s="1321"/>
      <c r="Q19" s="1321"/>
      <c r="R19" s="1321"/>
      <c r="S19" s="1321"/>
      <c r="T19" s="1321"/>
      <c r="U19" s="1321"/>
      <c r="V19" s="1321"/>
      <c r="W19" s="1321"/>
      <c r="X19" s="550" t="s">
        <v>718</v>
      </c>
    </row>
    <row r="20" spans="1:29" ht="22.5">
      <c r="A20" s="1309"/>
      <c r="B20" s="1309">
        <v>1</v>
      </c>
      <c r="C20" s="928"/>
      <c r="D20" s="928"/>
      <c r="E20" s="928"/>
      <c r="F20" s="928"/>
      <c r="G20" s="933"/>
      <c r="H20" s="930"/>
      <c r="I20" s="935"/>
      <c r="J20" s="920"/>
      <c r="K20" s="919"/>
      <c r="L20" s="562" t="str">
        <f>mergeValue(A20) &amp;"."&amp; mergeValue(B20)</f>
        <v>1.1</v>
      </c>
      <c r="M20" s="516" t="s">
        <v>15</v>
      </c>
      <c r="N20" s="549"/>
      <c r="O20" s="1321"/>
      <c r="P20" s="1321"/>
      <c r="Q20" s="1321"/>
      <c r="R20" s="1321"/>
      <c r="S20" s="1321"/>
      <c r="T20" s="1321"/>
      <c r="U20" s="1321"/>
      <c r="V20" s="1321"/>
      <c r="W20" s="1321"/>
      <c r="X20" s="550" t="s">
        <v>459</v>
      </c>
    </row>
    <row r="21" spans="1:29" ht="22.5">
      <c r="A21" s="1309"/>
      <c r="B21" s="1309"/>
      <c r="C21" s="1309">
        <v>1</v>
      </c>
      <c r="D21" s="928"/>
      <c r="E21" s="928"/>
      <c r="F21" s="928"/>
      <c r="G21" s="933"/>
      <c r="H21" s="930"/>
      <c r="I21" s="936"/>
      <c r="J21" s="920"/>
      <c r="K21" s="919"/>
      <c r="L21" s="562" t="str">
        <f>mergeValue(A21) &amp;"."&amp; mergeValue(B21)&amp;"."&amp; mergeValue(C21)</f>
        <v>1.1.1</v>
      </c>
      <c r="M21" s="517" t="s">
        <v>7</v>
      </c>
      <c r="N21" s="549"/>
      <c r="O21" s="1321"/>
      <c r="P21" s="1321"/>
      <c r="Q21" s="1321"/>
      <c r="R21" s="1321"/>
      <c r="S21" s="1321"/>
      <c r="T21" s="1321"/>
      <c r="U21" s="1321"/>
      <c r="V21" s="1321"/>
      <c r="W21" s="1321"/>
      <c r="X21" s="550" t="s">
        <v>600</v>
      </c>
    </row>
    <row r="22" spans="1:29">
      <c r="A22" s="1309"/>
      <c r="B22" s="1309"/>
      <c r="C22" s="1309"/>
      <c r="D22" s="1309">
        <v>1</v>
      </c>
      <c r="E22" s="928"/>
      <c r="F22" s="928"/>
      <c r="G22" s="933"/>
      <c r="H22" s="930"/>
      <c r="I22" s="936"/>
      <c r="J22" s="934"/>
      <c r="K22" s="919"/>
      <c r="L22" s="562" t="str">
        <f>mergeValue(A22) &amp;"."&amp; mergeValue(B22)&amp;"."&amp; mergeValue(C22)&amp;"."&amp; mergeValue(D22)</f>
        <v>1.1.1.1</v>
      </c>
      <c r="M22" s="518" t="s">
        <v>21</v>
      </c>
      <c r="N22" s="549"/>
      <c r="O22" s="1321"/>
      <c r="P22" s="1321"/>
      <c r="Q22" s="1321"/>
      <c r="R22" s="1321"/>
      <c r="S22" s="1321"/>
      <c r="T22" s="1321"/>
      <c r="U22" s="1321"/>
      <c r="V22" s="1321"/>
      <c r="W22" s="1321"/>
      <c r="X22" s="968" t="s">
        <v>623</v>
      </c>
    </row>
    <row r="23" spans="1:29" ht="42.95" customHeight="1">
      <c r="A23" s="1309"/>
      <c r="B23" s="1309"/>
      <c r="C23" s="1309"/>
      <c r="D23" s="1309"/>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79" t="s">
        <v>748</v>
      </c>
      <c r="Y23" s="956" t="str">
        <f>strCheckDateTwo(N23:W23)</f>
        <v/>
      </c>
    </row>
    <row r="24" spans="1:29" hidden="1">
      <c r="A24" s="1309"/>
      <c r="B24" s="1309"/>
      <c r="C24" s="1309"/>
      <c r="D24" s="1309"/>
      <c r="E24" s="928"/>
      <c r="F24" s="928"/>
      <c r="G24" s="933"/>
      <c r="H24" s="930"/>
      <c r="I24" s="936"/>
      <c r="J24" s="934"/>
      <c r="K24" s="924"/>
      <c r="L24" s="600"/>
      <c r="M24" s="531"/>
      <c r="N24" s="615"/>
      <c r="O24" s="615"/>
      <c r="P24" s="615"/>
      <c r="Q24" s="615"/>
      <c r="R24" s="553" t="str">
        <f>S23 &amp; "-" &amp; U23</f>
        <v>-</v>
      </c>
      <c r="S24" s="482"/>
      <c r="T24" s="555"/>
      <c r="U24" s="482"/>
      <c r="V24" s="615"/>
      <c r="W24" s="786"/>
      <c r="X24" s="1280"/>
    </row>
    <row r="25" spans="1:29" ht="15" customHeight="1">
      <c r="A25" s="1309"/>
      <c r="B25" s="1309"/>
      <c r="C25" s="1309"/>
      <c r="D25" s="1309"/>
      <c r="E25" s="928"/>
      <c r="F25" s="928"/>
      <c r="G25" s="933"/>
      <c r="H25" s="930"/>
      <c r="I25" s="936"/>
      <c r="J25" s="934"/>
      <c r="K25" s="924"/>
      <c r="L25" s="508"/>
      <c r="M25" s="521" t="s">
        <v>5</v>
      </c>
      <c r="N25" s="519"/>
      <c r="O25" s="515"/>
      <c r="P25" s="515"/>
      <c r="Q25" s="515"/>
      <c r="R25" s="515"/>
      <c r="S25" s="542"/>
      <c r="T25" s="534"/>
      <c r="U25" s="533"/>
      <c r="V25" s="519"/>
      <c r="W25" s="519"/>
      <c r="X25" s="1281"/>
    </row>
    <row r="26" spans="1:29" s="445" customFormat="1" ht="15" customHeight="1">
      <c r="A26" s="1309"/>
      <c r="B26" s="1309"/>
      <c r="C26" s="130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9"/>
      <c r="B27" s="130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2" t="s">
        <v>749</v>
      </c>
      <c r="N31" s="1272"/>
      <c r="O31" s="1272"/>
      <c r="P31" s="1272"/>
      <c r="Q31" s="1272"/>
      <c r="R31" s="1272"/>
      <c r="S31" s="1272"/>
      <c r="T31" s="1272"/>
      <c r="U31" s="1272"/>
      <c r="V31" s="1272"/>
      <c r="W31" s="1272"/>
      <c r="X31" s="127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470</v>
      </c>
      <c r="G2" s="1274"/>
      <c r="H2" s="1275"/>
      <c r="I2" s="1136"/>
    </row>
    <row r="3" spans="1:20" ht="3" customHeight="1"/>
    <row r="4" spans="1:20" s="1096" customFormat="1" ht="11.25">
      <c r="A4" s="1101"/>
      <c r="B4" s="1101"/>
      <c r="C4" s="1101"/>
      <c r="D4" s="1101"/>
      <c r="F4" s="1225" t="s">
        <v>445</v>
      </c>
      <c r="G4" s="1225"/>
      <c r="H4" s="1225"/>
      <c r="I4" s="1276"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02.05.2023</v>
      </c>
      <c r="I7" s="1097" t="s">
        <v>472</v>
      </c>
      <c r="J7" s="1122"/>
      <c r="K7" s="1101"/>
      <c r="L7" s="1101"/>
      <c r="M7" s="1101"/>
      <c r="N7" s="1101"/>
      <c r="O7" s="1101"/>
      <c r="P7" s="1101"/>
      <c r="Q7" s="1101"/>
      <c r="R7" s="1101"/>
      <c r="S7" s="1101"/>
      <c r="T7" s="1101"/>
    </row>
    <row r="8" spans="1:20" s="1096" customFormat="1" ht="45">
      <c r="A8" s="1277">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7"/>
      <c r="B9" s="1101"/>
      <c r="C9" s="1101"/>
      <c r="D9" s="1101"/>
      <c r="F9" s="1123" t="str">
        <f>"3." &amp;mergeValue(A9)</f>
        <v>3.1</v>
      </c>
      <c r="G9" s="1132" t="s">
        <v>474</v>
      </c>
      <c r="H9" s="1111"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7"/>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7"/>
      <c r="B11" s="1277">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7"/>
      <c r="B12" s="1277"/>
      <c r="C12" s="1277">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7"/>
      <c r="B13" s="1277"/>
      <c r="C13" s="1277"/>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571</v>
      </c>
      <c r="H15" s="1272"/>
      <c r="I15" s="1104"/>
      <c r="J15" s="1121"/>
      <c r="K15" s="1121"/>
      <c r="L15" s="1121"/>
      <c r="M15" s="1121"/>
      <c r="N15" s="1121"/>
      <c r="O15" s="1121"/>
      <c r="P15" s="1121"/>
      <c r="Q15" s="1121"/>
      <c r="R15" s="1121"/>
      <c r="S15" s="1121"/>
      <c r="T15" s="1121"/>
    </row>
  </sheetData>
  <sheetProtection algorithmName="SHA-512" hashValue="WNF+Wh71Otsnv8T2w7d0bNNdJ9z5OlleRfgn2MqsXqQRCc2i+W04ir2P9IOATA0l5jDOQyysN/AKwyHaXdxvWQ==" saltValue="/M5WX7tvPlkyS7ifNqsmg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6" t="s">
        <v>695</v>
      </c>
      <c r="E5" s="1306"/>
      <c r="F5" s="1306"/>
      <c r="G5" s="1306"/>
      <c r="H5" s="1137"/>
    </row>
    <row r="6" spans="1:17" ht="3" customHeight="1">
      <c r="C6" s="1080"/>
      <c r="D6" s="1075"/>
      <c r="E6" s="1141"/>
      <c r="F6" s="1141"/>
      <c r="G6" s="1079"/>
      <c r="H6" s="1142"/>
    </row>
    <row r="7" spans="1:17">
      <c r="C7" s="1080"/>
      <c r="D7" s="1290" t="s">
        <v>445</v>
      </c>
      <c r="E7" s="1290"/>
      <c r="F7" s="1290"/>
      <c r="G7" s="1290"/>
      <c r="H7" s="1347" t="s">
        <v>446</v>
      </c>
    </row>
    <row r="8" spans="1:17">
      <c r="C8" s="1080"/>
      <c r="D8" s="1084" t="s">
        <v>91</v>
      </c>
      <c r="E8" s="1085" t="s">
        <v>448</v>
      </c>
      <c r="F8" s="1085" t="s">
        <v>439</v>
      </c>
      <c r="G8" s="1085" t="s">
        <v>447</v>
      </c>
      <c r="H8" s="1347"/>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79" t="s">
        <v>700</v>
      </c>
    </row>
    <row r="11" spans="1:17" ht="21" customHeight="1">
      <c r="A11" s="1105"/>
      <c r="C11" s="1080"/>
      <c r="D11" s="1095" t="s">
        <v>48</v>
      </c>
      <c r="E11" s="1150" t="s">
        <v>699</v>
      </c>
      <c r="F11" s="1130"/>
      <c r="G11" s="1110"/>
      <c r="H11" s="1280"/>
    </row>
    <row r="12" spans="1:17" ht="21" customHeight="1">
      <c r="A12" s="1083"/>
      <c r="C12" s="1078"/>
      <c r="D12" s="1095" t="s">
        <v>49</v>
      </c>
      <c r="E12" s="1150" t="s">
        <v>682</v>
      </c>
      <c r="F12" s="1130"/>
      <c r="G12" s="1110"/>
      <c r="H12" s="1280"/>
      <c r="I12" s="1100"/>
      <c r="K12" s="1074"/>
    </row>
    <row r="13" spans="1:17" ht="21" customHeight="1">
      <c r="A13" s="1083"/>
      <c r="C13" s="1078"/>
      <c r="D13" s="1095" t="s">
        <v>50</v>
      </c>
      <c r="E13" s="1150" t="s">
        <v>683</v>
      </c>
      <c r="F13" s="1130"/>
      <c r="G13" s="1110"/>
      <c r="H13" s="1280"/>
      <c r="I13" s="1100"/>
      <c r="K13" s="1074"/>
    </row>
    <row r="14" spans="1:17" ht="15" customHeight="1">
      <c r="A14" s="1105"/>
      <c r="C14" s="1080"/>
      <c r="D14" s="1086"/>
      <c r="E14" s="1152" t="s">
        <v>327</v>
      </c>
      <c r="F14" s="1147"/>
      <c r="G14" s="1145"/>
      <c r="H14" s="1281"/>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470</v>
      </c>
      <c r="G2" s="1274"/>
      <c r="H2" s="1275"/>
      <c r="I2" s="1136"/>
    </row>
    <row r="3" spans="1:20" ht="3" customHeight="1"/>
    <row r="4" spans="1:20" s="1096" customFormat="1" ht="11.25">
      <c r="A4" s="1101"/>
      <c r="B4" s="1101"/>
      <c r="C4" s="1101"/>
      <c r="D4" s="1101"/>
      <c r="F4" s="1225" t="s">
        <v>445</v>
      </c>
      <c r="G4" s="1225"/>
      <c r="H4" s="1225"/>
      <c r="I4" s="1276"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7"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02.05.2023</v>
      </c>
      <c r="I7" s="1097" t="s">
        <v>472</v>
      </c>
      <c r="J7" s="1122"/>
      <c r="K7" s="1101"/>
      <c r="L7" s="1101"/>
      <c r="M7" s="1101"/>
      <c r="N7" s="1101"/>
      <c r="O7" s="1101"/>
      <c r="P7" s="1101"/>
      <c r="Q7" s="1101"/>
      <c r="R7" s="1101"/>
      <c r="S7" s="1101"/>
      <c r="T7" s="1101"/>
    </row>
    <row r="8" spans="1:20" s="1096" customFormat="1" ht="45">
      <c r="A8" s="1277">
        <v>1</v>
      </c>
      <c r="B8" s="1101"/>
      <c r="C8" s="1101"/>
      <c r="D8" s="1101"/>
      <c r="F8" s="1123" t="str">
        <f>"2." &amp;mergeValue(A8)</f>
        <v>2.1</v>
      </c>
      <c r="G8" s="1132" t="s">
        <v>473</v>
      </c>
      <c r="H8" s="1184"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7"/>
      <c r="B9" s="1101"/>
      <c r="C9" s="1101"/>
      <c r="D9" s="1101"/>
      <c r="F9" s="1123" t="str">
        <f>"3." &amp;mergeValue(A9)</f>
        <v>3.1</v>
      </c>
      <c r="G9" s="1132" t="s">
        <v>474</v>
      </c>
      <c r="H9" s="1184"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7"/>
      <c r="B10" s="1101"/>
      <c r="C10" s="1101"/>
      <c r="D10" s="1101"/>
      <c r="F10" s="1123" t="str">
        <f>"4."&amp;mergeValue(A10)</f>
        <v>4.1</v>
      </c>
      <c r="G10" s="1132" t="s">
        <v>475</v>
      </c>
      <c r="H10" s="1187" t="s">
        <v>449</v>
      </c>
      <c r="I10" s="1097"/>
      <c r="J10" s="1122"/>
      <c r="K10" s="1101"/>
      <c r="L10" s="1101"/>
      <c r="M10" s="1101"/>
      <c r="N10" s="1101"/>
      <c r="O10" s="1101"/>
      <c r="P10" s="1101"/>
      <c r="Q10" s="1101"/>
      <c r="R10" s="1101"/>
      <c r="S10" s="1101"/>
      <c r="T10" s="1101"/>
    </row>
    <row r="11" spans="1:20" s="1096" customFormat="1" ht="18.75">
      <c r="A11" s="1277"/>
      <c r="B11" s="1277">
        <v>1</v>
      </c>
      <c r="C11" s="1182"/>
      <c r="D11" s="1182"/>
      <c r="F11" s="1123" t="str">
        <f>"4."&amp;mergeValue(A11) &amp;"."&amp;mergeValue(B11)</f>
        <v>4.1.1</v>
      </c>
      <c r="G11" s="1118" t="s">
        <v>570</v>
      </c>
      <c r="H11" s="1184"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7"/>
      <c r="B12" s="1277"/>
      <c r="C12" s="1277">
        <v>1</v>
      </c>
      <c r="D12" s="1182"/>
      <c r="F12" s="1123" t="str">
        <f>"4."&amp;mergeValue(A12) &amp;"."&amp;mergeValue(B12)&amp;"."&amp;mergeValue(C12)</f>
        <v>4.1.1.1</v>
      </c>
      <c r="G12" s="1127" t="s">
        <v>476</v>
      </c>
      <c r="H12" s="1184"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7"/>
      <c r="B13" s="1277"/>
      <c r="C13" s="1277"/>
      <c r="D13" s="1182">
        <v>1</v>
      </c>
      <c r="F13" s="1123" t="str">
        <f>"4."&amp;mergeValue(A13) &amp;"."&amp;mergeValue(B13)&amp;"."&amp;mergeValue(C13)&amp;"."&amp;mergeValue(D13)</f>
        <v>4.1.1.1.1</v>
      </c>
      <c r="G13" s="1135" t="s">
        <v>477</v>
      </c>
      <c r="H13" s="1184"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571</v>
      </c>
      <c r="H15" s="1272"/>
      <c r="I15" s="1104"/>
      <c r="J15" s="1121"/>
      <c r="K15" s="1121"/>
      <c r="L15" s="1121"/>
      <c r="M15" s="1121"/>
      <c r="N15" s="1121"/>
      <c r="O15" s="1121"/>
      <c r="P15" s="1121"/>
      <c r="Q15" s="1121"/>
      <c r="R15" s="1121"/>
      <c r="S15" s="1121"/>
      <c r="T15" s="1121"/>
    </row>
  </sheetData>
  <sheetProtection algorithmName="SHA-512" hashValue="WNF+Wh71Otsnv8T2w7d0bNNdJ9z5OlleRfgn2MqsXqQRCc2i+W04ir2P9IOATA0l5jDOQyysN/AKwyHaXdxvWQ==" saltValue="/M5WX7tvPlkyS7ifNqsmg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7" zoomScale="90" zoomScaleNormal="90" workbookViewId="0">
      <selection activeCell="I18" sqref="I18"/>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6" t="s">
        <v>707</v>
      </c>
      <c r="E5" s="1306"/>
      <c r="F5" s="1306"/>
      <c r="G5" s="1306"/>
      <c r="H5" s="1306"/>
      <c r="I5" s="1306"/>
      <c r="J5" s="1306"/>
      <c r="K5" s="1306"/>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3" t="str">
        <f>IF(datePr_ch="",IF(datePr="","",datePr),datePr_ch)</f>
        <v>28.04.2023</v>
      </c>
      <c r="G7" s="1283"/>
      <c r="H7" s="1283"/>
      <c r="I7" s="1283"/>
      <c r="J7" s="1283"/>
      <c r="K7" s="1283"/>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3" t="str">
        <f>IF(numberPr_ch="",IF(numberPr="","",numberPr),numberPr_ch)</f>
        <v>1661</v>
      </c>
      <c r="G8" s="1283"/>
      <c r="H8" s="1283"/>
      <c r="I8" s="1283"/>
      <c r="J8" s="1283"/>
      <c r="K8" s="1283"/>
      <c r="L8" s="1169"/>
      <c r="M8" s="1098"/>
    </row>
    <row r="9" spans="1:32">
      <c r="C9" s="1080"/>
      <c r="D9" s="1075"/>
      <c r="E9" s="1141"/>
      <c r="F9" s="1141"/>
      <c r="G9" s="1141"/>
      <c r="H9" s="1141"/>
      <c r="I9" s="1141"/>
      <c r="J9" s="1141"/>
      <c r="K9" s="1079"/>
      <c r="L9" s="1142"/>
    </row>
    <row r="10" spans="1:32" ht="21" customHeight="1">
      <c r="C10" s="1080"/>
      <c r="D10" s="1290" t="s">
        <v>445</v>
      </c>
      <c r="E10" s="1290"/>
      <c r="F10" s="1290"/>
      <c r="G10" s="1290"/>
      <c r="H10" s="1290"/>
      <c r="I10" s="1290"/>
      <c r="J10" s="1290"/>
      <c r="K10" s="1290"/>
      <c r="L10" s="1347" t="s">
        <v>446</v>
      </c>
    </row>
    <row r="11" spans="1:32" ht="21" customHeight="1">
      <c r="C11" s="1080"/>
      <c r="D11" s="1301" t="s">
        <v>91</v>
      </c>
      <c r="E11" s="1357" t="s">
        <v>296</v>
      </c>
      <c r="F11" s="1357" t="s">
        <v>19</v>
      </c>
      <c r="G11" s="1366" t="s">
        <v>684</v>
      </c>
      <c r="H11" s="1367"/>
      <c r="I11" s="1368"/>
      <c r="J11" s="1357" t="s">
        <v>439</v>
      </c>
      <c r="K11" s="1357" t="s">
        <v>447</v>
      </c>
      <c r="L11" s="1347"/>
    </row>
    <row r="12" spans="1:32" ht="21" customHeight="1">
      <c r="C12" s="1080"/>
      <c r="D12" s="1303"/>
      <c r="E12" s="1358"/>
      <c r="F12" s="1358"/>
      <c r="G12" s="1359" t="s">
        <v>685</v>
      </c>
      <c r="H12" s="1360"/>
      <c r="I12" s="1085" t="s">
        <v>686</v>
      </c>
      <c r="J12" s="1358"/>
      <c r="K12" s="1358"/>
      <c r="L12" s="1347"/>
    </row>
    <row r="13" spans="1:32" ht="12" customHeight="1">
      <c r="C13" s="1080"/>
      <c r="D13" s="1076" t="s">
        <v>92</v>
      </c>
      <c r="E13" s="1076" t="s">
        <v>48</v>
      </c>
      <c r="F13" s="1076" t="s">
        <v>49</v>
      </c>
      <c r="G13" s="1361" t="s">
        <v>50</v>
      </c>
      <c r="H13" s="1361"/>
      <c r="I13" s="1076" t="s">
        <v>67</v>
      </c>
      <c r="J13" s="1076" t="s">
        <v>68</v>
      </c>
      <c r="K13" s="1076" t="s">
        <v>182</v>
      </c>
      <c r="L13" s="1076" t="s">
        <v>183</v>
      </c>
    </row>
    <row r="14" spans="1:32" ht="14.25" customHeight="1">
      <c r="A14" s="1105"/>
      <c r="C14" s="1080"/>
      <c r="D14" s="1153">
        <v>1</v>
      </c>
      <c r="E14" s="1348" t="s">
        <v>687</v>
      </c>
      <c r="F14" s="1362"/>
      <c r="G14" s="1362"/>
      <c r="H14" s="1362"/>
      <c r="I14" s="1362"/>
      <c r="J14" s="1362"/>
      <c r="K14" s="1362"/>
      <c r="L14" s="1090"/>
      <c r="M14" s="1155"/>
    </row>
    <row r="15" spans="1:32" ht="56.25">
      <c r="A15" s="1105"/>
      <c r="C15" s="1080"/>
      <c r="D15" s="1153" t="s">
        <v>294</v>
      </c>
      <c r="E15" s="1108" t="s">
        <v>449</v>
      </c>
      <c r="F15" s="1108" t="s">
        <v>449</v>
      </c>
      <c r="G15" s="1354" t="s">
        <v>449</v>
      </c>
      <c r="H15" s="1355"/>
      <c r="I15" s="1108" t="s">
        <v>449</v>
      </c>
      <c r="J15" s="1130" t="s">
        <v>2912</v>
      </c>
      <c r="K15" s="1037" t="s">
        <v>2911</v>
      </c>
      <c r="L15" s="1097" t="s">
        <v>688</v>
      </c>
      <c r="M15" s="1155"/>
    </row>
    <row r="16" spans="1:32" ht="18.75">
      <c r="A16" s="1105"/>
      <c r="B16" s="1094">
        <v>3</v>
      </c>
      <c r="C16" s="1080"/>
      <c r="D16" s="1156">
        <v>2</v>
      </c>
      <c r="E16" s="1363" t="s">
        <v>689</v>
      </c>
      <c r="F16" s="1364"/>
      <c r="G16" s="1364"/>
      <c r="H16" s="1365"/>
      <c r="I16" s="1365"/>
      <c r="J16" s="1365" t="s">
        <v>449</v>
      </c>
      <c r="K16" s="1365"/>
      <c r="L16" s="1151"/>
      <c r="M16" s="1155"/>
    </row>
    <row r="17" spans="1:15" ht="90" customHeight="1">
      <c r="A17" s="1105"/>
      <c r="C17" s="1349"/>
      <c r="D17" s="1356" t="s">
        <v>690</v>
      </c>
      <c r="E17" s="1352"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17" s="1353"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2024-2026гг</v>
      </c>
      <c r="G17" s="1108"/>
      <c r="H17" s="1167" t="s">
        <v>1407</v>
      </c>
      <c r="I17" s="1165" t="s">
        <v>1408</v>
      </c>
      <c r="J17" s="1130" t="s">
        <v>247</v>
      </c>
      <c r="K17" s="1108" t="s">
        <v>449</v>
      </c>
      <c r="L17" s="1279" t="s">
        <v>711</v>
      </c>
      <c r="M17" s="1155"/>
    </row>
    <row r="18" spans="1:15" ht="18.75">
      <c r="A18" s="1105"/>
      <c r="C18" s="1349"/>
      <c r="D18" s="1356"/>
      <c r="E18" s="1352"/>
      <c r="F18" s="1353"/>
      <c r="G18" s="1157"/>
      <c r="H18" s="1152" t="s">
        <v>274</v>
      </c>
      <c r="I18" s="1147"/>
      <c r="J18" s="1147"/>
      <c r="K18" s="1145"/>
      <c r="L18" s="1281"/>
      <c r="M18" s="1155"/>
    </row>
    <row r="19" spans="1:15" ht="18.75">
      <c r="A19" s="1105"/>
      <c r="B19" s="1094">
        <v>3</v>
      </c>
      <c r="C19" s="1080"/>
      <c r="D19" s="1095" t="s">
        <v>49</v>
      </c>
      <c r="E19" s="1348" t="s">
        <v>691</v>
      </c>
      <c r="F19" s="1348"/>
      <c r="G19" s="1348"/>
      <c r="H19" s="1348"/>
      <c r="I19" s="1348"/>
      <c r="J19" s="1348"/>
      <c r="K19" s="1348"/>
      <c r="L19" s="1129"/>
      <c r="M19" s="1155"/>
    </row>
    <row r="20" spans="1:15" ht="33.75">
      <c r="A20" s="1105"/>
      <c r="C20" s="1080"/>
      <c r="D20" s="1153" t="s">
        <v>440</v>
      </c>
      <c r="E20" s="1108" t="s">
        <v>449</v>
      </c>
      <c r="F20" s="1108" t="s">
        <v>449</v>
      </c>
      <c r="G20" s="1354" t="s">
        <v>449</v>
      </c>
      <c r="H20" s="1355"/>
      <c r="I20" s="1108" t="s">
        <v>449</v>
      </c>
      <c r="J20" s="1108" t="s">
        <v>449</v>
      </c>
      <c r="K20" s="1037" t="s">
        <v>2910</v>
      </c>
      <c r="L20" s="1097" t="s">
        <v>692</v>
      </c>
      <c r="M20" s="1155"/>
    </row>
    <row r="21" spans="1:15" ht="18.75">
      <c r="A21" s="1105"/>
      <c r="B21" s="1094">
        <v>3</v>
      </c>
      <c r="C21" s="1080"/>
      <c r="D21" s="1095" t="s">
        <v>50</v>
      </c>
      <c r="E21" s="1348" t="s">
        <v>693</v>
      </c>
      <c r="F21" s="1348"/>
      <c r="G21" s="1348"/>
      <c r="H21" s="1348"/>
      <c r="I21" s="1348"/>
      <c r="J21" s="1348"/>
      <c r="K21" s="1348"/>
      <c r="L21" s="1129"/>
      <c r="M21" s="1155"/>
    </row>
    <row r="22" spans="1:15" ht="67.5" customHeight="1">
      <c r="A22" s="1105"/>
      <c r="C22" s="1349"/>
      <c r="D22" s="1356" t="s">
        <v>441</v>
      </c>
      <c r="E22" s="1352"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2" s="1353"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2024-2026гг</v>
      </c>
      <c r="G22" s="1108"/>
      <c r="H22" s="1165" t="s">
        <v>1407</v>
      </c>
      <c r="I22" s="1165" t="s">
        <v>2909</v>
      </c>
      <c r="J22" s="1170">
        <f>J25*OneRates_2</f>
        <v>795656.07575473643</v>
      </c>
      <c r="K22" s="1108" t="s">
        <v>449</v>
      </c>
      <c r="L22" s="1279" t="s">
        <v>712</v>
      </c>
      <c r="M22" s="1155"/>
    </row>
    <row r="23" spans="1:15" ht="18.75">
      <c r="A23" s="1105"/>
      <c r="C23" s="1349"/>
      <c r="D23" s="1356"/>
      <c r="E23" s="1352"/>
      <c r="F23" s="1353"/>
      <c r="G23" s="1157"/>
      <c r="H23" s="1152" t="s">
        <v>274</v>
      </c>
      <c r="I23" s="1144"/>
      <c r="J23" s="1144"/>
      <c r="K23" s="1145"/>
      <c r="L23" s="1281"/>
      <c r="M23" s="1155"/>
    </row>
    <row r="24" spans="1:15" ht="18.75">
      <c r="A24" s="1105"/>
      <c r="C24" s="1080"/>
      <c r="D24" s="1095" t="s">
        <v>67</v>
      </c>
      <c r="E24" s="1348" t="s">
        <v>757</v>
      </c>
      <c r="F24" s="1348"/>
      <c r="G24" s="1348"/>
      <c r="H24" s="1348"/>
      <c r="I24" s="1348"/>
      <c r="J24" s="1348"/>
      <c r="K24" s="1348"/>
      <c r="L24" s="1129"/>
      <c r="M24" s="1155"/>
    </row>
    <row r="25" spans="1:15" ht="90" customHeight="1">
      <c r="A25" s="1105"/>
      <c r="C25" s="1349"/>
      <c r="D25" s="1350" t="s">
        <v>442</v>
      </c>
      <c r="E25" s="1352"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5" s="1353"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2024-2026гг</v>
      </c>
      <c r="G25" s="1108"/>
      <c r="H25" s="1167" t="s">
        <v>1407</v>
      </c>
      <c r="I25" s="1165" t="s">
        <v>2909</v>
      </c>
      <c r="J25" s="1170">
        <f>790.055</f>
        <v>790.05499999999995</v>
      </c>
      <c r="K25" s="1108" t="s">
        <v>449</v>
      </c>
      <c r="L25" s="1279" t="s">
        <v>758</v>
      </c>
      <c r="M25" s="1155"/>
    </row>
    <row r="26" spans="1:15" ht="18.75">
      <c r="A26" s="1105"/>
      <c r="C26" s="1349"/>
      <c r="D26" s="1351"/>
      <c r="E26" s="1352"/>
      <c r="F26" s="1353"/>
      <c r="G26" s="1157"/>
      <c r="H26" s="1152" t="s">
        <v>274</v>
      </c>
      <c r="I26" s="1144"/>
      <c r="J26" s="1144"/>
      <c r="K26" s="1145"/>
      <c r="L26" s="1281"/>
      <c r="M26" s="1155"/>
    </row>
    <row r="27" spans="1:15" ht="26.1" customHeight="1">
      <c r="A27" s="1105"/>
      <c r="C27" s="1080"/>
      <c r="D27" s="1095" t="s">
        <v>68</v>
      </c>
      <c r="E27" s="1348" t="s">
        <v>714</v>
      </c>
      <c r="F27" s="1348"/>
      <c r="G27" s="1348"/>
      <c r="H27" s="1348"/>
      <c r="I27" s="1348"/>
      <c r="J27" s="1348"/>
      <c r="K27" s="1348"/>
      <c r="L27" s="1129"/>
      <c r="M27" s="1155"/>
    </row>
    <row r="28" spans="1:15" ht="99" customHeight="1">
      <c r="A28" s="1105"/>
      <c r="C28" s="1349"/>
      <c r="D28" s="1350" t="s">
        <v>443</v>
      </c>
      <c r="E28" s="1352"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8" s="1353"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2024-2026гг</v>
      </c>
      <c r="G28" s="1108"/>
      <c r="H28" s="1167" t="s">
        <v>1407</v>
      </c>
      <c r="I28" s="1165" t="s">
        <v>2909</v>
      </c>
      <c r="J28" s="1170">
        <v>0</v>
      </c>
      <c r="K28" s="1108" t="s">
        <v>449</v>
      </c>
      <c r="L28" s="1279" t="s">
        <v>715</v>
      </c>
      <c r="M28" s="1155"/>
      <c r="O28" s="1100" t="s">
        <v>553</v>
      </c>
    </row>
    <row r="29" spans="1:15" ht="18.95" customHeight="1">
      <c r="A29" s="1105"/>
      <c r="C29" s="1349"/>
      <c r="D29" s="1351"/>
      <c r="E29" s="1352"/>
      <c r="F29" s="1353"/>
      <c r="G29" s="1157"/>
      <c r="H29" s="1152" t="s">
        <v>274</v>
      </c>
      <c r="I29" s="1144"/>
      <c r="J29" s="1144"/>
      <c r="K29" s="1145"/>
      <c r="L29" s="1280"/>
      <c r="M29" s="1155"/>
    </row>
    <row r="30" spans="1:15" ht="25.5" customHeight="1">
      <c r="A30" s="1105"/>
      <c r="B30" s="1094">
        <v>3</v>
      </c>
      <c r="C30" s="1080"/>
      <c r="D30" s="1095" t="s">
        <v>182</v>
      </c>
      <c r="E30" s="1348" t="s">
        <v>713</v>
      </c>
      <c r="F30" s="1348"/>
      <c r="G30" s="1348"/>
      <c r="H30" s="1348"/>
      <c r="I30" s="1348"/>
      <c r="J30" s="1348"/>
      <c r="K30" s="1348"/>
      <c r="L30" s="1129"/>
      <c r="M30" s="1155"/>
    </row>
    <row r="31" spans="1:15" ht="99" customHeight="1">
      <c r="A31" s="1105"/>
      <c r="C31" s="1349"/>
      <c r="D31" s="1350" t="s">
        <v>694</v>
      </c>
      <c r="E31" s="1352"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1" s="1353"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2024-2026гг</v>
      </c>
      <c r="G31" s="1108"/>
      <c r="H31" s="1167" t="s">
        <v>1407</v>
      </c>
      <c r="I31" s="1165" t="s">
        <v>2909</v>
      </c>
      <c r="J31" s="1170">
        <v>0</v>
      </c>
      <c r="K31" s="1108" t="s">
        <v>449</v>
      </c>
      <c r="L31" s="1279" t="s">
        <v>716</v>
      </c>
      <c r="M31" s="1155"/>
    </row>
    <row r="32" spans="1:15" ht="18.95" customHeight="1">
      <c r="A32" s="1105"/>
      <c r="C32" s="1349"/>
      <c r="D32" s="1351"/>
      <c r="E32" s="1352"/>
      <c r="F32" s="1353"/>
      <c r="G32" s="1157"/>
      <c r="H32" s="1152" t="s">
        <v>274</v>
      </c>
      <c r="I32" s="1144"/>
      <c r="J32" s="1144"/>
      <c r="K32" s="1145"/>
      <c r="L32" s="1280"/>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2" t="s">
        <v>710</v>
      </c>
      <c r="F34" s="1272"/>
      <c r="G34" s="1272"/>
      <c r="H34" s="1272"/>
      <c r="I34" s="1272"/>
      <c r="J34" s="1272"/>
      <c r="K34" s="1272"/>
      <c r="L34" s="1272"/>
    </row>
  </sheetData>
  <sheetProtection algorithmName="SHA-512" hashValue="XZtYIlU3AeBMFeOFcYvqj7kbQiIwlMBmys1h56QlYoE9ed2tEhDSaAZVOMObYe/PA7MqRxFDiSKNJ/SlFlY5PQ==" saltValue="mpZA2zqrhJ1en3sDebo+oQ=="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22d5fb0e-23f2-4acf-be50-6cb2d87522f1"/>
    <hyperlink ref="K15" location="'Форма 4.10.1'!$K$15" tooltip="Кликните по гиперссылке, чтобы перейти по гиперссылке или отредактировать её" display="https://portal.eias.ru/Portal/DownloadPage.aspx?type=12&amp;guid=2432226d-07c5-429d-a87b-b948a4cfa0a3"/>
    <hyperlink ref="J15" location="'Форма 4.10.1'!$J$15" tooltip="Кликните по гиперссылке, чтобы перейти по гиперссылке или отредактировать её" display="Постановление№86/2от31.10.2022г.обутвержденииинвестиционнойпрограммыАО&quot;УСТЭК-Челябинск&quot;всферетеплоснабженияна2023-2024годы."/>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9" t="s">
        <v>460</v>
      </c>
      <c r="E5" s="1369"/>
      <c r="F5" s="1369"/>
      <c r="G5" s="1369"/>
      <c r="H5" s="1369"/>
      <c r="I5" s="1369"/>
      <c r="J5" s="1369"/>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1" t="s">
        <v>445</v>
      </c>
      <c r="E8" s="1371"/>
      <c r="F8" s="1371"/>
      <c r="G8" s="1371"/>
      <c r="H8" s="1371"/>
      <c r="I8" s="1371"/>
      <c r="J8" s="1371"/>
      <c r="K8" s="1371" t="s">
        <v>446</v>
      </c>
    </row>
    <row r="9" spans="1:14">
      <c r="D9" s="1371" t="s">
        <v>91</v>
      </c>
      <c r="E9" s="1371" t="s">
        <v>462</v>
      </c>
      <c r="F9" s="1371"/>
      <c r="G9" s="1371" t="s">
        <v>463</v>
      </c>
      <c r="H9" s="1371"/>
      <c r="I9" s="1371"/>
      <c r="J9" s="1371"/>
      <c r="K9" s="1371"/>
    </row>
    <row r="10" spans="1:14" ht="22.5">
      <c r="D10" s="1371"/>
      <c r="E10" s="131" t="s">
        <v>464</v>
      </c>
      <c r="F10" s="131" t="s">
        <v>398</v>
      </c>
      <c r="G10" s="131" t="s">
        <v>398</v>
      </c>
      <c r="H10" s="131" t="s">
        <v>464</v>
      </c>
      <c r="I10" s="131" t="s">
        <v>465</v>
      </c>
      <c r="J10" s="131" t="s">
        <v>447</v>
      </c>
      <c r="K10" s="1371"/>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79"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1"/>
    </row>
    <row r="14" spans="1:14" ht="3" customHeight="1">
      <c r="A14" s="125"/>
      <c r="B14" s="125"/>
      <c r="C14" s="125"/>
    </row>
    <row r="15" spans="1:14" ht="27.75" customHeight="1">
      <c r="E15" s="1370" t="s">
        <v>572</v>
      </c>
      <c r="F15" s="1370"/>
      <c r="G15" s="1370"/>
      <c r="H15" s="1370"/>
      <c r="I15" s="1370"/>
      <c r="J15" s="137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4" t="s">
        <v>313</v>
      </c>
      <c r="E7" s="1236"/>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2" t="s">
        <v>314</v>
      </c>
      <c r="E15" s="1372"/>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9" t="s">
        <v>54</v>
      </c>
      <c r="E7" s="1369"/>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3" t="s">
        <v>55</v>
      </c>
      <c r="C2" s="1373"/>
      <c r="D2" s="1373"/>
      <c r="E2" s="410"/>
    </row>
    <row r="3" spans="2:5" ht="3" customHeight="1"/>
    <row r="4" spans="2:5" ht="21.75" customHeight="1" thickBot="1">
      <c r="B4" s="1197" t="s">
        <v>1</v>
      </c>
      <c r="C4" s="1197" t="s">
        <v>90</v>
      </c>
      <c r="D4" s="1197"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8">
        <v>1</v>
      </c>
      <c r="E9" s="1396"/>
      <c r="F9" s="1398"/>
      <c r="G9" s="1402" t="s">
        <v>84</v>
      </c>
      <c r="H9" s="1248"/>
      <c r="I9" s="1248">
        <v>1</v>
      </c>
      <c r="J9" s="1391"/>
      <c r="K9" s="1305" t="s">
        <v>84</v>
      </c>
      <c r="L9" s="1240"/>
      <c r="M9" s="1240" t="s">
        <v>92</v>
      </c>
      <c r="N9" s="1394"/>
      <c r="O9" s="1305" t="s">
        <v>84</v>
      </c>
      <c r="P9" s="1240"/>
      <c r="Q9" s="1240" t="s">
        <v>92</v>
      </c>
      <c r="R9" s="1395"/>
      <c r="S9" s="1305" t="s">
        <v>84</v>
      </c>
      <c r="T9" s="1034"/>
      <c r="U9" s="1034" t="s">
        <v>92</v>
      </c>
      <c r="V9" s="1186"/>
      <c r="W9" s="288"/>
    </row>
    <row r="10" spans="1:23" s="702" customFormat="1" ht="17.100000000000001" customHeight="1">
      <c r="A10" s="197"/>
      <c r="C10" s="152"/>
      <c r="D10" s="1248"/>
      <c r="E10" s="1396"/>
      <c r="F10" s="1398"/>
      <c r="G10" s="1402"/>
      <c r="H10" s="1248"/>
      <c r="I10" s="1248"/>
      <c r="J10" s="1391"/>
      <c r="K10" s="1305"/>
      <c r="L10" s="1240"/>
      <c r="M10" s="1240"/>
      <c r="N10" s="1394"/>
      <c r="O10" s="1305"/>
      <c r="P10" s="1240"/>
      <c r="Q10" s="1240"/>
      <c r="R10" s="1395"/>
      <c r="S10" s="1305"/>
      <c r="T10" s="1036"/>
      <c r="U10" s="707"/>
      <c r="V10" s="708" t="s">
        <v>630</v>
      </c>
      <c r="W10" s="709"/>
    </row>
    <row r="11" spans="1:23" s="96" customFormat="1" ht="17.100000000000001" customHeight="1">
      <c r="A11" s="197"/>
      <c r="C11" s="152"/>
      <c r="D11" s="1245"/>
      <c r="E11" s="1397"/>
      <c r="F11" s="1399"/>
      <c r="G11" s="1245"/>
      <c r="H11" s="1245"/>
      <c r="I11" s="1245"/>
      <c r="J11" s="1392"/>
      <c r="K11" s="1245"/>
      <c r="L11" s="1245"/>
      <c r="M11" s="1245"/>
      <c r="N11" s="1395"/>
      <c r="O11" s="1245"/>
      <c r="P11" s="1035"/>
      <c r="Q11" s="707"/>
      <c r="R11" s="708" t="s">
        <v>629</v>
      </c>
      <c r="S11" s="704"/>
      <c r="T11" s="704"/>
      <c r="U11" s="704"/>
      <c r="V11" s="704"/>
      <c r="W11" s="709"/>
    </row>
    <row r="12" spans="1:23" s="96" customFormat="1" ht="17.100000000000001" customHeight="1">
      <c r="A12" s="197"/>
      <c r="C12" s="152"/>
      <c r="D12" s="1245"/>
      <c r="E12" s="1397"/>
      <c r="F12" s="1399"/>
      <c r="G12" s="1245"/>
      <c r="H12" s="1245"/>
      <c r="I12" s="1245"/>
      <c r="J12" s="1392"/>
      <c r="K12" s="1245"/>
      <c r="L12" s="707"/>
      <c r="M12" s="708"/>
      <c r="N12" s="708" t="s">
        <v>410</v>
      </c>
      <c r="O12" s="708"/>
      <c r="P12" s="708"/>
      <c r="Q12" s="708"/>
      <c r="R12" s="708"/>
      <c r="S12" s="704"/>
      <c r="T12" s="704"/>
      <c r="U12" s="704"/>
      <c r="V12" s="704"/>
      <c r="W12" s="709"/>
    </row>
    <row r="13" spans="1:23" s="96" customFormat="1" ht="17.25" customHeight="1">
      <c r="A13" s="197"/>
      <c r="C13" s="152"/>
      <c r="D13" s="1245"/>
      <c r="E13" s="1397"/>
      <c r="F13" s="1399"/>
      <c r="G13" s="1245"/>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0"/>
      <c r="E15" s="1400"/>
      <c r="F15" s="1401"/>
      <c r="G15" s="1403"/>
      <c r="H15" s="1248"/>
      <c r="I15" s="1248">
        <v>1</v>
      </c>
      <c r="J15" s="1391"/>
      <c r="K15" s="1305" t="s">
        <v>84</v>
      </c>
      <c r="L15" s="1240"/>
      <c r="M15" s="1240" t="s">
        <v>92</v>
      </c>
      <c r="N15" s="1394"/>
      <c r="O15" s="1305" t="s">
        <v>84</v>
      </c>
      <c r="P15" s="1240"/>
      <c r="Q15" s="1240" t="s">
        <v>92</v>
      </c>
      <c r="R15" s="1395"/>
      <c r="S15" s="1305" t="s">
        <v>84</v>
      </c>
      <c r="T15" s="1034"/>
      <c r="U15" s="1034" t="s">
        <v>92</v>
      </c>
      <c r="V15" s="1186"/>
      <c r="W15" s="288"/>
    </row>
    <row r="16" spans="1:23" s="705" customFormat="1" ht="16.5" customHeight="1">
      <c r="A16" s="711"/>
      <c r="B16" s="706"/>
      <c r="C16" s="710"/>
      <c r="D16" s="1390"/>
      <c r="E16" s="1400"/>
      <c r="F16" s="1401"/>
      <c r="G16" s="1403"/>
      <c r="H16" s="1248"/>
      <c r="I16" s="1248"/>
      <c r="J16" s="1391"/>
      <c r="K16" s="1305"/>
      <c r="L16" s="1240"/>
      <c r="M16" s="1240"/>
      <c r="N16" s="1394"/>
      <c r="O16" s="1305"/>
      <c r="P16" s="1240"/>
      <c r="Q16" s="1240"/>
      <c r="R16" s="1395"/>
      <c r="S16" s="1305"/>
      <c r="T16" s="1036"/>
      <c r="U16" s="707"/>
      <c r="V16" s="708" t="s">
        <v>630</v>
      </c>
      <c r="W16" s="709"/>
    </row>
    <row r="17" spans="1:36" ht="17.100000000000001" customHeight="1">
      <c r="A17" s="197"/>
      <c r="B17" s="96"/>
      <c r="C17" s="152"/>
      <c r="D17" s="1390"/>
      <c r="E17" s="1400"/>
      <c r="F17" s="1401"/>
      <c r="G17" s="1403"/>
      <c r="H17" s="1248"/>
      <c r="I17" s="1248"/>
      <c r="J17" s="1392"/>
      <c r="K17" s="1305"/>
      <c r="L17" s="1240"/>
      <c r="M17" s="1240"/>
      <c r="N17" s="1395"/>
      <c r="O17" s="1305"/>
      <c r="P17" s="1035"/>
      <c r="Q17" s="707"/>
      <c r="R17" s="708" t="s">
        <v>629</v>
      </c>
      <c r="S17" s="704"/>
      <c r="T17" s="704"/>
      <c r="U17" s="704"/>
      <c r="V17" s="704"/>
      <c r="W17" s="709"/>
    </row>
    <row r="18" spans="1:36" ht="17.100000000000001" customHeight="1">
      <c r="A18" s="197"/>
      <c r="B18" s="96"/>
      <c r="C18" s="152"/>
      <c r="D18" s="1390"/>
      <c r="E18" s="1400"/>
      <c r="F18" s="1401"/>
      <c r="G18" s="1403"/>
      <c r="H18" s="1248"/>
      <c r="I18" s="1248"/>
      <c r="J18" s="1392"/>
      <c r="K18" s="1305"/>
      <c r="L18" s="707"/>
      <c r="M18" s="708"/>
      <c r="N18" s="708" t="s">
        <v>410</v>
      </c>
      <c r="O18" s="708"/>
      <c r="P18" s="708"/>
      <c r="Q18" s="708"/>
      <c r="R18" s="708"/>
      <c r="S18" s="704"/>
      <c r="T18" s="704"/>
      <c r="U18" s="704"/>
      <c r="V18" s="704"/>
      <c r="W18" s="709"/>
    </row>
    <row r="19" spans="1:36" ht="17.100000000000001" customHeight="1">
      <c r="A19" s="197"/>
      <c r="B19" s="96"/>
      <c r="C19" s="152"/>
      <c r="D19" s="1390"/>
      <c r="E19" s="1400"/>
      <c r="F19" s="1401"/>
      <c r="G19" s="1403"/>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3" t="s">
        <v>297</v>
      </c>
      <c r="P27" s="1393"/>
      <c r="Q27" s="1393"/>
      <c r="R27" s="1330" t="s">
        <v>269</v>
      </c>
      <c r="S27" s="1330"/>
      <c r="T27" s="1330"/>
      <c r="U27" s="1290" t="s">
        <v>339</v>
      </c>
      <c r="W27" s="1404"/>
    </row>
    <row r="28" spans="1:36" ht="17.100000000000001" customHeight="1">
      <c r="O28" s="1331" t="s">
        <v>578</v>
      </c>
      <c r="P28" s="1331" t="s">
        <v>270</v>
      </c>
      <c r="Q28" s="1331"/>
      <c r="R28" s="1330"/>
      <c r="S28" s="1330"/>
      <c r="T28" s="1330"/>
      <c r="U28" s="1290"/>
      <c r="W28" s="1404"/>
    </row>
    <row r="29" spans="1:36" ht="37.5" customHeight="1">
      <c r="O29" s="1331"/>
      <c r="P29" s="98" t="s">
        <v>579</v>
      </c>
      <c r="Q29" s="98" t="s">
        <v>6</v>
      </c>
      <c r="R29" s="99" t="s">
        <v>273</v>
      </c>
      <c r="S29" s="1332" t="s">
        <v>272</v>
      </c>
      <c r="T29" s="1332"/>
      <c r="U29" s="1290"/>
      <c r="W29" s="1404"/>
    </row>
    <row r="30" spans="1:36" ht="17.100000000000001" customHeight="1">
      <c r="G30" s="150"/>
      <c r="H30" s="150"/>
      <c r="I30" s="150"/>
      <c r="J30" s="150"/>
      <c r="K30" s="150"/>
      <c r="L30" s="116"/>
      <c r="M30" s="404" t="s">
        <v>182</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36" s="493" customFormat="1" ht="22.5">
      <c r="A31" s="1309">
        <v>1</v>
      </c>
      <c r="B31" s="795"/>
      <c r="C31" s="795"/>
      <c r="D31" s="795"/>
      <c r="E31" s="796"/>
      <c r="F31" s="797"/>
      <c r="G31" s="797"/>
      <c r="H31" s="797"/>
      <c r="I31" s="798"/>
      <c r="J31" s="793"/>
      <c r="K31" s="800"/>
      <c r="L31" s="562">
        <f>mergeValue(A31)</f>
        <v>1</v>
      </c>
      <c r="M31" s="610" t="s">
        <v>19</v>
      </c>
      <c r="N31" s="615"/>
      <c r="O31" s="1374"/>
      <c r="P31" s="1375"/>
      <c r="Q31" s="1375"/>
      <c r="R31" s="1375"/>
      <c r="S31" s="1375"/>
      <c r="T31" s="1375"/>
      <c r="U31" s="1375"/>
      <c r="V31" s="1376"/>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9"/>
      <c r="B32" s="1309">
        <v>1</v>
      </c>
      <c r="C32" s="795"/>
      <c r="D32" s="795"/>
      <c r="E32" s="797"/>
      <c r="F32" s="797"/>
      <c r="G32" s="797"/>
      <c r="H32" s="797"/>
      <c r="I32" s="792"/>
      <c r="J32" s="791"/>
      <c r="K32" s="794"/>
      <c r="L32" s="562" t="str">
        <f>mergeValue(A32) &amp;"."&amp; mergeValue(B32)</f>
        <v>1.1</v>
      </c>
      <c r="M32" s="516" t="s">
        <v>15</v>
      </c>
      <c r="N32" s="615"/>
      <c r="O32" s="1374"/>
      <c r="P32" s="1375"/>
      <c r="Q32" s="1375"/>
      <c r="R32" s="1375"/>
      <c r="S32" s="1375"/>
      <c r="T32" s="1375"/>
      <c r="U32" s="1375"/>
      <c r="V32" s="1376"/>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9"/>
      <c r="B33" s="1309"/>
      <c r="C33" s="1309">
        <v>1</v>
      </c>
      <c r="D33" s="795"/>
      <c r="E33" s="797"/>
      <c r="F33" s="797"/>
      <c r="G33" s="797"/>
      <c r="H33" s="797"/>
      <c r="I33" s="799"/>
      <c r="J33" s="791"/>
      <c r="K33" s="794"/>
      <c r="L33" s="562" t="str">
        <f>mergeValue(A33) &amp;"."&amp; mergeValue(B33)&amp;"."&amp; mergeValue(C33)</f>
        <v>1.1.1</v>
      </c>
      <c r="M33" s="517" t="s">
        <v>7</v>
      </c>
      <c r="N33" s="615"/>
      <c r="O33" s="1374"/>
      <c r="P33" s="1375"/>
      <c r="Q33" s="1375"/>
      <c r="R33" s="1375"/>
      <c r="S33" s="1375"/>
      <c r="T33" s="1375"/>
      <c r="U33" s="1375"/>
      <c r="V33" s="1376"/>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9"/>
      <c r="B34" s="1309"/>
      <c r="C34" s="1309"/>
      <c r="D34" s="1309">
        <v>1</v>
      </c>
      <c r="E34" s="797"/>
      <c r="F34" s="797"/>
      <c r="G34" s="797"/>
      <c r="H34" s="797"/>
      <c r="I34" s="799"/>
      <c r="J34" s="791"/>
      <c r="K34" s="794"/>
      <c r="L34" s="562" t="str">
        <f>mergeValue(A34) &amp;"."&amp; mergeValue(B34)&amp;"."&amp; mergeValue(C34)&amp;"."&amp; mergeValue(D34)</f>
        <v>1.1.1.1</v>
      </c>
      <c r="M34" s="518" t="s">
        <v>21</v>
      </c>
      <c r="N34" s="615"/>
      <c r="O34" s="1374"/>
      <c r="P34" s="1375"/>
      <c r="Q34" s="1375"/>
      <c r="R34" s="1375"/>
      <c r="S34" s="1375"/>
      <c r="T34" s="1375"/>
      <c r="U34" s="1375"/>
      <c r="V34" s="1376"/>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9"/>
      <c r="B35" s="1309"/>
      <c r="C35" s="1309"/>
      <c r="D35" s="1309"/>
      <c r="E35" s="1309">
        <v>1</v>
      </c>
      <c r="F35" s="797"/>
      <c r="G35" s="797"/>
      <c r="H35" s="795">
        <v>1</v>
      </c>
      <c r="I35" s="1309">
        <v>1</v>
      </c>
      <c r="J35" s="797"/>
      <c r="K35" s="802"/>
      <c r="L35" s="562" t="str">
        <f>mergeValue(A35) &amp;"."&amp; mergeValue(B35)&amp;"."&amp; mergeValue(C35)&amp;"."&amp; mergeValue(D35)&amp;"."&amp; mergeValue(E35)</f>
        <v>1.1.1.1.1</v>
      </c>
      <c r="M35" s="524" t="s">
        <v>8</v>
      </c>
      <c r="N35" s="615"/>
      <c r="O35" s="1312"/>
      <c r="P35" s="1313"/>
      <c r="Q35" s="1313"/>
      <c r="R35" s="1313"/>
      <c r="S35" s="1313"/>
      <c r="T35" s="1313"/>
      <c r="U35" s="1313"/>
      <c r="V35" s="1314"/>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9"/>
      <c r="B36" s="1309"/>
      <c r="C36" s="1309"/>
      <c r="D36" s="1309"/>
      <c r="E36" s="1309"/>
      <c r="F36" s="1309">
        <v>1</v>
      </c>
      <c r="G36" s="795"/>
      <c r="H36" s="795"/>
      <c r="I36" s="1309"/>
      <c r="J36" s="1309">
        <v>1</v>
      </c>
      <c r="K36" s="803"/>
      <c r="L36" s="562" t="str">
        <f>mergeValue(A36) &amp;"."&amp; mergeValue(B36)&amp;"."&amp; mergeValue(C36)&amp;"."&amp; mergeValue(D36)&amp;"."&amp; mergeValue(E36)&amp;"."&amp; mergeValue(F36)</f>
        <v>1.1.1.1.1.1</v>
      </c>
      <c r="M36" s="525" t="s">
        <v>9</v>
      </c>
      <c r="N36" s="615"/>
      <c r="O36" s="1312"/>
      <c r="P36" s="1313"/>
      <c r="Q36" s="1313"/>
      <c r="R36" s="1313"/>
      <c r="S36" s="1313"/>
      <c r="T36" s="1313"/>
      <c r="U36" s="1313"/>
      <c r="V36" s="1314"/>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9"/>
      <c r="B37" s="1309"/>
      <c r="C37" s="1309"/>
      <c r="D37" s="1309"/>
      <c r="E37" s="1309"/>
      <c r="F37" s="1309"/>
      <c r="G37" s="795">
        <v>1</v>
      </c>
      <c r="H37" s="795"/>
      <c r="I37" s="1309"/>
      <c r="J37" s="1309"/>
      <c r="K37" s="803">
        <v>1</v>
      </c>
      <c r="L37" s="562" t="str">
        <f>mergeValue(A37) &amp;"."&amp; mergeValue(B37)&amp;"."&amp; mergeValue(C37)&amp;"."&amp; mergeValue(D37)&amp;"."&amp; mergeValue(E37)&amp;"."&amp; mergeValue(F37)&amp;"."&amp; mergeValue(G37)</f>
        <v>1.1.1.1.1.1.1</v>
      </c>
      <c r="M37" s="1016"/>
      <c r="N37" s="615"/>
      <c r="O37" s="532"/>
      <c r="P37" s="532"/>
      <c r="Q37" s="1040"/>
      <c r="R37" s="1304"/>
      <c r="S37" s="1305" t="s">
        <v>83</v>
      </c>
      <c r="T37" s="1304"/>
      <c r="U37" s="1305" t="s">
        <v>83</v>
      </c>
      <c r="V37" s="532"/>
      <c r="W37" s="1279"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09"/>
      <c r="B38" s="1309"/>
      <c r="C38" s="1309"/>
      <c r="D38" s="1309"/>
      <c r="E38" s="1309"/>
      <c r="F38" s="1309"/>
      <c r="G38" s="795"/>
      <c r="H38" s="795"/>
      <c r="I38" s="1309"/>
      <c r="J38" s="1309"/>
      <c r="K38" s="803"/>
      <c r="L38" s="569"/>
      <c r="M38" s="615"/>
      <c r="N38" s="615"/>
      <c r="O38" s="532"/>
      <c r="P38" s="532"/>
      <c r="Q38" s="553" t="str">
        <f>R37 &amp; "-" &amp; T37</f>
        <v>-</v>
      </c>
      <c r="R38" s="1304"/>
      <c r="S38" s="1305"/>
      <c r="T38" s="1304"/>
      <c r="U38" s="1305"/>
      <c r="V38" s="532"/>
      <c r="W38" s="1280"/>
      <c r="X38" s="554"/>
      <c r="Y38" s="558"/>
      <c r="Z38" s="558" t="str">
        <f t="shared" si="0"/>
        <v/>
      </c>
      <c r="AA38" s="558"/>
      <c r="AB38" s="558"/>
      <c r="AC38" s="558"/>
      <c r="AD38" s="554"/>
      <c r="AE38" s="554"/>
      <c r="AF38" s="554"/>
      <c r="AG38" s="554"/>
      <c r="AH38" s="554"/>
      <c r="AI38" s="554"/>
      <c r="AJ38" s="554"/>
    </row>
    <row r="39" spans="1:36" s="493" customFormat="1" ht="15" customHeight="1">
      <c r="A39" s="1309"/>
      <c r="B39" s="1309"/>
      <c r="C39" s="1309"/>
      <c r="D39" s="1309"/>
      <c r="E39" s="1309"/>
      <c r="F39" s="1309"/>
      <c r="G39" s="797"/>
      <c r="H39" s="795"/>
      <c r="I39" s="1309"/>
      <c r="J39" s="1309"/>
      <c r="K39" s="802"/>
      <c r="L39" s="508"/>
      <c r="M39" s="527" t="s">
        <v>24</v>
      </c>
      <c r="N39" s="534"/>
      <c r="O39" s="534"/>
      <c r="P39" s="534"/>
      <c r="Q39" s="534"/>
      <c r="R39" s="534"/>
      <c r="S39" s="534"/>
      <c r="T39" s="534"/>
      <c r="U39" s="534"/>
      <c r="V39" s="530"/>
      <c r="W39" s="1281"/>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9"/>
      <c r="B40" s="1309"/>
      <c r="C40" s="1309"/>
      <c r="D40" s="1309"/>
      <c r="E40" s="1309"/>
      <c r="F40" s="797"/>
      <c r="G40" s="797"/>
      <c r="H40" s="795"/>
      <c r="I40" s="130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9"/>
      <c r="B41" s="1309"/>
      <c r="C41" s="1309"/>
      <c r="D41" s="130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9"/>
      <c r="B42" s="1309"/>
      <c r="C42" s="130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9"/>
      <c r="B43" s="130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9">
        <v>1</v>
      </c>
      <c r="B49" s="813"/>
      <c r="C49" s="813"/>
      <c r="D49" s="813"/>
      <c r="E49" s="814"/>
      <c r="F49" s="815"/>
      <c r="G49" s="815"/>
      <c r="H49" s="815"/>
      <c r="I49" s="816"/>
      <c r="J49" s="811"/>
      <c r="K49" s="818"/>
      <c r="L49" s="562">
        <f>mergeValue(A49)</f>
        <v>1</v>
      </c>
      <c r="M49" s="610" t="s">
        <v>19</v>
      </c>
      <c r="N49" s="615"/>
      <c r="O49" s="1374"/>
      <c r="P49" s="1375"/>
      <c r="Q49" s="1375"/>
      <c r="R49" s="1375"/>
      <c r="S49" s="1375"/>
      <c r="T49" s="1375"/>
      <c r="U49" s="1375"/>
      <c r="V49" s="1376"/>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9"/>
      <c r="B50" s="1309">
        <v>1</v>
      </c>
      <c r="C50" s="813"/>
      <c r="D50" s="813"/>
      <c r="E50" s="815"/>
      <c r="F50" s="815"/>
      <c r="G50" s="815"/>
      <c r="H50" s="815"/>
      <c r="I50" s="810"/>
      <c r="J50" s="809"/>
      <c r="K50" s="812"/>
      <c r="L50" s="562" t="str">
        <f>mergeValue(A50) &amp;"."&amp; mergeValue(B50)</f>
        <v>1.1</v>
      </c>
      <c r="M50" s="516" t="s">
        <v>15</v>
      </c>
      <c r="N50" s="615"/>
      <c r="O50" s="1374"/>
      <c r="P50" s="1375"/>
      <c r="Q50" s="1375"/>
      <c r="R50" s="1375"/>
      <c r="S50" s="1375"/>
      <c r="T50" s="1375"/>
      <c r="U50" s="1375"/>
      <c r="V50" s="1376"/>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9"/>
      <c r="B51" s="1309"/>
      <c r="C51" s="1309">
        <v>1</v>
      </c>
      <c r="D51" s="813"/>
      <c r="E51" s="815"/>
      <c r="F51" s="815"/>
      <c r="G51" s="815"/>
      <c r="H51" s="815"/>
      <c r="I51" s="817"/>
      <c r="J51" s="809"/>
      <c r="K51" s="812"/>
      <c r="L51" s="562" t="str">
        <f>mergeValue(A51) &amp;"."&amp; mergeValue(B51)&amp;"."&amp; mergeValue(C51)</f>
        <v>1.1.1</v>
      </c>
      <c r="M51" s="517" t="s">
        <v>7</v>
      </c>
      <c r="N51" s="615"/>
      <c r="O51" s="1374"/>
      <c r="P51" s="1375"/>
      <c r="Q51" s="1375"/>
      <c r="R51" s="1375"/>
      <c r="S51" s="1375"/>
      <c r="T51" s="1375"/>
      <c r="U51" s="1375"/>
      <c r="V51" s="1376"/>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9"/>
      <c r="B52" s="1309"/>
      <c r="C52" s="1309"/>
      <c r="D52" s="1309">
        <v>1</v>
      </c>
      <c r="E52" s="815"/>
      <c r="F52" s="815"/>
      <c r="G52" s="815"/>
      <c r="H52" s="815"/>
      <c r="I52" s="817"/>
      <c r="J52" s="809"/>
      <c r="K52" s="812"/>
      <c r="L52" s="562" t="str">
        <f>mergeValue(A52) &amp;"."&amp; mergeValue(B52)&amp;"."&amp; mergeValue(C52)&amp;"."&amp; mergeValue(D52)</f>
        <v>1.1.1.1</v>
      </c>
      <c r="M52" s="518" t="s">
        <v>21</v>
      </c>
      <c r="N52" s="615"/>
      <c r="O52" s="1374"/>
      <c r="P52" s="1375"/>
      <c r="Q52" s="1375"/>
      <c r="R52" s="1375"/>
      <c r="S52" s="1375"/>
      <c r="T52" s="1375"/>
      <c r="U52" s="1375"/>
      <c r="V52" s="1376"/>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9"/>
      <c r="B53" s="1309"/>
      <c r="C53" s="1309"/>
      <c r="D53" s="1309"/>
      <c r="E53" s="1309">
        <v>1</v>
      </c>
      <c r="F53" s="815"/>
      <c r="G53" s="815"/>
      <c r="H53" s="813">
        <v>1</v>
      </c>
      <c r="I53" s="1309">
        <v>1</v>
      </c>
      <c r="J53" s="815"/>
      <c r="K53" s="820"/>
      <c r="L53" s="562" t="str">
        <f>mergeValue(A53) &amp;"."&amp; mergeValue(B53)&amp;"."&amp; mergeValue(C53)&amp;"."&amp; mergeValue(D53)&amp;"."&amp; mergeValue(E53)</f>
        <v>1.1.1.1.1</v>
      </c>
      <c r="M53" s="524" t="s">
        <v>8</v>
      </c>
      <c r="N53" s="615"/>
      <c r="O53" s="1312"/>
      <c r="P53" s="1313"/>
      <c r="Q53" s="1313"/>
      <c r="R53" s="1313"/>
      <c r="S53" s="1313"/>
      <c r="T53" s="1313"/>
      <c r="U53" s="1313"/>
      <c r="V53" s="1314"/>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9"/>
      <c r="B54" s="1309"/>
      <c r="C54" s="1309"/>
      <c r="D54" s="1309"/>
      <c r="E54" s="1309"/>
      <c r="F54" s="1309">
        <v>1</v>
      </c>
      <c r="G54" s="813"/>
      <c r="H54" s="813"/>
      <c r="I54" s="1309"/>
      <c r="J54" s="1309">
        <v>1</v>
      </c>
      <c r="K54" s="821"/>
      <c r="L54" s="562" t="str">
        <f>mergeValue(A54) &amp;"."&amp; mergeValue(B54)&amp;"."&amp; mergeValue(C54)&amp;"."&amp; mergeValue(D54)&amp;"."&amp; mergeValue(E54)&amp;"."&amp; mergeValue(F54)</f>
        <v>1.1.1.1.1.1</v>
      </c>
      <c r="M54" s="525" t="s">
        <v>9</v>
      </c>
      <c r="N54" s="615"/>
      <c r="O54" s="1312"/>
      <c r="P54" s="1313"/>
      <c r="Q54" s="1313"/>
      <c r="R54" s="1313"/>
      <c r="S54" s="1313"/>
      <c r="T54" s="1313"/>
      <c r="U54" s="1313"/>
      <c r="V54" s="1314"/>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9"/>
      <c r="B55" s="1309"/>
      <c r="C55" s="1309"/>
      <c r="D55" s="1309"/>
      <c r="E55" s="1309"/>
      <c r="F55" s="1309"/>
      <c r="G55" s="813">
        <v>1</v>
      </c>
      <c r="H55" s="813"/>
      <c r="I55" s="1309"/>
      <c r="J55" s="1309"/>
      <c r="K55" s="821">
        <v>1</v>
      </c>
      <c r="L55" s="562" t="str">
        <f>mergeValue(A55) &amp;"."&amp; mergeValue(B55)&amp;"."&amp; mergeValue(C55)&amp;"."&amp; mergeValue(D55)&amp;"."&amp; mergeValue(E55)&amp;"."&amp; mergeValue(F55)&amp;"."&amp; mergeValue(G55)</f>
        <v>1.1.1.1.1.1.1</v>
      </c>
      <c r="M55" s="1016"/>
      <c r="N55" s="615"/>
      <c r="O55" s="649"/>
      <c r="P55" s="532"/>
      <c r="Q55" s="1040"/>
      <c r="R55" s="1304"/>
      <c r="S55" s="1305" t="s">
        <v>83</v>
      </c>
      <c r="T55" s="1304"/>
      <c r="U55" s="1305" t="s">
        <v>83</v>
      </c>
      <c r="V55" s="532"/>
      <c r="W55" s="1279"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09"/>
      <c r="B56" s="1309"/>
      <c r="C56" s="1309"/>
      <c r="D56" s="1309"/>
      <c r="E56" s="1309"/>
      <c r="F56" s="1309"/>
      <c r="G56" s="813"/>
      <c r="H56" s="813"/>
      <c r="I56" s="1309"/>
      <c r="J56" s="1309"/>
      <c r="K56" s="821"/>
      <c r="L56" s="569"/>
      <c r="M56" s="615"/>
      <c r="N56" s="615"/>
      <c r="O56" s="532"/>
      <c r="P56" s="532"/>
      <c r="Q56" s="553" t="str">
        <f>R55 &amp; "-" &amp; T55</f>
        <v>-</v>
      </c>
      <c r="R56" s="1304"/>
      <c r="S56" s="1305"/>
      <c r="T56" s="1304"/>
      <c r="U56" s="1305"/>
      <c r="V56" s="532"/>
      <c r="W56" s="1280"/>
      <c r="X56" s="554"/>
      <c r="Y56" s="558"/>
      <c r="Z56" s="558" t="str">
        <f t="shared" si="1"/>
        <v/>
      </c>
      <c r="AA56" s="558"/>
      <c r="AB56" s="558"/>
      <c r="AC56" s="558"/>
      <c r="AD56" s="554"/>
      <c r="AE56" s="554"/>
      <c r="AF56" s="554"/>
      <c r="AG56" s="554"/>
      <c r="AH56" s="554"/>
      <c r="AI56" s="554"/>
      <c r="AJ56" s="554"/>
    </row>
    <row r="57" spans="1:36" s="493" customFormat="1" ht="15" customHeight="1">
      <c r="A57" s="1309"/>
      <c r="B57" s="1309"/>
      <c r="C57" s="1309"/>
      <c r="D57" s="1309"/>
      <c r="E57" s="1309"/>
      <c r="F57" s="1309"/>
      <c r="G57" s="815"/>
      <c r="H57" s="813"/>
      <c r="I57" s="1309"/>
      <c r="J57" s="1309"/>
      <c r="K57" s="820"/>
      <c r="L57" s="508"/>
      <c r="M57" s="527" t="s">
        <v>24</v>
      </c>
      <c r="N57" s="534"/>
      <c r="O57" s="534"/>
      <c r="P57" s="534"/>
      <c r="Q57" s="534"/>
      <c r="R57" s="534"/>
      <c r="S57" s="534"/>
      <c r="T57" s="534"/>
      <c r="U57" s="534"/>
      <c r="V57" s="530"/>
      <c r="W57" s="1281"/>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9"/>
      <c r="B58" s="1309"/>
      <c r="C58" s="1309"/>
      <c r="D58" s="1309"/>
      <c r="E58" s="1309"/>
      <c r="F58" s="815"/>
      <c r="G58" s="815"/>
      <c r="H58" s="813"/>
      <c r="I58" s="130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9"/>
      <c r="B59" s="1309"/>
      <c r="C59" s="1309"/>
      <c r="D59" s="130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9"/>
      <c r="B60" s="1309"/>
      <c r="C60" s="130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9"/>
      <c r="B61" s="130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9">
        <v>1</v>
      </c>
      <c r="B67" s="831"/>
      <c r="C67" s="831"/>
      <c r="D67" s="831"/>
      <c r="E67" s="832"/>
      <c r="F67" s="833"/>
      <c r="G67" s="833"/>
      <c r="H67" s="833"/>
      <c r="I67" s="834"/>
      <c r="J67" s="829"/>
      <c r="K67" s="836"/>
      <c r="L67" s="562">
        <f>mergeValue(A67)</f>
        <v>1</v>
      </c>
      <c r="M67" s="610" t="s">
        <v>19</v>
      </c>
      <c r="N67" s="615"/>
      <c r="O67" s="1374"/>
      <c r="P67" s="1375"/>
      <c r="Q67" s="1375"/>
      <c r="R67" s="1375"/>
      <c r="S67" s="1375"/>
      <c r="T67" s="1375"/>
      <c r="U67" s="1375"/>
      <c r="V67" s="1376"/>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9"/>
      <c r="B68" s="1309">
        <v>1</v>
      </c>
      <c r="C68" s="831"/>
      <c r="D68" s="831"/>
      <c r="E68" s="833"/>
      <c r="F68" s="833"/>
      <c r="G68" s="833"/>
      <c r="H68" s="833"/>
      <c r="I68" s="828"/>
      <c r="J68" s="827"/>
      <c r="K68" s="830"/>
      <c r="L68" s="562" t="str">
        <f>mergeValue(A68) &amp;"."&amp; mergeValue(B68)</f>
        <v>1.1</v>
      </c>
      <c r="M68" s="516" t="s">
        <v>15</v>
      </c>
      <c r="N68" s="615"/>
      <c r="O68" s="1374"/>
      <c r="P68" s="1375"/>
      <c r="Q68" s="1375"/>
      <c r="R68" s="1375"/>
      <c r="S68" s="1375"/>
      <c r="T68" s="1375"/>
      <c r="U68" s="1375"/>
      <c r="V68" s="1376"/>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9"/>
      <c r="B69" s="1309"/>
      <c r="C69" s="1309">
        <v>1</v>
      </c>
      <c r="D69" s="831"/>
      <c r="E69" s="833"/>
      <c r="F69" s="833"/>
      <c r="G69" s="833"/>
      <c r="H69" s="833"/>
      <c r="I69" s="835"/>
      <c r="J69" s="827"/>
      <c r="K69" s="830"/>
      <c r="L69" s="562" t="str">
        <f>mergeValue(A69) &amp;"."&amp; mergeValue(B69)&amp;"."&amp; mergeValue(C69)</f>
        <v>1.1.1</v>
      </c>
      <c r="M69" s="517" t="s">
        <v>7</v>
      </c>
      <c r="N69" s="615"/>
      <c r="O69" s="1374"/>
      <c r="P69" s="1375"/>
      <c r="Q69" s="1375"/>
      <c r="R69" s="1375"/>
      <c r="S69" s="1375"/>
      <c r="T69" s="1375"/>
      <c r="U69" s="1375"/>
      <c r="V69" s="1376"/>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9"/>
      <c r="B70" s="1309"/>
      <c r="C70" s="1309"/>
      <c r="D70" s="1309">
        <v>1</v>
      </c>
      <c r="E70" s="833"/>
      <c r="F70" s="833"/>
      <c r="G70" s="833"/>
      <c r="H70" s="833"/>
      <c r="I70" s="835"/>
      <c r="J70" s="827"/>
      <c r="K70" s="830"/>
      <c r="L70" s="562" t="str">
        <f>mergeValue(A70) &amp;"."&amp; mergeValue(B70)&amp;"."&amp; mergeValue(C70)&amp;"."&amp; mergeValue(D70)</f>
        <v>1.1.1.1</v>
      </c>
      <c r="M70" s="518" t="s">
        <v>21</v>
      </c>
      <c r="N70" s="615"/>
      <c r="O70" s="1374"/>
      <c r="P70" s="1375"/>
      <c r="Q70" s="1375"/>
      <c r="R70" s="1375"/>
      <c r="S70" s="1375"/>
      <c r="T70" s="1375"/>
      <c r="U70" s="1375"/>
      <c r="V70" s="1376"/>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9"/>
      <c r="B71" s="1309"/>
      <c r="C71" s="1309"/>
      <c r="D71" s="1309"/>
      <c r="E71" s="1309">
        <v>1</v>
      </c>
      <c r="F71" s="833"/>
      <c r="G71" s="833"/>
      <c r="H71" s="831">
        <v>1</v>
      </c>
      <c r="I71" s="1309">
        <v>1</v>
      </c>
      <c r="J71" s="833"/>
      <c r="K71" s="838"/>
      <c r="L71" s="562" t="str">
        <f>mergeValue(A71) &amp;"."&amp; mergeValue(B71)&amp;"."&amp; mergeValue(C71)&amp;"."&amp; mergeValue(D71)&amp;"."&amp; mergeValue(E71)</f>
        <v>1.1.1.1.1</v>
      </c>
      <c r="M71" s="524" t="s">
        <v>8</v>
      </c>
      <c r="N71" s="615"/>
      <c r="O71" s="1312"/>
      <c r="P71" s="1313"/>
      <c r="Q71" s="1313"/>
      <c r="R71" s="1313"/>
      <c r="S71" s="1313"/>
      <c r="T71" s="1313"/>
      <c r="U71" s="1313"/>
      <c r="V71" s="1314"/>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9"/>
      <c r="B72" s="1309"/>
      <c r="C72" s="1309"/>
      <c r="D72" s="1309"/>
      <c r="E72" s="1309"/>
      <c r="F72" s="1309">
        <v>1</v>
      </c>
      <c r="G72" s="831"/>
      <c r="H72" s="831"/>
      <c r="I72" s="1309"/>
      <c r="J72" s="1309">
        <v>1</v>
      </c>
      <c r="K72" s="839"/>
      <c r="L72" s="562" t="str">
        <f>mergeValue(A72) &amp;"."&amp; mergeValue(B72)&amp;"."&amp; mergeValue(C72)&amp;"."&amp; mergeValue(D72)&amp;"."&amp; mergeValue(E72)&amp;"."&amp; mergeValue(F72)</f>
        <v>1.1.1.1.1.1</v>
      </c>
      <c r="M72" s="525" t="s">
        <v>9</v>
      </c>
      <c r="N72" s="615"/>
      <c r="O72" s="1312"/>
      <c r="P72" s="1313"/>
      <c r="Q72" s="1313"/>
      <c r="R72" s="1313"/>
      <c r="S72" s="1313"/>
      <c r="T72" s="1313"/>
      <c r="U72" s="1313"/>
      <c r="V72" s="1314"/>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9"/>
      <c r="B73" s="1309"/>
      <c r="C73" s="1309"/>
      <c r="D73" s="1309"/>
      <c r="E73" s="1309"/>
      <c r="F73" s="1309"/>
      <c r="G73" s="831">
        <v>1</v>
      </c>
      <c r="H73" s="831"/>
      <c r="I73" s="1309"/>
      <c r="J73" s="1309"/>
      <c r="K73" s="839">
        <v>1</v>
      </c>
      <c r="L73" s="562" t="str">
        <f>mergeValue(A73) &amp;"."&amp; mergeValue(B73)&amp;"."&amp; mergeValue(C73)&amp;"."&amp; mergeValue(D73)&amp;"."&amp; mergeValue(E73)&amp;"."&amp; mergeValue(F73)&amp;"."&amp; mergeValue(G73)</f>
        <v>1.1.1.1.1.1.1</v>
      </c>
      <c r="M73" s="1016"/>
      <c r="N73" s="615"/>
      <c r="O73" s="532"/>
      <c r="P73" s="532"/>
      <c r="Q73" s="1040"/>
      <c r="R73" s="1304"/>
      <c r="S73" s="1305" t="s">
        <v>83</v>
      </c>
      <c r="T73" s="1304"/>
      <c r="U73" s="1305" t="s">
        <v>83</v>
      </c>
      <c r="V73" s="532"/>
      <c r="W73" s="1279"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09"/>
      <c r="B74" s="1309"/>
      <c r="C74" s="1309"/>
      <c r="D74" s="1309"/>
      <c r="E74" s="1309"/>
      <c r="F74" s="1309"/>
      <c r="G74" s="831"/>
      <c r="H74" s="831"/>
      <c r="I74" s="1309"/>
      <c r="J74" s="1309"/>
      <c r="K74" s="839"/>
      <c r="L74" s="569"/>
      <c r="M74" s="615"/>
      <c r="N74" s="615"/>
      <c r="O74" s="532"/>
      <c r="P74" s="532"/>
      <c r="Q74" s="553" t="str">
        <f>R73 &amp; "-" &amp; T73</f>
        <v>-</v>
      </c>
      <c r="R74" s="1304"/>
      <c r="S74" s="1305"/>
      <c r="T74" s="1304"/>
      <c r="U74" s="1305"/>
      <c r="V74" s="532"/>
      <c r="W74" s="1280"/>
      <c r="X74" s="554"/>
      <c r="Y74" s="558"/>
      <c r="Z74" s="558" t="str">
        <f t="shared" si="2"/>
        <v/>
      </c>
      <c r="AA74" s="558"/>
      <c r="AB74" s="558"/>
      <c r="AC74" s="558"/>
      <c r="AD74" s="554"/>
      <c r="AE74" s="554"/>
      <c r="AF74" s="554"/>
      <c r="AG74" s="554"/>
      <c r="AH74" s="554"/>
      <c r="AI74" s="554"/>
      <c r="AJ74" s="554"/>
    </row>
    <row r="75" spans="1:36" s="493" customFormat="1" ht="15" customHeight="1">
      <c r="A75" s="1309"/>
      <c r="B75" s="1309"/>
      <c r="C75" s="1309"/>
      <c r="D75" s="1309"/>
      <c r="E75" s="1309"/>
      <c r="F75" s="1309"/>
      <c r="G75" s="833"/>
      <c r="H75" s="831"/>
      <c r="I75" s="1309"/>
      <c r="J75" s="1309"/>
      <c r="K75" s="838"/>
      <c r="L75" s="508"/>
      <c r="M75" s="527" t="s">
        <v>24</v>
      </c>
      <c r="N75" s="534"/>
      <c r="O75" s="534"/>
      <c r="P75" s="534"/>
      <c r="Q75" s="534"/>
      <c r="R75" s="534"/>
      <c r="S75" s="534"/>
      <c r="T75" s="534"/>
      <c r="U75" s="534"/>
      <c r="V75" s="530"/>
      <c r="W75" s="1281"/>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9"/>
      <c r="B76" s="1309"/>
      <c r="C76" s="1309"/>
      <c r="D76" s="1309"/>
      <c r="E76" s="1309"/>
      <c r="F76" s="833"/>
      <c r="G76" s="833"/>
      <c r="H76" s="831"/>
      <c r="I76" s="130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9"/>
      <c r="B77" s="1309"/>
      <c r="C77" s="1309"/>
      <c r="D77" s="130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9"/>
      <c r="B78" s="1309"/>
      <c r="C78" s="130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9"/>
      <c r="B79" s="130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9">
        <v>1</v>
      </c>
      <c r="B85" s="867"/>
      <c r="C85" s="867"/>
      <c r="D85" s="867"/>
      <c r="E85" s="868"/>
      <c r="F85" s="869"/>
      <c r="G85" s="867"/>
      <c r="H85" s="867"/>
      <c r="I85" s="870"/>
      <c r="J85" s="865"/>
      <c r="K85" s="874">
        <v>1</v>
      </c>
      <c r="L85" s="562">
        <f>mergeValue(A85)</f>
        <v>1</v>
      </c>
      <c r="M85" s="610" t="s">
        <v>19</v>
      </c>
      <c r="N85" s="549"/>
      <c r="O85" s="1380"/>
      <c r="P85" s="1381"/>
      <c r="Q85" s="1381"/>
      <c r="R85" s="1381"/>
      <c r="S85" s="1381"/>
      <c r="T85" s="1381"/>
      <c r="U85" s="1381"/>
      <c r="V85" s="1382"/>
      <c r="W85" s="1129" t="s">
        <v>718</v>
      </c>
      <c r="X85" s="554"/>
      <c r="Y85" s="554"/>
      <c r="Z85" s="554"/>
      <c r="AA85" s="554"/>
      <c r="AB85" s="554"/>
      <c r="AC85" s="554"/>
      <c r="AD85" s="554"/>
      <c r="AE85" s="554"/>
      <c r="AF85" s="554"/>
      <c r="AG85" s="554"/>
      <c r="AH85" s="554"/>
      <c r="AI85" s="554"/>
    </row>
    <row r="86" spans="1:36" s="493" customFormat="1" ht="22.5">
      <c r="A86" s="1309"/>
      <c r="B86" s="1309">
        <v>1</v>
      </c>
      <c r="C86" s="867"/>
      <c r="D86" s="867"/>
      <c r="E86" s="869"/>
      <c r="F86" s="869"/>
      <c r="G86" s="867"/>
      <c r="H86" s="867"/>
      <c r="I86" s="864"/>
      <c r="J86" s="863"/>
      <c r="K86" s="874">
        <v>1</v>
      </c>
      <c r="L86" s="562" t="str">
        <f>mergeValue(A86) &amp;"."&amp; mergeValue(B86)</f>
        <v>1.1</v>
      </c>
      <c r="M86" s="516" t="s">
        <v>15</v>
      </c>
      <c r="N86" s="549"/>
      <c r="O86" s="1380"/>
      <c r="P86" s="1381"/>
      <c r="Q86" s="1381"/>
      <c r="R86" s="1381"/>
      <c r="S86" s="1381"/>
      <c r="T86" s="1381"/>
      <c r="U86" s="1381"/>
      <c r="V86" s="1382"/>
      <c r="W86" s="1129" t="s">
        <v>459</v>
      </c>
      <c r="X86" s="554"/>
      <c r="Y86" s="554"/>
      <c r="Z86" s="554"/>
      <c r="AA86" s="554"/>
      <c r="AB86" s="554"/>
      <c r="AC86" s="554"/>
      <c r="AD86" s="554"/>
      <c r="AE86" s="554"/>
      <c r="AF86" s="554"/>
      <c r="AG86" s="554"/>
      <c r="AH86" s="554"/>
      <c r="AI86" s="554"/>
    </row>
    <row r="87" spans="1:36" s="493" customFormat="1" ht="22.5">
      <c r="A87" s="1309"/>
      <c r="B87" s="1309"/>
      <c r="C87" s="1309">
        <v>1</v>
      </c>
      <c r="D87" s="867"/>
      <c r="E87" s="869"/>
      <c r="F87" s="869"/>
      <c r="G87" s="867"/>
      <c r="H87" s="867"/>
      <c r="I87" s="871"/>
      <c r="J87" s="863"/>
      <c r="K87" s="874">
        <v>1</v>
      </c>
      <c r="L87" s="562" t="str">
        <f>mergeValue(A87) &amp;"."&amp; mergeValue(B87)&amp;"."&amp; mergeValue(C87)</f>
        <v>1.1.1</v>
      </c>
      <c r="M87" s="517" t="s">
        <v>7</v>
      </c>
      <c r="N87" s="549"/>
      <c r="O87" s="1380"/>
      <c r="P87" s="1381"/>
      <c r="Q87" s="1381"/>
      <c r="R87" s="1381"/>
      <c r="S87" s="1381"/>
      <c r="T87" s="1381"/>
      <c r="U87" s="1381"/>
      <c r="V87" s="1382"/>
      <c r="W87" s="1129" t="s">
        <v>600</v>
      </c>
      <c r="X87" s="554"/>
      <c r="Y87" s="554"/>
      <c r="Z87" s="554"/>
      <c r="AA87" s="554"/>
      <c r="AB87" s="554"/>
      <c r="AC87" s="554"/>
      <c r="AD87" s="554"/>
      <c r="AE87" s="554"/>
      <c r="AF87" s="554"/>
      <c r="AG87" s="554"/>
      <c r="AH87" s="554"/>
      <c r="AI87" s="554"/>
    </row>
    <row r="88" spans="1:36" s="493" customFormat="1" ht="22.5">
      <c r="A88" s="1309"/>
      <c r="B88" s="1309"/>
      <c r="C88" s="1309"/>
      <c r="D88" s="1309">
        <v>1</v>
      </c>
      <c r="E88" s="869"/>
      <c r="F88" s="869"/>
      <c r="G88" s="867"/>
      <c r="H88" s="867"/>
      <c r="I88" s="1309">
        <v>1</v>
      </c>
      <c r="J88" s="863"/>
      <c r="K88" s="874">
        <v>1</v>
      </c>
      <c r="L88" s="562" t="str">
        <f>mergeValue(A88) &amp;"."&amp; mergeValue(B88)&amp;"."&amp; mergeValue(C88)&amp;"."&amp; mergeValue(D88)</f>
        <v>1.1.1.1</v>
      </c>
      <c r="M88" s="518" t="s">
        <v>21</v>
      </c>
      <c r="N88" s="549"/>
      <c r="O88" s="1380"/>
      <c r="P88" s="1381"/>
      <c r="Q88" s="1381"/>
      <c r="R88" s="1381"/>
      <c r="S88" s="1381"/>
      <c r="T88" s="1381"/>
      <c r="U88" s="1381"/>
      <c r="V88" s="1382"/>
      <c r="W88" s="1129" t="s">
        <v>601</v>
      </c>
      <c r="X88" s="554"/>
      <c r="Y88" s="554"/>
      <c r="Z88" s="554"/>
      <c r="AA88" s="554"/>
      <c r="AB88" s="554"/>
      <c r="AC88" s="554"/>
      <c r="AD88" s="554"/>
      <c r="AE88" s="554"/>
      <c r="AF88" s="554"/>
      <c r="AG88" s="554"/>
      <c r="AH88" s="554"/>
      <c r="AI88" s="554"/>
    </row>
    <row r="89" spans="1:36" s="493" customFormat="1" ht="11.25" hidden="1" customHeight="1">
      <c r="A89" s="1309"/>
      <c r="B89" s="1309"/>
      <c r="C89" s="1309"/>
      <c r="D89" s="1309"/>
      <c r="E89" s="1309">
        <v>1</v>
      </c>
      <c r="F89" s="869"/>
      <c r="G89" s="867"/>
      <c r="H89" s="867"/>
      <c r="I89" s="1309"/>
      <c r="J89" s="869"/>
      <c r="K89" s="874">
        <v>1</v>
      </c>
      <c r="L89" s="562"/>
      <c r="M89" s="524"/>
      <c r="N89" s="550"/>
      <c r="O89" s="1384"/>
      <c r="P89" s="1388"/>
      <c r="Q89" s="1388"/>
      <c r="R89" s="1388"/>
      <c r="S89" s="1388"/>
      <c r="T89" s="1388"/>
      <c r="U89" s="1388"/>
      <c r="V89" s="1389"/>
      <c r="W89" s="1090"/>
      <c r="X89" s="554"/>
      <c r="Y89" s="554"/>
      <c r="Z89" s="554"/>
      <c r="AA89" s="554"/>
      <c r="AB89" s="554"/>
      <c r="AC89" s="554"/>
      <c r="AD89" s="554"/>
      <c r="AE89" s="554"/>
      <c r="AF89" s="554"/>
      <c r="AG89" s="554"/>
      <c r="AH89" s="554"/>
      <c r="AI89" s="554"/>
    </row>
    <row r="90" spans="1:36" s="493" customFormat="1" ht="33.75">
      <c r="A90" s="1309"/>
      <c r="B90" s="1309"/>
      <c r="C90" s="1309"/>
      <c r="D90" s="1309"/>
      <c r="E90" s="1309"/>
      <c r="F90" s="1309">
        <v>1</v>
      </c>
      <c r="G90" s="867"/>
      <c r="H90" s="867"/>
      <c r="I90" s="1309"/>
      <c r="J90" s="1326"/>
      <c r="K90" s="874">
        <v>1</v>
      </c>
      <c r="L90" s="562" t="str">
        <f>mergeValue(A90) &amp;"."&amp; mergeValue(B90)&amp;"."&amp; mergeValue(C90)&amp;"."&amp; mergeValue(D90)&amp;"."&amp;  mergeValue(F90)</f>
        <v>1.1.1.1.1</v>
      </c>
      <c r="M90" s="524" t="s">
        <v>9</v>
      </c>
      <c r="N90" s="550"/>
      <c r="O90" s="1312"/>
      <c r="P90" s="1313"/>
      <c r="Q90" s="1313"/>
      <c r="R90" s="1313"/>
      <c r="S90" s="1313"/>
      <c r="T90" s="1313"/>
      <c r="U90" s="1313"/>
      <c r="V90" s="1314"/>
      <c r="W90" s="1129" t="s">
        <v>720</v>
      </c>
      <c r="X90" s="554"/>
      <c r="Y90" s="558" t="str">
        <f>strCheckUnique(Z90:Z93)</f>
        <v/>
      </c>
      <c r="Z90" s="554"/>
      <c r="AA90" s="558"/>
      <c r="AB90" s="554"/>
      <c r="AC90" s="554"/>
      <c r="AD90" s="554"/>
      <c r="AE90" s="554"/>
      <c r="AF90" s="554"/>
      <c r="AG90" s="554"/>
      <c r="AH90" s="554"/>
      <c r="AI90" s="554"/>
    </row>
    <row r="91" spans="1:36" s="493" customFormat="1" ht="99" customHeight="1">
      <c r="A91" s="1309"/>
      <c r="B91" s="1309"/>
      <c r="C91" s="1309"/>
      <c r="D91" s="1309"/>
      <c r="E91" s="1309"/>
      <c r="F91" s="1309"/>
      <c r="G91" s="867">
        <v>1</v>
      </c>
      <c r="H91" s="867"/>
      <c r="I91" s="1309"/>
      <c r="J91" s="1326"/>
      <c r="K91" s="866"/>
      <c r="L91" s="562" t="str">
        <f>mergeValue(A91) &amp;"."&amp; mergeValue(B91)&amp;"."&amp; mergeValue(C91)&amp;"."&amp; mergeValue(D91)&amp;"."&amp;  mergeValue(F91)&amp;"."&amp;  mergeValue(G91)</f>
        <v>1.1.1.1.1.1</v>
      </c>
      <c r="M91" s="1016"/>
      <c r="N91" s="555"/>
      <c r="O91" s="532"/>
      <c r="P91" s="532"/>
      <c r="Q91" s="532"/>
      <c r="R91" s="1315"/>
      <c r="S91" s="1305" t="s">
        <v>83</v>
      </c>
      <c r="T91" s="1315"/>
      <c r="U91" s="1305" t="s">
        <v>83</v>
      </c>
      <c r="V91" s="507"/>
      <c r="W91" s="1279"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09"/>
      <c r="B92" s="1309"/>
      <c r="C92" s="1309"/>
      <c r="D92" s="1309"/>
      <c r="E92" s="1309"/>
      <c r="F92" s="1309"/>
      <c r="G92" s="867"/>
      <c r="H92" s="867"/>
      <c r="I92" s="1309"/>
      <c r="J92" s="1326"/>
      <c r="K92" s="874">
        <v>1</v>
      </c>
      <c r="L92" s="569"/>
      <c r="M92" s="615"/>
      <c r="N92" s="555"/>
      <c r="O92" s="532"/>
      <c r="P92" s="532"/>
      <c r="Q92" s="553" t="str">
        <f>R91 &amp; "-" &amp; T91</f>
        <v>-</v>
      </c>
      <c r="R92" s="1315"/>
      <c r="S92" s="1305"/>
      <c r="T92" s="1315"/>
      <c r="U92" s="1305"/>
      <c r="V92" s="507"/>
      <c r="W92" s="1280"/>
      <c r="X92" s="554"/>
      <c r="Y92" s="558"/>
      <c r="Z92" s="558"/>
      <c r="AA92" s="558"/>
      <c r="AB92" s="558"/>
      <c r="AC92" s="558"/>
      <c r="AD92" s="554"/>
      <c r="AE92" s="554"/>
      <c r="AF92" s="554"/>
      <c r="AG92" s="554"/>
      <c r="AH92" s="554"/>
      <c r="AI92" s="554"/>
    </row>
    <row r="93" spans="1:36" s="492" customFormat="1" ht="15" customHeight="1">
      <c r="A93" s="1309"/>
      <c r="B93" s="1309"/>
      <c r="C93" s="1309"/>
      <c r="D93" s="1309"/>
      <c r="E93" s="1309"/>
      <c r="F93" s="1309"/>
      <c r="G93" s="867"/>
      <c r="H93" s="867"/>
      <c r="I93" s="1309"/>
      <c r="J93" s="1326"/>
      <c r="K93" s="874">
        <v>1</v>
      </c>
      <c r="L93" s="508"/>
      <c r="M93" s="526" t="s">
        <v>24</v>
      </c>
      <c r="N93" s="521"/>
      <c r="O93" s="515"/>
      <c r="P93" s="515"/>
      <c r="Q93" s="515"/>
      <c r="R93" s="542"/>
      <c r="S93" s="534"/>
      <c r="T93" s="533"/>
      <c r="U93" s="521"/>
      <c r="V93" s="530"/>
      <c r="W93" s="1281"/>
      <c r="X93" s="556"/>
      <c r="Y93" s="556"/>
      <c r="Z93" s="556"/>
      <c r="AA93" s="556"/>
      <c r="AB93" s="556"/>
      <c r="AC93" s="556"/>
      <c r="AD93" s="556"/>
      <c r="AE93" s="556"/>
      <c r="AF93" s="556"/>
      <c r="AG93" s="556"/>
      <c r="AH93" s="556"/>
      <c r="AI93" s="556"/>
    </row>
    <row r="94" spans="1:36" s="492" customFormat="1" ht="15" customHeight="1">
      <c r="A94" s="1309"/>
      <c r="B94" s="1309"/>
      <c r="C94" s="1309"/>
      <c r="D94" s="1309"/>
      <c r="E94" s="1309"/>
      <c r="F94" s="869"/>
      <c r="G94" s="869"/>
      <c r="H94" s="867"/>
      <c r="I94" s="130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9"/>
      <c r="B95" s="1309"/>
      <c r="C95" s="1309"/>
      <c r="D95" s="1309"/>
      <c r="E95" s="869"/>
      <c r="F95" s="869"/>
      <c r="G95" s="869"/>
      <c r="H95" s="867"/>
      <c r="I95" s="130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9"/>
      <c r="B96" s="1309"/>
      <c r="C96" s="130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9"/>
      <c r="B97" s="130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9">
        <v>1</v>
      </c>
      <c r="B103" s="1026"/>
      <c r="C103" s="1026"/>
      <c r="D103" s="1026"/>
      <c r="E103" s="1027"/>
      <c r="F103" s="1028"/>
      <c r="G103" s="1026"/>
      <c r="H103" s="1026"/>
      <c r="I103" s="1007"/>
      <c r="J103" s="1012"/>
      <c r="K103" s="1012"/>
      <c r="L103" s="562">
        <f>mergeValue(A103)</f>
        <v>1</v>
      </c>
      <c r="M103" s="610" t="s">
        <v>19</v>
      </c>
      <c r="N103" s="549"/>
      <c r="O103" s="1380"/>
      <c r="P103" s="1381"/>
      <c r="Q103" s="1381"/>
      <c r="R103" s="1381"/>
      <c r="S103" s="1381"/>
      <c r="T103" s="1381"/>
      <c r="U103" s="1381"/>
      <c r="V103" s="1381"/>
      <c r="W103" s="1381"/>
      <c r="X103" s="1381"/>
      <c r="Y103" s="1381"/>
      <c r="Z103" s="1381"/>
      <c r="AA103" s="1382"/>
      <c r="AB103" s="1129" t="s">
        <v>718</v>
      </c>
      <c r="AC103" s="554"/>
      <c r="AD103" s="554"/>
      <c r="AE103" s="554"/>
      <c r="AF103" s="554"/>
      <c r="AG103" s="554"/>
      <c r="AH103" s="554"/>
      <c r="AI103" s="554"/>
      <c r="AJ103" s="554"/>
      <c r="AK103" s="554"/>
      <c r="AL103" s="554"/>
      <c r="AM103" s="554"/>
      <c r="AN103" s="554"/>
    </row>
    <row r="104" spans="1:40" s="493" customFormat="1" ht="22.5">
      <c r="A104" s="1309"/>
      <c r="B104" s="1309">
        <v>1</v>
      </c>
      <c r="C104" s="1026"/>
      <c r="D104" s="1026"/>
      <c r="E104" s="1028"/>
      <c r="F104" s="1028"/>
      <c r="G104" s="1026"/>
      <c r="H104" s="1026"/>
      <c r="I104" s="1014"/>
      <c r="J104" s="1009"/>
      <c r="K104" s="1008"/>
      <c r="L104" s="562" t="str">
        <f>mergeValue(A104) &amp;"."&amp; mergeValue(B104)</f>
        <v>1.1</v>
      </c>
      <c r="M104" s="516" t="s">
        <v>15</v>
      </c>
      <c r="N104" s="549"/>
      <c r="O104" s="1380"/>
      <c r="P104" s="1381"/>
      <c r="Q104" s="1381"/>
      <c r="R104" s="1381"/>
      <c r="S104" s="1381"/>
      <c r="T104" s="1381"/>
      <c r="U104" s="1381"/>
      <c r="V104" s="1381"/>
      <c r="W104" s="1381"/>
      <c r="X104" s="1381"/>
      <c r="Y104" s="1381"/>
      <c r="Z104" s="1381"/>
      <c r="AA104" s="1382"/>
      <c r="AB104" s="1129" t="s">
        <v>459</v>
      </c>
      <c r="AC104" s="554"/>
      <c r="AD104" s="554"/>
      <c r="AE104" s="554"/>
      <c r="AF104" s="554"/>
      <c r="AG104" s="554"/>
      <c r="AH104" s="554"/>
      <c r="AI104" s="554"/>
      <c r="AJ104" s="554"/>
      <c r="AK104" s="554"/>
      <c r="AL104" s="554"/>
      <c r="AM104" s="554"/>
      <c r="AN104" s="554"/>
    </row>
    <row r="105" spans="1:40" s="493" customFormat="1" ht="22.5">
      <c r="A105" s="1309"/>
      <c r="B105" s="1309"/>
      <c r="C105" s="1309">
        <v>1</v>
      </c>
      <c r="D105" s="1026"/>
      <c r="E105" s="1028"/>
      <c r="F105" s="1028"/>
      <c r="G105" s="1026"/>
      <c r="H105" s="1026"/>
      <c r="I105" s="1014"/>
      <c r="J105" s="1009"/>
      <c r="K105" s="1008"/>
      <c r="L105" s="562" t="str">
        <f>mergeValue(A105) &amp;"."&amp; mergeValue(B105)&amp;"."&amp; mergeValue(C105)</f>
        <v>1.1.1</v>
      </c>
      <c r="M105" s="517" t="s">
        <v>7</v>
      </c>
      <c r="N105" s="549"/>
      <c r="O105" s="1380"/>
      <c r="P105" s="1381"/>
      <c r="Q105" s="1381"/>
      <c r="R105" s="1381"/>
      <c r="S105" s="1381"/>
      <c r="T105" s="1381"/>
      <c r="U105" s="1381"/>
      <c r="V105" s="1381"/>
      <c r="W105" s="1381"/>
      <c r="X105" s="1381"/>
      <c r="Y105" s="1381"/>
      <c r="Z105" s="1381"/>
      <c r="AA105" s="1382"/>
      <c r="AB105" s="1129" t="s">
        <v>600</v>
      </c>
      <c r="AC105" s="554"/>
      <c r="AD105" s="554"/>
      <c r="AE105" s="554"/>
      <c r="AF105" s="554"/>
      <c r="AG105" s="554"/>
      <c r="AH105" s="554"/>
      <c r="AI105" s="554"/>
      <c r="AJ105" s="554"/>
      <c r="AK105" s="554"/>
      <c r="AL105" s="554"/>
      <c r="AM105" s="554"/>
      <c r="AN105" s="554"/>
    </row>
    <row r="106" spans="1:40" s="493" customFormat="1" ht="22.5">
      <c r="A106" s="1309"/>
      <c r="B106" s="1309"/>
      <c r="C106" s="1309"/>
      <c r="D106" s="1309">
        <v>1</v>
      </c>
      <c r="E106" s="1028"/>
      <c r="F106" s="1028"/>
      <c r="G106" s="1026"/>
      <c r="H106" s="1026"/>
      <c r="I106" s="1014"/>
      <c r="J106" s="1009"/>
      <c r="K106" s="1008"/>
      <c r="L106" s="562" t="str">
        <f>mergeValue(A106) &amp;"."&amp; mergeValue(B106)&amp;"."&amp; mergeValue(C106)&amp;"."&amp; mergeValue(D106)</f>
        <v>1.1.1.1</v>
      </c>
      <c r="M106" s="518" t="s">
        <v>21</v>
      </c>
      <c r="N106" s="549"/>
      <c r="O106" s="1380"/>
      <c r="P106" s="1381"/>
      <c r="Q106" s="1381"/>
      <c r="R106" s="1381"/>
      <c r="S106" s="1381"/>
      <c r="T106" s="1381"/>
      <c r="U106" s="1381"/>
      <c r="V106" s="1381"/>
      <c r="W106" s="1381"/>
      <c r="X106" s="1381"/>
      <c r="Y106" s="1381"/>
      <c r="Z106" s="1381"/>
      <c r="AA106" s="1382"/>
      <c r="AB106" s="1129" t="s">
        <v>601</v>
      </c>
      <c r="AC106" s="554"/>
      <c r="AD106" s="554"/>
      <c r="AE106" s="554"/>
      <c r="AF106" s="554"/>
      <c r="AG106" s="554"/>
      <c r="AH106" s="554"/>
      <c r="AI106" s="554"/>
      <c r="AJ106" s="554"/>
      <c r="AK106" s="554"/>
      <c r="AL106" s="554"/>
      <c r="AM106" s="554"/>
      <c r="AN106" s="554"/>
    </row>
    <row r="107" spans="1:40" s="493" customFormat="1" ht="14.25" hidden="1">
      <c r="A107" s="1309"/>
      <c r="B107" s="1309"/>
      <c r="C107" s="1309"/>
      <c r="D107" s="1309"/>
      <c r="E107" s="1309">
        <v>1</v>
      </c>
      <c r="F107" s="1028"/>
      <c r="G107" s="1026"/>
      <c r="H107" s="1026"/>
      <c r="I107" s="1013"/>
      <c r="J107" s="1009"/>
      <c r="K107" s="1008"/>
      <c r="L107" s="562"/>
      <c r="M107" s="524"/>
      <c r="N107" s="550"/>
      <c r="O107" s="1384"/>
      <c r="P107" s="1388"/>
      <c r="Q107" s="1388"/>
      <c r="R107" s="1388"/>
      <c r="S107" s="1388"/>
      <c r="T107" s="1388"/>
      <c r="U107" s="1388"/>
      <c r="V107" s="1388"/>
      <c r="W107" s="1388"/>
      <c r="X107" s="1388"/>
      <c r="Y107" s="1388"/>
      <c r="Z107" s="1388"/>
      <c r="AA107" s="1389"/>
      <c r="AB107" s="1129"/>
      <c r="AC107" s="554"/>
      <c r="AD107" s="554"/>
      <c r="AE107" s="554"/>
      <c r="AF107" s="554"/>
      <c r="AG107" s="554"/>
      <c r="AH107" s="554"/>
      <c r="AI107" s="554"/>
      <c r="AJ107" s="554"/>
      <c r="AK107" s="554"/>
      <c r="AL107" s="554"/>
      <c r="AM107" s="554"/>
      <c r="AN107" s="554"/>
    </row>
    <row r="108" spans="1:40" s="493" customFormat="1" ht="33.75">
      <c r="A108" s="1309"/>
      <c r="B108" s="1309"/>
      <c r="C108" s="1309"/>
      <c r="D108" s="1309"/>
      <c r="E108" s="1309"/>
      <c r="F108" s="1309">
        <v>1</v>
      </c>
      <c r="G108" s="1026"/>
      <c r="H108" s="1026"/>
      <c r="I108" s="1328"/>
      <c r="J108" s="1009"/>
      <c r="K108" s="1008"/>
      <c r="L108" s="562" t="str">
        <f>mergeValue(A108) &amp;"."&amp; mergeValue(B108)&amp;"."&amp; mergeValue(C108)&amp;"."&amp; mergeValue(D108)&amp;"."&amp; mergeValue(F108)</f>
        <v>1.1.1.1.1</v>
      </c>
      <c r="M108" s="525" t="s">
        <v>9</v>
      </c>
      <c r="N108" s="550"/>
      <c r="O108" s="1312"/>
      <c r="P108" s="1313"/>
      <c r="Q108" s="1313"/>
      <c r="R108" s="1313"/>
      <c r="S108" s="1313"/>
      <c r="T108" s="1313"/>
      <c r="U108" s="1313"/>
      <c r="V108" s="1313"/>
      <c r="W108" s="1313"/>
      <c r="X108" s="1313"/>
      <c r="Y108" s="1313"/>
      <c r="Z108" s="1313"/>
      <c r="AA108" s="1314"/>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9"/>
      <c r="B109" s="1309"/>
      <c r="C109" s="1309"/>
      <c r="D109" s="1309"/>
      <c r="E109" s="1309"/>
      <c r="F109" s="1309"/>
      <c r="G109" s="1309">
        <v>1</v>
      </c>
      <c r="H109" s="1026"/>
      <c r="I109" s="1328"/>
      <c r="J109" s="1329"/>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5"/>
      <c r="X109" s="1305" t="s">
        <v>83</v>
      </c>
      <c r="Y109" s="1315"/>
      <c r="Z109" s="1305"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09"/>
      <c r="B110" s="1309"/>
      <c r="C110" s="1309"/>
      <c r="D110" s="1309"/>
      <c r="E110" s="1309"/>
      <c r="F110" s="1309"/>
      <c r="G110" s="1309"/>
      <c r="H110" s="1026">
        <v>1</v>
      </c>
      <c r="I110" s="1328"/>
      <c r="J110" s="1329"/>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5"/>
      <c r="X110" s="1305"/>
      <c r="Y110" s="1315"/>
      <c r="Z110" s="1305"/>
      <c r="AA110" s="637"/>
      <c r="AB110" s="1279"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9"/>
      <c r="B111" s="1309"/>
      <c r="C111" s="1309"/>
      <c r="D111" s="1309"/>
      <c r="E111" s="1309"/>
      <c r="F111" s="1309"/>
      <c r="G111" s="1309"/>
      <c r="H111" s="1026"/>
      <c r="I111" s="1328"/>
      <c r="J111" s="1329"/>
      <c r="K111" s="1015"/>
      <c r="L111" s="569"/>
      <c r="M111" s="615"/>
      <c r="N111" s="615"/>
      <c r="O111" s="532"/>
      <c r="P111" s="463"/>
      <c r="Q111" s="463"/>
      <c r="R111" s="463"/>
      <c r="S111" s="463"/>
      <c r="T111" s="463"/>
      <c r="U111" s="529"/>
      <c r="V111" s="553"/>
      <c r="W111" s="1304"/>
      <c r="X111" s="1305"/>
      <c r="Y111" s="1304"/>
      <c r="Z111" s="1305"/>
      <c r="AA111" s="507"/>
      <c r="AB111" s="1280"/>
      <c r="AC111" s="554"/>
      <c r="AD111" s="554"/>
      <c r="AE111" s="554"/>
      <c r="AF111" s="558">
        <f ca="1">OFFSET(AF111,-1,0)</f>
        <v>0</v>
      </c>
      <c r="AG111" s="554"/>
      <c r="AH111" s="554"/>
      <c r="AI111" s="554"/>
      <c r="AJ111" s="554"/>
      <c r="AK111" s="554"/>
      <c r="AL111" s="554"/>
      <c r="AM111" s="554"/>
      <c r="AN111" s="554"/>
    </row>
    <row r="112" spans="1:40" s="492" customFormat="1" ht="15" customHeight="1">
      <c r="A112" s="1309"/>
      <c r="B112" s="1309"/>
      <c r="C112" s="1309"/>
      <c r="D112" s="1309"/>
      <c r="E112" s="1309"/>
      <c r="F112" s="1309"/>
      <c r="G112" s="1309"/>
      <c r="H112" s="1026"/>
      <c r="I112" s="1328"/>
      <c r="J112" s="1329"/>
      <c r="K112" s="1017"/>
      <c r="L112" s="508"/>
      <c r="M112" s="527" t="s">
        <v>40</v>
      </c>
      <c r="N112" s="521"/>
      <c r="O112" s="515"/>
      <c r="P112" s="515"/>
      <c r="Q112" s="515"/>
      <c r="R112" s="515"/>
      <c r="S112" s="515"/>
      <c r="T112" s="515"/>
      <c r="U112" s="515"/>
      <c r="V112" s="515"/>
      <c r="W112" s="533"/>
      <c r="X112" s="534"/>
      <c r="Y112" s="533"/>
      <c r="Z112" s="521"/>
      <c r="AA112" s="530"/>
      <c r="AB112" s="1281"/>
      <c r="AC112" s="556"/>
      <c r="AD112" s="556"/>
      <c r="AE112" s="556"/>
      <c r="AF112" s="556"/>
      <c r="AG112" s="556"/>
      <c r="AH112" s="556"/>
      <c r="AI112" s="556"/>
      <c r="AJ112" s="556"/>
      <c r="AK112" s="556"/>
      <c r="AL112" s="556"/>
      <c r="AM112" s="556"/>
      <c r="AN112" s="556"/>
    </row>
    <row r="113" spans="1:40" s="492" customFormat="1" ht="15" customHeight="1">
      <c r="A113" s="1309"/>
      <c r="B113" s="1309"/>
      <c r="C113" s="1309"/>
      <c r="D113" s="1309"/>
      <c r="E113" s="1309"/>
      <c r="F113" s="1309"/>
      <c r="G113" s="1026"/>
      <c r="H113" s="1026"/>
      <c r="I113" s="1328"/>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9"/>
      <c r="B114" s="1309"/>
      <c r="C114" s="1309"/>
      <c r="D114" s="1309"/>
      <c r="E114" s="130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9"/>
      <c r="B115" s="1309"/>
      <c r="C115" s="1309"/>
      <c r="D115" s="130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9"/>
      <c r="B116" s="1309"/>
      <c r="C116" s="130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9"/>
      <c r="B117" s="130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9">
        <v>1</v>
      </c>
      <c r="B125" s="888"/>
      <c r="C125" s="888"/>
      <c r="D125" s="888"/>
      <c r="E125" s="889"/>
      <c r="F125" s="890"/>
      <c r="G125" s="890"/>
      <c r="H125" s="890"/>
      <c r="I125" s="891"/>
      <c r="J125" s="886"/>
      <c r="K125" s="893"/>
      <c r="L125" s="562">
        <f>mergeValue(A125)</f>
        <v>1</v>
      </c>
      <c r="M125" s="610" t="s">
        <v>19</v>
      </c>
      <c r="N125" s="549"/>
      <c r="O125" s="1321"/>
      <c r="P125" s="1321"/>
      <c r="Q125" s="1321"/>
      <c r="R125" s="1321"/>
      <c r="S125" s="1321"/>
      <c r="T125" s="1321"/>
      <c r="U125" s="1321"/>
      <c r="V125" s="1321"/>
      <c r="W125" s="1129" t="s">
        <v>718</v>
      </c>
      <c r="X125" s="554"/>
      <c r="Y125" s="554"/>
      <c r="Z125" s="554"/>
      <c r="AA125" s="554"/>
      <c r="AB125" s="554"/>
      <c r="AC125" s="554"/>
      <c r="AD125" s="554"/>
      <c r="AE125" s="554"/>
      <c r="AF125" s="554"/>
      <c r="AG125" s="554"/>
      <c r="AH125" s="554"/>
    </row>
    <row r="126" spans="1:40" s="493" customFormat="1" ht="22.5">
      <c r="A126" s="1309"/>
      <c r="B126" s="1309">
        <v>1</v>
      </c>
      <c r="C126" s="888"/>
      <c r="D126" s="888"/>
      <c r="E126" s="890"/>
      <c r="F126" s="890"/>
      <c r="G126" s="890"/>
      <c r="H126" s="890"/>
      <c r="I126" s="885"/>
      <c r="J126" s="884"/>
      <c r="K126" s="887"/>
      <c r="L126" s="562" t="str">
        <f>mergeValue(A126) &amp;"."&amp; mergeValue(B126)</f>
        <v>1.1</v>
      </c>
      <c r="M126" s="516" t="s">
        <v>15</v>
      </c>
      <c r="N126" s="549"/>
      <c r="O126" s="1321"/>
      <c r="P126" s="1321"/>
      <c r="Q126" s="1321"/>
      <c r="R126" s="1321"/>
      <c r="S126" s="1321"/>
      <c r="T126" s="1321"/>
      <c r="U126" s="1321"/>
      <c r="V126" s="1321"/>
      <c r="W126" s="1129" t="s">
        <v>459</v>
      </c>
      <c r="X126" s="554"/>
      <c r="Y126" s="554"/>
      <c r="Z126" s="554"/>
      <c r="AA126" s="554"/>
      <c r="AB126" s="554"/>
      <c r="AC126" s="554"/>
      <c r="AD126" s="554"/>
      <c r="AE126" s="554"/>
      <c r="AF126" s="554"/>
      <c r="AG126" s="554"/>
      <c r="AH126" s="554"/>
    </row>
    <row r="127" spans="1:40" s="493" customFormat="1" ht="22.5">
      <c r="A127" s="1309"/>
      <c r="B127" s="1309"/>
      <c r="C127" s="1309">
        <v>1</v>
      </c>
      <c r="D127" s="888"/>
      <c r="E127" s="890"/>
      <c r="F127" s="890"/>
      <c r="G127" s="890"/>
      <c r="H127" s="890"/>
      <c r="I127" s="892"/>
      <c r="J127" s="884"/>
      <c r="K127" s="887"/>
      <c r="L127" s="562" t="str">
        <f>mergeValue(A127) &amp;"."&amp; mergeValue(B127)&amp;"."&amp; mergeValue(C127)</f>
        <v>1.1.1</v>
      </c>
      <c r="M127" s="517" t="s">
        <v>7</v>
      </c>
      <c r="N127" s="549"/>
      <c r="O127" s="1321"/>
      <c r="P127" s="1321"/>
      <c r="Q127" s="1321"/>
      <c r="R127" s="1321"/>
      <c r="S127" s="1321"/>
      <c r="T127" s="1321"/>
      <c r="U127" s="1321"/>
      <c r="V127" s="1321"/>
      <c r="W127" s="1129" t="s">
        <v>600</v>
      </c>
      <c r="X127" s="554"/>
      <c r="Y127" s="554"/>
      <c r="Z127" s="554"/>
      <c r="AA127" s="554"/>
      <c r="AB127" s="554"/>
      <c r="AC127" s="554"/>
      <c r="AD127" s="554"/>
      <c r="AE127" s="554"/>
      <c r="AF127" s="554"/>
      <c r="AG127" s="554"/>
      <c r="AH127" s="554"/>
    </row>
    <row r="128" spans="1:40" s="493" customFormat="1" ht="22.5">
      <c r="A128" s="1309"/>
      <c r="B128" s="1309"/>
      <c r="C128" s="1309"/>
      <c r="D128" s="1309">
        <v>1</v>
      </c>
      <c r="E128" s="890"/>
      <c r="F128" s="890"/>
      <c r="G128" s="890"/>
      <c r="H128" s="890"/>
      <c r="I128" s="892"/>
      <c r="J128" s="884"/>
      <c r="K128" s="887"/>
      <c r="L128" s="562" t="str">
        <f>mergeValue(A128) &amp;"."&amp; mergeValue(B128)&amp;"."&amp; mergeValue(C128)&amp;"."&amp; mergeValue(D128)</f>
        <v>1.1.1.1</v>
      </c>
      <c r="M128" s="518" t="s">
        <v>21</v>
      </c>
      <c r="N128" s="549"/>
      <c r="O128" s="1321"/>
      <c r="P128" s="1321"/>
      <c r="Q128" s="1321"/>
      <c r="R128" s="1321"/>
      <c r="S128" s="1321"/>
      <c r="T128" s="1321"/>
      <c r="U128" s="1321"/>
      <c r="V128" s="1321"/>
      <c r="W128" s="1129" t="s">
        <v>601</v>
      </c>
      <c r="X128" s="554"/>
      <c r="Y128" s="554"/>
      <c r="Z128" s="554"/>
      <c r="AA128" s="554"/>
      <c r="AB128" s="554"/>
      <c r="AC128" s="554"/>
      <c r="AD128" s="554"/>
      <c r="AE128" s="554"/>
      <c r="AF128" s="554"/>
      <c r="AG128" s="554"/>
      <c r="AH128" s="554"/>
    </row>
    <row r="129" spans="1:34" s="493" customFormat="1" ht="11.25" hidden="1" customHeight="1">
      <c r="A129" s="1309"/>
      <c r="B129" s="1309"/>
      <c r="C129" s="1309"/>
      <c r="D129" s="1309"/>
      <c r="E129" s="1309">
        <v>1</v>
      </c>
      <c r="F129" s="890"/>
      <c r="G129" s="890"/>
      <c r="H129" s="888">
        <v>1</v>
      </c>
      <c r="I129" s="1309">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9"/>
      <c r="B130" s="1309"/>
      <c r="C130" s="1309"/>
      <c r="D130" s="1309"/>
      <c r="E130" s="1309"/>
      <c r="F130" s="1309">
        <v>1</v>
      </c>
      <c r="G130" s="888"/>
      <c r="H130" s="888"/>
      <c r="I130" s="1309"/>
      <c r="J130" s="1309">
        <v>1</v>
      </c>
      <c r="K130" s="896"/>
      <c r="L130" s="562" t="str">
        <f>mergeValue(A130) &amp;"."&amp; mergeValue(B130)&amp;"."&amp; mergeValue(C130)&amp;"."&amp; mergeValue(D130)&amp;"."&amp;  mergeValue(F130)</f>
        <v>1.1.1.1.1</v>
      </c>
      <c r="M130" s="525" t="s">
        <v>9</v>
      </c>
      <c r="N130" s="550"/>
      <c r="O130" s="1311"/>
      <c r="P130" s="1311"/>
      <c r="Q130" s="1311"/>
      <c r="R130" s="1311"/>
      <c r="S130" s="1311"/>
      <c r="T130" s="1311"/>
      <c r="U130" s="1311"/>
      <c r="V130" s="1311"/>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9"/>
      <c r="B131" s="1309"/>
      <c r="C131" s="1309"/>
      <c r="D131" s="1309"/>
      <c r="E131" s="1309"/>
      <c r="F131" s="1309"/>
      <c r="G131" s="888">
        <v>1</v>
      </c>
      <c r="H131" s="888"/>
      <c r="I131" s="1309"/>
      <c r="J131" s="1309"/>
      <c r="K131" s="896">
        <v>1</v>
      </c>
      <c r="L131" s="562" t="str">
        <f>mergeValue(A131) &amp;"."&amp; mergeValue(B131)&amp;"."&amp; mergeValue(C131)&amp;"."&amp; mergeValue(D131)&amp;"."&amp; mergeValue(F131)&amp;"."&amp; mergeValue(G131)</f>
        <v>1.1.1.1.1.1</v>
      </c>
      <c r="M131" s="1016"/>
      <c r="N131" s="555"/>
      <c r="O131" s="532"/>
      <c r="P131" s="532"/>
      <c r="Q131" s="1040"/>
      <c r="R131" s="1315"/>
      <c r="S131" s="1305" t="s">
        <v>83</v>
      </c>
      <c r="T131" s="1315"/>
      <c r="U131" s="1305" t="s">
        <v>84</v>
      </c>
      <c r="V131" s="547"/>
      <c r="W131" s="1279"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09"/>
      <c r="B132" s="1309"/>
      <c r="C132" s="1309"/>
      <c r="D132" s="1309"/>
      <c r="E132" s="1309"/>
      <c r="F132" s="1309"/>
      <c r="G132" s="888"/>
      <c r="H132" s="888"/>
      <c r="I132" s="1309"/>
      <c r="J132" s="1309"/>
      <c r="K132" s="896"/>
      <c r="L132" s="569"/>
      <c r="M132" s="615"/>
      <c r="N132" s="555"/>
      <c r="O132" s="532"/>
      <c r="P132" s="532"/>
      <c r="Q132" s="553" t="str">
        <f>R131 &amp; "-" &amp; T131</f>
        <v>-</v>
      </c>
      <c r="R132" s="1304"/>
      <c r="S132" s="1305"/>
      <c r="T132" s="1304"/>
      <c r="U132" s="1305"/>
      <c r="V132" s="547"/>
      <c r="W132" s="1280"/>
      <c r="X132" s="554"/>
      <c r="Y132" s="554"/>
      <c r="Z132" s="554"/>
      <c r="AA132" s="554"/>
      <c r="AB132" s="554"/>
      <c r="AC132" s="554"/>
      <c r="AD132" s="554"/>
      <c r="AE132" s="554"/>
      <c r="AF132" s="554"/>
      <c r="AG132" s="554"/>
      <c r="AH132" s="554"/>
    </row>
    <row r="133" spans="1:34" s="492" customFormat="1" ht="15" customHeight="1">
      <c r="A133" s="1309"/>
      <c r="B133" s="1309"/>
      <c r="C133" s="1309"/>
      <c r="D133" s="1309"/>
      <c r="E133" s="1309"/>
      <c r="F133" s="1309"/>
      <c r="G133" s="890"/>
      <c r="H133" s="888"/>
      <c r="I133" s="1309"/>
      <c r="J133" s="1309"/>
      <c r="K133" s="895"/>
      <c r="L133" s="508"/>
      <c r="M133" s="526" t="s">
        <v>24</v>
      </c>
      <c r="N133" s="521"/>
      <c r="O133" s="515"/>
      <c r="P133" s="515"/>
      <c r="Q133" s="515"/>
      <c r="R133" s="542"/>
      <c r="S133" s="534"/>
      <c r="T133" s="533"/>
      <c r="U133" s="521"/>
      <c r="V133" s="530"/>
      <c r="W133" s="1281"/>
      <c r="X133" s="556"/>
      <c r="Y133" s="556"/>
      <c r="Z133" s="556"/>
      <c r="AA133" s="556"/>
      <c r="AB133" s="556"/>
      <c r="AC133" s="556"/>
      <c r="AD133" s="556"/>
      <c r="AE133" s="556"/>
      <c r="AF133" s="556"/>
      <c r="AG133" s="556"/>
      <c r="AH133" s="556"/>
    </row>
    <row r="134" spans="1:34" s="492" customFormat="1" ht="15" customHeight="1">
      <c r="A134" s="1309"/>
      <c r="B134" s="1309"/>
      <c r="C134" s="1309"/>
      <c r="D134" s="1309"/>
      <c r="E134" s="1309"/>
      <c r="F134" s="890"/>
      <c r="G134" s="890"/>
      <c r="H134" s="888"/>
      <c r="I134" s="130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9"/>
      <c r="B135" s="1309"/>
      <c r="C135" s="1309"/>
      <c r="D135" s="130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9"/>
      <c r="B136" s="1309"/>
      <c r="C136" s="130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9"/>
      <c r="B137" s="130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9">
        <v>1</v>
      </c>
      <c r="B143" s="906"/>
      <c r="C143" s="906"/>
      <c r="D143" s="906"/>
      <c r="E143" s="907"/>
      <c r="F143" s="908"/>
      <c r="G143" s="908"/>
      <c r="H143" s="908"/>
      <c r="I143" s="909"/>
      <c r="J143" s="904"/>
      <c r="K143" s="911"/>
      <c r="L143" s="562">
        <f>mergeValue(A143)</f>
        <v>1</v>
      </c>
      <c r="M143" s="610" t="s">
        <v>19</v>
      </c>
      <c r="N143" s="549"/>
      <c r="O143" s="1321"/>
      <c r="P143" s="1321"/>
      <c r="Q143" s="1321"/>
      <c r="R143" s="1321"/>
      <c r="S143" s="1321"/>
      <c r="T143" s="1321"/>
      <c r="U143" s="1321"/>
      <c r="V143" s="1321"/>
      <c r="W143" s="1129" t="s">
        <v>718</v>
      </c>
      <c r="X143" s="554"/>
      <c r="Y143" s="554"/>
      <c r="Z143" s="554"/>
      <c r="AA143" s="554"/>
      <c r="AB143" s="554"/>
      <c r="AC143" s="554"/>
      <c r="AD143" s="554"/>
      <c r="AE143" s="554"/>
      <c r="AF143" s="554"/>
      <c r="AG143" s="554"/>
      <c r="AH143" s="554"/>
    </row>
    <row r="144" spans="1:34" s="493" customFormat="1" ht="22.5">
      <c r="A144" s="1309"/>
      <c r="B144" s="1309">
        <v>1</v>
      </c>
      <c r="C144" s="906"/>
      <c r="D144" s="906"/>
      <c r="E144" s="908"/>
      <c r="F144" s="908"/>
      <c r="G144" s="908"/>
      <c r="H144" s="908"/>
      <c r="I144" s="903"/>
      <c r="J144" s="902"/>
      <c r="K144" s="905"/>
      <c r="L144" s="562" t="str">
        <f>mergeValue(A144) &amp;"."&amp; mergeValue(B144)</f>
        <v>1.1</v>
      </c>
      <c r="M144" s="516" t="s">
        <v>15</v>
      </c>
      <c r="N144" s="549"/>
      <c r="O144" s="1321"/>
      <c r="P144" s="1321"/>
      <c r="Q144" s="1321"/>
      <c r="R144" s="1321"/>
      <c r="S144" s="1321"/>
      <c r="T144" s="1321"/>
      <c r="U144" s="1321"/>
      <c r="V144" s="1321"/>
      <c r="W144" s="1129" t="s">
        <v>459</v>
      </c>
      <c r="X144" s="554"/>
      <c r="Y144" s="554"/>
      <c r="Z144" s="554"/>
      <c r="AA144" s="554"/>
      <c r="AB144" s="554"/>
      <c r="AC144" s="554"/>
      <c r="AD144" s="554"/>
      <c r="AE144" s="554"/>
      <c r="AF144" s="554"/>
      <c r="AG144" s="554"/>
      <c r="AH144" s="554"/>
    </row>
    <row r="145" spans="1:35" s="493" customFormat="1" ht="22.5">
      <c r="A145" s="1309"/>
      <c r="B145" s="1309"/>
      <c r="C145" s="1309">
        <v>1</v>
      </c>
      <c r="D145" s="906"/>
      <c r="E145" s="908"/>
      <c r="F145" s="908"/>
      <c r="G145" s="908"/>
      <c r="H145" s="908"/>
      <c r="I145" s="910"/>
      <c r="J145" s="902"/>
      <c r="K145" s="905"/>
      <c r="L145" s="562" t="str">
        <f>mergeValue(A145) &amp;"."&amp; mergeValue(B145)&amp;"."&amp; mergeValue(C145)</f>
        <v>1.1.1</v>
      </c>
      <c r="M145" s="517" t="s">
        <v>7</v>
      </c>
      <c r="N145" s="549"/>
      <c r="O145" s="1321"/>
      <c r="P145" s="1321"/>
      <c r="Q145" s="1321"/>
      <c r="R145" s="1321"/>
      <c r="S145" s="1321"/>
      <c r="T145" s="1321"/>
      <c r="U145" s="1321"/>
      <c r="V145" s="1321"/>
      <c r="W145" s="1129" t="s">
        <v>600</v>
      </c>
      <c r="X145" s="554"/>
      <c r="Y145" s="554"/>
      <c r="Z145" s="554"/>
      <c r="AA145" s="554"/>
      <c r="AB145" s="554"/>
      <c r="AC145" s="554"/>
      <c r="AD145" s="554"/>
      <c r="AE145" s="554"/>
      <c r="AF145" s="554"/>
      <c r="AG145" s="554"/>
      <c r="AH145" s="554"/>
    </row>
    <row r="146" spans="1:35" s="493" customFormat="1" ht="22.5">
      <c r="A146" s="1309"/>
      <c r="B146" s="1309"/>
      <c r="C146" s="1309"/>
      <c r="D146" s="1309">
        <v>1</v>
      </c>
      <c r="E146" s="908"/>
      <c r="F146" s="908"/>
      <c r="G146" s="908"/>
      <c r="H146" s="908"/>
      <c r="I146" s="910"/>
      <c r="J146" s="902"/>
      <c r="K146" s="905"/>
      <c r="L146" s="562" t="str">
        <f>mergeValue(A146) &amp;"."&amp; mergeValue(B146)&amp;"."&amp; mergeValue(C146)&amp;"."&amp; mergeValue(D146)</f>
        <v>1.1.1.1</v>
      </c>
      <c r="M146" s="518" t="s">
        <v>21</v>
      </c>
      <c r="N146" s="549"/>
      <c r="O146" s="1321"/>
      <c r="P146" s="1321"/>
      <c r="Q146" s="1321"/>
      <c r="R146" s="1321"/>
      <c r="S146" s="1321"/>
      <c r="T146" s="1321"/>
      <c r="U146" s="1321"/>
      <c r="V146" s="1321"/>
      <c r="W146" s="1129" t="s">
        <v>601</v>
      </c>
      <c r="X146" s="554"/>
      <c r="Y146" s="554"/>
      <c r="Z146" s="554"/>
      <c r="AA146" s="554"/>
      <c r="AB146" s="554"/>
      <c r="AC146" s="554"/>
      <c r="AD146" s="554"/>
      <c r="AE146" s="554"/>
      <c r="AF146" s="554"/>
      <c r="AG146" s="554"/>
      <c r="AH146" s="554"/>
    </row>
    <row r="147" spans="1:35" s="493" customFormat="1" ht="11.25" hidden="1" customHeight="1">
      <c r="A147" s="1309"/>
      <c r="B147" s="1309"/>
      <c r="C147" s="1309"/>
      <c r="D147" s="1309"/>
      <c r="E147" s="1309">
        <v>1</v>
      </c>
      <c r="F147" s="908"/>
      <c r="G147" s="908"/>
      <c r="H147" s="906">
        <v>1</v>
      </c>
      <c r="I147" s="1309">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9"/>
      <c r="B148" s="1309"/>
      <c r="C148" s="1309"/>
      <c r="D148" s="1309"/>
      <c r="E148" s="1309"/>
      <c r="F148" s="1309">
        <v>1</v>
      </c>
      <c r="G148" s="906"/>
      <c r="H148" s="906"/>
      <c r="I148" s="1309"/>
      <c r="J148" s="1309">
        <v>1</v>
      </c>
      <c r="K148" s="914"/>
      <c r="L148" s="562" t="str">
        <f>mergeValue(A148) &amp;"."&amp; mergeValue(B148)&amp;"."&amp; mergeValue(C148)&amp;"."&amp; mergeValue(D148)&amp;"."&amp;  mergeValue(F148)</f>
        <v>1.1.1.1.1</v>
      </c>
      <c r="M148" s="525" t="s">
        <v>9</v>
      </c>
      <c r="N148" s="550"/>
      <c r="O148" s="1311"/>
      <c r="P148" s="1311"/>
      <c r="Q148" s="1311"/>
      <c r="R148" s="1311"/>
      <c r="S148" s="1311"/>
      <c r="T148" s="1311"/>
      <c r="U148" s="1311"/>
      <c r="V148" s="1311"/>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09"/>
      <c r="B149" s="1309"/>
      <c r="C149" s="1309"/>
      <c r="D149" s="1309"/>
      <c r="E149" s="1309"/>
      <c r="F149" s="1309"/>
      <c r="G149" s="906">
        <v>1</v>
      </c>
      <c r="H149" s="906"/>
      <c r="I149" s="1309"/>
      <c r="J149" s="1309"/>
      <c r="K149" s="914">
        <v>1</v>
      </c>
      <c r="L149" s="562" t="str">
        <f>mergeValue(A149) &amp;"."&amp; mergeValue(B149)&amp;"."&amp; mergeValue(C149)&amp;"."&amp; mergeValue(D149)&amp;"."&amp; mergeValue(F149)&amp;"."&amp; mergeValue(G149)</f>
        <v>1.1.1.1.1.1</v>
      </c>
      <c r="M149" s="1016"/>
      <c r="N149" s="555"/>
      <c r="O149" s="532"/>
      <c r="P149" s="532"/>
      <c r="Q149" s="1040"/>
      <c r="R149" s="1315"/>
      <c r="S149" s="1305" t="s">
        <v>83</v>
      </c>
      <c r="T149" s="1315"/>
      <c r="U149" s="1305" t="s">
        <v>84</v>
      </c>
      <c r="V149" s="547"/>
      <c r="W149" s="1279"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09"/>
      <c r="B150" s="1309"/>
      <c r="C150" s="1309"/>
      <c r="D150" s="1309"/>
      <c r="E150" s="1309"/>
      <c r="F150" s="1309"/>
      <c r="G150" s="906"/>
      <c r="H150" s="906"/>
      <c r="I150" s="1309"/>
      <c r="J150" s="1309"/>
      <c r="K150" s="914"/>
      <c r="L150" s="569"/>
      <c r="M150" s="615"/>
      <c r="N150" s="555"/>
      <c r="O150" s="532"/>
      <c r="P150" s="532"/>
      <c r="Q150" s="553" t="str">
        <f>R149 &amp; "-" &amp; T149</f>
        <v>-</v>
      </c>
      <c r="R150" s="1304"/>
      <c r="S150" s="1305"/>
      <c r="T150" s="1304"/>
      <c r="U150" s="1305"/>
      <c r="V150" s="547"/>
      <c r="W150" s="1280"/>
      <c r="X150" s="554"/>
      <c r="Y150" s="554"/>
      <c r="Z150" s="554"/>
      <c r="AA150" s="554"/>
      <c r="AB150" s="554"/>
      <c r="AC150" s="554"/>
      <c r="AD150" s="554"/>
      <c r="AE150" s="554"/>
      <c r="AF150" s="554"/>
      <c r="AG150" s="554"/>
      <c r="AH150" s="554"/>
    </row>
    <row r="151" spans="1:35" s="492" customFormat="1" ht="15" customHeight="1">
      <c r="A151" s="1309"/>
      <c r="B151" s="1309"/>
      <c r="C151" s="1309"/>
      <c r="D151" s="1309"/>
      <c r="E151" s="1309"/>
      <c r="F151" s="1309"/>
      <c r="G151" s="908"/>
      <c r="H151" s="906"/>
      <c r="I151" s="1309"/>
      <c r="J151" s="1309"/>
      <c r="K151" s="913"/>
      <c r="L151" s="508"/>
      <c r="M151" s="526" t="s">
        <v>24</v>
      </c>
      <c r="N151" s="521"/>
      <c r="O151" s="515"/>
      <c r="P151" s="515"/>
      <c r="Q151" s="515"/>
      <c r="R151" s="542"/>
      <c r="S151" s="534"/>
      <c r="T151" s="533"/>
      <c r="U151" s="521"/>
      <c r="V151" s="530"/>
      <c r="W151" s="1281"/>
      <c r="X151" s="556"/>
      <c r="Y151" s="556"/>
      <c r="Z151" s="556"/>
      <c r="AA151" s="556"/>
      <c r="AB151" s="556"/>
      <c r="AC151" s="556"/>
      <c r="AD151" s="556"/>
      <c r="AE151" s="556"/>
      <c r="AF151" s="556"/>
      <c r="AG151" s="556"/>
      <c r="AH151" s="556"/>
    </row>
    <row r="152" spans="1:35" s="492" customFormat="1" ht="15" customHeight="1">
      <c r="A152" s="1309"/>
      <c r="B152" s="1309"/>
      <c r="C152" s="1309"/>
      <c r="D152" s="1309"/>
      <c r="E152" s="1309"/>
      <c r="F152" s="908"/>
      <c r="G152" s="908"/>
      <c r="H152" s="906"/>
      <c r="I152" s="130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9"/>
      <c r="B153" s="1309"/>
      <c r="C153" s="1309"/>
      <c r="D153" s="130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9"/>
      <c r="B154" s="1309"/>
      <c r="C154" s="130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9"/>
      <c r="B155" s="130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9">
        <v>1</v>
      </c>
      <c r="B161" s="849"/>
      <c r="C161" s="849"/>
      <c r="D161" s="849"/>
      <c r="E161" s="850"/>
      <c r="F161" s="851"/>
      <c r="G161" s="851"/>
      <c r="H161" s="851"/>
      <c r="I161" s="852"/>
      <c r="J161" s="847"/>
      <c r="K161" s="854"/>
      <c r="L161" s="562">
        <f>mergeValue(A161)</f>
        <v>1</v>
      </c>
      <c r="M161" s="610" t="s">
        <v>19</v>
      </c>
      <c r="N161" s="549"/>
      <c r="O161" s="1380"/>
      <c r="P161" s="1381"/>
      <c r="Q161" s="1381"/>
      <c r="R161" s="1381"/>
      <c r="S161" s="1381"/>
      <c r="T161" s="1381"/>
      <c r="U161" s="1381"/>
      <c r="V161" s="1382"/>
      <c r="W161" s="1129" t="s">
        <v>718</v>
      </c>
      <c r="X161" s="554"/>
      <c r="Y161" s="554"/>
      <c r="Z161" s="554"/>
      <c r="AA161" s="554"/>
      <c r="AB161" s="554"/>
      <c r="AC161" s="554"/>
      <c r="AD161" s="554"/>
      <c r="AE161" s="554"/>
      <c r="AF161" s="554"/>
      <c r="AG161" s="554"/>
    </row>
    <row r="162" spans="1:33" s="493" customFormat="1" ht="22.5">
      <c r="A162" s="1309"/>
      <c r="B162" s="1309">
        <v>1</v>
      </c>
      <c r="C162" s="849"/>
      <c r="D162" s="849"/>
      <c r="E162" s="851"/>
      <c r="F162" s="851"/>
      <c r="G162" s="851"/>
      <c r="H162" s="851"/>
      <c r="I162" s="846"/>
      <c r="J162" s="845"/>
      <c r="K162" s="848"/>
      <c r="L162" s="562" t="str">
        <f>mergeValue(A162) &amp;"."&amp; mergeValue(B162)</f>
        <v>1.1</v>
      </c>
      <c r="M162" s="516" t="s">
        <v>15</v>
      </c>
      <c r="N162" s="549"/>
      <c r="O162" s="1380"/>
      <c r="P162" s="1381"/>
      <c r="Q162" s="1381"/>
      <c r="R162" s="1381"/>
      <c r="S162" s="1381"/>
      <c r="T162" s="1381"/>
      <c r="U162" s="1381"/>
      <c r="V162" s="1382"/>
      <c r="W162" s="1129" t="s">
        <v>459</v>
      </c>
      <c r="X162" s="554"/>
      <c r="Y162" s="554"/>
      <c r="Z162" s="554"/>
      <c r="AA162" s="554"/>
      <c r="AB162" s="554"/>
      <c r="AC162" s="554"/>
      <c r="AD162" s="554"/>
      <c r="AE162" s="554"/>
      <c r="AF162" s="554"/>
      <c r="AG162" s="554"/>
    </row>
    <row r="163" spans="1:33" s="493" customFormat="1" ht="22.5">
      <c r="A163" s="1309"/>
      <c r="B163" s="1309"/>
      <c r="C163" s="1309">
        <v>1</v>
      </c>
      <c r="D163" s="849"/>
      <c r="E163" s="851"/>
      <c r="F163" s="851"/>
      <c r="G163" s="851"/>
      <c r="H163" s="851"/>
      <c r="I163" s="853"/>
      <c r="J163" s="845"/>
      <c r="K163" s="848"/>
      <c r="L163" s="562" t="str">
        <f>mergeValue(A163) &amp;"."&amp; mergeValue(B163)&amp;"."&amp; mergeValue(C163)</f>
        <v>1.1.1</v>
      </c>
      <c r="M163" s="517" t="s">
        <v>7</v>
      </c>
      <c r="N163" s="549"/>
      <c r="O163" s="1380"/>
      <c r="P163" s="1381"/>
      <c r="Q163" s="1381"/>
      <c r="R163" s="1381"/>
      <c r="S163" s="1381"/>
      <c r="T163" s="1381"/>
      <c r="U163" s="1381"/>
      <c r="V163" s="1382"/>
      <c r="W163" s="1129" t="s">
        <v>600</v>
      </c>
      <c r="X163" s="554"/>
      <c r="Y163" s="554"/>
      <c r="Z163" s="554"/>
      <c r="AA163" s="554"/>
      <c r="AB163" s="554"/>
      <c r="AC163" s="554"/>
      <c r="AD163" s="554"/>
      <c r="AE163" s="554"/>
      <c r="AF163" s="554"/>
      <c r="AG163" s="554"/>
    </row>
    <row r="164" spans="1:33" s="493" customFormat="1" ht="22.5">
      <c r="A164" s="1309"/>
      <c r="B164" s="1309"/>
      <c r="C164" s="1309"/>
      <c r="D164" s="1309">
        <v>1</v>
      </c>
      <c r="E164" s="851"/>
      <c r="F164" s="851"/>
      <c r="G164" s="851"/>
      <c r="H164" s="851"/>
      <c r="I164" s="853"/>
      <c r="J164" s="845"/>
      <c r="K164" s="848"/>
      <c r="L164" s="562" t="str">
        <f>mergeValue(A164) &amp;"."&amp; mergeValue(B164)&amp;"."&amp; mergeValue(C164)&amp;"."&amp; mergeValue(D164)</f>
        <v>1.1.1.1</v>
      </c>
      <c r="M164" s="518" t="s">
        <v>21</v>
      </c>
      <c r="N164" s="549"/>
      <c r="O164" s="1380"/>
      <c r="P164" s="1381"/>
      <c r="Q164" s="1381"/>
      <c r="R164" s="1381"/>
      <c r="S164" s="1381"/>
      <c r="T164" s="1381"/>
      <c r="U164" s="1381"/>
      <c r="V164" s="1382"/>
      <c r="W164" s="1129" t="s">
        <v>601</v>
      </c>
      <c r="X164" s="554"/>
      <c r="Y164" s="554"/>
      <c r="Z164" s="554"/>
      <c r="AA164" s="554"/>
      <c r="AB164" s="554"/>
      <c r="AC164" s="554"/>
      <c r="AD164" s="554"/>
      <c r="AE164" s="554"/>
      <c r="AF164" s="554"/>
      <c r="AG164" s="554"/>
    </row>
    <row r="165" spans="1:33" s="493" customFormat="1" ht="78.75">
      <c r="A165" s="1309"/>
      <c r="B165" s="1309"/>
      <c r="C165" s="1309"/>
      <c r="D165" s="1309"/>
      <c r="E165" s="1309">
        <v>1</v>
      </c>
      <c r="F165" s="851"/>
      <c r="G165" s="851"/>
      <c r="H165" s="849">
        <v>1</v>
      </c>
      <c r="I165" s="1309">
        <v>1</v>
      </c>
      <c r="J165" s="851"/>
      <c r="K165" s="856"/>
      <c r="L165" s="562" t="str">
        <f>mergeValue(A165) &amp;"."&amp; mergeValue(B165)&amp;"."&amp; mergeValue(C165)&amp;"."&amp; mergeValue(D165)&amp;"."&amp; mergeValue(E165)</f>
        <v>1.1.1.1.1</v>
      </c>
      <c r="M165" s="524" t="s">
        <v>8</v>
      </c>
      <c r="N165" s="550"/>
      <c r="O165" s="1312"/>
      <c r="P165" s="1313"/>
      <c r="Q165" s="1313"/>
      <c r="R165" s="1313"/>
      <c r="S165" s="1313"/>
      <c r="T165" s="1313"/>
      <c r="U165" s="1313"/>
      <c r="V165" s="1314"/>
      <c r="W165" s="1129" t="s">
        <v>719</v>
      </c>
      <c r="X165" s="554"/>
      <c r="Y165" s="554"/>
      <c r="Z165" s="554"/>
      <c r="AA165" s="554"/>
      <c r="AB165" s="554"/>
      <c r="AC165" s="554"/>
      <c r="AD165" s="554"/>
      <c r="AE165" s="554"/>
      <c r="AF165" s="554"/>
      <c r="AG165" s="554"/>
    </row>
    <row r="166" spans="1:33" s="493" customFormat="1" ht="33.75">
      <c r="A166" s="1309"/>
      <c r="B166" s="1309"/>
      <c r="C166" s="1309"/>
      <c r="D166" s="1309"/>
      <c r="E166" s="1309"/>
      <c r="F166" s="1309">
        <v>1</v>
      </c>
      <c r="G166" s="849"/>
      <c r="H166" s="849"/>
      <c r="I166" s="1309"/>
      <c r="J166" s="1309">
        <v>1</v>
      </c>
      <c r="K166" s="857"/>
      <c r="L166" s="562" t="str">
        <f>mergeValue(A166) &amp;"."&amp; mergeValue(B166)&amp;"."&amp; mergeValue(C166)&amp;"."&amp; mergeValue(D166)&amp;"."&amp; mergeValue(E166)&amp;"."&amp; mergeValue(F166)</f>
        <v>1.1.1.1.1.1</v>
      </c>
      <c r="M166" s="525" t="s">
        <v>9</v>
      </c>
      <c r="N166" s="550"/>
      <c r="O166" s="1312"/>
      <c r="P166" s="1313"/>
      <c r="Q166" s="1313"/>
      <c r="R166" s="1313"/>
      <c r="S166" s="1313"/>
      <c r="T166" s="1313"/>
      <c r="U166" s="1313"/>
      <c r="V166" s="1314"/>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09"/>
      <c r="B167" s="1309"/>
      <c r="C167" s="1309"/>
      <c r="D167" s="1309"/>
      <c r="E167" s="1309"/>
      <c r="F167" s="1309"/>
      <c r="G167" s="849">
        <v>1</v>
      </c>
      <c r="H167" s="849"/>
      <c r="I167" s="1309"/>
      <c r="J167" s="1309"/>
      <c r="K167" s="857">
        <v>1</v>
      </c>
      <c r="L167" s="562" t="str">
        <f>mergeValue(A167) &amp;"."&amp; mergeValue(B167)&amp;"."&amp; mergeValue(C167)&amp;"."&amp; mergeValue(D167)&amp;"."&amp; mergeValue(E167)&amp;"."&amp; mergeValue(F167)&amp;"."&amp; mergeValue(G167)</f>
        <v>1.1.1.1.1.1.1</v>
      </c>
      <c r="M167" s="1016"/>
      <c r="N167" s="555"/>
      <c r="O167" s="1025"/>
      <c r="P167" s="532"/>
      <c r="Q167" s="532"/>
      <c r="R167" s="1315"/>
      <c r="S167" s="1305" t="s">
        <v>83</v>
      </c>
      <c r="T167" s="1315"/>
      <c r="U167" s="1305" t="s">
        <v>83</v>
      </c>
      <c r="V167" s="547"/>
      <c r="W167" s="1279"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09"/>
      <c r="B168" s="1309"/>
      <c r="C168" s="1309"/>
      <c r="D168" s="1309"/>
      <c r="E168" s="1309"/>
      <c r="F168" s="1309"/>
      <c r="G168" s="849"/>
      <c r="H168" s="849"/>
      <c r="I168" s="1309"/>
      <c r="J168" s="1309"/>
      <c r="K168" s="857"/>
      <c r="L168" s="569"/>
      <c r="M168" s="615"/>
      <c r="N168" s="555"/>
      <c r="O168" s="553"/>
      <c r="P168" s="532"/>
      <c r="Q168" s="553" t="str">
        <f>R167 &amp; "-" &amp; T167</f>
        <v>-</v>
      </c>
      <c r="R168" s="1304"/>
      <c r="S168" s="1305"/>
      <c r="T168" s="1304"/>
      <c r="U168" s="1305"/>
      <c r="V168" s="547"/>
      <c r="W168" s="1280"/>
      <c r="X168" s="554"/>
      <c r="Y168" s="554"/>
      <c r="Z168" s="554"/>
      <c r="AA168" s="554"/>
      <c r="AB168" s="554"/>
      <c r="AC168" s="554"/>
      <c r="AD168" s="554"/>
      <c r="AE168" s="554"/>
      <c r="AF168" s="554"/>
      <c r="AG168" s="554"/>
    </row>
    <row r="169" spans="1:33" s="492" customFormat="1" ht="15" customHeight="1">
      <c r="A169" s="1309"/>
      <c r="B169" s="1309"/>
      <c r="C169" s="1309"/>
      <c r="D169" s="1309"/>
      <c r="E169" s="1309"/>
      <c r="F169" s="1309"/>
      <c r="G169" s="851"/>
      <c r="H169" s="849"/>
      <c r="I169" s="1309"/>
      <c r="J169" s="1309"/>
      <c r="K169" s="856"/>
      <c r="L169" s="508"/>
      <c r="M169" s="527" t="s">
        <v>24</v>
      </c>
      <c r="N169" s="521"/>
      <c r="O169" s="515"/>
      <c r="P169" s="515"/>
      <c r="Q169" s="515"/>
      <c r="R169" s="542"/>
      <c r="S169" s="534"/>
      <c r="T169" s="533"/>
      <c r="U169" s="521"/>
      <c r="V169" s="530"/>
      <c r="W169" s="1281"/>
      <c r="X169" s="556"/>
      <c r="Y169" s="556"/>
      <c r="Z169" s="556"/>
      <c r="AA169" s="556"/>
      <c r="AB169" s="556"/>
      <c r="AC169" s="556"/>
      <c r="AD169" s="556"/>
      <c r="AE169" s="556"/>
      <c r="AF169" s="556"/>
      <c r="AG169" s="556"/>
    </row>
    <row r="170" spans="1:33" s="492" customFormat="1" ht="15" customHeight="1">
      <c r="A170" s="1309"/>
      <c r="B170" s="1309"/>
      <c r="C170" s="1309"/>
      <c r="D170" s="1309"/>
      <c r="E170" s="1309"/>
      <c r="F170" s="851"/>
      <c r="G170" s="851"/>
      <c r="H170" s="849"/>
      <c r="I170" s="130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9"/>
      <c r="B171" s="1309"/>
      <c r="C171" s="1309"/>
      <c r="D171" s="130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9"/>
      <c r="B172" s="1309"/>
      <c r="C172" s="130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9"/>
      <c r="B173" s="130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9">
        <v>1</v>
      </c>
      <c r="B179" s="928"/>
      <c r="C179" s="928"/>
      <c r="D179" s="928"/>
      <c r="E179" s="928"/>
      <c r="F179" s="928"/>
      <c r="G179" s="929"/>
      <c r="H179" s="929"/>
      <c r="I179" s="931"/>
      <c r="J179" s="923"/>
      <c r="K179" s="923"/>
      <c r="L179" s="688">
        <f>mergeValue(A179)</f>
        <v>1</v>
      </c>
      <c r="M179" s="610" t="s">
        <v>19</v>
      </c>
      <c r="N179" s="681"/>
      <c r="O179" s="1380"/>
      <c r="P179" s="1381"/>
      <c r="Q179" s="1381"/>
      <c r="R179" s="1381"/>
      <c r="S179" s="1381"/>
      <c r="T179" s="1381"/>
      <c r="U179" s="1381"/>
      <c r="V179" s="1381"/>
      <c r="W179" s="1382"/>
      <c r="X179" s="1097" t="s">
        <v>718</v>
      </c>
      <c r="Y179" s="683"/>
      <c r="Z179" s="683"/>
      <c r="AA179" s="683"/>
      <c r="AB179" s="683"/>
      <c r="AC179" s="683"/>
      <c r="AD179" s="683"/>
      <c r="AE179" s="683"/>
      <c r="AF179" s="683"/>
      <c r="AG179" s="683"/>
    </row>
    <row r="180" spans="1:47" s="651" customFormat="1" ht="22.5">
      <c r="A180" s="1309"/>
      <c r="B180" s="1309">
        <v>1</v>
      </c>
      <c r="C180" s="928"/>
      <c r="D180" s="928"/>
      <c r="E180" s="928"/>
      <c r="F180" s="928"/>
      <c r="G180" s="933"/>
      <c r="H180" s="930"/>
      <c r="I180" s="935"/>
      <c r="J180" s="920"/>
      <c r="K180" s="919"/>
      <c r="L180" s="688" t="str">
        <f>mergeValue(A180) &amp;"."&amp; mergeValue(B180)</f>
        <v>1.1</v>
      </c>
      <c r="M180" s="658" t="s">
        <v>15</v>
      </c>
      <c r="N180" s="681"/>
      <c r="O180" s="1380"/>
      <c r="P180" s="1381"/>
      <c r="Q180" s="1381"/>
      <c r="R180" s="1381"/>
      <c r="S180" s="1381"/>
      <c r="T180" s="1381"/>
      <c r="U180" s="1381"/>
      <c r="V180" s="1381"/>
      <c r="W180" s="1382"/>
      <c r="X180" s="1097" t="s">
        <v>459</v>
      </c>
      <c r="Y180" s="683"/>
      <c r="Z180" s="683"/>
      <c r="AA180" s="683"/>
      <c r="AB180" s="683"/>
      <c r="AC180" s="683"/>
      <c r="AD180" s="683"/>
      <c r="AE180" s="683"/>
      <c r="AF180" s="683"/>
      <c r="AG180" s="683"/>
    </row>
    <row r="181" spans="1:47" s="651" customFormat="1" ht="22.5">
      <c r="A181" s="1309"/>
      <c r="B181" s="1309"/>
      <c r="C181" s="1309">
        <v>1</v>
      </c>
      <c r="D181" s="928"/>
      <c r="E181" s="928"/>
      <c r="F181" s="928"/>
      <c r="G181" s="933"/>
      <c r="H181" s="930"/>
      <c r="I181" s="936"/>
      <c r="J181" s="920"/>
      <c r="K181" s="919"/>
      <c r="L181" s="688" t="str">
        <f>mergeValue(A181) &amp;"."&amp; mergeValue(B181)&amp;"."&amp; mergeValue(C181)</f>
        <v>1.1.1</v>
      </c>
      <c r="M181" s="659" t="s">
        <v>7</v>
      </c>
      <c r="N181" s="681"/>
      <c r="O181" s="1380"/>
      <c r="P181" s="1381"/>
      <c r="Q181" s="1381"/>
      <c r="R181" s="1381"/>
      <c r="S181" s="1381"/>
      <c r="T181" s="1381"/>
      <c r="U181" s="1381"/>
      <c r="V181" s="1381"/>
      <c r="W181" s="1382"/>
      <c r="X181" s="1097" t="s">
        <v>600</v>
      </c>
      <c r="Y181" s="683"/>
      <c r="Z181" s="683"/>
      <c r="AA181" s="683"/>
      <c r="AB181" s="683"/>
      <c r="AC181" s="683"/>
      <c r="AD181" s="683"/>
      <c r="AE181" s="683"/>
      <c r="AF181" s="683"/>
      <c r="AG181" s="683"/>
    </row>
    <row r="182" spans="1:47" s="651" customFormat="1" ht="22.5">
      <c r="A182" s="1309"/>
      <c r="B182" s="1309"/>
      <c r="C182" s="1309"/>
      <c r="D182" s="1309">
        <v>1</v>
      </c>
      <c r="E182" s="928"/>
      <c r="F182" s="928"/>
      <c r="G182" s="933"/>
      <c r="H182" s="930"/>
      <c r="I182" s="936"/>
      <c r="J182" s="934"/>
      <c r="K182" s="919"/>
      <c r="L182" s="688" t="str">
        <f>mergeValue(A182) &amp;"."&amp; mergeValue(B182)&amp;"."&amp; mergeValue(C182)&amp;"."&amp; mergeValue(D182)</f>
        <v>1.1.1.1</v>
      </c>
      <c r="M182" s="660" t="s">
        <v>21</v>
      </c>
      <c r="N182" s="681"/>
      <c r="O182" s="1380"/>
      <c r="P182" s="1381"/>
      <c r="Q182" s="1381"/>
      <c r="R182" s="1381"/>
      <c r="S182" s="1381"/>
      <c r="T182" s="1381"/>
      <c r="U182" s="1381"/>
      <c r="V182" s="1381"/>
      <c r="W182" s="1382"/>
      <c r="X182" s="968" t="s">
        <v>623</v>
      </c>
      <c r="Y182" s="683"/>
      <c r="Z182" s="683"/>
      <c r="AA182" s="683"/>
      <c r="AB182" s="683"/>
      <c r="AC182" s="683"/>
      <c r="AD182" s="683"/>
      <c r="AE182" s="683"/>
      <c r="AF182" s="683"/>
      <c r="AG182" s="683"/>
    </row>
    <row r="183" spans="1:47" s="651" customFormat="1" ht="56.25" customHeight="1">
      <c r="A183" s="1309"/>
      <c r="B183" s="1309"/>
      <c r="C183" s="1309"/>
      <c r="D183" s="1309"/>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79" t="s">
        <v>748</v>
      </c>
      <c r="Y183" s="683" t="str">
        <f>strCheckDateTwo(N183:W183)</f>
        <v/>
      </c>
      <c r="Z183" s="683"/>
      <c r="AA183" s="683"/>
      <c r="AB183" s="683"/>
      <c r="AC183" s="683"/>
      <c r="AD183" s="683"/>
      <c r="AE183" s="683"/>
      <c r="AF183" s="683"/>
      <c r="AG183" s="683"/>
    </row>
    <row r="184" spans="1:47" s="651" customFormat="1" ht="14.25" hidden="1" customHeight="1">
      <c r="A184" s="1309"/>
      <c r="B184" s="1309"/>
      <c r="C184" s="1309"/>
      <c r="D184" s="130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0"/>
      <c r="Y184" s="683"/>
      <c r="Z184" s="683"/>
      <c r="AA184" s="683"/>
      <c r="AB184" s="683"/>
      <c r="AC184" s="683"/>
      <c r="AD184" s="683"/>
      <c r="AE184" s="683"/>
      <c r="AF184" s="683"/>
      <c r="AG184" s="683"/>
    </row>
    <row r="185" spans="1:47" s="651" customFormat="1" ht="15" customHeight="1">
      <c r="A185" s="1309"/>
      <c r="B185" s="1309"/>
      <c r="C185" s="1309"/>
      <c r="D185" s="1309"/>
      <c r="E185" s="928"/>
      <c r="F185" s="928"/>
      <c r="G185" s="933"/>
      <c r="H185" s="930"/>
      <c r="I185" s="936"/>
      <c r="J185" s="934"/>
      <c r="K185" s="924"/>
      <c r="L185" s="654"/>
      <c r="M185" s="663" t="s">
        <v>5</v>
      </c>
      <c r="N185" s="661"/>
      <c r="O185" s="657"/>
      <c r="P185" s="657"/>
      <c r="Q185" s="657"/>
      <c r="R185" s="657"/>
      <c r="S185" s="673"/>
      <c r="T185" s="669"/>
      <c r="U185" s="668"/>
      <c r="V185" s="661"/>
      <c r="W185" s="661"/>
      <c r="X185" s="1281"/>
      <c r="Y185" s="683"/>
      <c r="Z185" s="683"/>
      <c r="AA185" s="683"/>
      <c r="AB185" s="683"/>
      <c r="AC185" s="683"/>
      <c r="AD185" s="683"/>
      <c r="AE185" s="683"/>
      <c r="AF185" s="683"/>
      <c r="AG185" s="683"/>
    </row>
    <row r="186" spans="1:47" s="650" customFormat="1" ht="15" customHeight="1">
      <c r="A186" s="1309"/>
      <c r="B186" s="1309"/>
      <c r="C186" s="130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9"/>
      <c r="B187" s="130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9">
        <v>1</v>
      </c>
      <c r="B193" s="963"/>
      <c r="C193" s="963"/>
      <c r="D193" s="963"/>
      <c r="E193" s="963"/>
      <c r="F193" s="956"/>
      <c r="G193" s="962"/>
      <c r="H193" s="962"/>
      <c r="I193" s="944"/>
      <c r="J193" s="943"/>
      <c r="K193" s="943"/>
      <c r="L193" s="688">
        <f>mergeValue(A193)</f>
        <v>1</v>
      </c>
      <c r="M193" s="610" t="s">
        <v>19</v>
      </c>
      <c r="N193" s="1411"/>
      <c r="O193" s="1412"/>
      <c r="P193" s="1412"/>
      <c r="Q193" s="1412"/>
      <c r="R193" s="1412"/>
      <c r="S193" s="1412"/>
      <c r="T193" s="1412"/>
      <c r="U193" s="1412"/>
      <c r="V193" s="1412"/>
      <c r="W193" s="1412"/>
      <c r="X193" s="1412"/>
      <c r="Y193" s="1412"/>
      <c r="Z193" s="1412"/>
      <c r="AA193" s="1412"/>
      <c r="AB193" s="1412"/>
      <c r="AC193" s="1412"/>
      <c r="AD193" s="1412"/>
      <c r="AE193" s="1412"/>
      <c r="AF193" s="1413"/>
      <c r="AG193" s="1097" t="s">
        <v>718</v>
      </c>
      <c r="AH193" s="683"/>
      <c r="AI193" s="683"/>
      <c r="AJ193" s="683"/>
      <c r="AK193" s="683"/>
      <c r="AL193" s="683"/>
      <c r="AM193" s="683"/>
      <c r="AN193" s="683"/>
      <c r="AO193" s="683"/>
      <c r="AP193" s="683"/>
      <c r="AQ193" s="683"/>
      <c r="AR193" s="683"/>
    </row>
    <row r="194" spans="1:46" s="651" customFormat="1" ht="22.5">
      <c r="A194" s="1309"/>
      <c r="B194" s="1309">
        <v>1</v>
      </c>
      <c r="C194" s="963"/>
      <c r="D194" s="963"/>
      <c r="E194" s="963"/>
      <c r="F194" s="956"/>
      <c r="G194" s="965"/>
      <c r="H194" s="966"/>
      <c r="I194" s="945"/>
      <c r="J194" s="940"/>
      <c r="K194" s="938"/>
      <c r="L194" s="688" t="str">
        <f>mergeValue(A194) &amp;"."&amp; mergeValue(B194)</f>
        <v>1.1</v>
      </c>
      <c r="M194" s="658" t="s">
        <v>15</v>
      </c>
      <c r="N194" s="1377"/>
      <c r="O194" s="1378"/>
      <c r="P194" s="1378"/>
      <c r="Q194" s="1378"/>
      <c r="R194" s="1378"/>
      <c r="S194" s="1378"/>
      <c r="T194" s="1378"/>
      <c r="U194" s="1378"/>
      <c r="V194" s="1378"/>
      <c r="W194" s="1378"/>
      <c r="X194" s="1378"/>
      <c r="Y194" s="1378"/>
      <c r="Z194" s="1378"/>
      <c r="AA194" s="1378"/>
      <c r="AB194" s="1378"/>
      <c r="AC194" s="1378"/>
      <c r="AD194" s="1378"/>
      <c r="AE194" s="1378"/>
      <c r="AF194" s="1379"/>
      <c r="AG194" s="1097" t="s">
        <v>459</v>
      </c>
      <c r="AH194" s="683"/>
      <c r="AI194" s="683"/>
      <c r="AJ194" s="683"/>
      <c r="AK194" s="683"/>
      <c r="AL194" s="683"/>
      <c r="AM194" s="683"/>
      <c r="AN194" s="683"/>
      <c r="AO194" s="683"/>
      <c r="AP194" s="683"/>
      <c r="AQ194" s="683"/>
      <c r="AR194" s="683"/>
    </row>
    <row r="195" spans="1:46" s="651" customFormat="1" ht="22.5">
      <c r="A195" s="1309"/>
      <c r="B195" s="1309"/>
      <c r="C195" s="1309">
        <v>1</v>
      </c>
      <c r="D195" s="963"/>
      <c r="E195" s="963"/>
      <c r="F195" s="956"/>
      <c r="G195" s="965"/>
      <c r="H195" s="966"/>
      <c r="I195" s="945"/>
      <c r="J195" s="940"/>
      <c r="K195" s="938"/>
      <c r="L195" s="688" t="str">
        <f>mergeValue(A195) &amp;"."&amp; mergeValue(B195)&amp;"."&amp; mergeValue(C195)</f>
        <v>1.1.1</v>
      </c>
      <c r="M195" s="659" t="s">
        <v>7</v>
      </c>
      <c r="N195" s="1377"/>
      <c r="O195" s="1378"/>
      <c r="P195" s="1378"/>
      <c r="Q195" s="1378"/>
      <c r="R195" s="1378"/>
      <c r="S195" s="1378"/>
      <c r="T195" s="1378"/>
      <c r="U195" s="1378"/>
      <c r="V195" s="1378"/>
      <c r="W195" s="1378"/>
      <c r="X195" s="1378"/>
      <c r="Y195" s="1378"/>
      <c r="Z195" s="1378"/>
      <c r="AA195" s="1378"/>
      <c r="AB195" s="1378"/>
      <c r="AC195" s="1378"/>
      <c r="AD195" s="1378"/>
      <c r="AE195" s="1378"/>
      <c r="AF195" s="1379"/>
      <c r="AG195" s="1097" t="s">
        <v>600</v>
      </c>
      <c r="AH195" s="683"/>
      <c r="AI195" s="683"/>
      <c r="AJ195" s="683"/>
      <c r="AK195" s="683"/>
      <c r="AL195" s="683"/>
      <c r="AM195" s="683"/>
      <c r="AN195" s="683"/>
      <c r="AO195" s="683"/>
      <c r="AP195" s="683"/>
      <c r="AQ195" s="683"/>
      <c r="AR195" s="683"/>
    </row>
    <row r="196" spans="1:46" s="651" customFormat="1" ht="15" customHeight="1">
      <c r="A196" s="1309"/>
      <c r="B196" s="1309"/>
      <c r="C196" s="1309"/>
      <c r="D196" s="1309">
        <v>1</v>
      </c>
      <c r="E196" s="963"/>
      <c r="F196" s="956"/>
      <c r="G196" s="965"/>
      <c r="H196" s="966"/>
      <c r="I196" s="945"/>
      <c r="J196" s="940"/>
      <c r="K196" s="938"/>
      <c r="L196" s="688" t="str">
        <f>mergeValue(A196) &amp;"."&amp; mergeValue(B196)&amp;"."&amp; mergeValue(C196)&amp;"."&amp; mergeValue(D196)</f>
        <v>1.1.1.1</v>
      </c>
      <c r="M196" s="660" t="s">
        <v>21</v>
      </c>
      <c r="N196" s="1377"/>
      <c r="O196" s="1378"/>
      <c r="P196" s="1378"/>
      <c r="Q196" s="1378"/>
      <c r="R196" s="1378"/>
      <c r="S196" s="1378"/>
      <c r="T196" s="1378"/>
      <c r="U196" s="1378"/>
      <c r="V196" s="1378"/>
      <c r="W196" s="1378"/>
      <c r="X196" s="1378"/>
      <c r="Y196" s="1378"/>
      <c r="Z196" s="1378"/>
      <c r="AA196" s="1378"/>
      <c r="AB196" s="1378"/>
      <c r="AC196" s="1378"/>
      <c r="AD196" s="1378"/>
      <c r="AE196" s="1378"/>
      <c r="AF196" s="1379"/>
      <c r="AG196" s="1097" t="s">
        <v>623</v>
      </c>
      <c r="AH196" s="683"/>
      <c r="AI196" s="683"/>
      <c r="AJ196" s="683"/>
      <c r="AK196" s="683"/>
      <c r="AL196" s="683"/>
      <c r="AM196" s="683"/>
      <c r="AN196" s="683"/>
      <c r="AO196" s="683"/>
      <c r="AP196" s="683"/>
      <c r="AQ196" s="683"/>
      <c r="AR196" s="683"/>
    </row>
    <row r="197" spans="1:46" s="651" customFormat="1" ht="17.100000000000001" customHeight="1">
      <c r="A197" s="1309"/>
      <c r="B197" s="1309"/>
      <c r="C197" s="1309"/>
      <c r="D197" s="1309"/>
      <c r="E197" s="1309">
        <v>1</v>
      </c>
      <c r="F197" s="956"/>
      <c r="G197" s="965"/>
      <c r="H197" s="966"/>
      <c r="I197" s="967"/>
      <c r="J197" s="957"/>
      <c r="K197" s="1224"/>
      <c r="L197" s="1345" t="str">
        <f>mergeValue(A197) &amp;"."&amp; mergeValue(B197)&amp;"."&amp; mergeValue(C197)&amp;"."&amp; mergeValue(D197)&amp;"."&amp; mergeValue(E197)</f>
        <v>1.1.1.1.1</v>
      </c>
      <c r="M197" s="1346"/>
      <c r="N197" s="1305" t="s">
        <v>83</v>
      </c>
      <c r="O197" s="1340"/>
      <c r="P197" s="1336">
        <v>1</v>
      </c>
      <c r="Q197" s="1387"/>
      <c r="R197" s="1305" t="s">
        <v>83</v>
      </c>
      <c r="S197" s="1340"/>
      <c r="T197" s="1336">
        <v>1</v>
      </c>
      <c r="U197" s="1387"/>
      <c r="V197" s="1305" t="s">
        <v>83</v>
      </c>
      <c r="W197" s="666"/>
      <c r="X197" s="655">
        <v>1</v>
      </c>
      <c r="Y197" s="1042"/>
      <c r="Z197" s="638"/>
      <c r="AA197" s="638"/>
      <c r="AB197" s="1315"/>
      <c r="AC197" s="1305" t="s">
        <v>83</v>
      </c>
      <c r="AD197" s="1315"/>
      <c r="AE197" s="1305" t="s">
        <v>83</v>
      </c>
      <c r="AF197" s="680"/>
      <c r="AG197" s="1333"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9"/>
      <c r="B198" s="1309"/>
      <c r="C198" s="1309"/>
      <c r="D198" s="1309"/>
      <c r="E198" s="1309"/>
      <c r="F198" s="956"/>
      <c r="G198" s="965"/>
      <c r="H198" s="966"/>
      <c r="I198" s="967"/>
      <c r="J198" s="957"/>
      <c r="K198" s="1224"/>
      <c r="L198" s="1345"/>
      <c r="M198" s="1346"/>
      <c r="N198" s="1305"/>
      <c r="O198" s="1340"/>
      <c r="P198" s="1336"/>
      <c r="Q198" s="1387"/>
      <c r="R198" s="1305"/>
      <c r="S198" s="1340"/>
      <c r="T198" s="1336"/>
      <c r="U198" s="1387"/>
      <c r="V198" s="1305"/>
      <c r="W198" s="689"/>
      <c r="X198" s="670"/>
      <c r="Y198" s="670"/>
      <c r="Z198" s="672"/>
      <c r="AA198" s="572" t="str">
        <f>AB197 &amp; "-" &amp; AD197</f>
        <v>-</v>
      </c>
      <c r="AB198" s="1304"/>
      <c r="AC198" s="1305"/>
      <c r="AD198" s="1304"/>
      <c r="AE198" s="1305"/>
      <c r="AF198" s="639"/>
      <c r="AG198" s="1334"/>
      <c r="AH198" s="683"/>
      <c r="AI198" s="686"/>
      <c r="AJ198" s="686"/>
      <c r="AK198" s="686"/>
      <c r="AL198" s="686"/>
      <c r="AM198" s="686"/>
      <c r="AN198" s="686"/>
      <c r="AO198" s="683"/>
      <c r="AP198" s="683"/>
      <c r="AQ198" s="683"/>
      <c r="AR198" s="683"/>
    </row>
    <row r="199" spans="1:46" s="651" customFormat="1" ht="17.100000000000001" customHeight="1">
      <c r="A199" s="1309"/>
      <c r="B199" s="1309"/>
      <c r="C199" s="1309"/>
      <c r="D199" s="1309"/>
      <c r="E199" s="1309"/>
      <c r="F199" s="956"/>
      <c r="G199" s="965"/>
      <c r="H199" s="966"/>
      <c r="I199" s="967"/>
      <c r="J199" s="957"/>
      <c r="K199" s="1224"/>
      <c r="L199" s="1345"/>
      <c r="M199" s="1346"/>
      <c r="N199" s="1305"/>
      <c r="O199" s="1340"/>
      <c r="P199" s="1336"/>
      <c r="Q199" s="1387"/>
      <c r="R199" s="1305"/>
      <c r="S199" s="571"/>
      <c r="T199" s="664"/>
      <c r="U199" s="670"/>
      <c r="V199" s="671"/>
      <c r="W199" s="671"/>
      <c r="X199" s="671"/>
      <c r="Y199" s="671"/>
      <c r="Z199" s="672"/>
      <c r="AA199" s="672"/>
      <c r="AB199" s="673"/>
      <c r="AC199" s="669"/>
      <c r="AD199" s="669"/>
      <c r="AE199" s="673"/>
      <c r="AF199" s="669"/>
      <c r="AG199" s="1334"/>
      <c r="AH199" s="683"/>
      <c r="AI199" s="686"/>
      <c r="AJ199" s="686"/>
      <c r="AK199" s="686"/>
      <c r="AL199" s="686"/>
      <c r="AM199" s="686"/>
      <c r="AN199" s="686"/>
      <c r="AO199" s="683"/>
      <c r="AP199" s="683"/>
      <c r="AQ199" s="683"/>
      <c r="AR199" s="683"/>
    </row>
    <row r="200" spans="1:46" s="651" customFormat="1" ht="17.100000000000001" customHeight="1">
      <c r="A200" s="1309"/>
      <c r="B200" s="1309"/>
      <c r="C200" s="1309"/>
      <c r="D200" s="1309"/>
      <c r="E200" s="1309"/>
      <c r="F200" s="956"/>
      <c r="G200" s="965"/>
      <c r="H200" s="966"/>
      <c r="I200" s="967"/>
      <c r="J200" s="957"/>
      <c r="K200" s="1224"/>
      <c r="L200" s="1345"/>
      <c r="M200" s="1346"/>
      <c r="N200" s="1305"/>
      <c r="O200" s="674"/>
      <c r="P200" s="676"/>
      <c r="Q200" s="675"/>
      <c r="R200" s="671"/>
      <c r="S200" s="671"/>
      <c r="T200" s="671"/>
      <c r="U200" s="671"/>
      <c r="V200" s="671"/>
      <c r="W200" s="671"/>
      <c r="X200" s="671"/>
      <c r="Y200" s="671"/>
      <c r="Z200" s="672"/>
      <c r="AA200" s="672"/>
      <c r="AB200" s="673"/>
      <c r="AC200" s="669"/>
      <c r="AD200" s="669"/>
      <c r="AE200" s="673"/>
      <c r="AF200" s="669"/>
      <c r="AG200" s="1334"/>
      <c r="AH200" s="683"/>
      <c r="AI200" s="686"/>
      <c r="AJ200" s="686"/>
      <c r="AK200" s="686"/>
      <c r="AL200" s="686"/>
      <c r="AM200" s="686"/>
      <c r="AN200" s="686"/>
      <c r="AO200" s="683"/>
      <c r="AP200" s="683"/>
      <c r="AQ200" s="683"/>
      <c r="AR200" s="683"/>
    </row>
    <row r="201" spans="1:46" s="650" customFormat="1" ht="15" customHeight="1">
      <c r="A201" s="1309"/>
      <c r="B201" s="1309"/>
      <c r="C201" s="1309"/>
      <c r="D201" s="130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5"/>
      <c r="AH201" s="685"/>
      <c r="AI201" s="685"/>
      <c r="AJ201" s="687"/>
      <c r="AK201" s="687"/>
      <c r="AL201" s="687"/>
      <c r="AM201" s="687"/>
      <c r="AN201" s="687"/>
      <c r="AO201" s="685"/>
      <c r="AP201" s="685"/>
      <c r="AQ201" s="685"/>
      <c r="AR201" s="685"/>
    </row>
    <row r="202" spans="1:46" s="650" customFormat="1" ht="15" customHeight="1">
      <c r="A202" s="1309"/>
      <c r="B202" s="1309"/>
      <c r="C202" s="130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9"/>
      <c r="B203" s="130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1"/>
      <c r="R207" s="150"/>
      <c r="S207" s="150"/>
      <c r="T207" s="150"/>
      <c r="U207" s="131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1"/>
      <c r="R208" s="150"/>
      <c r="S208" s="150"/>
      <c r="T208" s="150"/>
      <c r="U208" s="1311"/>
      <c r="V208" s="150"/>
      <c r="W208" s="150"/>
      <c r="X208" s="150"/>
      <c r="Y208" s="150"/>
      <c r="Z208" s="150"/>
      <c r="AA208" s="150"/>
      <c r="AB208" s="150"/>
      <c r="AC208" s="150"/>
    </row>
    <row r="209" spans="1:83" ht="15" customHeight="1">
      <c r="G209" s="149"/>
      <c r="H209" s="150"/>
      <c r="I209" s="150"/>
      <c r="J209" s="80"/>
      <c r="K209" s="150"/>
      <c r="L209" s="150"/>
      <c r="M209" s="150"/>
      <c r="N209" s="150"/>
      <c r="O209" s="150"/>
      <c r="Q209" s="131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3" t="s">
        <v>84</v>
      </c>
      <c r="O211" s="1340"/>
      <c r="P211" s="1336">
        <v>1</v>
      </c>
      <c r="Q211" s="1384"/>
      <c r="R211" s="1305" t="s">
        <v>83</v>
      </c>
      <c r="S211" s="1409"/>
      <c r="T211" s="1385">
        <v>1</v>
      </c>
      <c r="U211" s="1312"/>
      <c r="V211" s="130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3"/>
      <c r="O212" s="1340"/>
      <c r="P212" s="1336"/>
      <c r="Q212" s="1384"/>
      <c r="R212" s="1305"/>
      <c r="S212" s="1410"/>
      <c r="T212" s="1386"/>
      <c r="U212" s="1312"/>
      <c r="V212" s="1305"/>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3"/>
      <c r="O213" s="1340"/>
      <c r="P213" s="1336"/>
      <c r="Q213" s="1384"/>
      <c r="R213" s="1305"/>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9">
        <v>1</v>
      </c>
      <c r="B220" s="831"/>
      <c r="C220" s="831"/>
      <c r="D220" s="831"/>
      <c r="E220" s="832"/>
      <c r="F220" s="833"/>
      <c r="G220" s="833"/>
      <c r="H220" s="833"/>
      <c r="I220" s="834"/>
      <c r="J220" s="829"/>
      <c r="K220" s="836"/>
      <c r="L220" s="744">
        <f>mergeValue(A220)</f>
        <v>1</v>
      </c>
      <c r="M220" s="610" t="s">
        <v>19</v>
      </c>
      <c r="N220" s="615"/>
      <c r="O220" s="1374"/>
      <c r="P220" s="1375"/>
      <c r="Q220" s="1375"/>
      <c r="R220" s="1375"/>
      <c r="S220" s="1375"/>
      <c r="T220" s="1375"/>
      <c r="U220" s="1375"/>
      <c r="V220" s="1376"/>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9"/>
      <c r="B221" s="1309">
        <v>1</v>
      </c>
      <c r="C221" s="831"/>
      <c r="D221" s="831"/>
      <c r="E221" s="833"/>
      <c r="F221" s="833"/>
      <c r="G221" s="833"/>
      <c r="H221" s="833"/>
      <c r="I221" s="828"/>
      <c r="J221" s="827"/>
      <c r="K221" s="830"/>
      <c r="L221" s="744" t="str">
        <f>mergeValue(A221) &amp;"."&amp; mergeValue(B221)</f>
        <v>1.1</v>
      </c>
      <c r="M221" s="658" t="s">
        <v>15</v>
      </c>
      <c r="N221" s="615"/>
      <c r="O221" s="1374"/>
      <c r="P221" s="1375"/>
      <c r="Q221" s="1375"/>
      <c r="R221" s="1375"/>
      <c r="S221" s="1375"/>
      <c r="T221" s="1375"/>
      <c r="U221" s="1375"/>
      <c r="V221" s="1376"/>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9"/>
      <c r="B222" s="1309"/>
      <c r="C222" s="1309">
        <v>1</v>
      </c>
      <c r="D222" s="831"/>
      <c r="E222" s="833"/>
      <c r="F222" s="833"/>
      <c r="G222" s="833"/>
      <c r="H222" s="833"/>
      <c r="I222" s="835"/>
      <c r="J222" s="827"/>
      <c r="K222" s="830"/>
      <c r="L222" s="744" t="str">
        <f>mergeValue(A222) &amp;"."&amp; mergeValue(B222)&amp;"."&amp; mergeValue(C222)</f>
        <v>1.1.1</v>
      </c>
      <c r="M222" s="659" t="s">
        <v>7</v>
      </c>
      <c r="N222" s="615"/>
      <c r="O222" s="1374"/>
      <c r="P222" s="1375"/>
      <c r="Q222" s="1375"/>
      <c r="R222" s="1375"/>
      <c r="S222" s="1375"/>
      <c r="T222" s="1375"/>
      <c r="U222" s="1375"/>
      <c r="V222" s="1376"/>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9"/>
      <c r="B223" s="1309"/>
      <c r="C223" s="1309"/>
      <c r="D223" s="1309">
        <v>1</v>
      </c>
      <c r="E223" s="833"/>
      <c r="F223" s="833"/>
      <c r="G223" s="833"/>
      <c r="H223" s="833"/>
      <c r="I223" s="835"/>
      <c r="J223" s="827"/>
      <c r="K223" s="830"/>
      <c r="L223" s="744" t="str">
        <f>mergeValue(A223) &amp;"."&amp; mergeValue(B223)&amp;"."&amp; mergeValue(C223)&amp;"."&amp; mergeValue(D223)</f>
        <v>1.1.1.1</v>
      </c>
      <c r="M223" s="660" t="s">
        <v>21</v>
      </c>
      <c r="N223" s="615"/>
      <c r="O223" s="1374"/>
      <c r="P223" s="1375"/>
      <c r="Q223" s="1375"/>
      <c r="R223" s="1375"/>
      <c r="S223" s="1375"/>
      <c r="T223" s="1375"/>
      <c r="U223" s="1375"/>
      <c r="V223" s="1376"/>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9"/>
      <c r="B224" s="1309"/>
      <c r="C224" s="1309"/>
      <c r="D224" s="1309"/>
      <c r="E224" s="1309">
        <v>1</v>
      </c>
      <c r="F224" s="833"/>
      <c r="G224" s="833"/>
      <c r="H224" s="831">
        <v>1</v>
      </c>
      <c r="I224" s="1309">
        <v>1</v>
      </c>
      <c r="J224" s="833"/>
      <c r="K224" s="838"/>
      <c r="L224" s="744" t="str">
        <f>mergeValue(A224) &amp;"."&amp; mergeValue(B224)&amp;"."&amp; mergeValue(C224)&amp;"."&amp; mergeValue(D224)&amp;"."&amp; mergeValue(E224)</f>
        <v>1.1.1.1.1</v>
      </c>
      <c r="M224" s="524" t="s">
        <v>8</v>
      </c>
      <c r="N224" s="615"/>
      <c r="O224" s="1312"/>
      <c r="P224" s="1313"/>
      <c r="Q224" s="1313"/>
      <c r="R224" s="1313"/>
      <c r="S224" s="1313"/>
      <c r="T224" s="1313"/>
      <c r="U224" s="1313"/>
      <c r="V224" s="1314"/>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9"/>
      <c r="B225" s="1309"/>
      <c r="C225" s="1309"/>
      <c r="D225" s="1309"/>
      <c r="E225" s="1309"/>
      <c r="F225" s="1309">
        <v>1</v>
      </c>
      <c r="G225" s="831"/>
      <c r="H225" s="831"/>
      <c r="I225" s="1309"/>
      <c r="J225" s="1309">
        <v>1</v>
      </c>
      <c r="K225" s="839"/>
      <c r="L225" s="744" t="str">
        <f>mergeValue(A225) &amp;"."&amp; mergeValue(B225)&amp;"."&amp; mergeValue(C225)&amp;"."&amp; mergeValue(D225)&amp;"."&amp; mergeValue(E225)&amp;"."&amp; mergeValue(F225)</f>
        <v>1.1.1.1.1.1</v>
      </c>
      <c r="M225" s="525" t="s">
        <v>9</v>
      </c>
      <c r="N225" s="615"/>
      <c r="O225" s="1312"/>
      <c r="P225" s="1313"/>
      <c r="Q225" s="1313"/>
      <c r="R225" s="1313"/>
      <c r="S225" s="1313"/>
      <c r="T225" s="1313"/>
      <c r="U225" s="1313"/>
      <c r="V225" s="1314"/>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9"/>
      <c r="B226" s="1309"/>
      <c r="C226" s="1309"/>
      <c r="D226" s="1309"/>
      <c r="E226" s="1309"/>
      <c r="F226" s="1309"/>
      <c r="G226" s="831">
        <v>1</v>
      </c>
      <c r="H226" s="831"/>
      <c r="I226" s="1309"/>
      <c r="J226" s="1309"/>
      <c r="K226" s="839">
        <v>1</v>
      </c>
      <c r="L226" s="744" t="str">
        <f>mergeValue(A226) &amp;"."&amp; mergeValue(B226)&amp;"."&amp; mergeValue(C226)&amp;"."&amp; mergeValue(D226)&amp;"."&amp; mergeValue(E226)&amp;"."&amp; mergeValue(F226)&amp;"."&amp; mergeValue(G226)</f>
        <v>1.1.1.1.1.1.1</v>
      </c>
      <c r="M226" s="1016"/>
      <c r="N226" s="615"/>
      <c r="O226" s="726"/>
      <c r="P226" s="726"/>
      <c r="Q226" s="726"/>
      <c r="R226" s="1304"/>
      <c r="S226" s="1305" t="s">
        <v>83</v>
      </c>
      <c r="T226" s="1304"/>
      <c r="U226" s="1305" t="s">
        <v>83</v>
      </c>
      <c r="V226" s="726"/>
      <c r="W226" s="1279"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09"/>
      <c r="B227" s="1309"/>
      <c r="C227" s="1309"/>
      <c r="D227" s="1309"/>
      <c r="E227" s="1309"/>
      <c r="F227" s="1309"/>
      <c r="G227" s="831"/>
      <c r="H227" s="831"/>
      <c r="I227" s="1309"/>
      <c r="J227" s="1309"/>
      <c r="K227" s="839"/>
      <c r="L227" s="752"/>
      <c r="M227" s="615"/>
      <c r="N227" s="615"/>
      <c r="O227" s="726"/>
      <c r="P227" s="726"/>
      <c r="Q227" s="732" t="str">
        <f>R226 &amp; "-" &amp; T226</f>
        <v>-</v>
      </c>
      <c r="R227" s="1304"/>
      <c r="S227" s="1305"/>
      <c r="T227" s="1304"/>
      <c r="U227" s="1305"/>
      <c r="V227" s="726"/>
      <c r="W227" s="1280"/>
      <c r="X227" s="759"/>
      <c r="Y227" s="777"/>
      <c r="Z227" s="777" t="str">
        <f t="shared" si="3"/>
        <v/>
      </c>
      <c r="AA227" s="777"/>
      <c r="AB227" s="777"/>
      <c r="AC227" s="777"/>
      <c r="AD227" s="759"/>
      <c r="AE227" s="759"/>
      <c r="AF227" s="759"/>
      <c r="AG227" s="759"/>
      <c r="AH227" s="759"/>
      <c r="AI227" s="759"/>
      <c r="AJ227" s="759"/>
    </row>
    <row r="228" spans="1:36" s="751" customFormat="1" ht="15" customHeight="1">
      <c r="A228" s="1309"/>
      <c r="B228" s="1309"/>
      <c r="C228" s="1309"/>
      <c r="D228" s="1309"/>
      <c r="E228" s="1309"/>
      <c r="F228" s="1309"/>
      <c r="G228" s="833"/>
      <c r="H228" s="831"/>
      <c r="I228" s="1309"/>
      <c r="J228" s="1309"/>
      <c r="K228" s="838"/>
      <c r="L228" s="654"/>
      <c r="M228" s="527" t="s">
        <v>24</v>
      </c>
      <c r="N228" s="728"/>
      <c r="O228" s="728"/>
      <c r="P228" s="728"/>
      <c r="Q228" s="728"/>
      <c r="R228" s="728"/>
      <c r="S228" s="728"/>
      <c r="T228" s="728"/>
      <c r="U228" s="728"/>
      <c r="V228" s="725"/>
      <c r="W228" s="1281"/>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9"/>
      <c r="B229" s="1309"/>
      <c r="C229" s="1309"/>
      <c r="D229" s="1309"/>
      <c r="E229" s="1309"/>
      <c r="F229" s="833"/>
      <c r="G229" s="833"/>
      <c r="H229" s="831"/>
      <c r="I229" s="130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9"/>
      <c r="B230" s="1309"/>
      <c r="C230" s="1309"/>
      <c r="D230" s="130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9"/>
      <c r="B231" s="1309"/>
      <c r="C231" s="130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9"/>
      <c r="B232" s="130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9">
        <v>1</v>
      </c>
      <c r="B238" s="963"/>
      <c r="C238" s="963"/>
      <c r="D238" s="963"/>
      <c r="E238" s="929"/>
      <c r="F238" s="974"/>
      <c r="G238" s="974"/>
      <c r="H238" s="974"/>
      <c r="I238" s="931"/>
      <c r="J238" s="927"/>
      <c r="K238" s="911"/>
      <c r="L238" s="978">
        <f>mergeValue(A238)</f>
        <v>1</v>
      </c>
      <c r="M238" s="610" t="s">
        <v>19</v>
      </c>
      <c r="N238" s="615"/>
      <c r="O238" s="1374"/>
      <c r="P238" s="1375"/>
      <c r="Q238" s="1375"/>
      <c r="R238" s="1375"/>
      <c r="S238" s="1375"/>
      <c r="T238" s="1375"/>
      <c r="U238" s="1375"/>
      <c r="V238" s="1376"/>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9"/>
      <c r="B239" s="1309">
        <v>1</v>
      </c>
      <c r="C239" s="963"/>
      <c r="D239" s="963"/>
      <c r="E239" s="974"/>
      <c r="F239" s="974"/>
      <c r="G239" s="974"/>
      <c r="H239" s="974"/>
      <c r="I239" s="969"/>
      <c r="J239" s="902"/>
      <c r="K239" s="905"/>
      <c r="L239" s="978" t="str">
        <f>mergeValue(A239) &amp;"."&amp; mergeValue(B239)</f>
        <v>1.1</v>
      </c>
      <c r="M239" s="658" t="s">
        <v>15</v>
      </c>
      <c r="N239" s="615"/>
      <c r="O239" s="1374"/>
      <c r="P239" s="1375"/>
      <c r="Q239" s="1375"/>
      <c r="R239" s="1375"/>
      <c r="S239" s="1375"/>
      <c r="T239" s="1375"/>
      <c r="U239" s="1375"/>
      <c r="V239" s="1376"/>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9"/>
      <c r="B240" s="1309"/>
      <c r="C240" s="1309">
        <v>1</v>
      </c>
      <c r="D240" s="963"/>
      <c r="E240" s="974"/>
      <c r="F240" s="974"/>
      <c r="G240" s="974"/>
      <c r="H240" s="974"/>
      <c r="I240" s="910"/>
      <c r="J240" s="902"/>
      <c r="K240" s="905"/>
      <c r="L240" s="978" t="str">
        <f>mergeValue(A240) &amp;"."&amp; mergeValue(B240)&amp;"."&amp; mergeValue(C240)</f>
        <v>1.1.1</v>
      </c>
      <c r="M240" s="659" t="s">
        <v>7</v>
      </c>
      <c r="N240" s="615"/>
      <c r="O240" s="1374"/>
      <c r="P240" s="1375"/>
      <c r="Q240" s="1375"/>
      <c r="R240" s="1375"/>
      <c r="S240" s="1375"/>
      <c r="T240" s="1375"/>
      <c r="U240" s="1375"/>
      <c r="V240" s="1376"/>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9"/>
      <c r="B241" s="1309"/>
      <c r="C241" s="1309"/>
      <c r="D241" s="1309">
        <v>1</v>
      </c>
      <c r="E241" s="974"/>
      <c r="F241" s="974"/>
      <c r="G241" s="974"/>
      <c r="H241" s="974"/>
      <c r="I241" s="910"/>
      <c r="J241" s="902"/>
      <c r="K241" s="905"/>
      <c r="L241" s="978" t="str">
        <f>mergeValue(A241) &amp;"."&amp; mergeValue(B241)&amp;"."&amp; mergeValue(C241)&amp;"."&amp; mergeValue(D241)</f>
        <v>1.1.1.1</v>
      </c>
      <c r="M241" s="660" t="s">
        <v>21</v>
      </c>
      <c r="N241" s="615"/>
      <c r="O241" s="1374"/>
      <c r="P241" s="1375"/>
      <c r="Q241" s="1375"/>
      <c r="R241" s="1375"/>
      <c r="S241" s="1375"/>
      <c r="T241" s="1375"/>
      <c r="U241" s="1375"/>
      <c r="V241" s="1376"/>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9"/>
      <c r="B242" s="1309"/>
      <c r="C242" s="1309"/>
      <c r="D242" s="1309"/>
      <c r="E242" s="1309">
        <v>1</v>
      </c>
      <c r="F242" s="974"/>
      <c r="G242" s="974"/>
      <c r="H242" s="963">
        <v>1</v>
      </c>
      <c r="I242" s="1309">
        <v>1</v>
      </c>
      <c r="J242" s="974"/>
      <c r="K242" s="913"/>
      <c r="L242" s="978" t="str">
        <f>mergeValue(A242) &amp;"."&amp; mergeValue(B242)&amp;"."&amp; mergeValue(C242)&amp;"."&amp; mergeValue(D242)&amp;"."&amp; mergeValue(E242)</f>
        <v>1.1.1.1.1</v>
      </c>
      <c r="M242" s="524" t="s">
        <v>8</v>
      </c>
      <c r="N242" s="615"/>
      <c r="O242" s="1312"/>
      <c r="P242" s="1313"/>
      <c r="Q242" s="1313"/>
      <c r="R242" s="1313"/>
      <c r="S242" s="1313"/>
      <c r="T242" s="1313"/>
      <c r="U242" s="1313"/>
      <c r="V242" s="1314"/>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9"/>
      <c r="B243" s="1309"/>
      <c r="C243" s="1309"/>
      <c r="D243" s="1309"/>
      <c r="E243" s="1309"/>
      <c r="F243" s="1309">
        <v>1</v>
      </c>
      <c r="G243" s="963"/>
      <c r="H243" s="963"/>
      <c r="I243" s="1309"/>
      <c r="J243" s="1309">
        <v>1</v>
      </c>
      <c r="K243" s="914"/>
      <c r="L243" s="978" t="str">
        <f>mergeValue(A243) &amp;"."&amp; mergeValue(B243)&amp;"."&amp; mergeValue(C243)&amp;"."&amp; mergeValue(D243)&amp;"."&amp; mergeValue(E243)&amp;"."&amp; mergeValue(F243)</f>
        <v>1.1.1.1.1.1</v>
      </c>
      <c r="M243" s="525" t="s">
        <v>9</v>
      </c>
      <c r="N243" s="615"/>
      <c r="O243" s="1312"/>
      <c r="P243" s="1313"/>
      <c r="Q243" s="1313"/>
      <c r="R243" s="1313"/>
      <c r="S243" s="1313"/>
      <c r="T243" s="1313"/>
      <c r="U243" s="1313"/>
      <c r="V243" s="1314"/>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9"/>
      <c r="B244" s="1309"/>
      <c r="C244" s="1309"/>
      <c r="D244" s="1309"/>
      <c r="E244" s="1309"/>
      <c r="F244" s="1309"/>
      <c r="G244" s="963">
        <v>1</v>
      </c>
      <c r="H244" s="963"/>
      <c r="I244" s="1309"/>
      <c r="J244" s="1309"/>
      <c r="K244" s="914">
        <v>1</v>
      </c>
      <c r="L244" s="978" t="str">
        <f>mergeValue(A244) &amp;"."&amp; mergeValue(B244)&amp;"."&amp; mergeValue(C244)&amp;"."&amp; mergeValue(D244)&amp;"."&amp; mergeValue(E244)&amp;"."&amp; mergeValue(F244)&amp;"."&amp; mergeValue(G244)</f>
        <v>1.1.1.1.1.1.1</v>
      </c>
      <c r="M244" s="1016"/>
      <c r="N244" s="615"/>
      <c r="O244" s="726"/>
      <c r="P244" s="726"/>
      <c r="Q244" s="1040"/>
      <c r="R244" s="1304"/>
      <c r="S244" s="1305" t="s">
        <v>83</v>
      </c>
      <c r="T244" s="1304"/>
      <c r="U244" s="1305" t="s">
        <v>83</v>
      </c>
      <c r="V244" s="726"/>
      <c r="W244" s="1279"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09"/>
      <c r="B245" s="1309"/>
      <c r="C245" s="1309"/>
      <c r="D245" s="1309"/>
      <c r="E245" s="1309"/>
      <c r="F245" s="1309"/>
      <c r="G245" s="963"/>
      <c r="H245" s="963"/>
      <c r="I245" s="1309"/>
      <c r="J245" s="1309"/>
      <c r="K245" s="914"/>
      <c r="L245" s="752"/>
      <c r="M245" s="615"/>
      <c r="N245" s="615"/>
      <c r="O245" s="726"/>
      <c r="P245" s="726"/>
      <c r="Q245" s="732" t="str">
        <f>R244 &amp; "-" &amp; T244</f>
        <v>-</v>
      </c>
      <c r="R245" s="1304"/>
      <c r="S245" s="1305"/>
      <c r="T245" s="1304"/>
      <c r="U245" s="1305"/>
      <c r="V245" s="726"/>
      <c r="W245" s="1280"/>
      <c r="X245" s="956"/>
      <c r="Y245" s="777"/>
      <c r="Z245" s="777" t="str">
        <f t="shared" si="4"/>
        <v/>
      </c>
      <c r="AA245" s="777"/>
      <c r="AB245" s="777"/>
      <c r="AC245" s="777"/>
      <c r="AD245" s="956"/>
      <c r="AE245" s="956"/>
      <c r="AF245" s="956"/>
      <c r="AG245" s="956"/>
      <c r="AH245" s="956"/>
      <c r="AI245" s="956"/>
      <c r="AJ245" s="956"/>
    </row>
    <row r="246" spans="1:36" s="938" customFormat="1" ht="15" customHeight="1">
      <c r="A246" s="1309"/>
      <c r="B246" s="1309"/>
      <c r="C246" s="1309"/>
      <c r="D246" s="1309"/>
      <c r="E246" s="1309"/>
      <c r="F246" s="1309"/>
      <c r="G246" s="974"/>
      <c r="H246" s="963"/>
      <c r="I246" s="1309"/>
      <c r="J246" s="1309"/>
      <c r="K246" s="913"/>
      <c r="L246" s="654"/>
      <c r="M246" s="527" t="s">
        <v>24</v>
      </c>
      <c r="N246" s="954"/>
      <c r="O246" s="954"/>
      <c r="P246" s="954"/>
      <c r="Q246" s="954"/>
      <c r="R246" s="954"/>
      <c r="S246" s="954"/>
      <c r="T246" s="954"/>
      <c r="U246" s="954"/>
      <c r="V246" s="725"/>
      <c r="W246" s="1281"/>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9"/>
      <c r="B247" s="1309"/>
      <c r="C247" s="1309"/>
      <c r="D247" s="1309"/>
      <c r="E247" s="1309"/>
      <c r="F247" s="974"/>
      <c r="G247" s="974"/>
      <c r="H247" s="963"/>
      <c r="I247" s="1309"/>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9"/>
      <c r="B248" s="1309"/>
      <c r="C248" s="1309"/>
      <c r="D248" s="1309"/>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9"/>
      <c r="B249" s="1309"/>
      <c r="C249" s="1309"/>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9"/>
      <c r="B250" s="130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6"/>
      <c r="D297" s="1225">
        <v>1</v>
      </c>
      <c r="E297" s="1311"/>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6"/>
      <c r="D298" s="1225"/>
      <c r="E298" s="131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7"/>
      <c r="D302" s="241"/>
      <c r="E302" s="424"/>
      <c r="F302" s="1408"/>
      <c r="G302" s="1225">
        <v>0</v>
      </c>
      <c r="H302" s="1223"/>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7"/>
      <c r="D303" s="241"/>
      <c r="E303" s="424"/>
      <c r="F303" s="1408"/>
      <c r="G303" s="1225"/>
      <c r="H303" s="122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7">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7"/>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7"/>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7"/>
      <c r="B340" s="1277">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77"/>
      <c r="B341" s="1277"/>
      <c r="C341" s="1277">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7"/>
      <c r="B342" s="1277"/>
      <c r="C342" s="1277"/>
      <c r="D342" s="319">
        <v>1</v>
      </c>
      <c r="F342" s="313" t="str">
        <f>"4."&amp;mergeValue(A342) &amp;"."&amp;mergeValue(B342)&amp;"."&amp;mergeValue(C342)&amp;"."&amp;mergeValue(D342)</f>
        <v>4.1.1.1.1</v>
      </c>
      <c r="G342" s="392" t="s">
        <v>477</v>
      </c>
      <c r="H342" s="297"/>
      <c r="I342" s="1278" t="s">
        <v>569</v>
      </c>
      <c r="J342" s="312"/>
      <c r="K342" s="206"/>
      <c r="L342" s="206"/>
      <c r="M342" s="206"/>
      <c r="N342" s="206"/>
      <c r="O342" s="206"/>
      <c r="P342" s="206"/>
      <c r="Q342" s="206"/>
      <c r="R342" s="206"/>
      <c r="S342" s="206"/>
      <c r="T342" s="206"/>
    </row>
    <row r="343" spans="1:83" s="182" customFormat="1" ht="18.75">
      <c r="A343" s="1277"/>
      <c r="B343" s="1277"/>
      <c r="C343" s="1277"/>
      <c r="D343" s="319"/>
      <c r="F343" s="396"/>
      <c r="G343" s="397" t="s">
        <v>4</v>
      </c>
      <c r="H343" s="398"/>
      <c r="I343" s="1278"/>
      <c r="J343" s="312"/>
      <c r="K343" s="206"/>
      <c r="L343" s="206"/>
      <c r="M343" s="206"/>
      <c r="N343" s="206"/>
      <c r="O343" s="206"/>
      <c r="P343" s="206"/>
      <c r="Q343" s="206"/>
      <c r="R343" s="206"/>
      <c r="S343" s="206"/>
      <c r="T343" s="206"/>
    </row>
    <row r="344" spans="1:83" s="182" customFormat="1" ht="18.75">
      <c r="A344" s="1277"/>
      <c r="B344" s="127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7"/>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6"/>
      <c r="E356" s="1352"/>
      <c r="F356" s="1353"/>
      <c r="G356" s="1108"/>
      <c r="H356" s="1167"/>
      <c r="I356" s="1165"/>
      <c r="J356" s="1130"/>
      <c r="K356" s="1108" t="s">
        <v>449</v>
      </c>
      <c r="L356" s="1278"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6"/>
      <c r="E357" s="1352"/>
      <c r="F357" s="1353"/>
      <c r="G357" s="1086"/>
      <c r="H357" s="1152" t="s">
        <v>274</v>
      </c>
      <c r="I357" s="1147"/>
      <c r="J357" s="1147"/>
      <c r="K357" s="1145"/>
      <c r="L357" s="1278"/>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6"/>
      <c r="E362" s="1352"/>
      <c r="F362" s="1353"/>
      <c r="G362" s="1108"/>
      <c r="H362" s="1167"/>
      <c r="I362" s="1165"/>
      <c r="J362" s="1170"/>
      <c r="K362" s="1108" t="s">
        <v>449</v>
      </c>
      <c r="L362" s="1278" t="s">
        <v>703</v>
      </c>
      <c r="M362" s="1155"/>
      <c r="N362" s="1100"/>
      <c r="O362" s="1100"/>
    </row>
    <row r="363" spans="1:83" s="1071" customFormat="1" ht="17.100000000000001" customHeight="1">
      <c r="A363" s="1105"/>
      <c r="B363" s="1094"/>
      <c r="C363" s="1080"/>
      <c r="D363" s="1356"/>
      <c r="E363" s="1352"/>
      <c r="F363" s="1353"/>
      <c r="G363" s="1086"/>
      <c r="H363" s="1152" t="s">
        <v>274</v>
      </c>
      <c r="I363" s="1147"/>
      <c r="J363" s="1147"/>
      <c r="K363" s="1145"/>
      <c r="L363" s="1278"/>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55">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J42" sqref="J42"/>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19" t="s">
        <v>755</v>
      </c>
      <c r="F5" s="1220"/>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1" t="s">
        <v>1407</v>
      </c>
      <c r="G11" s="357"/>
    </row>
    <row r="12" spans="1:12" ht="27">
      <c r="D12" s="23"/>
      <c r="E12" s="78" t="s">
        <v>455</v>
      </c>
      <c r="F12" s="1191" t="s">
        <v>1408</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2898</v>
      </c>
      <c r="G19" s="359"/>
    </row>
    <row r="20" spans="1:9" ht="27">
      <c r="D20" s="23"/>
      <c r="E20" s="1047" t="s">
        <v>678</v>
      </c>
      <c r="F20" s="1162" t="s">
        <v>2899</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1497</v>
      </c>
      <c r="G29" s="358"/>
    </row>
    <row r="30" spans="1:9" ht="27" hidden="1">
      <c r="C30" s="27"/>
      <c r="D30" s="28"/>
      <c r="E30" s="49" t="s">
        <v>202</v>
      </c>
      <c r="F30" s="311"/>
      <c r="G30" s="358"/>
    </row>
    <row r="31" spans="1:9" ht="27">
      <c r="C31" s="27"/>
      <c r="D31" s="28"/>
      <c r="E31" s="29" t="s">
        <v>52</v>
      </c>
      <c r="F31" s="310" t="s">
        <v>1498</v>
      </c>
      <c r="G31" s="358"/>
    </row>
    <row r="32" spans="1:9" ht="27">
      <c r="C32" s="27"/>
      <c r="D32" s="28"/>
      <c r="E32" s="29" t="s">
        <v>53</v>
      </c>
      <c r="F32" s="310" t="s">
        <v>1430</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2" t="s">
        <v>2900</v>
      </c>
      <c r="G40" s="357"/>
    </row>
    <row r="41" spans="1:9" ht="27">
      <c r="A41" s="193"/>
      <c r="B41" s="87"/>
      <c r="D41" s="32"/>
      <c r="E41" s="38" t="s">
        <v>524</v>
      </c>
      <c r="F41" s="1192" t="s">
        <v>2901</v>
      </c>
      <c r="G41" s="357"/>
    </row>
    <row r="42" spans="1:9" ht="19.5">
      <c r="D42" s="23"/>
      <c r="E42" s="24"/>
      <c r="F42" s="414" t="s">
        <v>556</v>
      </c>
      <c r="G42" s="20"/>
    </row>
    <row r="43" spans="1:9" ht="27">
      <c r="A43" s="193"/>
      <c r="D43" s="20"/>
      <c r="E43" s="412" t="s">
        <v>86</v>
      </c>
      <c r="F43" s="1166" t="s">
        <v>2902</v>
      </c>
      <c r="G43" s="357"/>
    </row>
    <row r="44" spans="1:9" ht="27">
      <c r="A44" s="193"/>
      <c r="B44" s="87"/>
      <c r="D44" s="32"/>
      <c r="E44" s="412" t="s">
        <v>87</v>
      </c>
      <c r="F44" s="1193" t="s">
        <v>2903</v>
      </c>
      <c r="G44" s="357"/>
    </row>
    <row r="45" spans="1:9" ht="27">
      <c r="A45" s="193"/>
      <c r="B45" s="87"/>
      <c r="D45" s="32"/>
      <c r="E45" s="412" t="s">
        <v>557</v>
      </c>
      <c r="F45" s="1166" t="s">
        <v>2904</v>
      </c>
      <c r="G45" s="357"/>
    </row>
    <row r="46" spans="1:9" ht="27">
      <c r="D46" s="23"/>
      <c r="E46" s="413" t="s">
        <v>558</v>
      </c>
      <c r="F46" s="1166" t="s">
        <v>2905</v>
      </c>
      <c r="G46" s="359"/>
    </row>
    <row r="47" spans="1:9" ht="3" customHeight="1">
      <c r="A47" s="193"/>
      <c r="D47" s="20"/>
      <c r="F47" s="156"/>
      <c r="G47" s="26"/>
    </row>
    <row r="48" spans="1:9" ht="69" customHeight="1">
      <c r="A48" s="193"/>
      <c r="B48" s="87"/>
      <c r="D48" s="1176" t="s">
        <v>756</v>
      </c>
      <c r="E48" s="1222" t="s">
        <v>754</v>
      </c>
      <c r="F48" s="1222"/>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1"/>
      <c r="F54" s="1221"/>
      <c r="G54" s="1221"/>
      <c r="H54" s="1221"/>
      <c r="I54" s="1221"/>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4" t="s">
        <v>559</v>
      </c>
      <c r="BA1" s="1414"/>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8" t="s">
        <v>581</v>
      </c>
      <c r="AQ2" s="980" t="s">
        <v>582</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8" t="s">
        <v>674</v>
      </c>
      <c r="AQ3" s="980" t="s">
        <v>583</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8" t="s">
        <v>673</v>
      </c>
      <c r="AQ4" s="980" t="s">
        <v>584</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8" t="s">
        <v>582</v>
      </c>
      <c r="AQ5" s="980" t="s">
        <v>585</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8" t="s">
        <v>583</v>
      </c>
      <c r="AQ6" s="980" t="s">
        <v>588</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8" t="s">
        <v>584</v>
      </c>
      <c r="AQ7" s="980" t="s">
        <v>587</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8" t="s">
        <v>585</v>
      </c>
      <c r="AQ8" s="980" t="s">
        <v>586</v>
      </c>
      <c r="AU8" s="212" t="s">
        <v>381</v>
      </c>
      <c r="AW8" s="386" t="s">
        <v>533</v>
      </c>
      <c r="AX8" s="387" t="s">
        <v>533</v>
      </c>
      <c r="AZ8" s="1087" t="s">
        <v>727</v>
      </c>
      <c r="BA8" s="1093" t="s">
        <v>746</v>
      </c>
    </row>
    <row r="9" spans="1:55" ht="11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8" t="s">
        <v>588</v>
      </c>
      <c r="AQ9" s="980" t="s">
        <v>581</v>
      </c>
      <c r="AW9" s="386" t="s">
        <v>534</v>
      </c>
      <c r="AX9" s="387" t="s">
        <v>534</v>
      </c>
      <c r="AZ9" s="1087" t="s">
        <v>728</v>
      </c>
      <c r="BA9" s="1093" t="s">
        <v>743</v>
      </c>
    </row>
    <row r="10" spans="1:55" ht="56.25">
      <c r="A10" s="6" t="s">
        <v>108</v>
      </c>
      <c r="B10" s="41">
        <v>2008</v>
      </c>
      <c r="E10" s="137" t="s">
        <v>193</v>
      </c>
      <c r="F10" s="140"/>
      <c r="I10" s="137" t="s">
        <v>207</v>
      </c>
      <c r="O10" s="513" t="s">
        <v>613</v>
      </c>
      <c r="V10" s="986" t="s">
        <v>207</v>
      </c>
      <c r="W10" s="983"/>
      <c r="X10" s="981" t="s">
        <v>587</v>
      </c>
      <c r="Y10" s="982" t="s">
        <v>742</v>
      </c>
      <c r="Z10" s="200"/>
      <c r="AP10" s="1198" t="s">
        <v>587</v>
      </c>
      <c r="AQ10" s="980" t="s">
        <v>674</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8"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01.01.2024</v>
      </c>
      <c r="F29" s="266" t="str">
        <f>IF(periodEnd = "","", periodEnd)</f>
        <v>31.12.2026</v>
      </c>
      <c r="H29" s="267" t="s">
        <v>2966</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6"/>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0</v>
      </c>
    </row>
    <row r="9" spans="1:1">
      <c r="A9" s="1172">
        <f>IF('Форма 4.10.2 | Т-ТЭ | ТСО'!$O$23="",1,0)</f>
        <v>0</v>
      </c>
    </row>
    <row r="10" spans="1:1">
      <c r="A10" s="1172">
        <f>IF('Форма 4.10.2 | Т-ТЭ | ТСО'!$M$24="",1,0)</f>
        <v>0</v>
      </c>
    </row>
    <row r="11" spans="1:1">
      <c r="A11" s="1172">
        <f>IF('Форма 4.10.2 | Т-ТЭ | ТСО'!$R$24="",1,0)</f>
        <v>0</v>
      </c>
    </row>
    <row r="12" spans="1:1">
      <c r="A12" s="1172">
        <f>IF('Форма 4.10.2 | Т-ТЭ | ТСО'!$T$24="",1,0)</f>
        <v>0</v>
      </c>
    </row>
    <row r="13" spans="1:1">
      <c r="A13" s="1172">
        <f>IF('Форма 4.10.2 | Т-ТЭ | ТСО'!$S$24="",1,0)</f>
        <v>0</v>
      </c>
    </row>
    <row r="14" spans="1:1">
      <c r="A14" s="1172">
        <f>IF('Форма 4.10.2 | Т-ТЭ | ТСО'!$U$24="",1,0)</f>
        <v>0</v>
      </c>
    </row>
    <row r="15" spans="1:1">
      <c r="A15" s="1172">
        <f>IF('Форма 4.10.2 | Т-ТЭ | потр'!$O$22="",1,0)</f>
        <v>1</v>
      </c>
    </row>
    <row r="16" spans="1:1">
      <c r="A16" s="1172">
        <f>IF('Форма 4.10.2 | Т-ТЭ | потр'!$O$23="",1,0)</f>
        <v>1</v>
      </c>
    </row>
    <row r="17" spans="1:1">
      <c r="A17" s="1172">
        <f>IF('Форма 4.10.2 | Т-ТЭ | потр'!$M$24="",1,0)</f>
        <v>1</v>
      </c>
    </row>
    <row r="18" spans="1:1">
      <c r="A18" s="1172">
        <f>IF('Форма 4.10.2 | Т-ТЭ | потр'!$R$24="",1,0)</f>
        <v>1</v>
      </c>
    </row>
    <row r="19" spans="1:1">
      <c r="A19" s="1172">
        <f>IF('Форма 4.10.2 | Т-ТЭ | потр'!$T$24="",1,0)</f>
        <v>1</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тарифов'!$R$21="",1,0)</f>
        <v>0</v>
      </c>
    </row>
    <row r="124" spans="1:1">
      <c r="A124" s="1178">
        <f>IF('Форма 4.10.2 | Т-ТЭ | ТСО'!$O$24="",1,0)</f>
        <v>0</v>
      </c>
    </row>
    <row r="125" spans="1:1">
      <c r="A125" s="1178">
        <f>IF('Форма 4.10.1'!$K$20="",1,0)</f>
        <v>0</v>
      </c>
    </row>
    <row r="126" spans="1:1">
      <c r="A126" s="1178">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8"/>
  </cols>
  <sheetData>
    <row r="1" spans="1:3">
      <c r="A1" s="1198" t="s">
        <v>489</v>
      </c>
      <c r="B1" s="1198" t="s">
        <v>490</v>
      </c>
      <c r="C1" s="1198" t="s">
        <v>66</v>
      </c>
    </row>
    <row r="2" spans="1:3">
      <c r="A2" s="1198">
        <v>4189678</v>
      </c>
      <c r="B2" s="1198" t="s">
        <v>1404</v>
      </c>
      <c r="C2" s="1198" t="s">
        <v>1405</v>
      </c>
    </row>
    <row r="3" spans="1:3">
      <c r="A3" s="1198">
        <v>4190415</v>
      </c>
      <c r="B3" s="1198" t="s">
        <v>1406</v>
      </c>
      <c r="C3" s="1198" t="s">
        <v>1405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2906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4" t="s">
        <v>395</v>
      </c>
      <c r="E4" s="1235"/>
      <c r="F4" s="1235"/>
      <c r="G4" s="1235"/>
      <c r="H4" s="1236"/>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7"/>
      <c r="E6" s="1237"/>
      <c r="F6" s="1238" t="s">
        <v>83</v>
      </c>
      <c r="G6" s="1238"/>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5" t="s">
        <v>15</v>
      </c>
      <c r="E8" s="1225"/>
      <c r="F8" s="1225" t="s">
        <v>396</v>
      </c>
      <c r="G8" s="1225"/>
      <c r="H8" s="1225"/>
      <c r="I8" s="1239" t="s">
        <v>397</v>
      </c>
      <c r="J8" s="1239"/>
      <c r="K8" s="1239"/>
      <c r="L8" s="1239"/>
      <c r="M8" s="204"/>
      <c r="N8" s="204"/>
      <c r="O8" s="204"/>
      <c r="P8" s="204"/>
      <c r="Q8" s="336"/>
      <c r="R8" s="204"/>
      <c r="S8" s="333"/>
      <c r="T8" s="333"/>
      <c r="U8" s="333"/>
      <c r="V8" s="333"/>
    </row>
    <row r="9" spans="1:256" s="120" customFormat="1" ht="20.25" customHeight="1">
      <c r="A9" s="119"/>
      <c r="B9" s="35"/>
      <c r="C9" s="222"/>
      <c r="D9" s="232" t="s">
        <v>91</v>
      </c>
      <c r="E9" s="232" t="s">
        <v>398</v>
      </c>
      <c r="F9" s="1230" t="s">
        <v>91</v>
      </c>
      <c r="G9" s="1231"/>
      <c r="H9" s="233" t="s">
        <v>398</v>
      </c>
      <c r="I9" s="1232" t="s">
        <v>91</v>
      </c>
      <c r="J9" s="1232"/>
      <c r="K9" s="233" t="s">
        <v>398</v>
      </c>
      <c r="L9" s="233" t="s">
        <v>399</v>
      </c>
      <c r="M9" s="204"/>
      <c r="N9" s="204"/>
      <c r="O9" s="204"/>
      <c r="P9" s="204"/>
      <c r="Q9" s="336"/>
      <c r="R9" s="204"/>
      <c r="S9" s="333"/>
      <c r="T9" s="333"/>
      <c r="U9" s="333"/>
      <c r="V9" s="333"/>
    </row>
    <row r="10" spans="1:256" ht="12" customHeight="1">
      <c r="C10" s="241"/>
      <c r="D10" s="331" t="s">
        <v>92</v>
      </c>
      <c r="E10" s="331" t="s">
        <v>48</v>
      </c>
      <c r="F10" s="1233" t="s">
        <v>49</v>
      </c>
      <c r="G10" s="1233"/>
      <c r="H10" s="331" t="s">
        <v>50</v>
      </c>
      <c r="I10" s="1233" t="s">
        <v>67</v>
      </c>
      <c r="J10" s="1233"/>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4"/>
      <c r="D12" s="1225">
        <v>1</v>
      </c>
      <c r="E12" s="1226" t="s">
        <v>2906</v>
      </c>
      <c r="F12" s="1189"/>
      <c r="G12" s="1180">
        <v>0</v>
      </c>
      <c r="H12" s="334"/>
      <c r="I12" s="242"/>
      <c r="J12" s="371" t="s">
        <v>496</v>
      </c>
      <c r="K12" s="1089"/>
      <c r="L12" s="258"/>
      <c r="M12" s="1100">
        <f>mergeValue(H12)</f>
        <v>0</v>
      </c>
      <c r="N12" s="1099"/>
      <c r="O12" s="1099"/>
      <c r="P12" s="1100" t="str">
        <f>IF(ISERROR(MATCH(Q12,MODesc,0)),"n","y")</f>
        <v>n</v>
      </c>
      <c r="Q12" s="1099" t="s">
        <v>2906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4"/>
      <c r="D13" s="1225"/>
      <c r="E13" s="1227"/>
      <c r="F13" s="1228"/>
      <c r="G13" s="1225">
        <v>1</v>
      </c>
      <c r="H13" s="1223" t="s">
        <v>931</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4"/>
      <c r="D14" s="1225"/>
      <c r="E14" s="1227"/>
      <c r="F14" s="1229"/>
      <c r="G14" s="1225"/>
      <c r="H14" s="1223"/>
      <c r="I14" s="1194"/>
      <c r="J14" s="1180">
        <v>1</v>
      </c>
      <c r="K14" s="1188" t="s">
        <v>931</v>
      </c>
      <c r="L14" s="239" t="s">
        <v>932</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EM5p5NFM31gE1EUBm2hhFcSo091EClG+4wC/OG7MJD+IYoPGUaa/JA6VlKu9XBO+sMhXGiE2n6ixfNkESbQxAw==" saltValue="f+a7DVYIHJVed2hA02GOv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329</v>
      </c>
    </row>
    <row r="2" spans="1:2">
      <c r="A2" s="1198">
        <v>4213775</v>
      </c>
      <c r="B2" s="1198" t="s">
        <v>581</v>
      </c>
    </row>
    <row r="3" spans="1:2">
      <c r="A3" s="1198">
        <v>4213784</v>
      </c>
      <c r="B3" s="1198" t="s">
        <v>674</v>
      </c>
    </row>
    <row r="4" spans="1:2">
      <c r="A4" s="1198">
        <v>4213781</v>
      </c>
      <c r="B4" s="1198" t="s">
        <v>673</v>
      </c>
    </row>
    <row r="5" spans="1:2">
      <c r="A5" s="1198">
        <v>4213776</v>
      </c>
      <c r="B5" s="1198" t="s">
        <v>582</v>
      </c>
    </row>
    <row r="6" spans="1:2">
      <c r="A6" s="1198">
        <v>4213777</v>
      </c>
      <c r="B6" s="1198" t="s">
        <v>583</v>
      </c>
    </row>
    <row r="7" spans="1:2">
      <c r="A7" s="1198">
        <v>4213778</v>
      </c>
      <c r="B7" s="1198" t="s">
        <v>584</v>
      </c>
    </row>
    <row r="8" spans="1:2">
      <c r="A8" s="1198">
        <v>4213780</v>
      </c>
      <c r="B8" s="1198" t="s">
        <v>585</v>
      </c>
    </row>
    <row r="9" spans="1:2">
      <c r="A9" s="1198">
        <v>4213779</v>
      </c>
      <c r="B9" s="1198" t="s">
        <v>588</v>
      </c>
    </row>
    <row r="10" spans="1:2">
      <c r="A10" s="1198">
        <v>4213783</v>
      </c>
      <c r="B10" s="1198" t="s">
        <v>587</v>
      </c>
    </row>
    <row r="11" spans="1:2">
      <c r="A11" s="1198">
        <v>4213782</v>
      </c>
      <c r="B11" s="1198"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330</v>
      </c>
    </row>
    <row r="2" spans="1:2">
      <c r="A2" s="1198">
        <v>4190064</v>
      </c>
      <c r="B2" s="1198" t="s">
        <v>1394</v>
      </c>
    </row>
    <row r="3" spans="1:2">
      <c r="A3" s="1198">
        <v>4190065</v>
      </c>
      <c r="B3" s="1198" t="s">
        <v>1395</v>
      </c>
    </row>
    <row r="4" spans="1:2">
      <c r="A4" s="1198">
        <v>4190066</v>
      </c>
      <c r="B4" s="1198" t="s">
        <v>1396</v>
      </c>
    </row>
    <row r="5" spans="1:2">
      <c r="A5" s="1198">
        <v>4190067</v>
      </c>
      <c r="B5" s="1198" t="s">
        <v>1397</v>
      </c>
    </row>
    <row r="6" spans="1:2">
      <c r="A6" s="1198">
        <v>4190068</v>
      </c>
      <c r="B6" s="1198" t="s">
        <v>1398</v>
      </c>
    </row>
    <row r="7" spans="1:2">
      <c r="A7" s="1198">
        <v>4190069</v>
      </c>
      <c r="B7" s="1198" t="s">
        <v>1399</v>
      </c>
    </row>
    <row r="8" spans="1:2">
      <c r="A8" s="1198">
        <v>4190070</v>
      </c>
      <c r="B8" s="1198" t="s">
        <v>1400</v>
      </c>
    </row>
    <row r="9" spans="1:2">
      <c r="A9" s="1198">
        <v>4190071</v>
      </c>
      <c r="B9" s="1198" t="s">
        <v>1401</v>
      </c>
    </row>
    <row r="10" spans="1:2">
      <c r="A10" s="1198">
        <v>4190072</v>
      </c>
      <c r="B10" s="1198" t="s">
        <v>1402</v>
      </c>
    </row>
    <row r="11" spans="1:2">
      <c r="A11" s="1198">
        <v>4190073</v>
      </c>
      <c r="B11" s="1198" t="s">
        <v>1403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90" zoomScaleNormal="90" workbookViewId="0">
      <selection activeCell="N54" sqref="N54"/>
    </sheetView>
  </sheetViews>
  <sheetFormatPr defaultRowHeight="11.25"/>
  <cols>
    <col min="1" max="2" width="3.7109375" style="202" hidden="1" customWidth="1"/>
    <col min="3" max="3" width="3.7109375" style="96" bestFit="1" customWidth="1"/>
    <col min="4" max="4" width="6.140625" style="96" customWidth="1"/>
    <col min="5" max="5" width="32.855468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4" t="s">
        <v>626</v>
      </c>
      <c r="E5" s="1235"/>
      <c r="F5" s="1235"/>
      <c r="G5" s="1235"/>
      <c r="H5" s="1235"/>
      <c r="I5" s="1235"/>
      <c r="J5" s="1236"/>
      <c r="K5" s="408"/>
      <c r="L5" s="169"/>
      <c r="M5" s="169"/>
      <c r="N5" s="169"/>
      <c r="O5" s="169"/>
      <c r="P5" s="169"/>
      <c r="Q5" s="169"/>
      <c r="R5" s="169"/>
      <c r="S5" s="537"/>
      <c r="T5" s="537"/>
      <c r="U5" s="537"/>
      <c r="V5" s="537"/>
      <c r="W5" s="169"/>
    </row>
    <row r="6" spans="1:24" s="438" customFormat="1" ht="3" customHeight="1">
      <c r="A6" s="292"/>
      <c r="B6" s="292"/>
      <c r="D6" s="1266"/>
      <c r="E6" s="1267"/>
      <c r="F6" s="1267"/>
      <c r="G6" s="1267"/>
      <c r="H6" s="1267"/>
      <c r="I6" s="1267"/>
      <c r="J6" s="1268"/>
      <c r="S6" s="614"/>
      <c r="T6" s="614"/>
      <c r="U6" s="614"/>
      <c r="V6" s="614"/>
    </row>
    <row r="7" spans="1:24" s="438" customFormat="1" ht="5.25" hidden="1" customHeight="1">
      <c r="A7" s="292"/>
      <c r="B7" s="292"/>
      <c r="E7" s="1269"/>
      <c r="F7" s="1269"/>
      <c r="G7" s="1258"/>
      <c r="H7" s="1258"/>
      <c r="I7" s="1258"/>
      <c r="J7" s="1258"/>
      <c r="S7" s="614"/>
      <c r="T7" s="614"/>
      <c r="U7" s="614"/>
      <c r="V7" s="614"/>
    </row>
    <row r="8" spans="1:24" s="438" customFormat="1" ht="5.25" hidden="1" customHeight="1">
      <c r="A8" s="292"/>
      <c r="B8" s="292"/>
      <c r="E8" s="1269"/>
      <c r="F8" s="1269"/>
      <c r="G8" s="1258"/>
      <c r="H8" s="1258"/>
      <c r="I8" s="1258"/>
      <c r="J8" s="1258"/>
      <c r="S8" s="614"/>
      <c r="T8" s="614"/>
      <c r="U8" s="614"/>
      <c r="V8" s="614"/>
    </row>
    <row r="9" spans="1:24" s="438" customFormat="1" ht="5.25" hidden="1" customHeight="1">
      <c r="A9" s="292"/>
      <c r="B9" s="292"/>
      <c r="E9" s="1269"/>
      <c r="F9" s="1269"/>
      <c r="G9" s="1258"/>
      <c r="H9" s="1258"/>
      <c r="I9" s="1258"/>
      <c r="J9" s="1258"/>
      <c r="S9" s="614"/>
      <c r="T9" s="614"/>
      <c r="U9" s="614"/>
      <c r="V9" s="614"/>
    </row>
    <row r="10" spans="1:24" s="614" customFormat="1" ht="5.25" hidden="1">
      <c r="A10" s="292"/>
      <c r="B10" s="292"/>
      <c r="E10" s="1270"/>
      <c r="F10" s="1270"/>
      <c r="G10" s="788"/>
      <c r="H10" s="434"/>
      <c r="I10" s="746"/>
      <c r="J10" s="746"/>
    </row>
    <row r="11" spans="1:24" s="152" customFormat="1" ht="18.75" hidden="1" customHeight="1">
      <c r="A11" s="292"/>
      <c r="B11" s="292"/>
      <c r="D11" s="145"/>
      <c r="E11" s="1271" t="s">
        <v>633</v>
      </c>
      <c r="F11" s="1271"/>
      <c r="G11" s="1195"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1" t="s">
        <v>634</v>
      </c>
      <c r="F12" s="1271"/>
      <c r="G12" s="1195"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5"/>
      <c r="F13" s="1265"/>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9" t="s">
        <v>91</v>
      </c>
      <c r="E17" s="1259" t="s">
        <v>296</v>
      </c>
      <c r="F17" s="1259" t="s">
        <v>79</v>
      </c>
      <c r="G17" s="1259" t="s">
        <v>436</v>
      </c>
      <c r="H17" s="1259" t="s">
        <v>91</v>
      </c>
      <c r="I17" s="1259"/>
      <c r="J17" s="1259" t="s">
        <v>19</v>
      </c>
      <c r="K17" s="1261" t="s">
        <v>461</v>
      </c>
      <c r="L17" s="1261"/>
      <c r="M17" s="1261"/>
      <c r="N17" s="1261"/>
      <c r="O17" s="1261" t="s">
        <v>624</v>
      </c>
      <c r="P17" s="1261"/>
      <c r="Q17" s="1261"/>
      <c r="R17" s="1261"/>
      <c r="S17" s="1261" t="s">
        <v>625</v>
      </c>
      <c r="T17" s="1261"/>
      <c r="U17" s="1261"/>
      <c r="V17" s="1261"/>
      <c r="W17" s="1259" t="s">
        <v>243</v>
      </c>
    </row>
    <row r="18" spans="1:24" ht="30.75" customHeight="1">
      <c r="D18" s="1259"/>
      <c r="E18" s="1259"/>
      <c r="F18" s="1259"/>
      <c r="G18" s="1259"/>
      <c r="H18" s="1259"/>
      <c r="I18" s="1259"/>
      <c r="J18" s="1259"/>
      <c r="K18" s="109" t="s">
        <v>299</v>
      </c>
      <c r="L18" s="1259" t="s">
        <v>91</v>
      </c>
      <c r="M18" s="1259"/>
      <c r="N18" s="109" t="s">
        <v>229</v>
      </c>
      <c r="O18" s="109" t="s">
        <v>299</v>
      </c>
      <c r="P18" s="1259" t="s">
        <v>91</v>
      </c>
      <c r="Q18" s="1259"/>
      <c r="R18" s="109" t="s">
        <v>229</v>
      </c>
      <c r="S18" s="510" t="s">
        <v>299</v>
      </c>
      <c r="T18" s="1259" t="s">
        <v>91</v>
      </c>
      <c r="U18" s="1259"/>
      <c r="V18" s="510" t="s">
        <v>398</v>
      </c>
      <c r="W18" s="1259"/>
    </row>
    <row r="19" spans="1:24" s="382" customFormat="1" ht="12" customHeight="1">
      <c r="A19" s="381"/>
      <c r="B19" s="381"/>
      <c r="D19" s="39" t="s">
        <v>92</v>
      </c>
      <c r="E19" s="39" t="s">
        <v>48</v>
      </c>
      <c r="F19" s="39" t="s">
        <v>49</v>
      </c>
      <c r="G19" s="39" t="s">
        <v>50</v>
      </c>
      <c r="H19" s="1260" t="s">
        <v>67</v>
      </c>
      <c r="I19" s="1260"/>
      <c r="J19" s="39" t="s">
        <v>68</v>
      </c>
      <c r="K19" s="39" t="s">
        <v>182</v>
      </c>
      <c r="L19" s="1260" t="s">
        <v>183</v>
      </c>
      <c r="M19" s="1260"/>
      <c r="N19" s="39" t="s">
        <v>207</v>
      </c>
      <c r="O19" s="39" t="s">
        <v>208</v>
      </c>
      <c r="P19" s="1260" t="s">
        <v>209</v>
      </c>
      <c r="Q19" s="1260"/>
      <c r="R19" s="39" t="s">
        <v>210</v>
      </c>
      <c r="S19" s="495" t="s">
        <v>209</v>
      </c>
      <c r="T19" s="1260" t="s">
        <v>210</v>
      </c>
      <c r="U19" s="1260"/>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2</v>
      </c>
      <c r="C21" s="290"/>
      <c r="D21" s="1248">
        <v>1</v>
      </c>
      <c r="E21" s="1249" t="s">
        <v>673</v>
      </c>
      <c r="F21" s="1251" t="s">
        <v>1400</v>
      </c>
      <c r="G21" s="1254" t="s">
        <v>84</v>
      </c>
      <c r="H21" s="1248"/>
      <c r="I21" s="1248">
        <v>1</v>
      </c>
      <c r="J21" s="1262" t="s">
        <v>2907</v>
      </c>
      <c r="K21" s="1243" t="s">
        <v>84</v>
      </c>
      <c r="L21" s="1240"/>
      <c r="M21" s="1240" t="s">
        <v>92</v>
      </c>
      <c r="N21" s="1246"/>
      <c r="O21" s="1243" t="s">
        <v>83</v>
      </c>
      <c r="P21" s="1240"/>
      <c r="Q21" s="1240" t="s">
        <v>92</v>
      </c>
      <c r="R21" s="1241" t="s">
        <v>2908</v>
      </c>
      <c r="S21" s="1243" t="s">
        <v>84</v>
      </c>
      <c r="T21" s="1034"/>
      <c r="U21" s="1034" t="s">
        <v>92</v>
      </c>
      <c r="V21" s="1196"/>
      <c r="W21" s="288"/>
    </row>
    <row r="22" spans="1:24" s="1179" customFormat="1" ht="32.25" customHeight="1">
      <c r="A22" s="711"/>
      <c r="C22" s="710"/>
      <c r="D22" s="1248"/>
      <c r="E22" s="1249"/>
      <c r="F22" s="1252"/>
      <c r="G22" s="1254"/>
      <c r="H22" s="1248"/>
      <c r="I22" s="1248"/>
      <c r="J22" s="1263"/>
      <c r="K22" s="1243"/>
      <c r="L22" s="1240"/>
      <c r="M22" s="1240"/>
      <c r="N22" s="1246"/>
      <c r="O22" s="1243"/>
      <c r="P22" s="1240"/>
      <c r="Q22" s="1240"/>
      <c r="R22" s="1242"/>
      <c r="S22" s="1243"/>
      <c r="T22" s="1036"/>
      <c r="U22" s="707"/>
      <c r="V22" s="708"/>
      <c r="W22" s="709"/>
    </row>
    <row r="23" spans="1:24" s="1179" customFormat="1" ht="27" customHeight="1">
      <c r="A23" s="711"/>
      <c r="C23" s="710"/>
      <c r="D23" s="1245"/>
      <c r="E23" s="1250"/>
      <c r="F23" s="1252"/>
      <c r="G23" s="1244"/>
      <c r="H23" s="1245"/>
      <c r="I23" s="1245"/>
      <c r="J23" s="1263"/>
      <c r="K23" s="1244"/>
      <c r="L23" s="1245"/>
      <c r="M23" s="1245"/>
      <c r="N23" s="1247"/>
      <c r="O23" s="1244"/>
      <c r="P23" s="1185"/>
      <c r="Q23" s="707"/>
      <c r="R23" s="708"/>
      <c r="S23" s="704"/>
      <c r="T23" s="704"/>
      <c r="U23" s="704"/>
      <c r="V23" s="704"/>
      <c r="W23" s="709"/>
    </row>
    <row r="24" spans="1:24" s="1179" customFormat="1" ht="15" customHeight="1">
      <c r="A24" s="711"/>
      <c r="C24" s="710"/>
      <c r="D24" s="1245"/>
      <c r="E24" s="1250"/>
      <c r="F24" s="1252"/>
      <c r="G24" s="1244"/>
      <c r="H24" s="1245"/>
      <c r="I24" s="1245"/>
      <c r="J24" s="1264"/>
      <c r="K24" s="1244"/>
      <c r="L24" s="707"/>
      <c r="M24" s="708"/>
      <c r="N24" s="708"/>
      <c r="O24" s="708"/>
      <c r="P24" s="708"/>
      <c r="Q24" s="708"/>
      <c r="R24" s="708"/>
      <c r="S24" s="704"/>
      <c r="T24" s="704"/>
      <c r="U24" s="704"/>
      <c r="V24" s="704"/>
      <c r="W24" s="709"/>
    </row>
    <row r="25" spans="1:24" s="1179" customFormat="1" ht="15" customHeight="1">
      <c r="A25" s="711"/>
      <c r="C25" s="710"/>
      <c r="D25" s="1245"/>
      <c r="E25" s="1250"/>
      <c r="F25" s="1253"/>
      <c r="G25" s="1244"/>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5" t="s">
        <v>643</v>
      </c>
      <c r="F32" s="1255"/>
      <c r="G32" s="1255"/>
      <c r="H32" s="1255"/>
      <c r="I32" s="1255"/>
      <c r="J32" s="1255"/>
      <c r="K32" s="1255"/>
      <c r="L32" s="1255"/>
      <c r="M32" s="1255"/>
      <c r="N32" s="1255"/>
      <c r="O32" s="1255"/>
      <c r="P32" s="1255"/>
      <c r="Q32" s="1255"/>
      <c r="R32" s="1255"/>
      <c r="S32" s="1255"/>
      <c r="T32" s="1255"/>
      <c r="U32" s="1255"/>
      <c r="V32" s="1255"/>
      <c r="W32" s="1255"/>
    </row>
    <row r="33" spans="5:23" ht="36.950000000000003" customHeight="1">
      <c r="E33" s="1256" t="s">
        <v>645</v>
      </c>
      <c r="F33" s="1257"/>
      <c r="G33" s="1257"/>
      <c r="H33" s="1257"/>
      <c r="I33" s="1257"/>
      <c r="J33" s="1257"/>
      <c r="K33" s="1257"/>
      <c r="L33" s="1257"/>
      <c r="M33" s="1257"/>
      <c r="N33" s="1257"/>
      <c r="O33" s="1257"/>
      <c r="P33" s="1257"/>
      <c r="Q33" s="1257"/>
      <c r="R33" s="1257"/>
      <c r="S33" s="1257"/>
      <c r="T33" s="1257"/>
      <c r="U33" s="1257"/>
      <c r="V33" s="1257"/>
      <c r="W33" s="1257"/>
    </row>
    <row r="34" spans="5:23" ht="17.100000000000001" customHeight="1">
      <c r="E34" s="1256" t="s">
        <v>646</v>
      </c>
      <c r="F34" s="1257"/>
      <c r="G34" s="1257"/>
      <c r="H34" s="1257"/>
      <c r="I34" s="1257"/>
      <c r="J34" s="1257"/>
      <c r="K34" s="1257"/>
      <c r="L34" s="1257"/>
      <c r="M34" s="1257"/>
      <c r="N34" s="1257"/>
      <c r="O34" s="1257"/>
      <c r="P34" s="1257"/>
      <c r="Q34" s="1257"/>
      <c r="R34" s="1257"/>
      <c r="S34" s="1257"/>
      <c r="T34" s="1257"/>
      <c r="U34" s="1257"/>
      <c r="V34" s="1257"/>
      <c r="W34" s="1257"/>
    </row>
    <row r="35" spans="5:23" ht="27" customHeight="1">
      <c r="E35" s="1256" t="s">
        <v>647</v>
      </c>
      <c r="F35" s="1257"/>
      <c r="G35" s="1257"/>
      <c r="H35" s="1257"/>
      <c r="I35" s="1257"/>
      <c r="J35" s="1257"/>
      <c r="K35" s="1257"/>
      <c r="L35" s="1257"/>
      <c r="M35" s="1257"/>
      <c r="N35" s="1257"/>
      <c r="O35" s="1257"/>
      <c r="P35" s="1257"/>
      <c r="Q35" s="1257"/>
      <c r="R35" s="1257"/>
      <c r="S35" s="1257"/>
      <c r="T35" s="1257"/>
      <c r="U35" s="1257"/>
      <c r="V35" s="1257"/>
      <c r="W35" s="1257"/>
    </row>
    <row r="36" spans="5:23" ht="17.100000000000001" customHeight="1">
      <c r="E36" s="1256" t="s">
        <v>648</v>
      </c>
      <c r="F36" s="1257"/>
      <c r="G36" s="1257"/>
      <c r="H36" s="1257"/>
      <c r="I36" s="1257"/>
      <c r="J36" s="1257"/>
      <c r="K36" s="1257"/>
      <c r="L36" s="1257"/>
      <c r="M36" s="1257"/>
      <c r="N36" s="1257"/>
      <c r="O36" s="1257"/>
      <c r="P36" s="1257"/>
      <c r="Q36" s="1257"/>
      <c r="R36" s="1257"/>
      <c r="S36" s="1257"/>
      <c r="T36" s="1257"/>
      <c r="U36" s="1257"/>
      <c r="V36" s="1257"/>
      <c r="W36" s="1257"/>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5" t="s">
        <v>644</v>
      </c>
      <c r="F38" s="1255"/>
      <c r="G38" s="1255"/>
      <c r="H38" s="1255"/>
      <c r="I38" s="1255"/>
      <c r="J38" s="1255"/>
      <c r="K38" s="1255"/>
      <c r="L38" s="1255"/>
      <c r="M38" s="1255"/>
      <c r="N38" s="1255"/>
      <c r="O38" s="1255"/>
      <c r="P38" s="1255"/>
      <c r="Q38" s="1255"/>
      <c r="R38" s="1255"/>
      <c r="S38" s="1255"/>
      <c r="T38" s="1255"/>
      <c r="U38" s="1255"/>
      <c r="V38" s="1255"/>
      <c r="W38" s="1255"/>
    </row>
    <row r="39" spans="5:23" ht="17.100000000000001" customHeight="1">
      <c r="E39" s="1256" t="s">
        <v>649</v>
      </c>
      <c r="F39" s="1257"/>
      <c r="G39" s="1257"/>
      <c r="H39" s="1257"/>
      <c r="I39" s="1257"/>
      <c r="J39" s="1257"/>
      <c r="K39" s="1257"/>
      <c r="L39" s="1257"/>
      <c r="M39" s="1257"/>
      <c r="N39" s="1257"/>
      <c r="O39" s="1257"/>
      <c r="P39" s="1257"/>
      <c r="Q39" s="1257"/>
      <c r="R39" s="1257"/>
      <c r="S39" s="1257"/>
      <c r="T39" s="1257"/>
      <c r="U39" s="1257"/>
      <c r="V39" s="1257"/>
      <c r="W39" s="1257"/>
    </row>
    <row r="40" spans="5:23" ht="17.100000000000001" customHeight="1">
      <c r="E40" s="1256" t="s">
        <v>650</v>
      </c>
      <c r="F40" s="1257"/>
      <c r="G40" s="1257"/>
      <c r="H40" s="1257"/>
      <c r="I40" s="1257"/>
      <c r="J40" s="1257"/>
      <c r="K40" s="1257"/>
      <c r="L40" s="1257"/>
      <c r="M40" s="1257"/>
      <c r="N40" s="1257"/>
      <c r="O40" s="1257"/>
      <c r="P40" s="1257"/>
      <c r="Q40" s="1257"/>
      <c r="R40" s="1257"/>
      <c r="S40" s="1257"/>
      <c r="T40" s="1257"/>
      <c r="U40" s="1257"/>
      <c r="V40" s="1257"/>
      <c r="W40" s="1257"/>
    </row>
  </sheetData>
  <sheetProtection algorithmName="SHA-512" hashValue="hqszKGSzVobj84Ip7NT1xFwJJWWcyEyROBvnj5/5XAl9f1GJBnbAgRYm4C61qamT94szJfeBKaP8oRtIYjAwbg==" saltValue="Yyl6WUtZinsr4807UOeg9w=="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06"/>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1393</v>
      </c>
      <c r="B1" s="5" t="s">
        <v>1409</v>
      </c>
      <c r="C1" s="5" t="s">
        <v>1410</v>
      </c>
      <c r="D1" s="5" t="s">
        <v>1411</v>
      </c>
      <c r="E1" s="5" t="s">
        <v>1412</v>
      </c>
      <c r="F1" s="5" t="s">
        <v>1413</v>
      </c>
      <c r="G1" s="5" t="s">
        <v>1414</v>
      </c>
      <c r="H1" s="5" t="s">
        <v>1415</v>
      </c>
      <c r="I1" s="5" t="s">
        <v>1416</v>
      </c>
    </row>
    <row r="2" spans="1:10">
      <c r="A2" s="5">
        <v>1</v>
      </c>
      <c r="B2" s="5" t="s">
        <v>1417</v>
      </c>
      <c r="C2" s="5" t="s">
        <v>168</v>
      </c>
      <c r="D2" s="5" t="s">
        <v>1418</v>
      </c>
      <c r="E2" s="5" t="s">
        <v>1419</v>
      </c>
      <c r="F2" s="5" t="s">
        <v>1420</v>
      </c>
      <c r="G2" s="5" t="s">
        <v>1421</v>
      </c>
      <c r="H2" s="5" t="s">
        <v>1422</v>
      </c>
      <c r="J2" s="5" t="s">
        <v>2897</v>
      </c>
    </row>
    <row r="3" spans="1:10">
      <c r="A3" s="5">
        <v>2</v>
      </c>
      <c r="B3" s="5" t="s">
        <v>1417</v>
      </c>
      <c r="C3" s="5" t="s">
        <v>168</v>
      </c>
      <c r="D3" s="5" t="s">
        <v>1423</v>
      </c>
      <c r="E3" s="5" t="s">
        <v>1424</v>
      </c>
      <c r="F3" s="5" t="s">
        <v>1420</v>
      </c>
      <c r="G3" s="5" t="s">
        <v>1425</v>
      </c>
      <c r="H3" s="5" t="s">
        <v>1426</v>
      </c>
      <c r="J3" s="5" t="s">
        <v>2897</v>
      </c>
    </row>
    <row r="4" spans="1:10">
      <c r="A4" s="5">
        <v>3</v>
      </c>
      <c r="B4" s="5" t="s">
        <v>1417</v>
      </c>
      <c r="C4" s="5" t="s">
        <v>168</v>
      </c>
      <c r="D4" s="5" t="s">
        <v>1427</v>
      </c>
      <c r="E4" s="5" t="s">
        <v>1428</v>
      </c>
      <c r="F4" s="5" t="s">
        <v>1429</v>
      </c>
      <c r="G4" s="5" t="s">
        <v>1430</v>
      </c>
      <c r="J4" s="5" t="s">
        <v>2897</v>
      </c>
    </row>
    <row r="5" spans="1:10">
      <c r="A5" s="5">
        <v>4</v>
      </c>
      <c r="B5" s="5" t="s">
        <v>1417</v>
      </c>
      <c r="C5" s="5" t="s">
        <v>168</v>
      </c>
      <c r="D5" s="5" t="s">
        <v>1431</v>
      </c>
      <c r="E5" s="5" t="s">
        <v>1432</v>
      </c>
      <c r="F5" s="5" t="s">
        <v>1433</v>
      </c>
      <c r="G5" s="5" t="s">
        <v>1434</v>
      </c>
      <c r="H5" s="5" t="s">
        <v>1435</v>
      </c>
      <c r="J5" s="5" t="s">
        <v>2897</v>
      </c>
    </row>
    <row r="6" spans="1:10">
      <c r="A6" s="5">
        <v>5</v>
      </c>
      <c r="B6" s="5" t="s">
        <v>1417</v>
      </c>
      <c r="C6" s="5" t="s">
        <v>168</v>
      </c>
      <c r="D6" s="5" t="s">
        <v>1436</v>
      </c>
      <c r="E6" s="5" t="s">
        <v>1437</v>
      </c>
      <c r="F6" s="5" t="s">
        <v>1438</v>
      </c>
      <c r="G6" s="5" t="s">
        <v>1439</v>
      </c>
      <c r="J6" s="5" t="s">
        <v>2897</v>
      </c>
    </row>
    <row r="7" spans="1:10">
      <c r="A7" s="5">
        <v>6</v>
      </c>
      <c r="B7" s="5" t="s">
        <v>1417</v>
      </c>
      <c r="C7" s="5" t="s">
        <v>168</v>
      </c>
      <c r="D7" s="5" t="s">
        <v>1440</v>
      </c>
      <c r="E7" s="5" t="s">
        <v>1441</v>
      </c>
      <c r="F7" s="5" t="s">
        <v>1442</v>
      </c>
      <c r="G7" s="5" t="s">
        <v>1443</v>
      </c>
      <c r="H7" s="5" t="s">
        <v>1444</v>
      </c>
      <c r="J7" s="5" t="s">
        <v>2897</v>
      </c>
    </row>
    <row r="8" spans="1:10">
      <c r="A8" s="5">
        <v>7</v>
      </c>
      <c r="B8" s="5" t="s">
        <v>1417</v>
      </c>
      <c r="C8" s="5" t="s">
        <v>168</v>
      </c>
      <c r="D8" s="5" t="s">
        <v>1445</v>
      </c>
      <c r="E8" s="5" t="s">
        <v>1446</v>
      </c>
      <c r="F8" s="5" t="s">
        <v>1447</v>
      </c>
      <c r="G8" s="5" t="s">
        <v>1448</v>
      </c>
      <c r="J8" s="5" t="s">
        <v>2897</v>
      </c>
    </row>
    <row r="9" spans="1:10">
      <c r="A9" s="5">
        <v>8</v>
      </c>
      <c r="B9" s="5" t="s">
        <v>1417</v>
      </c>
      <c r="C9" s="5" t="s">
        <v>168</v>
      </c>
      <c r="D9" s="5" t="s">
        <v>1449</v>
      </c>
      <c r="E9" s="5" t="s">
        <v>1450</v>
      </c>
      <c r="F9" s="5" t="s">
        <v>1451</v>
      </c>
      <c r="G9" s="5" t="s">
        <v>1452</v>
      </c>
      <c r="J9" s="5" t="s">
        <v>2897</v>
      </c>
    </row>
    <row r="10" spans="1:10">
      <c r="A10" s="5">
        <v>9</v>
      </c>
      <c r="B10" s="5" t="s">
        <v>1417</v>
      </c>
      <c r="C10" s="5" t="s">
        <v>168</v>
      </c>
      <c r="D10" s="5" t="s">
        <v>1453</v>
      </c>
      <c r="E10" s="5" t="s">
        <v>1454</v>
      </c>
      <c r="F10" s="5" t="s">
        <v>1455</v>
      </c>
      <c r="G10" s="5" t="s">
        <v>1456</v>
      </c>
      <c r="H10" s="5" t="s">
        <v>1457</v>
      </c>
      <c r="J10" s="5" t="s">
        <v>2897</v>
      </c>
    </row>
    <row r="11" spans="1:10">
      <c r="A11" s="5">
        <v>10</v>
      </c>
      <c r="B11" s="5" t="s">
        <v>1417</v>
      </c>
      <c r="C11" s="5" t="s">
        <v>168</v>
      </c>
      <c r="D11" s="5" t="s">
        <v>1458</v>
      </c>
      <c r="E11" s="5" t="s">
        <v>1459</v>
      </c>
      <c r="F11" s="5" t="s">
        <v>1460</v>
      </c>
      <c r="G11" s="5" t="s">
        <v>1425</v>
      </c>
      <c r="H11" s="5" t="s">
        <v>1461</v>
      </c>
      <c r="J11" s="5" t="s">
        <v>2897</v>
      </c>
    </row>
    <row r="12" spans="1:10">
      <c r="A12" s="5">
        <v>11</v>
      </c>
      <c r="B12" s="5" t="s">
        <v>1417</v>
      </c>
      <c r="C12" s="5" t="s">
        <v>168</v>
      </c>
      <c r="D12" s="5" t="s">
        <v>1462</v>
      </c>
      <c r="E12" s="5" t="s">
        <v>1463</v>
      </c>
      <c r="F12" s="5" t="s">
        <v>1464</v>
      </c>
      <c r="G12" s="5" t="s">
        <v>1465</v>
      </c>
      <c r="J12" s="5" t="s">
        <v>2897</v>
      </c>
    </row>
    <row r="13" spans="1:10">
      <c r="A13" s="5">
        <v>12</v>
      </c>
      <c r="B13" s="5" t="s">
        <v>1417</v>
      </c>
      <c r="C13" s="5" t="s">
        <v>168</v>
      </c>
      <c r="D13" s="5" t="s">
        <v>1466</v>
      </c>
      <c r="E13" s="5" t="s">
        <v>1467</v>
      </c>
      <c r="F13" s="5" t="s">
        <v>1468</v>
      </c>
      <c r="G13" s="5" t="s">
        <v>1439</v>
      </c>
      <c r="J13" s="5" t="s">
        <v>2897</v>
      </c>
    </row>
    <row r="14" spans="1:10">
      <c r="A14" s="5">
        <v>13</v>
      </c>
      <c r="B14" s="5" t="s">
        <v>1417</v>
      </c>
      <c r="C14" s="5" t="s">
        <v>168</v>
      </c>
      <c r="D14" s="5" t="s">
        <v>1469</v>
      </c>
      <c r="E14" s="5" t="s">
        <v>1470</v>
      </c>
      <c r="F14" s="5" t="s">
        <v>1471</v>
      </c>
      <c r="G14" s="5" t="s">
        <v>1472</v>
      </c>
      <c r="J14" s="5" t="s">
        <v>2897</v>
      </c>
    </row>
    <row r="15" spans="1:10">
      <c r="A15" s="5">
        <v>14</v>
      </c>
      <c r="B15" s="5" t="s">
        <v>1417</v>
      </c>
      <c r="C15" s="5" t="s">
        <v>168</v>
      </c>
      <c r="D15" s="5" t="s">
        <v>1473</v>
      </c>
      <c r="E15" s="5" t="s">
        <v>1474</v>
      </c>
      <c r="F15" s="5" t="s">
        <v>1475</v>
      </c>
      <c r="G15" s="5" t="s">
        <v>1476</v>
      </c>
      <c r="H15" s="5" t="s">
        <v>1477</v>
      </c>
      <c r="J15" s="5" t="s">
        <v>2897</v>
      </c>
    </row>
    <row r="16" spans="1:10">
      <c r="A16" s="5">
        <v>15</v>
      </c>
      <c r="B16" s="5" t="s">
        <v>1417</v>
      </c>
      <c r="C16" s="5" t="s">
        <v>168</v>
      </c>
      <c r="D16" s="5" t="s">
        <v>1478</v>
      </c>
      <c r="E16" s="5" t="s">
        <v>1479</v>
      </c>
      <c r="F16" s="5" t="s">
        <v>1480</v>
      </c>
      <c r="G16" s="5" t="s">
        <v>1481</v>
      </c>
      <c r="H16" s="5" t="s">
        <v>1482</v>
      </c>
      <c r="J16" s="5" t="s">
        <v>2897</v>
      </c>
    </row>
    <row r="17" spans="1:10">
      <c r="A17" s="5">
        <v>16</v>
      </c>
      <c r="B17" s="5" t="s">
        <v>1417</v>
      </c>
      <c r="C17" s="5" t="s">
        <v>168</v>
      </c>
      <c r="D17" s="5" t="s">
        <v>1483</v>
      </c>
      <c r="E17" s="5" t="s">
        <v>1484</v>
      </c>
      <c r="F17" s="5" t="s">
        <v>1485</v>
      </c>
      <c r="G17" s="5" t="s">
        <v>1486</v>
      </c>
      <c r="H17" s="5" t="s">
        <v>1487</v>
      </c>
      <c r="J17" s="5" t="s">
        <v>2897</v>
      </c>
    </row>
    <row r="18" spans="1:10">
      <c r="A18" s="5">
        <v>17</v>
      </c>
      <c r="B18" s="5" t="s">
        <v>1417</v>
      </c>
      <c r="C18" s="5" t="s">
        <v>168</v>
      </c>
      <c r="D18" s="5" t="s">
        <v>1488</v>
      </c>
      <c r="E18" s="5" t="s">
        <v>1489</v>
      </c>
      <c r="F18" s="5" t="s">
        <v>1490</v>
      </c>
      <c r="G18" s="5" t="s">
        <v>1486</v>
      </c>
      <c r="H18" s="5" t="s">
        <v>1491</v>
      </c>
      <c r="J18" s="5" t="s">
        <v>2897</v>
      </c>
    </row>
    <row r="19" spans="1:10">
      <c r="A19" s="5">
        <v>18</v>
      </c>
      <c r="B19" s="5" t="s">
        <v>1417</v>
      </c>
      <c r="C19" s="5" t="s">
        <v>168</v>
      </c>
      <c r="D19" s="5" t="s">
        <v>1492</v>
      </c>
      <c r="E19" s="5" t="s">
        <v>1493</v>
      </c>
      <c r="F19" s="5" t="s">
        <v>1494</v>
      </c>
      <c r="G19" s="5" t="s">
        <v>1443</v>
      </c>
      <c r="H19" s="5" t="s">
        <v>1495</v>
      </c>
      <c r="J19" s="5" t="s">
        <v>2897</v>
      </c>
    </row>
    <row r="20" spans="1:10">
      <c r="A20" s="5">
        <v>19</v>
      </c>
      <c r="B20" s="5" t="s">
        <v>1417</v>
      </c>
      <c r="C20" s="5" t="s">
        <v>168</v>
      </c>
      <c r="D20" s="5" t="s">
        <v>1496</v>
      </c>
      <c r="E20" s="5" t="s">
        <v>1497</v>
      </c>
      <c r="F20" s="5" t="s">
        <v>1498</v>
      </c>
      <c r="G20" s="5" t="s">
        <v>1430</v>
      </c>
      <c r="H20" s="5" t="s">
        <v>1499</v>
      </c>
      <c r="J20" s="5" t="s">
        <v>2897</v>
      </c>
    </row>
    <row r="21" spans="1:10">
      <c r="A21" s="5">
        <v>20</v>
      </c>
      <c r="B21" s="5" t="s">
        <v>1417</v>
      </c>
      <c r="C21" s="5" t="s">
        <v>168</v>
      </c>
      <c r="D21" s="5" t="s">
        <v>1500</v>
      </c>
      <c r="E21" s="5" t="s">
        <v>1501</v>
      </c>
      <c r="F21" s="5" t="s">
        <v>1502</v>
      </c>
      <c r="G21" s="5" t="s">
        <v>1503</v>
      </c>
      <c r="J21" s="5" t="s">
        <v>2897</v>
      </c>
    </row>
    <row r="22" spans="1:10">
      <c r="A22" s="5">
        <v>21</v>
      </c>
      <c r="B22" s="5" t="s">
        <v>1417</v>
      </c>
      <c r="C22" s="5" t="s">
        <v>168</v>
      </c>
      <c r="D22" s="5" t="s">
        <v>1504</v>
      </c>
      <c r="E22" s="5" t="s">
        <v>1505</v>
      </c>
      <c r="F22" s="5" t="s">
        <v>1502</v>
      </c>
      <c r="G22" s="5" t="s">
        <v>1506</v>
      </c>
      <c r="J22" s="5" t="s">
        <v>2897</v>
      </c>
    </row>
    <row r="23" spans="1:10">
      <c r="A23" s="5">
        <v>22</v>
      </c>
      <c r="B23" s="5" t="s">
        <v>1417</v>
      </c>
      <c r="C23" s="5" t="s">
        <v>168</v>
      </c>
      <c r="D23" s="5" t="s">
        <v>1507</v>
      </c>
      <c r="E23" s="5" t="s">
        <v>1508</v>
      </c>
      <c r="F23" s="5" t="s">
        <v>1509</v>
      </c>
      <c r="G23" s="5" t="s">
        <v>1510</v>
      </c>
      <c r="H23" s="5" t="s">
        <v>1511</v>
      </c>
      <c r="J23" s="5" t="s">
        <v>2897</v>
      </c>
    </row>
    <row r="24" spans="1:10">
      <c r="A24" s="5">
        <v>23</v>
      </c>
      <c r="B24" s="5" t="s">
        <v>1417</v>
      </c>
      <c r="C24" s="5" t="s">
        <v>168</v>
      </c>
      <c r="D24" s="5" t="s">
        <v>1512</v>
      </c>
      <c r="E24" s="5" t="s">
        <v>1513</v>
      </c>
      <c r="F24" s="5" t="s">
        <v>1514</v>
      </c>
      <c r="G24" s="5" t="s">
        <v>1448</v>
      </c>
      <c r="H24" s="5" t="s">
        <v>1515</v>
      </c>
      <c r="J24" s="5" t="s">
        <v>2897</v>
      </c>
    </row>
    <row r="25" spans="1:10">
      <c r="A25" s="5">
        <v>24</v>
      </c>
      <c r="B25" s="5" t="s">
        <v>1417</v>
      </c>
      <c r="C25" s="5" t="s">
        <v>168</v>
      </c>
      <c r="D25" s="5" t="s">
        <v>1516</v>
      </c>
      <c r="E25" s="5" t="s">
        <v>1517</v>
      </c>
      <c r="F25" s="5" t="s">
        <v>1518</v>
      </c>
      <c r="G25" s="5" t="s">
        <v>1519</v>
      </c>
      <c r="J25" s="5" t="s">
        <v>2897</v>
      </c>
    </row>
    <row r="26" spans="1:10">
      <c r="A26" s="5">
        <v>25</v>
      </c>
      <c r="B26" s="5" t="s">
        <v>1417</v>
      </c>
      <c r="C26" s="5" t="s">
        <v>168</v>
      </c>
      <c r="D26" s="5" t="s">
        <v>1520</v>
      </c>
      <c r="E26" s="5" t="s">
        <v>1521</v>
      </c>
      <c r="F26" s="5" t="s">
        <v>1522</v>
      </c>
      <c r="G26" s="5" t="s">
        <v>1523</v>
      </c>
      <c r="H26" s="5" t="s">
        <v>1524</v>
      </c>
      <c r="J26" s="5" t="s">
        <v>2897</v>
      </c>
    </row>
    <row r="27" spans="1:10">
      <c r="A27" s="5">
        <v>26</v>
      </c>
      <c r="B27" s="5" t="s">
        <v>1417</v>
      </c>
      <c r="C27" s="5" t="s">
        <v>168</v>
      </c>
      <c r="D27" s="5" t="s">
        <v>1525</v>
      </c>
      <c r="E27" s="5" t="s">
        <v>1526</v>
      </c>
      <c r="F27" s="5" t="s">
        <v>1527</v>
      </c>
      <c r="G27" s="5" t="s">
        <v>1528</v>
      </c>
      <c r="J27" s="5" t="s">
        <v>2897</v>
      </c>
    </row>
    <row r="28" spans="1:10">
      <c r="A28" s="5">
        <v>27</v>
      </c>
      <c r="B28" s="5" t="s">
        <v>1417</v>
      </c>
      <c r="C28" s="5" t="s">
        <v>168</v>
      </c>
      <c r="D28" s="5" t="s">
        <v>1529</v>
      </c>
      <c r="E28" s="5" t="s">
        <v>1530</v>
      </c>
      <c r="F28" s="5" t="s">
        <v>1531</v>
      </c>
      <c r="G28" s="5" t="s">
        <v>1439</v>
      </c>
      <c r="H28" s="5" t="s">
        <v>1532</v>
      </c>
      <c r="J28" s="5" t="s">
        <v>2897</v>
      </c>
    </row>
    <row r="29" spans="1:10">
      <c r="A29" s="5">
        <v>28</v>
      </c>
      <c r="B29" s="5" t="s">
        <v>1417</v>
      </c>
      <c r="C29" s="5" t="s">
        <v>168</v>
      </c>
      <c r="D29" s="5" t="s">
        <v>1533</v>
      </c>
      <c r="E29" s="5" t="s">
        <v>1534</v>
      </c>
      <c r="F29" s="5" t="s">
        <v>1535</v>
      </c>
      <c r="G29" s="5" t="s">
        <v>1536</v>
      </c>
      <c r="H29" s="5" t="s">
        <v>1537</v>
      </c>
      <c r="J29" s="5" t="s">
        <v>2897</v>
      </c>
    </row>
    <row r="30" spans="1:10">
      <c r="A30" s="5">
        <v>29</v>
      </c>
      <c r="B30" s="5" t="s">
        <v>1417</v>
      </c>
      <c r="C30" s="5" t="s">
        <v>168</v>
      </c>
      <c r="D30" s="5" t="s">
        <v>1538</v>
      </c>
      <c r="E30" s="5" t="s">
        <v>1539</v>
      </c>
      <c r="F30" s="5" t="s">
        <v>1471</v>
      </c>
      <c r="G30" s="5" t="s">
        <v>1486</v>
      </c>
      <c r="J30" s="5" t="s">
        <v>2897</v>
      </c>
    </row>
    <row r="31" spans="1:10">
      <c r="A31" s="5">
        <v>30</v>
      </c>
      <c r="B31" s="5" t="s">
        <v>1417</v>
      </c>
      <c r="C31" s="5" t="s">
        <v>168</v>
      </c>
      <c r="D31" s="5" t="s">
        <v>1540</v>
      </c>
      <c r="E31" s="5" t="s">
        <v>1541</v>
      </c>
      <c r="F31" s="5" t="s">
        <v>1542</v>
      </c>
      <c r="G31" s="5" t="s">
        <v>1434</v>
      </c>
      <c r="H31" s="5" t="s">
        <v>1543</v>
      </c>
      <c r="J31" s="5" t="s">
        <v>2897</v>
      </c>
    </row>
    <row r="32" spans="1:10">
      <c r="A32" s="5">
        <v>31</v>
      </c>
      <c r="B32" s="5" t="s">
        <v>1417</v>
      </c>
      <c r="C32" s="5" t="s">
        <v>168</v>
      </c>
      <c r="D32" s="5" t="s">
        <v>1544</v>
      </c>
      <c r="E32" s="5" t="s">
        <v>1545</v>
      </c>
      <c r="F32" s="5" t="s">
        <v>1546</v>
      </c>
      <c r="G32" s="5" t="s">
        <v>1547</v>
      </c>
      <c r="H32" s="5" t="s">
        <v>1548</v>
      </c>
      <c r="J32" s="5" t="s">
        <v>2897</v>
      </c>
    </row>
    <row r="33" spans="1:10">
      <c r="A33" s="5">
        <v>32</v>
      </c>
      <c r="B33" s="5" t="s">
        <v>1417</v>
      </c>
      <c r="C33" s="5" t="s">
        <v>168</v>
      </c>
      <c r="D33" s="5" t="s">
        <v>1549</v>
      </c>
      <c r="E33" s="5" t="s">
        <v>1550</v>
      </c>
      <c r="F33" s="5" t="s">
        <v>1551</v>
      </c>
      <c r="G33" s="5" t="s">
        <v>1552</v>
      </c>
      <c r="H33" s="5" t="s">
        <v>1553</v>
      </c>
      <c r="J33" s="5" t="s">
        <v>2897</v>
      </c>
    </row>
    <row r="34" spans="1:10">
      <c r="A34" s="5">
        <v>33</v>
      </c>
      <c r="B34" s="5" t="s">
        <v>1417</v>
      </c>
      <c r="C34" s="5" t="s">
        <v>168</v>
      </c>
      <c r="D34" s="5" t="s">
        <v>1554</v>
      </c>
      <c r="E34" s="5" t="s">
        <v>1555</v>
      </c>
      <c r="F34" s="5" t="s">
        <v>1556</v>
      </c>
      <c r="G34" s="5" t="s">
        <v>1557</v>
      </c>
      <c r="H34" s="5" t="s">
        <v>1558</v>
      </c>
      <c r="J34" s="5" t="s">
        <v>2897</v>
      </c>
    </row>
    <row r="35" spans="1:10">
      <c r="A35" s="5">
        <v>34</v>
      </c>
      <c r="B35" s="5" t="s">
        <v>1417</v>
      </c>
      <c r="C35" s="5" t="s">
        <v>168</v>
      </c>
      <c r="D35" s="5" t="s">
        <v>1559</v>
      </c>
      <c r="E35" s="5" t="s">
        <v>1560</v>
      </c>
      <c r="F35" s="5" t="s">
        <v>1561</v>
      </c>
      <c r="G35" s="5" t="s">
        <v>1547</v>
      </c>
      <c r="J35" s="5" t="s">
        <v>2897</v>
      </c>
    </row>
    <row r="36" spans="1:10">
      <c r="A36" s="5">
        <v>35</v>
      </c>
      <c r="B36" s="5" t="s">
        <v>1417</v>
      </c>
      <c r="C36" s="5" t="s">
        <v>168</v>
      </c>
      <c r="D36" s="5" t="s">
        <v>1562</v>
      </c>
      <c r="E36" s="5" t="s">
        <v>1563</v>
      </c>
      <c r="F36" s="5" t="s">
        <v>1564</v>
      </c>
      <c r="G36" s="5" t="s">
        <v>1565</v>
      </c>
      <c r="H36" s="5" t="s">
        <v>1566</v>
      </c>
      <c r="J36" s="5" t="s">
        <v>2897</v>
      </c>
    </row>
    <row r="37" spans="1:10">
      <c r="A37" s="5">
        <v>36</v>
      </c>
      <c r="B37" s="5" t="s">
        <v>1417</v>
      </c>
      <c r="C37" s="5" t="s">
        <v>168</v>
      </c>
      <c r="D37" s="5" t="s">
        <v>1567</v>
      </c>
      <c r="E37" s="5" t="s">
        <v>1568</v>
      </c>
      <c r="F37" s="5" t="s">
        <v>1569</v>
      </c>
      <c r="G37" s="5" t="s">
        <v>1570</v>
      </c>
      <c r="H37" s="5" t="s">
        <v>1571</v>
      </c>
      <c r="J37" s="5" t="s">
        <v>2897</v>
      </c>
    </row>
    <row r="38" spans="1:10">
      <c r="A38" s="5">
        <v>37</v>
      </c>
      <c r="B38" s="5" t="s">
        <v>1417</v>
      </c>
      <c r="C38" s="5" t="s">
        <v>168</v>
      </c>
      <c r="D38" s="5" t="s">
        <v>1572</v>
      </c>
      <c r="E38" s="5" t="s">
        <v>1573</v>
      </c>
      <c r="F38" s="5" t="s">
        <v>1574</v>
      </c>
      <c r="G38" s="5" t="s">
        <v>1575</v>
      </c>
      <c r="J38" s="5" t="s">
        <v>2897</v>
      </c>
    </row>
    <row r="39" spans="1:10">
      <c r="A39" s="5">
        <v>38</v>
      </c>
      <c r="B39" s="5" t="s">
        <v>1417</v>
      </c>
      <c r="C39" s="5" t="s">
        <v>168</v>
      </c>
      <c r="D39" s="5" t="s">
        <v>1576</v>
      </c>
      <c r="E39" s="5" t="s">
        <v>1577</v>
      </c>
      <c r="F39" s="5" t="s">
        <v>1578</v>
      </c>
      <c r="G39" s="5" t="s">
        <v>1579</v>
      </c>
      <c r="H39" s="5" t="s">
        <v>1580</v>
      </c>
      <c r="J39" s="5" t="s">
        <v>2897</v>
      </c>
    </row>
    <row r="40" spans="1:10">
      <c r="A40" s="5">
        <v>39</v>
      </c>
      <c r="B40" s="5" t="s">
        <v>1417</v>
      </c>
      <c r="C40" s="5" t="s">
        <v>168</v>
      </c>
      <c r="D40" s="5" t="s">
        <v>1581</v>
      </c>
      <c r="E40" s="5" t="s">
        <v>1582</v>
      </c>
      <c r="F40" s="5" t="s">
        <v>1583</v>
      </c>
      <c r="G40" s="5" t="s">
        <v>1584</v>
      </c>
      <c r="H40" s="5" t="s">
        <v>1580</v>
      </c>
      <c r="J40" s="5" t="s">
        <v>2897</v>
      </c>
    </row>
    <row r="41" spans="1:10">
      <c r="A41" s="5">
        <v>40</v>
      </c>
      <c r="B41" s="5" t="s">
        <v>1417</v>
      </c>
      <c r="C41" s="5" t="s">
        <v>168</v>
      </c>
      <c r="D41" s="5" t="s">
        <v>1585</v>
      </c>
      <c r="E41" s="5" t="s">
        <v>1586</v>
      </c>
      <c r="F41" s="5" t="s">
        <v>1587</v>
      </c>
      <c r="G41" s="5" t="s">
        <v>1588</v>
      </c>
      <c r="H41" s="5" t="s">
        <v>1589</v>
      </c>
      <c r="J41" s="5" t="s">
        <v>2897</v>
      </c>
    </row>
    <row r="42" spans="1:10">
      <c r="A42" s="5">
        <v>41</v>
      </c>
      <c r="B42" s="5" t="s">
        <v>1417</v>
      </c>
      <c r="C42" s="5" t="s">
        <v>168</v>
      </c>
      <c r="D42" s="5" t="s">
        <v>1590</v>
      </c>
      <c r="E42" s="5" t="s">
        <v>1591</v>
      </c>
      <c r="F42" s="5" t="s">
        <v>1592</v>
      </c>
      <c r="G42" s="5" t="s">
        <v>1593</v>
      </c>
      <c r="H42" s="5" t="s">
        <v>1594</v>
      </c>
      <c r="J42" s="5" t="s">
        <v>2897</v>
      </c>
    </row>
    <row r="43" spans="1:10">
      <c r="A43" s="5">
        <v>42</v>
      </c>
      <c r="B43" s="5" t="s">
        <v>1417</v>
      </c>
      <c r="C43" s="5" t="s">
        <v>168</v>
      </c>
      <c r="D43" s="5" t="s">
        <v>1595</v>
      </c>
      <c r="E43" s="5" t="s">
        <v>1596</v>
      </c>
      <c r="F43" s="5" t="s">
        <v>1597</v>
      </c>
      <c r="G43" s="5" t="s">
        <v>1598</v>
      </c>
      <c r="H43" s="5" t="s">
        <v>1599</v>
      </c>
      <c r="J43" s="5" t="s">
        <v>2897</v>
      </c>
    </row>
    <row r="44" spans="1:10">
      <c r="A44" s="5">
        <v>43</v>
      </c>
      <c r="B44" s="5" t="s">
        <v>1417</v>
      </c>
      <c r="C44" s="5" t="s">
        <v>168</v>
      </c>
      <c r="D44" s="5" t="s">
        <v>1600</v>
      </c>
      <c r="E44" s="5" t="s">
        <v>1601</v>
      </c>
      <c r="F44" s="5" t="s">
        <v>1602</v>
      </c>
      <c r="G44" s="5" t="s">
        <v>1603</v>
      </c>
      <c r="H44" s="5" t="s">
        <v>1604</v>
      </c>
      <c r="J44" s="5" t="s">
        <v>2897</v>
      </c>
    </row>
    <row r="45" spans="1:10">
      <c r="A45" s="5">
        <v>44</v>
      </c>
      <c r="B45" s="5" t="s">
        <v>1417</v>
      </c>
      <c r="C45" s="5" t="s">
        <v>168</v>
      </c>
      <c r="D45" s="5" t="s">
        <v>1605</v>
      </c>
      <c r="E45" s="5" t="s">
        <v>1606</v>
      </c>
      <c r="F45" s="5" t="s">
        <v>1607</v>
      </c>
      <c r="G45" s="5" t="s">
        <v>1486</v>
      </c>
      <c r="H45" s="5" t="s">
        <v>1608</v>
      </c>
      <c r="J45" s="5" t="s">
        <v>2897</v>
      </c>
    </row>
    <row r="46" spans="1:10">
      <c r="A46" s="5">
        <v>45</v>
      </c>
      <c r="B46" s="5" t="s">
        <v>1417</v>
      </c>
      <c r="C46" s="5" t="s">
        <v>168</v>
      </c>
      <c r="D46" s="5" t="s">
        <v>1609</v>
      </c>
      <c r="E46" s="5" t="s">
        <v>1610</v>
      </c>
      <c r="F46" s="5" t="s">
        <v>1611</v>
      </c>
      <c r="G46" s="5" t="s">
        <v>1612</v>
      </c>
      <c r="H46" s="5" t="s">
        <v>1613</v>
      </c>
      <c r="J46" s="5" t="s">
        <v>2897</v>
      </c>
    </row>
    <row r="47" spans="1:10">
      <c r="A47" s="5">
        <v>46</v>
      </c>
      <c r="B47" s="5" t="s">
        <v>1417</v>
      </c>
      <c r="C47" s="5" t="s">
        <v>168</v>
      </c>
      <c r="D47" s="5" t="s">
        <v>1614</v>
      </c>
      <c r="E47" s="5" t="s">
        <v>1615</v>
      </c>
      <c r="F47" s="5" t="s">
        <v>1616</v>
      </c>
      <c r="G47" s="5" t="s">
        <v>1617</v>
      </c>
      <c r="H47" s="5" t="s">
        <v>1618</v>
      </c>
      <c r="J47" s="5" t="s">
        <v>2897</v>
      </c>
    </row>
    <row r="48" spans="1:10">
      <c r="A48" s="5">
        <v>47</v>
      </c>
      <c r="B48" s="5" t="s">
        <v>1417</v>
      </c>
      <c r="C48" s="5" t="s">
        <v>168</v>
      </c>
      <c r="D48" s="5" t="s">
        <v>1619</v>
      </c>
      <c r="E48" s="5" t="s">
        <v>1620</v>
      </c>
      <c r="F48" s="5" t="s">
        <v>1621</v>
      </c>
      <c r="G48" s="5" t="s">
        <v>1472</v>
      </c>
      <c r="J48" s="5" t="s">
        <v>2897</v>
      </c>
    </row>
    <row r="49" spans="1:10">
      <c r="A49" s="5">
        <v>48</v>
      </c>
      <c r="B49" s="5" t="s">
        <v>1417</v>
      </c>
      <c r="C49" s="5" t="s">
        <v>168</v>
      </c>
      <c r="D49" s="5" t="s">
        <v>1622</v>
      </c>
      <c r="E49" s="5" t="s">
        <v>1623</v>
      </c>
      <c r="F49" s="5" t="s">
        <v>1624</v>
      </c>
      <c r="G49" s="5" t="s">
        <v>1439</v>
      </c>
      <c r="H49" s="5" t="s">
        <v>1625</v>
      </c>
      <c r="J49" s="5" t="s">
        <v>2897</v>
      </c>
    </row>
    <row r="50" spans="1:10">
      <c r="A50" s="5">
        <v>49</v>
      </c>
      <c r="B50" s="5" t="s">
        <v>1417</v>
      </c>
      <c r="C50" s="5" t="s">
        <v>168</v>
      </c>
      <c r="D50" s="5" t="s">
        <v>1626</v>
      </c>
      <c r="E50" s="5" t="s">
        <v>1627</v>
      </c>
      <c r="F50" s="5" t="s">
        <v>1628</v>
      </c>
      <c r="G50" s="5" t="s">
        <v>1629</v>
      </c>
      <c r="H50" s="5" t="s">
        <v>1630</v>
      </c>
      <c r="J50" s="5" t="s">
        <v>2897</v>
      </c>
    </row>
    <row r="51" spans="1:10">
      <c r="A51" s="5">
        <v>50</v>
      </c>
      <c r="B51" s="5" t="s">
        <v>1417</v>
      </c>
      <c r="C51" s="5" t="s">
        <v>168</v>
      </c>
      <c r="D51" s="5" t="s">
        <v>1631</v>
      </c>
      <c r="E51" s="5" t="s">
        <v>1632</v>
      </c>
      <c r="F51" s="5" t="s">
        <v>1633</v>
      </c>
      <c r="G51" s="5" t="s">
        <v>1634</v>
      </c>
      <c r="H51" s="5" t="s">
        <v>1635</v>
      </c>
      <c r="J51" s="5" t="s">
        <v>2897</v>
      </c>
    </row>
    <row r="52" spans="1:10">
      <c r="A52" s="5">
        <v>51</v>
      </c>
      <c r="B52" s="5" t="s">
        <v>1417</v>
      </c>
      <c r="C52" s="5" t="s">
        <v>168</v>
      </c>
      <c r="D52" s="5" t="s">
        <v>1636</v>
      </c>
      <c r="E52" s="5" t="s">
        <v>1637</v>
      </c>
      <c r="F52" s="5" t="s">
        <v>1638</v>
      </c>
      <c r="G52" s="5" t="s">
        <v>1639</v>
      </c>
      <c r="H52" s="5" t="s">
        <v>1640</v>
      </c>
      <c r="J52" s="5" t="s">
        <v>2897</v>
      </c>
    </row>
    <row r="53" spans="1:10">
      <c r="A53" s="5">
        <v>52</v>
      </c>
      <c r="B53" s="5" t="s">
        <v>1417</v>
      </c>
      <c r="C53" s="5" t="s">
        <v>168</v>
      </c>
      <c r="D53" s="5" t="s">
        <v>2913</v>
      </c>
      <c r="E53" s="5" t="s">
        <v>2914</v>
      </c>
      <c r="F53" s="5" t="s">
        <v>2915</v>
      </c>
      <c r="G53" s="5" t="s">
        <v>1644</v>
      </c>
      <c r="J53" s="5" t="s">
        <v>2897</v>
      </c>
    </row>
    <row r="54" spans="1:10">
      <c r="A54" s="5">
        <v>53</v>
      </c>
      <c r="B54" s="5" t="s">
        <v>1417</v>
      </c>
      <c r="C54" s="5" t="s">
        <v>168</v>
      </c>
      <c r="D54" s="5" t="s">
        <v>1641</v>
      </c>
      <c r="E54" s="5" t="s">
        <v>1642</v>
      </c>
      <c r="F54" s="5" t="s">
        <v>1643</v>
      </c>
      <c r="G54" s="5" t="s">
        <v>1644</v>
      </c>
      <c r="J54" s="5" t="s">
        <v>2897</v>
      </c>
    </row>
    <row r="55" spans="1:10">
      <c r="A55" s="5">
        <v>54</v>
      </c>
      <c r="B55" s="5" t="s">
        <v>1417</v>
      </c>
      <c r="C55" s="5" t="s">
        <v>168</v>
      </c>
      <c r="D55" s="5" t="s">
        <v>1645</v>
      </c>
      <c r="E55" s="5" t="s">
        <v>1646</v>
      </c>
      <c r="F55" s="5" t="s">
        <v>1647</v>
      </c>
      <c r="G55" s="5" t="s">
        <v>1565</v>
      </c>
      <c r="J55" s="5" t="s">
        <v>2897</v>
      </c>
    </row>
    <row r="56" spans="1:10">
      <c r="A56" s="5">
        <v>55</v>
      </c>
      <c r="B56" s="5" t="s">
        <v>1417</v>
      </c>
      <c r="C56" s="5" t="s">
        <v>168</v>
      </c>
      <c r="E56" s="5" t="s">
        <v>2916</v>
      </c>
      <c r="F56" s="5" t="s">
        <v>2917</v>
      </c>
      <c r="G56" s="5" t="s">
        <v>1430</v>
      </c>
      <c r="J56" s="5" t="s">
        <v>2897</v>
      </c>
    </row>
    <row r="57" spans="1:10">
      <c r="A57" s="5">
        <v>56</v>
      </c>
      <c r="B57" s="5" t="s">
        <v>1417</v>
      </c>
      <c r="C57" s="5" t="s">
        <v>168</v>
      </c>
      <c r="D57" s="5" t="s">
        <v>1648</v>
      </c>
      <c r="E57" s="5" t="s">
        <v>1649</v>
      </c>
      <c r="F57" s="5" t="s">
        <v>1650</v>
      </c>
      <c r="G57" s="5" t="s">
        <v>1651</v>
      </c>
      <c r="H57" s="5" t="s">
        <v>1652</v>
      </c>
      <c r="J57" s="5" t="s">
        <v>2897</v>
      </c>
    </row>
    <row r="58" spans="1:10">
      <c r="A58" s="5">
        <v>57</v>
      </c>
      <c r="B58" s="5" t="s">
        <v>1417</v>
      </c>
      <c r="C58" s="5" t="s">
        <v>168</v>
      </c>
      <c r="D58" s="5" t="s">
        <v>1653</v>
      </c>
      <c r="E58" s="5" t="s">
        <v>1654</v>
      </c>
      <c r="F58" s="5" t="s">
        <v>1655</v>
      </c>
      <c r="G58" s="5" t="s">
        <v>1661</v>
      </c>
      <c r="H58" s="5" t="s">
        <v>1657</v>
      </c>
      <c r="J58" s="5" t="s">
        <v>2897</v>
      </c>
    </row>
    <row r="59" spans="1:10">
      <c r="A59" s="5">
        <v>58</v>
      </c>
      <c r="B59" s="5" t="s">
        <v>1417</v>
      </c>
      <c r="C59" s="5" t="s">
        <v>168</v>
      </c>
      <c r="D59" s="5" t="s">
        <v>1658</v>
      </c>
      <c r="E59" s="5" t="s">
        <v>1659</v>
      </c>
      <c r="F59" s="5" t="s">
        <v>1660</v>
      </c>
      <c r="G59" s="5" t="s">
        <v>1661</v>
      </c>
      <c r="H59" s="5" t="s">
        <v>1662</v>
      </c>
      <c r="J59" s="5" t="s">
        <v>2897</v>
      </c>
    </row>
    <row r="60" spans="1:10">
      <c r="A60" s="5">
        <v>59</v>
      </c>
      <c r="B60" s="5" t="s">
        <v>1417</v>
      </c>
      <c r="C60" s="5" t="s">
        <v>168</v>
      </c>
      <c r="D60" s="5" t="s">
        <v>1663</v>
      </c>
      <c r="E60" s="5" t="s">
        <v>1664</v>
      </c>
      <c r="F60" s="5" t="s">
        <v>1665</v>
      </c>
      <c r="G60" s="5" t="s">
        <v>1666</v>
      </c>
      <c r="J60" s="5" t="s">
        <v>2897</v>
      </c>
    </row>
    <row r="61" spans="1:10">
      <c r="A61" s="5">
        <v>60</v>
      </c>
      <c r="B61" s="5" t="s">
        <v>1417</v>
      </c>
      <c r="C61" s="5" t="s">
        <v>168</v>
      </c>
      <c r="D61" s="5" t="s">
        <v>1667</v>
      </c>
      <c r="E61" s="5" t="s">
        <v>1668</v>
      </c>
      <c r="F61" s="5" t="s">
        <v>1669</v>
      </c>
      <c r="G61" s="5" t="s">
        <v>1666</v>
      </c>
      <c r="H61" s="5" t="s">
        <v>1670</v>
      </c>
      <c r="J61" s="5" t="s">
        <v>2897</v>
      </c>
    </row>
    <row r="62" spans="1:10">
      <c r="A62" s="5">
        <v>61</v>
      </c>
      <c r="B62" s="5" t="s">
        <v>1417</v>
      </c>
      <c r="C62" s="5" t="s">
        <v>168</v>
      </c>
      <c r="D62" s="5" t="s">
        <v>1671</v>
      </c>
      <c r="E62" s="5" t="s">
        <v>1672</v>
      </c>
      <c r="F62" s="5" t="s">
        <v>1673</v>
      </c>
      <c r="G62" s="5" t="s">
        <v>1674</v>
      </c>
      <c r="H62" s="5" t="s">
        <v>1675</v>
      </c>
      <c r="J62" s="5" t="s">
        <v>2897</v>
      </c>
    </row>
    <row r="63" spans="1:10">
      <c r="A63" s="5">
        <v>62</v>
      </c>
      <c r="B63" s="5" t="s">
        <v>1417</v>
      </c>
      <c r="C63" s="5" t="s">
        <v>168</v>
      </c>
      <c r="D63" s="5" t="s">
        <v>1676</v>
      </c>
      <c r="E63" s="5" t="s">
        <v>1677</v>
      </c>
      <c r="F63" s="5" t="s">
        <v>1678</v>
      </c>
      <c r="G63" s="5" t="s">
        <v>1679</v>
      </c>
      <c r="H63" s="5" t="s">
        <v>1680</v>
      </c>
      <c r="J63" s="5" t="s">
        <v>2897</v>
      </c>
    </row>
    <row r="64" spans="1:10">
      <c r="A64" s="5">
        <v>63</v>
      </c>
      <c r="B64" s="5" t="s">
        <v>1417</v>
      </c>
      <c r="C64" s="5" t="s">
        <v>168</v>
      </c>
      <c r="D64" s="5" t="s">
        <v>1681</v>
      </c>
      <c r="E64" s="5" t="s">
        <v>1682</v>
      </c>
      <c r="F64" s="5" t="s">
        <v>1683</v>
      </c>
      <c r="G64" s="5" t="s">
        <v>1679</v>
      </c>
      <c r="H64" s="5" t="s">
        <v>1684</v>
      </c>
      <c r="J64" s="5" t="s">
        <v>2897</v>
      </c>
    </row>
    <row r="65" spans="1:10">
      <c r="A65" s="5">
        <v>64</v>
      </c>
      <c r="B65" s="5" t="s">
        <v>1417</v>
      </c>
      <c r="C65" s="5" t="s">
        <v>168</v>
      </c>
      <c r="D65" s="5" t="s">
        <v>1685</v>
      </c>
      <c r="E65" s="5" t="s">
        <v>1686</v>
      </c>
      <c r="F65" s="5" t="s">
        <v>1687</v>
      </c>
      <c r="G65" s="5" t="s">
        <v>1679</v>
      </c>
      <c r="H65" s="5" t="s">
        <v>1688</v>
      </c>
      <c r="J65" s="5" t="s">
        <v>2897</v>
      </c>
    </row>
    <row r="66" spans="1:10">
      <c r="A66" s="5">
        <v>65</v>
      </c>
      <c r="B66" s="5" t="s">
        <v>1417</v>
      </c>
      <c r="C66" s="5" t="s">
        <v>168</v>
      </c>
      <c r="D66" s="5" t="s">
        <v>1689</v>
      </c>
      <c r="E66" s="5" t="s">
        <v>1690</v>
      </c>
      <c r="F66" s="5" t="s">
        <v>1691</v>
      </c>
      <c r="G66" s="5" t="s">
        <v>1679</v>
      </c>
      <c r="H66" s="5" t="s">
        <v>1692</v>
      </c>
      <c r="J66" s="5" t="s">
        <v>2897</v>
      </c>
    </row>
    <row r="67" spans="1:10">
      <c r="A67" s="5">
        <v>66</v>
      </c>
      <c r="B67" s="5" t="s">
        <v>1417</v>
      </c>
      <c r="C67" s="5" t="s">
        <v>168</v>
      </c>
      <c r="D67" s="5" t="s">
        <v>1693</v>
      </c>
      <c r="E67" s="5" t="s">
        <v>1694</v>
      </c>
      <c r="F67" s="5" t="s">
        <v>1695</v>
      </c>
      <c r="G67" s="5" t="s">
        <v>1679</v>
      </c>
      <c r="H67" s="5" t="s">
        <v>1662</v>
      </c>
      <c r="J67" s="5" t="s">
        <v>2897</v>
      </c>
    </row>
    <row r="68" spans="1:10">
      <c r="A68" s="5">
        <v>67</v>
      </c>
      <c r="B68" s="5" t="s">
        <v>1417</v>
      </c>
      <c r="C68" s="5" t="s">
        <v>168</v>
      </c>
      <c r="D68" s="5" t="s">
        <v>1696</v>
      </c>
      <c r="E68" s="5" t="s">
        <v>1697</v>
      </c>
      <c r="F68" s="5" t="s">
        <v>1698</v>
      </c>
      <c r="G68" s="5" t="s">
        <v>1679</v>
      </c>
      <c r="J68" s="5" t="s">
        <v>2897</v>
      </c>
    </row>
    <row r="69" spans="1:10">
      <c r="A69" s="5">
        <v>68</v>
      </c>
      <c r="B69" s="5" t="s">
        <v>1417</v>
      </c>
      <c r="C69" s="5" t="s">
        <v>168</v>
      </c>
      <c r="D69" s="5" t="s">
        <v>1699</v>
      </c>
      <c r="E69" s="5" t="s">
        <v>1700</v>
      </c>
      <c r="F69" s="5" t="s">
        <v>1701</v>
      </c>
      <c r="G69" s="5" t="s">
        <v>1679</v>
      </c>
      <c r="H69" s="5" t="s">
        <v>1702</v>
      </c>
      <c r="J69" s="5" t="s">
        <v>2897</v>
      </c>
    </row>
    <row r="70" spans="1:10">
      <c r="A70" s="5">
        <v>69</v>
      </c>
      <c r="B70" s="5" t="s">
        <v>1417</v>
      </c>
      <c r="C70" s="5" t="s">
        <v>168</v>
      </c>
      <c r="D70" s="5" t="s">
        <v>1703</v>
      </c>
      <c r="E70" s="5" t="s">
        <v>1704</v>
      </c>
      <c r="F70" s="5" t="s">
        <v>1705</v>
      </c>
      <c r="G70" s="5" t="s">
        <v>1706</v>
      </c>
      <c r="H70" s="5" t="s">
        <v>1707</v>
      </c>
      <c r="J70" s="5" t="s">
        <v>2897</v>
      </c>
    </row>
    <row r="71" spans="1:10">
      <c r="A71" s="5">
        <v>70</v>
      </c>
      <c r="B71" s="5" t="s">
        <v>1417</v>
      </c>
      <c r="C71" s="5" t="s">
        <v>168</v>
      </c>
      <c r="D71" s="5" t="s">
        <v>1708</v>
      </c>
      <c r="E71" s="5" t="s">
        <v>1709</v>
      </c>
      <c r="F71" s="5" t="s">
        <v>1710</v>
      </c>
      <c r="G71" s="5" t="s">
        <v>1711</v>
      </c>
      <c r="J71" s="5" t="s">
        <v>2897</v>
      </c>
    </row>
    <row r="72" spans="1:10">
      <c r="A72" s="5">
        <v>71</v>
      </c>
      <c r="B72" s="5" t="s">
        <v>1417</v>
      </c>
      <c r="C72" s="5" t="s">
        <v>168</v>
      </c>
      <c r="D72" s="5" t="s">
        <v>1712</v>
      </c>
      <c r="E72" s="5" t="s">
        <v>1713</v>
      </c>
      <c r="F72" s="5" t="s">
        <v>1714</v>
      </c>
      <c r="G72" s="5" t="s">
        <v>1715</v>
      </c>
      <c r="H72" s="5" t="s">
        <v>1716</v>
      </c>
      <c r="J72" s="5" t="s">
        <v>2897</v>
      </c>
    </row>
    <row r="73" spans="1:10">
      <c r="A73" s="5">
        <v>72</v>
      </c>
      <c r="B73" s="5" t="s">
        <v>1417</v>
      </c>
      <c r="C73" s="5" t="s">
        <v>168</v>
      </c>
      <c r="D73" s="5" t="s">
        <v>1717</v>
      </c>
      <c r="E73" s="5" t="s">
        <v>1718</v>
      </c>
      <c r="F73" s="5" t="s">
        <v>1719</v>
      </c>
      <c r="G73" s="5" t="s">
        <v>1565</v>
      </c>
      <c r="H73" s="5" t="s">
        <v>1720</v>
      </c>
      <c r="J73" s="5" t="s">
        <v>2897</v>
      </c>
    </row>
    <row r="74" spans="1:10">
      <c r="A74" s="5">
        <v>73</v>
      </c>
      <c r="B74" s="5" t="s">
        <v>1417</v>
      </c>
      <c r="C74" s="5" t="s">
        <v>168</v>
      </c>
      <c r="D74" s="5" t="s">
        <v>1721</v>
      </c>
      <c r="E74" s="5" t="s">
        <v>1722</v>
      </c>
      <c r="F74" s="5" t="s">
        <v>1723</v>
      </c>
      <c r="G74" s="5" t="s">
        <v>1715</v>
      </c>
      <c r="H74" s="5" t="s">
        <v>1724</v>
      </c>
      <c r="J74" s="5" t="s">
        <v>2897</v>
      </c>
    </row>
    <row r="75" spans="1:10">
      <c r="A75" s="5">
        <v>74</v>
      </c>
      <c r="B75" s="5" t="s">
        <v>1417</v>
      </c>
      <c r="C75" s="5" t="s">
        <v>168</v>
      </c>
      <c r="D75" s="5" t="s">
        <v>1725</v>
      </c>
      <c r="E75" s="5" t="s">
        <v>1726</v>
      </c>
      <c r="F75" s="5" t="s">
        <v>1727</v>
      </c>
      <c r="G75" s="5" t="s">
        <v>1565</v>
      </c>
      <c r="H75" s="5" t="s">
        <v>1728</v>
      </c>
      <c r="J75" s="5" t="s">
        <v>2897</v>
      </c>
    </row>
    <row r="76" spans="1:10">
      <c r="A76" s="5">
        <v>75</v>
      </c>
      <c r="B76" s="5" t="s">
        <v>1417</v>
      </c>
      <c r="C76" s="5" t="s">
        <v>168</v>
      </c>
      <c r="D76" s="5" t="s">
        <v>1729</v>
      </c>
      <c r="E76" s="5" t="s">
        <v>2918</v>
      </c>
      <c r="F76" s="5" t="s">
        <v>1730</v>
      </c>
      <c r="G76" s="5" t="s">
        <v>1547</v>
      </c>
      <c r="H76" s="5" t="s">
        <v>1731</v>
      </c>
      <c r="J76" s="5" t="s">
        <v>2897</v>
      </c>
    </row>
    <row r="77" spans="1:10">
      <c r="A77" s="5">
        <v>76</v>
      </c>
      <c r="B77" s="5" t="s">
        <v>1417</v>
      </c>
      <c r="C77" s="5" t="s">
        <v>168</v>
      </c>
      <c r="D77" s="5" t="s">
        <v>1732</v>
      </c>
      <c r="E77" s="5" t="s">
        <v>1733</v>
      </c>
      <c r="F77" s="5" t="s">
        <v>1734</v>
      </c>
      <c r="G77" s="5" t="s">
        <v>1735</v>
      </c>
      <c r="H77" s="5" t="s">
        <v>1662</v>
      </c>
      <c r="I77" s="5" t="s">
        <v>2919</v>
      </c>
      <c r="J77" s="5" t="s">
        <v>2897</v>
      </c>
    </row>
    <row r="78" spans="1:10">
      <c r="A78" s="5">
        <v>77</v>
      </c>
      <c r="B78" s="5" t="s">
        <v>1417</v>
      </c>
      <c r="C78" s="5" t="s">
        <v>168</v>
      </c>
      <c r="D78" s="5" t="s">
        <v>1736</v>
      </c>
      <c r="E78" s="5" t="s">
        <v>1737</v>
      </c>
      <c r="F78" s="5" t="s">
        <v>1738</v>
      </c>
      <c r="G78" s="5" t="s">
        <v>1519</v>
      </c>
      <c r="H78" s="5" t="s">
        <v>1739</v>
      </c>
      <c r="J78" s="5" t="s">
        <v>2897</v>
      </c>
    </row>
    <row r="79" spans="1:10">
      <c r="A79" s="5">
        <v>78</v>
      </c>
      <c r="B79" s="5" t="s">
        <v>1417</v>
      </c>
      <c r="C79" s="5" t="s">
        <v>168</v>
      </c>
      <c r="D79" s="5" t="s">
        <v>1740</v>
      </c>
      <c r="E79" s="5" t="s">
        <v>1741</v>
      </c>
      <c r="F79" s="5" t="s">
        <v>1742</v>
      </c>
      <c r="G79" s="5" t="s">
        <v>1661</v>
      </c>
      <c r="J79" s="5" t="s">
        <v>2897</v>
      </c>
    </row>
    <row r="80" spans="1:10">
      <c r="A80" s="5">
        <v>79</v>
      </c>
      <c r="B80" s="5" t="s">
        <v>1417</v>
      </c>
      <c r="C80" s="5" t="s">
        <v>168</v>
      </c>
      <c r="D80" s="5" t="s">
        <v>1743</v>
      </c>
      <c r="E80" s="5" t="s">
        <v>1744</v>
      </c>
      <c r="F80" s="5" t="s">
        <v>1745</v>
      </c>
      <c r="G80" s="5" t="s">
        <v>1434</v>
      </c>
      <c r="H80" s="5" t="s">
        <v>1746</v>
      </c>
      <c r="J80" s="5" t="s">
        <v>2897</v>
      </c>
    </row>
    <row r="81" spans="1:10">
      <c r="A81" s="5">
        <v>80</v>
      </c>
      <c r="B81" s="5" t="s">
        <v>1417</v>
      </c>
      <c r="C81" s="5" t="s">
        <v>168</v>
      </c>
      <c r="D81" s="5" t="s">
        <v>1747</v>
      </c>
      <c r="E81" s="5" t="s">
        <v>1748</v>
      </c>
      <c r="F81" s="5" t="s">
        <v>1749</v>
      </c>
      <c r="G81" s="5" t="s">
        <v>1750</v>
      </c>
      <c r="H81" s="5" t="s">
        <v>1751</v>
      </c>
      <c r="I81" s="5" t="s">
        <v>2920</v>
      </c>
      <c r="J81" s="5" t="s">
        <v>2897</v>
      </c>
    </row>
    <row r="82" spans="1:10">
      <c r="A82" s="5">
        <v>81</v>
      </c>
      <c r="B82" s="5" t="s">
        <v>1417</v>
      </c>
      <c r="C82" s="5" t="s">
        <v>168</v>
      </c>
      <c r="D82" s="5" t="s">
        <v>1752</v>
      </c>
      <c r="E82" s="5" t="s">
        <v>1753</v>
      </c>
      <c r="F82" s="5" t="s">
        <v>1754</v>
      </c>
      <c r="G82" s="5" t="s">
        <v>1755</v>
      </c>
      <c r="H82" s="5" t="s">
        <v>1756</v>
      </c>
      <c r="J82" s="5" t="s">
        <v>2897</v>
      </c>
    </row>
    <row r="83" spans="1:10">
      <c r="A83" s="5">
        <v>82</v>
      </c>
      <c r="B83" s="5" t="s">
        <v>1417</v>
      </c>
      <c r="C83" s="5" t="s">
        <v>168</v>
      </c>
      <c r="D83" s="5" t="s">
        <v>1757</v>
      </c>
      <c r="E83" s="5" t="s">
        <v>1758</v>
      </c>
      <c r="F83" s="5" t="s">
        <v>1759</v>
      </c>
      <c r="G83" s="5" t="s">
        <v>1760</v>
      </c>
      <c r="H83" s="5" t="s">
        <v>1761</v>
      </c>
      <c r="J83" s="5" t="s">
        <v>2897</v>
      </c>
    </row>
    <row r="84" spans="1:10">
      <c r="A84" s="5">
        <v>83</v>
      </c>
      <c r="B84" s="5" t="s">
        <v>1417</v>
      </c>
      <c r="C84" s="5" t="s">
        <v>168</v>
      </c>
      <c r="D84" s="5" t="s">
        <v>1762</v>
      </c>
      <c r="E84" s="5" t="s">
        <v>1763</v>
      </c>
      <c r="F84" s="5" t="s">
        <v>1764</v>
      </c>
      <c r="G84" s="5" t="s">
        <v>1547</v>
      </c>
      <c r="H84" s="5" t="s">
        <v>1765</v>
      </c>
      <c r="J84" s="5" t="s">
        <v>2897</v>
      </c>
    </row>
    <row r="85" spans="1:10">
      <c r="A85" s="5">
        <v>84</v>
      </c>
      <c r="B85" s="5" t="s">
        <v>1417</v>
      </c>
      <c r="C85" s="5" t="s">
        <v>168</v>
      </c>
      <c r="D85" s="5" t="s">
        <v>1766</v>
      </c>
      <c r="E85" s="5" t="s">
        <v>1767</v>
      </c>
      <c r="F85" s="5" t="s">
        <v>1738</v>
      </c>
      <c r="G85" s="5" t="s">
        <v>1629</v>
      </c>
      <c r="J85" s="5" t="s">
        <v>2897</v>
      </c>
    </row>
    <row r="86" spans="1:10">
      <c r="A86" s="5">
        <v>85</v>
      </c>
      <c r="B86" s="5" t="s">
        <v>1417</v>
      </c>
      <c r="C86" s="5" t="s">
        <v>168</v>
      </c>
      <c r="D86" s="5" t="s">
        <v>1768</v>
      </c>
      <c r="E86" s="5" t="s">
        <v>1769</v>
      </c>
      <c r="F86" s="5" t="s">
        <v>1770</v>
      </c>
      <c r="G86" s="5" t="s">
        <v>1456</v>
      </c>
      <c r="J86" s="5" t="s">
        <v>2897</v>
      </c>
    </row>
    <row r="87" spans="1:10">
      <c r="A87" s="5">
        <v>86</v>
      </c>
      <c r="B87" s="5" t="s">
        <v>1417</v>
      </c>
      <c r="C87" s="5" t="s">
        <v>168</v>
      </c>
      <c r="D87" s="5" t="s">
        <v>1771</v>
      </c>
      <c r="E87" s="5" t="s">
        <v>1772</v>
      </c>
      <c r="F87" s="5" t="s">
        <v>1773</v>
      </c>
      <c r="G87" s="5" t="s">
        <v>1547</v>
      </c>
      <c r="H87" s="5" t="s">
        <v>1774</v>
      </c>
      <c r="J87" s="5" t="s">
        <v>2897</v>
      </c>
    </row>
    <row r="88" spans="1:10">
      <c r="A88" s="5">
        <v>87</v>
      </c>
      <c r="B88" s="5" t="s">
        <v>1417</v>
      </c>
      <c r="C88" s="5" t="s">
        <v>168</v>
      </c>
      <c r="D88" s="5" t="s">
        <v>1775</v>
      </c>
      <c r="E88" s="5" t="s">
        <v>1776</v>
      </c>
      <c r="F88" s="5" t="s">
        <v>1777</v>
      </c>
      <c r="G88" s="5" t="s">
        <v>1434</v>
      </c>
      <c r="J88" s="5" t="s">
        <v>2897</v>
      </c>
    </row>
    <row r="89" spans="1:10">
      <c r="A89" s="5">
        <v>88</v>
      </c>
      <c r="B89" s="5" t="s">
        <v>1417</v>
      </c>
      <c r="C89" s="5" t="s">
        <v>168</v>
      </c>
      <c r="D89" s="5" t="s">
        <v>1778</v>
      </c>
      <c r="E89" s="5" t="s">
        <v>1779</v>
      </c>
      <c r="F89" s="5" t="s">
        <v>1780</v>
      </c>
      <c r="G89" s="5" t="s">
        <v>1425</v>
      </c>
      <c r="H89" s="5" t="s">
        <v>1781</v>
      </c>
      <c r="J89" s="5" t="s">
        <v>2897</v>
      </c>
    </row>
    <row r="90" spans="1:10">
      <c r="A90" s="5">
        <v>89</v>
      </c>
      <c r="B90" s="5" t="s">
        <v>1417</v>
      </c>
      <c r="C90" s="5" t="s">
        <v>168</v>
      </c>
      <c r="D90" s="5" t="s">
        <v>1782</v>
      </c>
      <c r="E90" s="5" t="s">
        <v>1783</v>
      </c>
      <c r="F90" s="5" t="s">
        <v>1784</v>
      </c>
      <c r="G90" s="5" t="s">
        <v>1679</v>
      </c>
      <c r="H90" s="5" t="s">
        <v>1785</v>
      </c>
      <c r="J90" s="5" t="s">
        <v>2897</v>
      </c>
    </row>
    <row r="91" spans="1:10">
      <c r="A91" s="5">
        <v>90</v>
      </c>
      <c r="B91" s="5" t="s">
        <v>1417</v>
      </c>
      <c r="C91" s="5" t="s">
        <v>168</v>
      </c>
      <c r="D91" s="5" t="s">
        <v>1786</v>
      </c>
      <c r="E91" s="5" t="s">
        <v>1787</v>
      </c>
      <c r="F91" s="5" t="s">
        <v>1788</v>
      </c>
      <c r="G91" s="5" t="s">
        <v>1536</v>
      </c>
      <c r="H91" s="5" t="s">
        <v>1789</v>
      </c>
      <c r="J91" s="5" t="s">
        <v>2897</v>
      </c>
    </row>
    <row r="92" spans="1:10">
      <c r="A92" s="5">
        <v>91</v>
      </c>
      <c r="B92" s="5" t="s">
        <v>1417</v>
      </c>
      <c r="C92" s="5" t="s">
        <v>168</v>
      </c>
      <c r="D92" s="5" t="s">
        <v>1790</v>
      </c>
      <c r="E92" s="5" t="s">
        <v>1791</v>
      </c>
      <c r="F92" s="5" t="s">
        <v>1792</v>
      </c>
      <c r="G92" s="5" t="s">
        <v>1434</v>
      </c>
      <c r="H92" s="5" t="s">
        <v>1793</v>
      </c>
      <c r="J92" s="5" t="s">
        <v>2897</v>
      </c>
    </row>
    <row r="93" spans="1:10">
      <c r="A93" s="5">
        <v>92</v>
      </c>
      <c r="B93" s="5" t="s">
        <v>1417</v>
      </c>
      <c r="C93" s="5" t="s">
        <v>168</v>
      </c>
      <c r="D93" s="5" t="s">
        <v>1794</v>
      </c>
      <c r="E93" s="5" t="s">
        <v>1795</v>
      </c>
      <c r="F93" s="5" t="s">
        <v>1796</v>
      </c>
      <c r="G93" s="5" t="s">
        <v>1666</v>
      </c>
      <c r="H93" s="5" t="s">
        <v>1797</v>
      </c>
      <c r="J93" s="5" t="s">
        <v>2897</v>
      </c>
    </row>
    <row r="94" spans="1:10">
      <c r="A94" s="5">
        <v>93</v>
      </c>
      <c r="B94" s="5" t="s">
        <v>1417</v>
      </c>
      <c r="C94" s="5" t="s">
        <v>168</v>
      </c>
      <c r="D94" s="5" t="s">
        <v>1798</v>
      </c>
      <c r="E94" s="5" t="s">
        <v>1799</v>
      </c>
      <c r="F94" s="5" t="s">
        <v>1800</v>
      </c>
      <c r="G94" s="5" t="s">
        <v>1430</v>
      </c>
      <c r="H94" s="5" t="s">
        <v>1801</v>
      </c>
      <c r="J94" s="5" t="s">
        <v>2897</v>
      </c>
    </row>
    <row r="95" spans="1:10">
      <c r="A95" s="5">
        <v>94</v>
      </c>
      <c r="B95" s="5" t="s">
        <v>1417</v>
      </c>
      <c r="C95" s="5" t="s">
        <v>168</v>
      </c>
      <c r="D95" s="5" t="s">
        <v>1802</v>
      </c>
      <c r="E95" s="5" t="s">
        <v>1803</v>
      </c>
      <c r="F95" s="5" t="s">
        <v>1804</v>
      </c>
      <c r="G95" s="5" t="s">
        <v>1443</v>
      </c>
      <c r="H95" s="5" t="s">
        <v>1805</v>
      </c>
      <c r="J95" s="5" t="s">
        <v>2897</v>
      </c>
    </row>
    <row r="96" spans="1:10">
      <c r="A96" s="5">
        <v>95</v>
      </c>
      <c r="B96" s="5" t="s">
        <v>1417</v>
      </c>
      <c r="C96" s="5" t="s">
        <v>168</v>
      </c>
      <c r="D96" s="5" t="s">
        <v>1806</v>
      </c>
      <c r="E96" s="5" t="s">
        <v>1807</v>
      </c>
      <c r="F96" s="5" t="s">
        <v>1808</v>
      </c>
      <c r="G96" s="5" t="s">
        <v>1434</v>
      </c>
      <c r="H96" s="5" t="s">
        <v>1809</v>
      </c>
      <c r="J96" s="5" t="s">
        <v>2897</v>
      </c>
    </row>
    <row r="97" spans="1:10">
      <c r="A97" s="5">
        <v>96</v>
      </c>
      <c r="B97" s="5" t="s">
        <v>1417</v>
      </c>
      <c r="C97" s="5" t="s">
        <v>168</v>
      </c>
      <c r="D97" s="5" t="s">
        <v>1810</v>
      </c>
      <c r="E97" s="5" t="s">
        <v>1811</v>
      </c>
      <c r="F97" s="5" t="s">
        <v>1812</v>
      </c>
      <c r="G97" s="5" t="s">
        <v>1661</v>
      </c>
      <c r="J97" s="5" t="s">
        <v>2897</v>
      </c>
    </row>
    <row r="98" spans="1:10">
      <c r="A98" s="5">
        <v>97</v>
      </c>
      <c r="B98" s="5" t="s">
        <v>1417</v>
      </c>
      <c r="C98" s="5" t="s">
        <v>168</v>
      </c>
      <c r="D98" s="5" t="s">
        <v>1813</v>
      </c>
      <c r="E98" s="5" t="s">
        <v>1814</v>
      </c>
      <c r="F98" s="5" t="s">
        <v>1815</v>
      </c>
      <c r="G98" s="5" t="s">
        <v>1434</v>
      </c>
      <c r="H98" s="5" t="s">
        <v>1816</v>
      </c>
      <c r="J98" s="5" t="s">
        <v>2897</v>
      </c>
    </row>
    <row r="99" spans="1:10">
      <c r="A99" s="5">
        <v>98</v>
      </c>
      <c r="B99" s="5" t="s">
        <v>1417</v>
      </c>
      <c r="C99" s="5" t="s">
        <v>168</v>
      </c>
      <c r="D99" s="5" t="s">
        <v>1817</v>
      </c>
      <c r="E99" s="5" t="s">
        <v>1818</v>
      </c>
      <c r="F99" s="5" t="s">
        <v>1819</v>
      </c>
      <c r="G99" s="5" t="s">
        <v>1536</v>
      </c>
      <c r="H99" s="5" t="s">
        <v>1820</v>
      </c>
      <c r="J99" s="5" t="s">
        <v>2897</v>
      </c>
    </row>
    <row r="100" spans="1:10">
      <c r="A100" s="5">
        <v>99</v>
      </c>
      <c r="B100" s="5" t="s">
        <v>1417</v>
      </c>
      <c r="C100" s="5" t="s">
        <v>168</v>
      </c>
      <c r="D100" s="5" t="s">
        <v>1821</v>
      </c>
      <c r="E100" s="5" t="s">
        <v>1822</v>
      </c>
      <c r="F100" s="5" t="s">
        <v>1823</v>
      </c>
      <c r="G100" s="5" t="s">
        <v>1824</v>
      </c>
      <c r="H100" s="5" t="s">
        <v>1825</v>
      </c>
      <c r="J100" s="5" t="s">
        <v>2897</v>
      </c>
    </row>
    <row r="101" spans="1:10">
      <c r="A101" s="5">
        <v>100</v>
      </c>
      <c r="B101" s="5" t="s">
        <v>1417</v>
      </c>
      <c r="C101" s="5" t="s">
        <v>168</v>
      </c>
      <c r="D101" s="5" t="s">
        <v>1826</v>
      </c>
      <c r="E101" s="5" t="s">
        <v>1827</v>
      </c>
      <c r="F101" s="5" t="s">
        <v>1828</v>
      </c>
      <c r="G101" s="5" t="s">
        <v>1829</v>
      </c>
      <c r="H101" s="5" t="s">
        <v>1830</v>
      </c>
      <c r="J101" s="5" t="s">
        <v>2897</v>
      </c>
    </row>
    <row r="102" spans="1:10">
      <c r="A102" s="5">
        <v>101</v>
      </c>
      <c r="B102" s="5" t="s">
        <v>1417</v>
      </c>
      <c r="C102" s="5" t="s">
        <v>168</v>
      </c>
      <c r="D102" s="5" t="s">
        <v>1831</v>
      </c>
      <c r="E102" s="5" t="s">
        <v>1832</v>
      </c>
      <c r="F102" s="5" t="s">
        <v>1833</v>
      </c>
      <c r="G102" s="5" t="s">
        <v>1439</v>
      </c>
      <c r="J102" s="5" t="s">
        <v>2897</v>
      </c>
    </row>
    <row r="103" spans="1:10">
      <c r="A103" s="5">
        <v>102</v>
      </c>
      <c r="B103" s="5" t="s">
        <v>1417</v>
      </c>
      <c r="C103" s="5" t="s">
        <v>168</v>
      </c>
      <c r="D103" s="5" t="s">
        <v>1834</v>
      </c>
      <c r="E103" s="5" t="s">
        <v>1835</v>
      </c>
      <c r="F103" s="5" t="s">
        <v>1836</v>
      </c>
      <c r="G103" s="5" t="s">
        <v>1536</v>
      </c>
      <c r="J103" s="5" t="s">
        <v>2897</v>
      </c>
    </row>
    <row r="104" spans="1:10">
      <c r="A104" s="5">
        <v>103</v>
      </c>
      <c r="B104" s="5" t="s">
        <v>1417</v>
      </c>
      <c r="C104" s="5" t="s">
        <v>168</v>
      </c>
      <c r="D104" s="5" t="s">
        <v>1837</v>
      </c>
      <c r="E104" s="5" t="s">
        <v>1838</v>
      </c>
      <c r="F104" s="5" t="s">
        <v>1839</v>
      </c>
      <c r="G104" s="5" t="s">
        <v>1434</v>
      </c>
      <c r="H104" s="5" t="s">
        <v>1840</v>
      </c>
      <c r="J104" s="5" t="s">
        <v>2897</v>
      </c>
    </row>
    <row r="105" spans="1:10">
      <c r="A105" s="5">
        <v>104</v>
      </c>
      <c r="B105" s="5" t="s">
        <v>1417</v>
      </c>
      <c r="C105" s="5" t="s">
        <v>168</v>
      </c>
      <c r="D105" s="5" t="s">
        <v>1841</v>
      </c>
      <c r="E105" s="5" t="s">
        <v>1842</v>
      </c>
      <c r="F105" s="5" t="s">
        <v>1843</v>
      </c>
      <c r="G105" s="5" t="s">
        <v>1565</v>
      </c>
      <c r="H105" s="5" t="s">
        <v>1844</v>
      </c>
      <c r="J105" s="5" t="s">
        <v>2897</v>
      </c>
    </row>
    <row r="106" spans="1:10">
      <c r="A106" s="5">
        <v>105</v>
      </c>
      <c r="B106" s="5" t="s">
        <v>1417</v>
      </c>
      <c r="C106" s="5" t="s">
        <v>168</v>
      </c>
      <c r="D106" s="5" t="s">
        <v>1845</v>
      </c>
      <c r="E106" s="5" t="s">
        <v>1846</v>
      </c>
      <c r="F106" s="5" t="s">
        <v>1847</v>
      </c>
      <c r="G106" s="5" t="s">
        <v>1536</v>
      </c>
      <c r="J106" s="5" t="s">
        <v>2897</v>
      </c>
    </row>
    <row r="107" spans="1:10">
      <c r="A107" s="5">
        <v>106</v>
      </c>
      <c r="B107" s="5" t="s">
        <v>1417</v>
      </c>
      <c r="C107" s="5" t="s">
        <v>168</v>
      </c>
      <c r="D107" s="5" t="s">
        <v>1848</v>
      </c>
      <c r="E107" s="5" t="s">
        <v>1849</v>
      </c>
      <c r="F107" s="5" t="s">
        <v>1850</v>
      </c>
      <c r="G107" s="5" t="s">
        <v>1439</v>
      </c>
      <c r="H107" s="5" t="s">
        <v>1851</v>
      </c>
      <c r="J107" s="5" t="s">
        <v>2897</v>
      </c>
    </row>
    <row r="108" spans="1:10">
      <c r="A108" s="5">
        <v>107</v>
      </c>
      <c r="B108" s="5" t="s">
        <v>1417</v>
      </c>
      <c r="C108" s="5" t="s">
        <v>168</v>
      </c>
      <c r="D108" s="5" t="s">
        <v>1852</v>
      </c>
      <c r="E108" s="5" t="s">
        <v>1853</v>
      </c>
      <c r="F108" s="5" t="s">
        <v>1854</v>
      </c>
      <c r="G108" s="5" t="s">
        <v>1448</v>
      </c>
      <c r="H108" s="5" t="s">
        <v>1855</v>
      </c>
      <c r="J108" s="5" t="s">
        <v>2897</v>
      </c>
    </row>
    <row r="109" spans="1:10">
      <c r="A109" s="5">
        <v>108</v>
      </c>
      <c r="B109" s="5" t="s">
        <v>1417</v>
      </c>
      <c r="C109" s="5" t="s">
        <v>168</v>
      </c>
      <c r="D109" s="5" t="s">
        <v>1856</v>
      </c>
      <c r="E109" s="5" t="s">
        <v>1857</v>
      </c>
      <c r="F109" s="5" t="s">
        <v>1858</v>
      </c>
      <c r="G109" s="5" t="s">
        <v>1547</v>
      </c>
      <c r="H109" s="5" t="s">
        <v>1859</v>
      </c>
      <c r="J109" s="5" t="s">
        <v>2897</v>
      </c>
    </row>
    <row r="110" spans="1:10">
      <c r="A110" s="5">
        <v>109</v>
      </c>
      <c r="B110" s="5" t="s">
        <v>1417</v>
      </c>
      <c r="C110" s="5" t="s">
        <v>168</v>
      </c>
      <c r="D110" s="5" t="s">
        <v>1860</v>
      </c>
      <c r="E110" s="5" t="s">
        <v>1861</v>
      </c>
      <c r="F110" s="5" t="s">
        <v>1862</v>
      </c>
      <c r="G110" s="5" t="s">
        <v>1443</v>
      </c>
      <c r="H110" s="5" t="s">
        <v>1863</v>
      </c>
      <c r="J110" s="5" t="s">
        <v>2897</v>
      </c>
    </row>
    <row r="111" spans="1:10">
      <c r="A111" s="5">
        <v>110</v>
      </c>
      <c r="B111" s="5" t="s">
        <v>1417</v>
      </c>
      <c r="C111" s="5" t="s">
        <v>168</v>
      </c>
      <c r="D111" s="5" t="s">
        <v>2921</v>
      </c>
      <c r="E111" s="5" t="s">
        <v>2922</v>
      </c>
      <c r="F111" s="5" t="s">
        <v>2923</v>
      </c>
      <c r="G111" s="5" t="s">
        <v>1536</v>
      </c>
      <c r="H111" s="5" t="s">
        <v>2924</v>
      </c>
      <c r="J111" s="5" t="s">
        <v>2897</v>
      </c>
    </row>
    <row r="112" spans="1:10">
      <c r="A112" s="5">
        <v>111</v>
      </c>
      <c r="B112" s="5" t="s">
        <v>1417</v>
      </c>
      <c r="C112" s="5" t="s">
        <v>168</v>
      </c>
      <c r="D112" s="5" t="s">
        <v>1864</v>
      </c>
      <c r="E112" s="5" t="s">
        <v>1865</v>
      </c>
      <c r="F112" s="5" t="s">
        <v>1866</v>
      </c>
      <c r="G112" s="5" t="s">
        <v>1434</v>
      </c>
      <c r="H112" s="5" t="s">
        <v>1867</v>
      </c>
      <c r="J112" s="5" t="s">
        <v>2897</v>
      </c>
    </row>
    <row r="113" spans="1:10">
      <c r="A113" s="5">
        <v>112</v>
      </c>
      <c r="B113" s="5" t="s">
        <v>1417</v>
      </c>
      <c r="C113" s="5" t="s">
        <v>168</v>
      </c>
      <c r="D113" s="5" t="s">
        <v>1868</v>
      </c>
      <c r="E113" s="5" t="s">
        <v>1869</v>
      </c>
      <c r="F113" s="5" t="s">
        <v>1870</v>
      </c>
      <c r="G113" s="5" t="s">
        <v>1715</v>
      </c>
      <c r="H113" s="5" t="s">
        <v>1871</v>
      </c>
      <c r="J113" s="5" t="s">
        <v>2897</v>
      </c>
    </row>
    <row r="114" spans="1:10">
      <c r="A114" s="5">
        <v>113</v>
      </c>
      <c r="B114" s="5" t="s">
        <v>1417</v>
      </c>
      <c r="C114" s="5" t="s">
        <v>168</v>
      </c>
      <c r="D114" s="5" t="s">
        <v>1872</v>
      </c>
      <c r="E114" s="5" t="s">
        <v>1873</v>
      </c>
      <c r="F114" s="5" t="s">
        <v>1874</v>
      </c>
      <c r="G114" s="5" t="s">
        <v>1434</v>
      </c>
      <c r="H114" s="5" t="s">
        <v>1875</v>
      </c>
      <c r="J114" s="5" t="s">
        <v>2897</v>
      </c>
    </row>
    <row r="115" spans="1:10">
      <c r="A115" s="5">
        <v>114</v>
      </c>
      <c r="B115" s="5" t="s">
        <v>1417</v>
      </c>
      <c r="C115" s="5" t="s">
        <v>168</v>
      </c>
      <c r="D115" s="5" t="s">
        <v>1876</v>
      </c>
      <c r="E115" s="5" t="s">
        <v>1877</v>
      </c>
      <c r="F115" s="5" t="s">
        <v>1878</v>
      </c>
      <c r="G115" s="5" t="s">
        <v>1434</v>
      </c>
      <c r="H115" s="5" t="s">
        <v>1879</v>
      </c>
      <c r="J115" s="5" t="s">
        <v>2897</v>
      </c>
    </row>
    <row r="116" spans="1:10">
      <c r="A116" s="5">
        <v>115</v>
      </c>
      <c r="B116" s="5" t="s">
        <v>1417</v>
      </c>
      <c r="C116" s="5" t="s">
        <v>168</v>
      </c>
      <c r="D116" s="5" t="s">
        <v>1880</v>
      </c>
      <c r="E116" s="5" t="s">
        <v>1881</v>
      </c>
      <c r="F116" s="5" t="s">
        <v>1882</v>
      </c>
      <c r="G116" s="5" t="s">
        <v>1439</v>
      </c>
      <c r="H116" s="5" t="s">
        <v>1883</v>
      </c>
      <c r="J116" s="5" t="s">
        <v>2897</v>
      </c>
    </row>
    <row r="117" spans="1:10">
      <c r="A117" s="5">
        <v>116</v>
      </c>
      <c r="B117" s="5" t="s">
        <v>1417</v>
      </c>
      <c r="C117" s="5" t="s">
        <v>168</v>
      </c>
      <c r="D117" s="5" t="s">
        <v>1884</v>
      </c>
      <c r="E117" s="5" t="s">
        <v>1885</v>
      </c>
      <c r="F117" s="5" t="s">
        <v>1886</v>
      </c>
      <c r="G117" s="5" t="s">
        <v>1593</v>
      </c>
      <c r="H117" s="5" t="s">
        <v>1887</v>
      </c>
      <c r="J117" s="5" t="s">
        <v>2897</v>
      </c>
    </row>
    <row r="118" spans="1:10">
      <c r="A118" s="5">
        <v>117</v>
      </c>
      <c r="B118" s="5" t="s">
        <v>1417</v>
      </c>
      <c r="C118" s="5" t="s">
        <v>168</v>
      </c>
      <c r="D118" s="5" t="s">
        <v>2925</v>
      </c>
      <c r="E118" s="5" t="s">
        <v>2926</v>
      </c>
      <c r="F118" s="5" t="s">
        <v>2927</v>
      </c>
      <c r="G118" s="5" t="s">
        <v>1547</v>
      </c>
      <c r="J118" s="5" t="s">
        <v>2897</v>
      </c>
    </row>
    <row r="119" spans="1:10">
      <c r="A119" s="5">
        <v>118</v>
      </c>
      <c r="B119" s="5" t="s">
        <v>1417</v>
      </c>
      <c r="C119" s="5" t="s">
        <v>168</v>
      </c>
      <c r="D119" s="5" t="s">
        <v>1888</v>
      </c>
      <c r="E119" s="5" t="s">
        <v>1889</v>
      </c>
      <c r="F119" s="5" t="s">
        <v>1890</v>
      </c>
      <c r="G119" s="5" t="s">
        <v>1661</v>
      </c>
      <c r="J119" s="5" t="s">
        <v>2897</v>
      </c>
    </row>
    <row r="120" spans="1:10">
      <c r="A120" s="5">
        <v>119</v>
      </c>
      <c r="B120" s="5" t="s">
        <v>1417</v>
      </c>
      <c r="C120" s="5" t="s">
        <v>168</v>
      </c>
      <c r="D120" s="5" t="s">
        <v>1891</v>
      </c>
      <c r="E120" s="5" t="s">
        <v>1892</v>
      </c>
      <c r="F120" s="5" t="s">
        <v>1893</v>
      </c>
      <c r="G120" s="5" t="s">
        <v>1481</v>
      </c>
      <c r="H120" s="5" t="s">
        <v>1894</v>
      </c>
      <c r="J120" s="5" t="s">
        <v>2897</v>
      </c>
    </row>
    <row r="121" spans="1:10">
      <c r="A121" s="5">
        <v>120</v>
      </c>
      <c r="B121" s="5" t="s">
        <v>1417</v>
      </c>
      <c r="C121" s="5" t="s">
        <v>168</v>
      </c>
      <c r="D121" s="5" t="s">
        <v>1895</v>
      </c>
      <c r="E121" s="5" t="s">
        <v>1896</v>
      </c>
      <c r="F121" s="5" t="s">
        <v>1897</v>
      </c>
      <c r="G121" s="5" t="s">
        <v>1898</v>
      </c>
      <c r="J121" s="5" t="s">
        <v>2897</v>
      </c>
    </row>
    <row r="122" spans="1:10">
      <c r="A122" s="5">
        <v>121</v>
      </c>
      <c r="B122" s="5" t="s">
        <v>1417</v>
      </c>
      <c r="C122" s="5" t="s">
        <v>168</v>
      </c>
      <c r="D122" s="5" t="s">
        <v>1899</v>
      </c>
      <c r="E122" s="5" t="s">
        <v>1900</v>
      </c>
      <c r="F122" s="5" t="s">
        <v>1901</v>
      </c>
      <c r="G122" s="5" t="s">
        <v>1425</v>
      </c>
      <c r="H122" s="5" t="s">
        <v>1902</v>
      </c>
      <c r="J122" s="5" t="s">
        <v>2897</v>
      </c>
    </row>
    <row r="123" spans="1:10">
      <c r="A123" s="5">
        <v>122</v>
      </c>
      <c r="B123" s="5" t="s">
        <v>1417</v>
      </c>
      <c r="C123" s="5" t="s">
        <v>168</v>
      </c>
      <c r="D123" s="5" t="s">
        <v>1903</v>
      </c>
      <c r="E123" s="5" t="s">
        <v>1904</v>
      </c>
      <c r="F123" s="5" t="s">
        <v>1905</v>
      </c>
      <c r="G123" s="5" t="s">
        <v>1674</v>
      </c>
      <c r="H123" s="5" t="s">
        <v>1906</v>
      </c>
      <c r="J123" s="5" t="s">
        <v>2897</v>
      </c>
    </row>
    <row r="124" spans="1:10">
      <c r="A124" s="5">
        <v>123</v>
      </c>
      <c r="B124" s="5" t="s">
        <v>1417</v>
      </c>
      <c r="C124" s="5" t="s">
        <v>168</v>
      </c>
      <c r="D124" s="5" t="s">
        <v>1907</v>
      </c>
      <c r="E124" s="5" t="s">
        <v>1908</v>
      </c>
      <c r="F124" s="5" t="s">
        <v>1909</v>
      </c>
      <c r="G124" s="5" t="s">
        <v>1711</v>
      </c>
      <c r="H124" s="5" t="s">
        <v>1910</v>
      </c>
      <c r="J124" s="5" t="s">
        <v>2897</v>
      </c>
    </row>
    <row r="125" spans="1:10">
      <c r="A125" s="5">
        <v>124</v>
      </c>
      <c r="B125" s="5" t="s">
        <v>1417</v>
      </c>
      <c r="C125" s="5" t="s">
        <v>168</v>
      </c>
      <c r="D125" s="5" t="s">
        <v>1911</v>
      </c>
      <c r="E125" s="5" t="s">
        <v>1912</v>
      </c>
      <c r="F125" s="5" t="s">
        <v>1913</v>
      </c>
      <c r="G125" s="5" t="s">
        <v>1914</v>
      </c>
      <c r="J125" s="5" t="s">
        <v>2897</v>
      </c>
    </row>
    <row r="126" spans="1:10">
      <c r="A126" s="5">
        <v>125</v>
      </c>
      <c r="B126" s="5" t="s">
        <v>1417</v>
      </c>
      <c r="C126" s="5" t="s">
        <v>168</v>
      </c>
      <c r="D126" s="5" t="s">
        <v>1915</v>
      </c>
      <c r="E126" s="5" t="s">
        <v>1916</v>
      </c>
      <c r="F126" s="5" t="s">
        <v>1917</v>
      </c>
      <c r="G126" s="5" t="s">
        <v>1634</v>
      </c>
      <c r="H126" s="5" t="s">
        <v>1774</v>
      </c>
      <c r="J126" s="5" t="s">
        <v>2897</v>
      </c>
    </row>
    <row r="127" spans="1:10">
      <c r="A127" s="5">
        <v>126</v>
      </c>
      <c r="B127" s="5" t="s">
        <v>1417</v>
      </c>
      <c r="C127" s="5" t="s">
        <v>168</v>
      </c>
      <c r="D127" s="5" t="s">
        <v>1918</v>
      </c>
      <c r="E127" s="5" t="s">
        <v>1919</v>
      </c>
      <c r="F127" s="5" t="s">
        <v>1920</v>
      </c>
      <c r="G127" s="5" t="s">
        <v>1593</v>
      </c>
      <c r="H127" s="5" t="s">
        <v>1921</v>
      </c>
      <c r="J127" s="5" t="s">
        <v>2897</v>
      </c>
    </row>
    <row r="128" spans="1:10">
      <c r="A128" s="5">
        <v>127</v>
      </c>
      <c r="B128" s="5" t="s">
        <v>1417</v>
      </c>
      <c r="C128" s="5" t="s">
        <v>168</v>
      </c>
      <c r="D128" s="5" t="s">
        <v>1922</v>
      </c>
      <c r="E128" s="5" t="s">
        <v>1923</v>
      </c>
      <c r="F128" s="5" t="s">
        <v>1924</v>
      </c>
      <c r="G128" s="5" t="s">
        <v>1448</v>
      </c>
      <c r="H128" s="5" t="s">
        <v>1925</v>
      </c>
      <c r="J128" s="5" t="s">
        <v>2897</v>
      </c>
    </row>
    <row r="129" spans="1:10">
      <c r="A129" s="5">
        <v>128</v>
      </c>
      <c r="B129" s="5" t="s">
        <v>1417</v>
      </c>
      <c r="C129" s="5" t="s">
        <v>168</v>
      </c>
      <c r="D129" s="5" t="s">
        <v>1926</v>
      </c>
      <c r="E129" s="5" t="s">
        <v>1927</v>
      </c>
      <c r="F129" s="5" t="s">
        <v>1928</v>
      </c>
      <c r="G129" s="5" t="s">
        <v>1528</v>
      </c>
      <c r="H129" s="5" t="s">
        <v>1929</v>
      </c>
      <c r="J129" s="5" t="s">
        <v>2897</v>
      </c>
    </row>
    <row r="130" spans="1:10">
      <c r="A130" s="5">
        <v>129</v>
      </c>
      <c r="B130" s="5" t="s">
        <v>1417</v>
      </c>
      <c r="C130" s="5" t="s">
        <v>168</v>
      </c>
      <c r="D130" s="5" t="s">
        <v>1930</v>
      </c>
      <c r="E130" s="5" t="s">
        <v>1931</v>
      </c>
      <c r="F130" s="5" t="s">
        <v>1932</v>
      </c>
      <c r="G130" s="5" t="s">
        <v>1481</v>
      </c>
      <c r="H130" s="5" t="s">
        <v>1933</v>
      </c>
      <c r="J130" s="5" t="s">
        <v>2897</v>
      </c>
    </row>
    <row r="131" spans="1:10">
      <c r="A131" s="5">
        <v>130</v>
      </c>
      <c r="B131" s="5" t="s">
        <v>1417</v>
      </c>
      <c r="C131" s="5" t="s">
        <v>168</v>
      </c>
      <c r="D131" s="5" t="s">
        <v>1934</v>
      </c>
      <c r="E131" s="5" t="s">
        <v>1935</v>
      </c>
      <c r="F131" s="5" t="s">
        <v>1936</v>
      </c>
      <c r="G131" s="5" t="s">
        <v>1425</v>
      </c>
      <c r="H131" s="5" t="s">
        <v>1937</v>
      </c>
      <c r="J131" s="5" t="s">
        <v>2897</v>
      </c>
    </row>
    <row r="132" spans="1:10">
      <c r="A132" s="5">
        <v>131</v>
      </c>
      <c r="B132" s="5" t="s">
        <v>1417</v>
      </c>
      <c r="C132" s="5" t="s">
        <v>168</v>
      </c>
      <c r="D132" s="5" t="s">
        <v>1938</v>
      </c>
      <c r="E132" s="5" t="s">
        <v>1939</v>
      </c>
      <c r="F132" s="5" t="s">
        <v>1940</v>
      </c>
      <c r="G132" s="5" t="s">
        <v>1486</v>
      </c>
      <c r="H132" s="5" t="s">
        <v>1941</v>
      </c>
      <c r="J132" s="5" t="s">
        <v>2897</v>
      </c>
    </row>
    <row r="133" spans="1:10">
      <c r="A133" s="5">
        <v>132</v>
      </c>
      <c r="B133" s="5" t="s">
        <v>1417</v>
      </c>
      <c r="C133" s="5" t="s">
        <v>168</v>
      </c>
      <c r="D133" s="5" t="s">
        <v>1942</v>
      </c>
      <c r="E133" s="5" t="s">
        <v>1943</v>
      </c>
      <c r="F133" s="5" t="s">
        <v>1944</v>
      </c>
      <c r="G133" s="5" t="s">
        <v>1547</v>
      </c>
      <c r="H133" s="5" t="s">
        <v>1945</v>
      </c>
      <c r="J133" s="5" t="s">
        <v>2897</v>
      </c>
    </row>
    <row r="134" spans="1:10">
      <c r="A134" s="5">
        <v>133</v>
      </c>
      <c r="B134" s="5" t="s">
        <v>1417</v>
      </c>
      <c r="C134" s="5" t="s">
        <v>168</v>
      </c>
      <c r="D134" s="5" t="s">
        <v>1946</v>
      </c>
      <c r="E134" s="5" t="s">
        <v>1947</v>
      </c>
      <c r="F134" s="5" t="s">
        <v>1948</v>
      </c>
      <c r="G134" s="5" t="s">
        <v>1448</v>
      </c>
      <c r="H134" s="5" t="s">
        <v>1949</v>
      </c>
      <c r="J134" s="5" t="s">
        <v>2897</v>
      </c>
    </row>
    <row r="135" spans="1:10">
      <c r="A135" s="5">
        <v>134</v>
      </c>
      <c r="B135" s="5" t="s">
        <v>1417</v>
      </c>
      <c r="C135" s="5" t="s">
        <v>168</v>
      </c>
      <c r="D135" s="5" t="s">
        <v>1950</v>
      </c>
      <c r="E135" s="5" t="s">
        <v>1951</v>
      </c>
      <c r="F135" s="5" t="s">
        <v>1952</v>
      </c>
      <c r="G135" s="5" t="s">
        <v>1434</v>
      </c>
      <c r="H135" s="5" t="s">
        <v>1953</v>
      </c>
      <c r="J135" s="5" t="s">
        <v>2897</v>
      </c>
    </row>
    <row r="136" spans="1:10">
      <c r="A136" s="5">
        <v>135</v>
      </c>
      <c r="B136" s="5" t="s">
        <v>1417</v>
      </c>
      <c r="C136" s="5" t="s">
        <v>168</v>
      </c>
      <c r="D136" s="5" t="s">
        <v>1954</v>
      </c>
      <c r="E136" s="5" t="s">
        <v>1955</v>
      </c>
      <c r="F136" s="5" t="s">
        <v>1956</v>
      </c>
      <c r="G136" s="5" t="s">
        <v>1430</v>
      </c>
      <c r="H136" s="5" t="s">
        <v>1957</v>
      </c>
      <c r="J136" s="5" t="s">
        <v>2897</v>
      </c>
    </row>
    <row r="137" spans="1:10">
      <c r="A137" s="5">
        <v>136</v>
      </c>
      <c r="B137" s="5" t="s">
        <v>1417</v>
      </c>
      <c r="C137" s="5" t="s">
        <v>168</v>
      </c>
      <c r="D137" s="5" t="s">
        <v>1958</v>
      </c>
      <c r="E137" s="5" t="s">
        <v>1959</v>
      </c>
      <c r="F137" s="5" t="s">
        <v>1960</v>
      </c>
      <c r="G137" s="5" t="s">
        <v>1523</v>
      </c>
      <c r="J137" s="5" t="s">
        <v>2897</v>
      </c>
    </row>
    <row r="138" spans="1:10">
      <c r="A138" s="5">
        <v>137</v>
      </c>
      <c r="B138" s="5" t="s">
        <v>1417</v>
      </c>
      <c r="C138" s="5" t="s">
        <v>168</v>
      </c>
      <c r="D138" s="5" t="s">
        <v>1961</v>
      </c>
      <c r="E138" s="5" t="s">
        <v>1962</v>
      </c>
      <c r="F138" s="5" t="s">
        <v>1963</v>
      </c>
      <c r="G138" s="5" t="s">
        <v>1964</v>
      </c>
      <c r="H138" s="5" t="s">
        <v>1965</v>
      </c>
      <c r="J138" s="5" t="s">
        <v>2897</v>
      </c>
    </row>
    <row r="139" spans="1:10">
      <c r="A139" s="5">
        <v>138</v>
      </c>
      <c r="B139" s="5" t="s">
        <v>1417</v>
      </c>
      <c r="C139" s="5" t="s">
        <v>168</v>
      </c>
      <c r="D139" s="5" t="s">
        <v>1966</v>
      </c>
      <c r="E139" s="5" t="s">
        <v>1967</v>
      </c>
      <c r="F139" s="5" t="s">
        <v>1968</v>
      </c>
      <c r="G139" s="5" t="s">
        <v>1536</v>
      </c>
      <c r="J139" s="5" t="s">
        <v>2897</v>
      </c>
    </row>
    <row r="140" spans="1:10">
      <c r="A140" s="5">
        <v>139</v>
      </c>
      <c r="B140" s="5" t="s">
        <v>1417</v>
      </c>
      <c r="C140" s="5" t="s">
        <v>168</v>
      </c>
      <c r="D140" s="5" t="s">
        <v>1969</v>
      </c>
      <c r="E140" s="5" t="s">
        <v>1970</v>
      </c>
      <c r="F140" s="5" t="s">
        <v>1971</v>
      </c>
      <c r="G140" s="5" t="s">
        <v>1547</v>
      </c>
      <c r="H140" s="5" t="s">
        <v>1972</v>
      </c>
      <c r="J140" s="5" t="s">
        <v>2897</v>
      </c>
    </row>
    <row r="141" spans="1:10">
      <c r="A141" s="5">
        <v>140</v>
      </c>
      <c r="B141" s="5" t="s">
        <v>1417</v>
      </c>
      <c r="C141" s="5" t="s">
        <v>168</v>
      </c>
      <c r="D141" s="5" t="s">
        <v>1973</v>
      </c>
      <c r="E141" s="5" t="s">
        <v>1974</v>
      </c>
      <c r="F141" s="5" t="s">
        <v>1975</v>
      </c>
      <c r="G141" s="5" t="s">
        <v>1523</v>
      </c>
      <c r="J141" s="5" t="s">
        <v>2897</v>
      </c>
    </row>
    <row r="142" spans="1:10">
      <c r="A142" s="5">
        <v>141</v>
      </c>
      <c r="B142" s="5" t="s">
        <v>1417</v>
      </c>
      <c r="C142" s="5" t="s">
        <v>168</v>
      </c>
      <c r="D142" s="5" t="s">
        <v>1976</v>
      </c>
      <c r="E142" s="5" t="s">
        <v>1977</v>
      </c>
      <c r="F142" s="5" t="s">
        <v>1978</v>
      </c>
      <c r="G142" s="5" t="s">
        <v>1629</v>
      </c>
      <c r="J142" s="5" t="s">
        <v>2897</v>
      </c>
    </row>
    <row r="143" spans="1:10">
      <c r="A143" s="5">
        <v>142</v>
      </c>
      <c r="B143" s="5" t="s">
        <v>1417</v>
      </c>
      <c r="C143" s="5" t="s">
        <v>168</v>
      </c>
      <c r="D143" s="5" t="s">
        <v>1979</v>
      </c>
      <c r="E143" s="5" t="s">
        <v>1980</v>
      </c>
      <c r="F143" s="5" t="s">
        <v>1981</v>
      </c>
      <c r="G143" s="5" t="s">
        <v>1715</v>
      </c>
      <c r="J143" s="5" t="s">
        <v>2897</v>
      </c>
    </row>
    <row r="144" spans="1:10">
      <c r="A144" s="5">
        <v>143</v>
      </c>
      <c r="B144" s="5" t="s">
        <v>1417</v>
      </c>
      <c r="C144" s="5" t="s">
        <v>168</v>
      </c>
      <c r="D144" s="5" t="s">
        <v>1982</v>
      </c>
      <c r="E144" s="5" t="s">
        <v>1983</v>
      </c>
      <c r="F144" s="5" t="s">
        <v>1984</v>
      </c>
      <c r="G144" s="5" t="s">
        <v>1711</v>
      </c>
      <c r="H144" s="5" t="s">
        <v>1662</v>
      </c>
      <c r="J144" s="5" t="s">
        <v>2897</v>
      </c>
    </row>
    <row r="145" spans="1:10">
      <c r="A145" s="5">
        <v>144</v>
      </c>
      <c r="B145" s="5" t="s">
        <v>1417</v>
      </c>
      <c r="C145" s="5" t="s">
        <v>168</v>
      </c>
      <c r="D145" s="5" t="s">
        <v>1985</v>
      </c>
      <c r="E145" s="5" t="s">
        <v>1986</v>
      </c>
      <c r="F145" s="5" t="s">
        <v>1987</v>
      </c>
      <c r="G145" s="5" t="s">
        <v>1547</v>
      </c>
      <c r="H145" s="5" t="s">
        <v>1988</v>
      </c>
      <c r="J145" s="5" t="s">
        <v>2897</v>
      </c>
    </row>
    <row r="146" spans="1:10">
      <c r="A146" s="5">
        <v>145</v>
      </c>
      <c r="B146" s="5" t="s">
        <v>1417</v>
      </c>
      <c r="C146" s="5" t="s">
        <v>168</v>
      </c>
      <c r="D146" s="5" t="s">
        <v>1989</v>
      </c>
      <c r="E146" s="5" t="s">
        <v>1990</v>
      </c>
      <c r="F146" s="5" t="s">
        <v>1991</v>
      </c>
      <c r="G146" s="5" t="s">
        <v>1593</v>
      </c>
      <c r="J146" s="5" t="s">
        <v>2897</v>
      </c>
    </row>
    <row r="147" spans="1:10">
      <c r="A147" s="5">
        <v>146</v>
      </c>
      <c r="B147" s="5" t="s">
        <v>1417</v>
      </c>
      <c r="C147" s="5" t="s">
        <v>168</v>
      </c>
      <c r="D147" s="5" t="s">
        <v>1992</v>
      </c>
      <c r="E147" s="5" t="s">
        <v>1993</v>
      </c>
      <c r="F147" s="5" t="s">
        <v>1994</v>
      </c>
      <c r="G147" s="5" t="s">
        <v>1448</v>
      </c>
      <c r="H147" s="5" t="s">
        <v>1995</v>
      </c>
      <c r="J147" s="5" t="s">
        <v>2897</v>
      </c>
    </row>
    <row r="148" spans="1:10">
      <c r="A148" s="5">
        <v>147</v>
      </c>
      <c r="B148" s="5" t="s">
        <v>1417</v>
      </c>
      <c r="C148" s="5" t="s">
        <v>168</v>
      </c>
      <c r="D148" s="5" t="s">
        <v>1996</v>
      </c>
      <c r="E148" s="5" t="s">
        <v>1997</v>
      </c>
      <c r="F148" s="5" t="s">
        <v>1998</v>
      </c>
      <c r="G148" s="5" t="s">
        <v>1434</v>
      </c>
      <c r="H148" s="5" t="s">
        <v>1999</v>
      </c>
      <c r="J148" s="5" t="s">
        <v>2897</v>
      </c>
    </row>
    <row r="149" spans="1:10">
      <c r="A149" s="5">
        <v>148</v>
      </c>
      <c r="B149" s="5" t="s">
        <v>1417</v>
      </c>
      <c r="C149" s="5" t="s">
        <v>168</v>
      </c>
      <c r="D149" s="5" t="s">
        <v>2000</v>
      </c>
      <c r="E149" s="5" t="s">
        <v>2001</v>
      </c>
      <c r="F149" s="5" t="s">
        <v>2002</v>
      </c>
      <c r="G149" s="5" t="s">
        <v>1565</v>
      </c>
      <c r="H149" s="5" t="s">
        <v>1662</v>
      </c>
      <c r="J149" s="5" t="s">
        <v>2897</v>
      </c>
    </row>
    <row r="150" spans="1:10">
      <c r="A150" s="5">
        <v>149</v>
      </c>
      <c r="B150" s="5" t="s">
        <v>1417</v>
      </c>
      <c r="C150" s="5" t="s">
        <v>168</v>
      </c>
      <c r="D150" s="5" t="s">
        <v>2003</v>
      </c>
      <c r="E150" s="5" t="s">
        <v>2004</v>
      </c>
      <c r="F150" s="5" t="s">
        <v>2005</v>
      </c>
      <c r="G150" s="5" t="s">
        <v>1448</v>
      </c>
      <c r="H150" s="5" t="s">
        <v>2006</v>
      </c>
      <c r="J150" s="5" t="s">
        <v>2897</v>
      </c>
    </row>
    <row r="151" spans="1:10">
      <c r="A151" s="5">
        <v>150</v>
      </c>
      <c r="B151" s="5" t="s">
        <v>1417</v>
      </c>
      <c r="C151" s="5" t="s">
        <v>168</v>
      </c>
      <c r="D151" s="5" t="s">
        <v>2007</v>
      </c>
      <c r="E151" s="5" t="s">
        <v>2008</v>
      </c>
      <c r="F151" s="5" t="s">
        <v>2009</v>
      </c>
      <c r="G151" s="5" t="s">
        <v>1547</v>
      </c>
      <c r="H151" s="5" t="s">
        <v>2010</v>
      </c>
      <c r="J151" s="5" t="s">
        <v>2897</v>
      </c>
    </row>
    <row r="152" spans="1:10">
      <c r="A152" s="5">
        <v>151</v>
      </c>
      <c r="B152" s="5" t="s">
        <v>1417</v>
      </c>
      <c r="C152" s="5" t="s">
        <v>168</v>
      </c>
      <c r="D152" s="5" t="s">
        <v>2011</v>
      </c>
      <c r="E152" s="5" t="s">
        <v>2012</v>
      </c>
      <c r="F152" s="5" t="s">
        <v>2013</v>
      </c>
      <c r="G152" s="5" t="s">
        <v>1666</v>
      </c>
      <c r="H152" s="5" t="s">
        <v>2014</v>
      </c>
      <c r="J152" s="5" t="s">
        <v>2897</v>
      </c>
    </row>
    <row r="153" spans="1:10">
      <c r="A153" s="5">
        <v>152</v>
      </c>
      <c r="B153" s="5" t="s">
        <v>1417</v>
      </c>
      <c r="C153" s="5" t="s">
        <v>168</v>
      </c>
      <c r="D153" s="5" t="s">
        <v>2015</v>
      </c>
      <c r="E153" s="5" t="s">
        <v>2016</v>
      </c>
      <c r="F153" s="5" t="s">
        <v>2017</v>
      </c>
      <c r="G153" s="5" t="s">
        <v>1735</v>
      </c>
      <c r="H153" s="5" t="s">
        <v>1774</v>
      </c>
      <c r="J153" s="5" t="s">
        <v>2897</v>
      </c>
    </row>
    <row r="154" spans="1:10">
      <c r="A154" s="5">
        <v>153</v>
      </c>
      <c r="B154" s="5" t="s">
        <v>1417</v>
      </c>
      <c r="C154" s="5" t="s">
        <v>168</v>
      </c>
      <c r="D154" s="5" t="s">
        <v>2018</v>
      </c>
      <c r="E154" s="5" t="s">
        <v>2019</v>
      </c>
      <c r="F154" s="5" t="s">
        <v>2020</v>
      </c>
      <c r="G154" s="5" t="s">
        <v>1528</v>
      </c>
      <c r="J154" s="5" t="s">
        <v>2897</v>
      </c>
    </row>
    <row r="155" spans="1:10">
      <c r="A155" s="5">
        <v>154</v>
      </c>
      <c r="B155" s="5" t="s">
        <v>1417</v>
      </c>
      <c r="C155" s="5" t="s">
        <v>168</v>
      </c>
      <c r="D155" s="5" t="s">
        <v>2021</v>
      </c>
      <c r="E155" s="5" t="s">
        <v>2022</v>
      </c>
      <c r="F155" s="5" t="s">
        <v>2023</v>
      </c>
      <c r="G155" s="5" t="s">
        <v>1528</v>
      </c>
      <c r="H155" s="5" t="s">
        <v>2024</v>
      </c>
      <c r="J155" s="5" t="s">
        <v>2897</v>
      </c>
    </row>
    <row r="156" spans="1:10">
      <c r="A156" s="5">
        <v>155</v>
      </c>
      <c r="B156" s="5" t="s">
        <v>1417</v>
      </c>
      <c r="C156" s="5" t="s">
        <v>168</v>
      </c>
      <c r="D156" s="5" t="s">
        <v>2025</v>
      </c>
      <c r="E156" s="5" t="s">
        <v>2026</v>
      </c>
      <c r="F156" s="5" t="s">
        <v>2027</v>
      </c>
      <c r="G156" s="5" t="s">
        <v>1425</v>
      </c>
      <c r="H156" s="5" t="s">
        <v>2028</v>
      </c>
      <c r="J156" s="5" t="s">
        <v>2897</v>
      </c>
    </row>
    <row r="157" spans="1:10">
      <c r="A157" s="5">
        <v>156</v>
      </c>
      <c r="B157" s="5" t="s">
        <v>1417</v>
      </c>
      <c r="C157" s="5" t="s">
        <v>168</v>
      </c>
      <c r="D157" s="5" t="s">
        <v>2029</v>
      </c>
      <c r="E157" s="5" t="s">
        <v>2030</v>
      </c>
      <c r="F157" s="5" t="s">
        <v>2031</v>
      </c>
      <c r="G157" s="5" t="s">
        <v>1523</v>
      </c>
      <c r="H157" s="5" t="s">
        <v>2032</v>
      </c>
      <c r="J157" s="5" t="s">
        <v>2897</v>
      </c>
    </row>
    <row r="158" spans="1:10">
      <c r="A158" s="5">
        <v>157</v>
      </c>
      <c r="B158" s="5" t="s">
        <v>1417</v>
      </c>
      <c r="C158" s="5" t="s">
        <v>168</v>
      </c>
      <c r="D158" s="5" t="s">
        <v>2033</v>
      </c>
      <c r="E158" s="5" t="s">
        <v>2034</v>
      </c>
      <c r="F158" s="5" t="s">
        <v>2035</v>
      </c>
      <c r="G158" s="5" t="s">
        <v>1528</v>
      </c>
      <c r="H158" s="5" t="s">
        <v>2036</v>
      </c>
      <c r="J158" s="5" t="s">
        <v>2897</v>
      </c>
    </row>
    <row r="159" spans="1:10">
      <c r="A159" s="5">
        <v>158</v>
      </c>
      <c r="B159" s="5" t="s">
        <v>1417</v>
      </c>
      <c r="C159" s="5" t="s">
        <v>168</v>
      </c>
      <c r="D159" s="5" t="s">
        <v>2037</v>
      </c>
      <c r="E159" s="5" t="s">
        <v>2038</v>
      </c>
      <c r="F159" s="5" t="s">
        <v>2039</v>
      </c>
      <c r="G159" s="5" t="s">
        <v>1430</v>
      </c>
      <c r="H159" s="5" t="s">
        <v>2040</v>
      </c>
      <c r="J159" s="5" t="s">
        <v>2897</v>
      </c>
    </row>
    <row r="160" spans="1:10">
      <c r="A160" s="5">
        <v>159</v>
      </c>
      <c r="B160" s="5" t="s">
        <v>1417</v>
      </c>
      <c r="C160" s="5" t="s">
        <v>168</v>
      </c>
      <c r="D160" s="5" t="s">
        <v>2041</v>
      </c>
      <c r="E160" s="5" t="s">
        <v>2042</v>
      </c>
      <c r="F160" s="5" t="s">
        <v>2043</v>
      </c>
      <c r="G160" s="5" t="s">
        <v>1651</v>
      </c>
      <c r="J160" s="5" t="s">
        <v>2897</v>
      </c>
    </row>
    <row r="161" spans="1:10">
      <c r="A161" s="5">
        <v>160</v>
      </c>
      <c r="B161" s="5" t="s">
        <v>1417</v>
      </c>
      <c r="C161" s="5" t="s">
        <v>168</v>
      </c>
      <c r="D161" s="5" t="s">
        <v>2044</v>
      </c>
      <c r="E161" s="5" t="s">
        <v>2045</v>
      </c>
      <c r="F161" s="5" t="s">
        <v>2046</v>
      </c>
      <c r="G161" s="5" t="s">
        <v>1666</v>
      </c>
      <c r="H161" s="5" t="s">
        <v>2047</v>
      </c>
      <c r="J161" s="5" t="s">
        <v>2897</v>
      </c>
    </row>
    <row r="162" spans="1:10">
      <c r="A162" s="5">
        <v>161</v>
      </c>
      <c r="B162" s="5" t="s">
        <v>1417</v>
      </c>
      <c r="C162" s="5" t="s">
        <v>168</v>
      </c>
      <c r="D162" s="5" t="s">
        <v>2048</v>
      </c>
      <c r="E162" s="5" t="s">
        <v>2049</v>
      </c>
      <c r="F162" s="5" t="s">
        <v>2050</v>
      </c>
      <c r="G162" s="5" t="s">
        <v>1706</v>
      </c>
      <c r="H162" s="5" t="s">
        <v>2051</v>
      </c>
      <c r="J162" s="5" t="s">
        <v>2897</v>
      </c>
    </row>
    <row r="163" spans="1:10">
      <c r="A163" s="5">
        <v>162</v>
      </c>
      <c r="B163" s="5" t="s">
        <v>1417</v>
      </c>
      <c r="C163" s="5" t="s">
        <v>168</v>
      </c>
      <c r="D163" s="5" t="s">
        <v>2052</v>
      </c>
      <c r="E163" s="5" t="s">
        <v>2053</v>
      </c>
      <c r="F163" s="5" t="s">
        <v>2054</v>
      </c>
      <c r="G163" s="5" t="s">
        <v>1706</v>
      </c>
      <c r="H163" s="5" t="s">
        <v>2036</v>
      </c>
      <c r="J163" s="5" t="s">
        <v>2897</v>
      </c>
    </row>
    <row r="164" spans="1:10">
      <c r="A164" s="5">
        <v>163</v>
      </c>
      <c r="B164" s="5" t="s">
        <v>1417</v>
      </c>
      <c r="C164" s="5" t="s">
        <v>168</v>
      </c>
      <c r="D164" s="5" t="s">
        <v>2055</v>
      </c>
      <c r="E164" s="5" t="s">
        <v>2056</v>
      </c>
      <c r="F164" s="5" t="s">
        <v>2057</v>
      </c>
      <c r="G164" s="5" t="s">
        <v>1706</v>
      </c>
      <c r="H164" s="5" t="s">
        <v>2058</v>
      </c>
      <c r="J164" s="5" t="s">
        <v>2897</v>
      </c>
    </row>
    <row r="165" spans="1:10">
      <c r="A165" s="5">
        <v>164</v>
      </c>
      <c r="B165" s="5" t="s">
        <v>1417</v>
      </c>
      <c r="C165" s="5" t="s">
        <v>168</v>
      </c>
      <c r="D165" s="5" t="s">
        <v>2059</v>
      </c>
      <c r="E165" s="5" t="s">
        <v>2060</v>
      </c>
      <c r="F165" s="5" t="s">
        <v>2061</v>
      </c>
      <c r="G165" s="5" t="s">
        <v>1735</v>
      </c>
      <c r="H165" s="5" t="s">
        <v>2062</v>
      </c>
      <c r="J165" s="5" t="s">
        <v>2897</v>
      </c>
    </row>
    <row r="166" spans="1:10">
      <c r="A166" s="5">
        <v>165</v>
      </c>
      <c r="B166" s="5" t="s">
        <v>1417</v>
      </c>
      <c r="C166" s="5" t="s">
        <v>168</v>
      </c>
      <c r="D166" s="5" t="s">
        <v>2063</v>
      </c>
      <c r="E166" s="5" t="s">
        <v>2064</v>
      </c>
      <c r="F166" s="5" t="s">
        <v>2065</v>
      </c>
      <c r="G166" s="5" t="s">
        <v>1598</v>
      </c>
      <c r="H166" s="5" t="s">
        <v>2066</v>
      </c>
      <c r="J166" s="5" t="s">
        <v>2897</v>
      </c>
    </row>
    <row r="167" spans="1:10">
      <c r="A167" s="5">
        <v>166</v>
      </c>
      <c r="B167" s="5" t="s">
        <v>1417</v>
      </c>
      <c r="C167" s="5" t="s">
        <v>168</v>
      </c>
      <c r="D167" s="5" t="s">
        <v>2067</v>
      </c>
      <c r="E167" s="5" t="s">
        <v>2068</v>
      </c>
      <c r="F167" s="5" t="s">
        <v>2069</v>
      </c>
      <c r="G167" s="5" t="s">
        <v>1536</v>
      </c>
      <c r="H167" s="5" t="s">
        <v>2070</v>
      </c>
      <c r="J167" s="5" t="s">
        <v>2897</v>
      </c>
    </row>
    <row r="168" spans="1:10">
      <c r="A168" s="5">
        <v>167</v>
      </c>
      <c r="B168" s="5" t="s">
        <v>1417</v>
      </c>
      <c r="C168" s="5" t="s">
        <v>168</v>
      </c>
      <c r="D168" s="5" t="s">
        <v>2071</v>
      </c>
      <c r="E168" s="5" t="s">
        <v>2072</v>
      </c>
      <c r="F168" s="5" t="s">
        <v>2073</v>
      </c>
      <c r="G168" s="5" t="s">
        <v>1565</v>
      </c>
      <c r="H168" s="5" t="s">
        <v>2074</v>
      </c>
      <c r="J168" s="5" t="s">
        <v>2897</v>
      </c>
    </row>
    <row r="169" spans="1:10">
      <c r="A169" s="5">
        <v>168</v>
      </c>
      <c r="B169" s="5" t="s">
        <v>1417</v>
      </c>
      <c r="C169" s="5" t="s">
        <v>168</v>
      </c>
      <c r="D169" s="5" t="s">
        <v>2075</v>
      </c>
      <c r="E169" s="5" t="s">
        <v>2076</v>
      </c>
      <c r="F169" s="5" t="s">
        <v>2077</v>
      </c>
      <c r="G169" s="5" t="s">
        <v>1598</v>
      </c>
      <c r="H169" s="5" t="s">
        <v>2078</v>
      </c>
      <c r="J169" s="5" t="s">
        <v>2897</v>
      </c>
    </row>
    <row r="170" spans="1:10">
      <c r="A170" s="5">
        <v>169</v>
      </c>
      <c r="B170" s="5" t="s">
        <v>1417</v>
      </c>
      <c r="C170" s="5" t="s">
        <v>168</v>
      </c>
      <c r="D170" s="5" t="s">
        <v>2079</v>
      </c>
      <c r="E170" s="5" t="s">
        <v>2080</v>
      </c>
      <c r="F170" s="5" t="s">
        <v>2081</v>
      </c>
      <c r="G170" s="5" t="s">
        <v>1760</v>
      </c>
      <c r="H170" s="5" t="s">
        <v>2082</v>
      </c>
      <c r="J170" s="5" t="s">
        <v>2897</v>
      </c>
    </row>
    <row r="171" spans="1:10">
      <c r="A171" s="5">
        <v>170</v>
      </c>
      <c r="B171" s="5" t="s">
        <v>1417</v>
      </c>
      <c r="C171" s="5" t="s">
        <v>168</v>
      </c>
      <c r="D171" s="5" t="s">
        <v>2083</v>
      </c>
      <c r="E171" s="5" t="s">
        <v>2084</v>
      </c>
      <c r="F171" s="5" t="s">
        <v>2085</v>
      </c>
      <c r="G171" s="5" t="s">
        <v>1629</v>
      </c>
      <c r="H171" s="5" t="s">
        <v>2086</v>
      </c>
      <c r="J171" s="5" t="s">
        <v>2897</v>
      </c>
    </row>
    <row r="172" spans="1:10">
      <c r="A172" s="5">
        <v>171</v>
      </c>
      <c r="B172" s="5" t="s">
        <v>1417</v>
      </c>
      <c r="C172" s="5" t="s">
        <v>168</v>
      </c>
      <c r="D172" s="5" t="s">
        <v>2087</v>
      </c>
      <c r="E172" s="5" t="s">
        <v>2088</v>
      </c>
      <c r="F172" s="5" t="s">
        <v>2089</v>
      </c>
      <c r="G172" s="5" t="s">
        <v>1456</v>
      </c>
      <c r="H172" s="5" t="s">
        <v>2090</v>
      </c>
      <c r="J172" s="5" t="s">
        <v>2897</v>
      </c>
    </row>
    <row r="173" spans="1:10">
      <c r="A173" s="5">
        <v>172</v>
      </c>
      <c r="B173" s="5" t="s">
        <v>1417</v>
      </c>
      <c r="C173" s="5" t="s">
        <v>168</v>
      </c>
      <c r="D173" s="5" t="s">
        <v>2091</v>
      </c>
      <c r="E173" s="5" t="s">
        <v>2092</v>
      </c>
      <c r="F173" s="5" t="s">
        <v>2093</v>
      </c>
      <c r="G173" s="5" t="s">
        <v>1565</v>
      </c>
      <c r="H173" s="5" t="s">
        <v>1774</v>
      </c>
      <c r="J173" s="5" t="s">
        <v>2897</v>
      </c>
    </row>
    <row r="174" spans="1:10">
      <c r="A174" s="5">
        <v>173</v>
      </c>
      <c r="B174" s="5" t="s">
        <v>1417</v>
      </c>
      <c r="C174" s="5" t="s">
        <v>168</v>
      </c>
      <c r="D174" s="5" t="s">
        <v>2094</v>
      </c>
      <c r="E174" s="5" t="s">
        <v>2095</v>
      </c>
      <c r="F174" s="5" t="s">
        <v>2096</v>
      </c>
      <c r="G174" s="5" t="s">
        <v>1456</v>
      </c>
      <c r="H174" s="5" t="s">
        <v>1532</v>
      </c>
      <c r="J174" s="5" t="s">
        <v>2897</v>
      </c>
    </row>
    <row r="175" spans="1:10">
      <c r="A175" s="5">
        <v>174</v>
      </c>
      <c r="B175" s="5" t="s">
        <v>1417</v>
      </c>
      <c r="C175" s="5" t="s">
        <v>168</v>
      </c>
      <c r="D175" s="5" t="s">
        <v>2097</v>
      </c>
      <c r="E175" s="5" t="s">
        <v>2098</v>
      </c>
      <c r="F175" s="5" t="s">
        <v>2099</v>
      </c>
      <c r="G175" s="5" t="s">
        <v>1439</v>
      </c>
      <c r="H175" s="5" t="s">
        <v>2100</v>
      </c>
      <c r="J175" s="5" t="s">
        <v>2897</v>
      </c>
    </row>
    <row r="176" spans="1:10">
      <c r="A176" s="5">
        <v>175</v>
      </c>
      <c r="B176" s="5" t="s">
        <v>1417</v>
      </c>
      <c r="C176" s="5" t="s">
        <v>168</v>
      </c>
      <c r="D176" s="5" t="s">
        <v>2101</v>
      </c>
      <c r="E176" s="5" t="s">
        <v>2102</v>
      </c>
      <c r="F176" s="5" t="s">
        <v>2103</v>
      </c>
      <c r="G176" s="5" t="s">
        <v>1439</v>
      </c>
      <c r="H176" s="5" t="s">
        <v>2104</v>
      </c>
      <c r="J176" s="5" t="s">
        <v>2897</v>
      </c>
    </row>
    <row r="177" spans="1:10">
      <c r="A177" s="5">
        <v>176</v>
      </c>
      <c r="B177" s="5" t="s">
        <v>1417</v>
      </c>
      <c r="C177" s="5" t="s">
        <v>168</v>
      </c>
      <c r="D177" s="5" t="s">
        <v>2105</v>
      </c>
      <c r="E177" s="5" t="s">
        <v>2106</v>
      </c>
      <c r="F177" s="5" t="s">
        <v>2107</v>
      </c>
      <c r="G177" s="5" t="s">
        <v>2108</v>
      </c>
      <c r="J177" s="5" t="s">
        <v>2897</v>
      </c>
    </row>
    <row r="178" spans="1:10">
      <c r="A178" s="5">
        <v>177</v>
      </c>
      <c r="B178" s="5" t="s">
        <v>1417</v>
      </c>
      <c r="C178" s="5" t="s">
        <v>168</v>
      </c>
      <c r="D178" s="5" t="s">
        <v>2109</v>
      </c>
      <c r="E178" s="5" t="s">
        <v>2110</v>
      </c>
      <c r="F178" s="5" t="s">
        <v>2111</v>
      </c>
      <c r="G178" s="5" t="s">
        <v>1430</v>
      </c>
      <c r="H178" s="5" t="s">
        <v>2112</v>
      </c>
      <c r="J178" s="5" t="s">
        <v>2897</v>
      </c>
    </row>
    <row r="179" spans="1:10">
      <c r="A179" s="5">
        <v>178</v>
      </c>
      <c r="B179" s="5" t="s">
        <v>1417</v>
      </c>
      <c r="C179" s="5" t="s">
        <v>168</v>
      </c>
      <c r="D179" s="5" t="s">
        <v>2113</v>
      </c>
      <c r="E179" s="5" t="s">
        <v>2114</v>
      </c>
      <c r="F179" s="5" t="s">
        <v>2115</v>
      </c>
      <c r="G179" s="5" t="s">
        <v>1434</v>
      </c>
      <c r="H179" s="5" t="s">
        <v>2116</v>
      </c>
      <c r="J179" s="5" t="s">
        <v>2897</v>
      </c>
    </row>
    <row r="180" spans="1:10">
      <c r="A180" s="5">
        <v>179</v>
      </c>
      <c r="B180" s="5" t="s">
        <v>1417</v>
      </c>
      <c r="C180" s="5" t="s">
        <v>168</v>
      </c>
      <c r="D180" s="5" t="s">
        <v>2117</v>
      </c>
      <c r="E180" s="5" t="s">
        <v>2118</v>
      </c>
      <c r="F180" s="5" t="s">
        <v>2119</v>
      </c>
      <c r="G180" s="5" t="s">
        <v>1425</v>
      </c>
      <c r="H180" s="5" t="s">
        <v>2120</v>
      </c>
      <c r="J180" s="5" t="s">
        <v>2897</v>
      </c>
    </row>
    <row r="181" spans="1:10">
      <c r="A181" s="5">
        <v>180</v>
      </c>
      <c r="B181" s="5" t="s">
        <v>1417</v>
      </c>
      <c r="C181" s="5" t="s">
        <v>168</v>
      </c>
      <c r="D181" s="5" t="s">
        <v>2121</v>
      </c>
      <c r="E181" s="5" t="s">
        <v>2122</v>
      </c>
      <c r="F181" s="5" t="s">
        <v>2123</v>
      </c>
      <c r="G181" s="5" t="s">
        <v>1565</v>
      </c>
      <c r="J181" s="5" t="s">
        <v>2897</v>
      </c>
    </row>
    <row r="182" spans="1:10">
      <c r="A182" s="5">
        <v>181</v>
      </c>
      <c r="B182" s="5" t="s">
        <v>1417</v>
      </c>
      <c r="C182" s="5" t="s">
        <v>168</v>
      </c>
      <c r="D182" s="5" t="s">
        <v>2124</v>
      </c>
      <c r="E182" s="5" t="s">
        <v>2125</v>
      </c>
      <c r="F182" s="5" t="s">
        <v>2126</v>
      </c>
      <c r="G182" s="5" t="s">
        <v>1629</v>
      </c>
      <c r="H182" s="5" t="s">
        <v>2127</v>
      </c>
      <c r="J182" s="5" t="s">
        <v>2897</v>
      </c>
    </row>
    <row r="183" spans="1:10">
      <c r="A183" s="5">
        <v>182</v>
      </c>
      <c r="B183" s="5" t="s">
        <v>1417</v>
      </c>
      <c r="C183" s="5" t="s">
        <v>168</v>
      </c>
      <c r="D183" s="5" t="s">
        <v>2128</v>
      </c>
      <c r="E183" s="5" t="s">
        <v>2129</v>
      </c>
      <c r="F183" s="5" t="s">
        <v>2130</v>
      </c>
      <c r="G183" s="5" t="s">
        <v>1506</v>
      </c>
      <c r="J183" s="5" t="s">
        <v>2897</v>
      </c>
    </row>
    <row r="184" spans="1:10">
      <c r="A184" s="5">
        <v>183</v>
      </c>
      <c r="B184" s="5" t="s">
        <v>1417</v>
      </c>
      <c r="C184" s="5" t="s">
        <v>168</v>
      </c>
      <c r="D184" s="5" t="s">
        <v>2131</v>
      </c>
      <c r="E184" s="5" t="s">
        <v>2132</v>
      </c>
      <c r="F184" s="5" t="s">
        <v>2133</v>
      </c>
      <c r="G184" s="5" t="s">
        <v>1528</v>
      </c>
      <c r="J184" s="5" t="s">
        <v>2897</v>
      </c>
    </row>
    <row r="185" spans="1:10">
      <c r="A185" s="5">
        <v>184</v>
      </c>
      <c r="B185" s="5" t="s">
        <v>1417</v>
      </c>
      <c r="C185" s="5" t="s">
        <v>168</v>
      </c>
      <c r="D185" s="5" t="s">
        <v>2134</v>
      </c>
      <c r="E185" s="5" t="s">
        <v>2135</v>
      </c>
      <c r="F185" s="5" t="s">
        <v>2136</v>
      </c>
      <c r="G185" s="5" t="s">
        <v>1439</v>
      </c>
      <c r="J185" s="5" t="s">
        <v>2897</v>
      </c>
    </row>
    <row r="186" spans="1:10">
      <c r="A186" s="5">
        <v>185</v>
      </c>
      <c r="B186" s="5" t="s">
        <v>1417</v>
      </c>
      <c r="C186" s="5" t="s">
        <v>168</v>
      </c>
      <c r="D186" s="5" t="s">
        <v>2137</v>
      </c>
      <c r="E186" s="5" t="s">
        <v>2138</v>
      </c>
      <c r="F186" s="5" t="s">
        <v>2139</v>
      </c>
      <c r="G186" s="5" t="s">
        <v>1547</v>
      </c>
      <c r="H186" s="5" t="s">
        <v>2140</v>
      </c>
      <c r="J186" s="5" t="s">
        <v>2897</v>
      </c>
    </row>
    <row r="187" spans="1:10">
      <c r="A187" s="5">
        <v>186</v>
      </c>
      <c r="B187" s="5" t="s">
        <v>1417</v>
      </c>
      <c r="C187" s="5" t="s">
        <v>168</v>
      </c>
      <c r="D187" s="5" t="s">
        <v>2141</v>
      </c>
      <c r="E187" s="5" t="s">
        <v>2142</v>
      </c>
      <c r="F187" s="5" t="s">
        <v>2143</v>
      </c>
      <c r="G187" s="5" t="s">
        <v>1661</v>
      </c>
      <c r="J187" s="5" t="s">
        <v>2897</v>
      </c>
    </row>
    <row r="188" spans="1:10">
      <c r="A188" s="5">
        <v>187</v>
      </c>
      <c r="B188" s="5" t="s">
        <v>1417</v>
      </c>
      <c r="C188" s="5" t="s">
        <v>168</v>
      </c>
      <c r="D188" s="5" t="s">
        <v>2144</v>
      </c>
      <c r="E188" s="5" t="s">
        <v>2145</v>
      </c>
      <c r="F188" s="5" t="s">
        <v>2146</v>
      </c>
      <c r="G188" s="5" t="s">
        <v>1430</v>
      </c>
      <c r="H188" s="5" t="s">
        <v>2147</v>
      </c>
      <c r="J188" s="5" t="s">
        <v>2897</v>
      </c>
    </row>
    <row r="189" spans="1:10">
      <c r="A189" s="5">
        <v>188</v>
      </c>
      <c r="B189" s="5" t="s">
        <v>1417</v>
      </c>
      <c r="C189" s="5" t="s">
        <v>168</v>
      </c>
      <c r="D189" s="5" t="s">
        <v>2148</v>
      </c>
      <c r="E189" s="5" t="s">
        <v>2149</v>
      </c>
      <c r="F189" s="5" t="s">
        <v>2150</v>
      </c>
      <c r="G189" s="5" t="s">
        <v>1598</v>
      </c>
      <c r="H189" s="5" t="s">
        <v>2151</v>
      </c>
      <c r="J189" s="5" t="s">
        <v>2897</v>
      </c>
    </row>
    <row r="190" spans="1:10">
      <c r="A190" s="5">
        <v>189</v>
      </c>
      <c r="B190" s="5" t="s">
        <v>1417</v>
      </c>
      <c r="C190" s="5" t="s">
        <v>168</v>
      </c>
      <c r="D190" s="5" t="s">
        <v>2152</v>
      </c>
      <c r="E190" s="5" t="s">
        <v>2153</v>
      </c>
      <c r="F190" s="5" t="s">
        <v>2154</v>
      </c>
      <c r="G190" s="5" t="s">
        <v>1536</v>
      </c>
      <c r="H190" s="5" t="s">
        <v>2155</v>
      </c>
      <c r="J190" s="5" t="s">
        <v>2897</v>
      </c>
    </row>
    <row r="191" spans="1:10">
      <c r="A191" s="5">
        <v>190</v>
      </c>
      <c r="B191" s="5" t="s">
        <v>1417</v>
      </c>
      <c r="C191" s="5" t="s">
        <v>168</v>
      </c>
      <c r="D191" s="5" t="s">
        <v>2156</v>
      </c>
      <c r="E191" s="5" t="s">
        <v>2153</v>
      </c>
      <c r="F191" s="5" t="s">
        <v>2157</v>
      </c>
      <c r="G191" s="5" t="s">
        <v>1829</v>
      </c>
      <c r="J191" s="5" t="s">
        <v>2897</v>
      </c>
    </row>
    <row r="192" spans="1:10">
      <c r="A192" s="5">
        <v>191</v>
      </c>
      <c r="B192" s="5" t="s">
        <v>1417</v>
      </c>
      <c r="C192" s="5" t="s">
        <v>168</v>
      </c>
      <c r="D192" s="5" t="s">
        <v>2158</v>
      </c>
      <c r="E192" s="5" t="s">
        <v>2159</v>
      </c>
      <c r="F192" s="5" t="s">
        <v>2160</v>
      </c>
      <c r="G192" s="5" t="s">
        <v>1829</v>
      </c>
      <c r="H192" s="5" t="s">
        <v>2161</v>
      </c>
      <c r="J192" s="5" t="s">
        <v>2897</v>
      </c>
    </row>
    <row r="193" spans="1:10">
      <c r="A193" s="5">
        <v>192</v>
      </c>
      <c r="B193" s="5" t="s">
        <v>1417</v>
      </c>
      <c r="C193" s="5" t="s">
        <v>168</v>
      </c>
      <c r="D193" s="5" t="s">
        <v>2162</v>
      </c>
      <c r="E193" s="5" t="s">
        <v>2163</v>
      </c>
      <c r="F193" s="5" t="s">
        <v>2164</v>
      </c>
      <c r="G193" s="5" t="s">
        <v>2165</v>
      </c>
      <c r="H193" s="5" t="s">
        <v>2166</v>
      </c>
      <c r="J193" s="5" t="s">
        <v>2897</v>
      </c>
    </row>
    <row r="194" spans="1:10">
      <c r="A194" s="5">
        <v>193</v>
      </c>
      <c r="B194" s="5" t="s">
        <v>1417</v>
      </c>
      <c r="C194" s="5" t="s">
        <v>168</v>
      </c>
      <c r="D194" s="5" t="s">
        <v>2167</v>
      </c>
      <c r="E194" s="5" t="s">
        <v>2168</v>
      </c>
      <c r="F194" s="5" t="s">
        <v>2169</v>
      </c>
      <c r="G194" s="5" t="s">
        <v>1829</v>
      </c>
      <c r="H194" s="5" t="s">
        <v>2170</v>
      </c>
      <c r="J194" s="5" t="s">
        <v>2897</v>
      </c>
    </row>
    <row r="195" spans="1:10">
      <c r="A195" s="5">
        <v>194</v>
      </c>
      <c r="B195" s="5" t="s">
        <v>1417</v>
      </c>
      <c r="C195" s="5" t="s">
        <v>168</v>
      </c>
      <c r="D195" s="5" t="s">
        <v>2171</v>
      </c>
      <c r="E195" s="5" t="s">
        <v>2172</v>
      </c>
      <c r="F195" s="5" t="s">
        <v>2173</v>
      </c>
      <c r="G195" s="5" t="s">
        <v>1661</v>
      </c>
      <c r="J195" s="5" t="s">
        <v>2897</v>
      </c>
    </row>
    <row r="196" spans="1:10">
      <c r="A196" s="5">
        <v>195</v>
      </c>
      <c r="B196" s="5" t="s">
        <v>1417</v>
      </c>
      <c r="C196" s="5" t="s">
        <v>168</v>
      </c>
      <c r="D196" s="5" t="s">
        <v>2174</v>
      </c>
      <c r="E196" s="5" t="s">
        <v>2175</v>
      </c>
      <c r="F196" s="5" t="s">
        <v>2176</v>
      </c>
      <c r="G196" s="5" t="s">
        <v>2177</v>
      </c>
      <c r="H196" s="5" t="s">
        <v>2178</v>
      </c>
      <c r="J196" s="5" t="s">
        <v>2897</v>
      </c>
    </row>
    <row r="197" spans="1:10">
      <c r="A197" s="5">
        <v>196</v>
      </c>
      <c r="B197" s="5" t="s">
        <v>1417</v>
      </c>
      <c r="C197" s="5" t="s">
        <v>168</v>
      </c>
      <c r="D197" s="5" t="s">
        <v>2179</v>
      </c>
      <c r="E197" s="5" t="s">
        <v>2180</v>
      </c>
      <c r="F197" s="5" t="s">
        <v>2181</v>
      </c>
      <c r="G197" s="5" t="s">
        <v>1536</v>
      </c>
      <c r="H197" s="5" t="s">
        <v>2182</v>
      </c>
      <c r="J197" s="5" t="s">
        <v>2897</v>
      </c>
    </row>
    <row r="198" spans="1:10">
      <c r="A198" s="5">
        <v>197</v>
      </c>
      <c r="B198" s="5" t="s">
        <v>1417</v>
      </c>
      <c r="C198" s="5" t="s">
        <v>168</v>
      </c>
      <c r="D198" s="5" t="s">
        <v>2183</v>
      </c>
      <c r="E198" s="5" t="s">
        <v>2184</v>
      </c>
      <c r="F198" s="5" t="s">
        <v>2185</v>
      </c>
      <c r="G198" s="5" t="s">
        <v>1430</v>
      </c>
      <c r="J198" s="5" t="s">
        <v>2897</v>
      </c>
    </row>
    <row r="199" spans="1:10">
      <c r="A199" s="5">
        <v>198</v>
      </c>
      <c r="B199" s="5" t="s">
        <v>1417</v>
      </c>
      <c r="C199" s="5" t="s">
        <v>168</v>
      </c>
      <c r="D199" s="5" t="s">
        <v>2186</v>
      </c>
      <c r="E199" s="5" t="s">
        <v>2187</v>
      </c>
      <c r="F199" s="5" t="s">
        <v>2188</v>
      </c>
      <c r="G199" s="5" t="s">
        <v>1760</v>
      </c>
      <c r="H199" s="5" t="s">
        <v>2189</v>
      </c>
      <c r="J199" s="5" t="s">
        <v>2897</v>
      </c>
    </row>
    <row r="200" spans="1:10">
      <c r="A200" s="5">
        <v>199</v>
      </c>
      <c r="B200" s="5" t="s">
        <v>1417</v>
      </c>
      <c r="C200" s="5" t="s">
        <v>168</v>
      </c>
      <c r="D200" s="5" t="s">
        <v>2190</v>
      </c>
      <c r="E200" s="5" t="s">
        <v>2191</v>
      </c>
      <c r="F200" s="5" t="s">
        <v>2192</v>
      </c>
      <c r="G200" s="5" t="s">
        <v>2193</v>
      </c>
      <c r="H200" s="5" t="s">
        <v>2194</v>
      </c>
      <c r="J200" s="5" t="s">
        <v>2897</v>
      </c>
    </row>
    <row r="201" spans="1:10">
      <c r="A201" s="5">
        <v>200</v>
      </c>
      <c r="B201" s="5" t="s">
        <v>1417</v>
      </c>
      <c r="C201" s="5" t="s">
        <v>168</v>
      </c>
      <c r="D201" s="5" t="s">
        <v>2195</v>
      </c>
      <c r="E201" s="5" t="s">
        <v>2196</v>
      </c>
      <c r="F201" s="5" t="s">
        <v>2197</v>
      </c>
      <c r="G201" s="5" t="s">
        <v>1465</v>
      </c>
      <c r="H201" s="5" t="s">
        <v>2198</v>
      </c>
      <c r="J201" s="5" t="s">
        <v>2897</v>
      </c>
    </row>
    <row r="202" spans="1:10">
      <c r="A202" s="5">
        <v>201</v>
      </c>
      <c r="B202" s="5" t="s">
        <v>1417</v>
      </c>
      <c r="C202" s="5" t="s">
        <v>168</v>
      </c>
      <c r="D202" s="5" t="s">
        <v>2199</v>
      </c>
      <c r="E202" s="5" t="s">
        <v>2200</v>
      </c>
      <c r="F202" s="5" t="s">
        <v>2201</v>
      </c>
      <c r="G202" s="5" t="s">
        <v>1674</v>
      </c>
      <c r="H202" s="5" t="s">
        <v>2202</v>
      </c>
      <c r="J202" s="5" t="s">
        <v>2897</v>
      </c>
    </row>
    <row r="203" spans="1:10">
      <c r="A203" s="5">
        <v>202</v>
      </c>
      <c r="B203" s="5" t="s">
        <v>1417</v>
      </c>
      <c r="C203" s="5" t="s">
        <v>168</v>
      </c>
      <c r="D203" s="5" t="s">
        <v>2203</v>
      </c>
      <c r="E203" s="5" t="s">
        <v>2204</v>
      </c>
      <c r="F203" s="5" t="s">
        <v>2205</v>
      </c>
      <c r="G203" s="5" t="s">
        <v>2206</v>
      </c>
      <c r="J203" s="5" t="s">
        <v>2897</v>
      </c>
    </row>
    <row r="204" spans="1:10">
      <c r="A204" s="5">
        <v>203</v>
      </c>
      <c r="B204" s="5" t="s">
        <v>1417</v>
      </c>
      <c r="C204" s="5" t="s">
        <v>168</v>
      </c>
      <c r="D204" s="5" t="s">
        <v>2207</v>
      </c>
      <c r="E204" s="5" t="s">
        <v>2208</v>
      </c>
      <c r="F204" s="5" t="s">
        <v>2209</v>
      </c>
      <c r="G204" s="5" t="s">
        <v>1430</v>
      </c>
      <c r="J204" s="5" t="s">
        <v>2897</v>
      </c>
    </row>
    <row r="205" spans="1:10">
      <c r="A205" s="5">
        <v>204</v>
      </c>
      <c r="B205" s="5" t="s">
        <v>1417</v>
      </c>
      <c r="C205" s="5" t="s">
        <v>168</v>
      </c>
      <c r="D205" s="5" t="s">
        <v>2210</v>
      </c>
      <c r="E205" s="5" t="s">
        <v>2211</v>
      </c>
      <c r="F205" s="5" t="s">
        <v>2212</v>
      </c>
      <c r="G205" s="5" t="s">
        <v>1824</v>
      </c>
      <c r="H205" s="5" t="s">
        <v>2213</v>
      </c>
      <c r="J205" s="5" t="s">
        <v>2897</v>
      </c>
    </row>
    <row r="206" spans="1:10">
      <c r="A206" s="5">
        <v>205</v>
      </c>
      <c r="B206" s="5" t="s">
        <v>1417</v>
      </c>
      <c r="C206" s="5" t="s">
        <v>168</v>
      </c>
      <c r="D206" s="5" t="s">
        <v>2214</v>
      </c>
      <c r="E206" s="5" t="s">
        <v>2215</v>
      </c>
      <c r="F206" s="5" t="s">
        <v>2216</v>
      </c>
      <c r="G206" s="5" t="s">
        <v>1434</v>
      </c>
      <c r="J206" s="5" t="s">
        <v>2897</v>
      </c>
    </row>
    <row r="207" spans="1:10">
      <c r="A207" s="5">
        <v>206</v>
      </c>
      <c r="B207" s="5" t="s">
        <v>1417</v>
      </c>
      <c r="C207" s="5" t="s">
        <v>168</v>
      </c>
      <c r="D207" s="5" t="s">
        <v>2217</v>
      </c>
      <c r="E207" s="5" t="s">
        <v>2218</v>
      </c>
      <c r="F207" s="5" t="s">
        <v>2219</v>
      </c>
      <c r="G207" s="5" t="s">
        <v>1547</v>
      </c>
      <c r="H207" s="5" t="s">
        <v>2140</v>
      </c>
      <c r="J207" s="5" t="s">
        <v>2897</v>
      </c>
    </row>
    <row r="208" spans="1:10">
      <c r="A208" s="5">
        <v>207</v>
      </c>
      <c r="B208" s="5" t="s">
        <v>1417</v>
      </c>
      <c r="C208" s="5" t="s">
        <v>168</v>
      </c>
      <c r="D208" s="5" t="s">
        <v>2220</v>
      </c>
      <c r="E208" s="5" t="s">
        <v>2221</v>
      </c>
      <c r="F208" s="5" t="s">
        <v>2222</v>
      </c>
      <c r="G208" s="5" t="s">
        <v>2223</v>
      </c>
      <c r="J208" s="5" t="s">
        <v>2897</v>
      </c>
    </row>
    <row r="209" spans="1:10">
      <c r="A209" s="5">
        <v>208</v>
      </c>
      <c r="B209" s="5" t="s">
        <v>1417</v>
      </c>
      <c r="C209" s="5" t="s">
        <v>168</v>
      </c>
      <c r="D209" s="5" t="s">
        <v>2224</v>
      </c>
      <c r="E209" s="5" t="s">
        <v>2225</v>
      </c>
      <c r="F209" s="5" t="s">
        <v>2226</v>
      </c>
      <c r="G209" s="5" t="s">
        <v>1456</v>
      </c>
      <c r="J209" s="5" t="s">
        <v>2897</v>
      </c>
    </row>
    <row r="210" spans="1:10">
      <c r="A210" s="5">
        <v>209</v>
      </c>
      <c r="B210" s="5" t="s">
        <v>1417</v>
      </c>
      <c r="C210" s="5" t="s">
        <v>168</v>
      </c>
      <c r="D210" s="5" t="s">
        <v>2227</v>
      </c>
      <c r="E210" s="5" t="s">
        <v>2228</v>
      </c>
      <c r="F210" s="5" t="s">
        <v>2229</v>
      </c>
      <c r="G210" s="5" t="s">
        <v>1465</v>
      </c>
      <c r="H210" s="5" t="s">
        <v>2230</v>
      </c>
      <c r="J210" s="5" t="s">
        <v>2897</v>
      </c>
    </row>
    <row r="211" spans="1:10">
      <c r="A211" s="5">
        <v>210</v>
      </c>
      <c r="B211" s="5" t="s">
        <v>1417</v>
      </c>
      <c r="C211" s="5" t="s">
        <v>168</v>
      </c>
      <c r="D211" s="5" t="s">
        <v>2231</v>
      </c>
      <c r="E211" s="5" t="s">
        <v>2232</v>
      </c>
      <c r="F211" s="5" t="s">
        <v>2233</v>
      </c>
      <c r="G211" s="5" t="s">
        <v>1434</v>
      </c>
      <c r="H211" s="5" t="s">
        <v>2234</v>
      </c>
      <c r="J211" s="5" t="s">
        <v>2897</v>
      </c>
    </row>
    <row r="212" spans="1:10">
      <c r="A212" s="5">
        <v>211</v>
      </c>
      <c r="B212" s="5" t="s">
        <v>1417</v>
      </c>
      <c r="C212" s="5" t="s">
        <v>168</v>
      </c>
      <c r="D212" s="5" t="s">
        <v>2235</v>
      </c>
      <c r="E212" s="5" t="s">
        <v>2236</v>
      </c>
      <c r="F212" s="5" t="s">
        <v>2237</v>
      </c>
      <c r="G212" s="5" t="s">
        <v>1593</v>
      </c>
      <c r="H212" s="5" t="s">
        <v>2238</v>
      </c>
      <c r="J212" s="5" t="s">
        <v>2897</v>
      </c>
    </row>
    <row r="213" spans="1:10">
      <c r="A213" s="5">
        <v>212</v>
      </c>
      <c r="B213" s="5" t="s">
        <v>1417</v>
      </c>
      <c r="C213" s="5" t="s">
        <v>168</v>
      </c>
      <c r="D213" s="5" t="s">
        <v>2239</v>
      </c>
      <c r="E213" s="5" t="s">
        <v>2240</v>
      </c>
      <c r="F213" s="5" t="s">
        <v>2241</v>
      </c>
      <c r="G213" s="5" t="s">
        <v>1443</v>
      </c>
      <c r="H213" s="5" t="s">
        <v>2242</v>
      </c>
      <c r="J213" s="5" t="s">
        <v>2897</v>
      </c>
    </row>
    <row r="214" spans="1:10">
      <c r="A214" s="5">
        <v>213</v>
      </c>
      <c r="B214" s="5" t="s">
        <v>1417</v>
      </c>
      <c r="C214" s="5" t="s">
        <v>168</v>
      </c>
      <c r="D214" s="5" t="s">
        <v>2243</v>
      </c>
      <c r="E214" s="5" t="s">
        <v>2244</v>
      </c>
      <c r="F214" s="5" t="s">
        <v>2245</v>
      </c>
      <c r="G214" s="5" t="s">
        <v>1430</v>
      </c>
      <c r="H214" s="5" t="s">
        <v>2246</v>
      </c>
      <c r="J214" s="5" t="s">
        <v>2897</v>
      </c>
    </row>
    <row r="215" spans="1:10">
      <c r="A215" s="5">
        <v>214</v>
      </c>
      <c r="B215" s="5" t="s">
        <v>1417</v>
      </c>
      <c r="C215" s="5" t="s">
        <v>168</v>
      </c>
      <c r="D215" s="5" t="s">
        <v>2247</v>
      </c>
      <c r="E215" s="5" t="s">
        <v>2248</v>
      </c>
      <c r="F215" s="5" t="s">
        <v>2249</v>
      </c>
      <c r="G215" s="5" t="s">
        <v>1523</v>
      </c>
      <c r="J215" s="5" t="s">
        <v>2897</v>
      </c>
    </row>
    <row r="216" spans="1:10">
      <c r="A216" s="5">
        <v>215</v>
      </c>
      <c r="B216" s="5" t="s">
        <v>1417</v>
      </c>
      <c r="C216" s="5" t="s">
        <v>168</v>
      </c>
      <c r="D216" s="5" t="s">
        <v>2250</v>
      </c>
      <c r="E216" s="5" t="s">
        <v>2251</v>
      </c>
      <c r="F216" s="5" t="s">
        <v>2252</v>
      </c>
      <c r="G216" s="5" t="s">
        <v>1629</v>
      </c>
      <c r="J216" s="5" t="s">
        <v>2897</v>
      </c>
    </row>
    <row r="217" spans="1:10">
      <c r="A217" s="5">
        <v>216</v>
      </c>
      <c r="B217" s="5" t="s">
        <v>1417</v>
      </c>
      <c r="C217" s="5" t="s">
        <v>168</v>
      </c>
      <c r="D217" s="5" t="s">
        <v>2253</v>
      </c>
      <c r="E217" s="5" t="s">
        <v>2254</v>
      </c>
      <c r="F217" s="5" t="s">
        <v>2255</v>
      </c>
      <c r="G217" s="5" t="s">
        <v>1523</v>
      </c>
      <c r="J217" s="5" t="s">
        <v>2897</v>
      </c>
    </row>
    <row r="218" spans="1:10">
      <c r="A218" s="5">
        <v>217</v>
      </c>
      <c r="B218" s="5" t="s">
        <v>1417</v>
      </c>
      <c r="C218" s="5" t="s">
        <v>168</v>
      </c>
      <c r="D218" s="5" t="s">
        <v>2256</v>
      </c>
      <c r="E218" s="5" t="s">
        <v>2257</v>
      </c>
      <c r="F218" s="5" t="s">
        <v>2258</v>
      </c>
      <c r="G218" s="5" t="s">
        <v>1439</v>
      </c>
      <c r="H218" s="5" t="s">
        <v>2259</v>
      </c>
      <c r="J218" s="5" t="s">
        <v>2897</v>
      </c>
    </row>
    <row r="219" spans="1:10">
      <c r="A219" s="5">
        <v>218</v>
      </c>
      <c r="B219" s="5" t="s">
        <v>1417</v>
      </c>
      <c r="C219" s="5" t="s">
        <v>168</v>
      </c>
      <c r="D219" s="5" t="s">
        <v>2260</v>
      </c>
      <c r="E219" s="5" t="s">
        <v>2261</v>
      </c>
      <c r="F219" s="5" t="s">
        <v>2262</v>
      </c>
      <c r="G219" s="5" t="s">
        <v>1523</v>
      </c>
      <c r="H219" s="5" t="s">
        <v>2263</v>
      </c>
      <c r="J219" s="5" t="s">
        <v>2897</v>
      </c>
    </row>
    <row r="220" spans="1:10">
      <c r="A220" s="5">
        <v>219</v>
      </c>
      <c r="B220" s="5" t="s">
        <v>1417</v>
      </c>
      <c r="C220" s="5" t="s">
        <v>168</v>
      </c>
      <c r="D220" s="5" t="s">
        <v>2264</v>
      </c>
      <c r="E220" s="5" t="s">
        <v>2265</v>
      </c>
      <c r="F220" s="5" t="s">
        <v>2266</v>
      </c>
      <c r="G220" s="5" t="s">
        <v>1547</v>
      </c>
      <c r="H220" s="5" t="s">
        <v>2140</v>
      </c>
      <c r="J220" s="5" t="s">
        <v>2897</v>
      </c>
    </row>
    <row r="221" spans="1:10">
      <c r="A221" s="5">
        <v>220</v>
      </c>
      <c r="B221" s="5" t="s">
        <v>1417</v>
      </c>
      <c r="C221" s="5" t="s">
        <v>168</v>
      </c>
      <c r="D221" s="5" t="s">
        <v>2267</v>
      </c>
      <c r="E221" s="5" t="s">
        <v>2268</v>
      </c>
      <c r="F221" s="5" t="s">
        <v>2269</v>
      </c>
      <c r="G221" s="5" t="s">
        <v>1430</v>
      </c>
      <c r="H221" s="5" t="s">
        <v>2270</v>
      </c>
      <c r="J221" s="5" t="s">
        <v>2897</v>
      </c>
    </row>
    <row r="222" spans="1:10">
      <c r="A222" s="5">
        <v>221</v>
      </c>
      <c r="B222" s="5" t="s">
        <v>1417</v>
      </c>
      <c r="C222" s="5" t="s">
        <v>168</v>
      </c>
      <c r="D222" s="5" t="s">
        <v>2271</v>
      </c>
      <c r="E222" s="5" t="s">
        <v>2272</v>
      </c>
      <c r="F222" s="5" t="s">
        <v>2273</v>
      </c>
      <c r="G222" s="5" t="s">
        <v>1430</v>
      </c>
      <c r="H222" s="5" t="s">
        <v>2274</v>
      </c>
      <c r="J222" s="5" t="s">
        <v>2897</v>
      </c>
    </row>
    <row r="223" spans="1:10">
      <c r="A223" s="5">
        <v>222</v>
      </c>
      <c r="B223" s="5" t="s">
        <v>1417</v>
      </c>
      <c r="C223" s="5" t="s">
        <v>168</v>
      </c>
      <c r="D223" s="5" t="s">
        <v>2275</v>
      </c>
      <c r="E223" s="5" t="s">
        <v>2276</v>
      </c>
      <c r="F223" s="5" t="s">
        <v>2277</v>
      </c>
      <c r="G223" s="5" t="s">
        <v>1547</v>
      </c>
      <c r="H223" s="5" t="s">
        <v>2140</v>
      </c>
      <c r="J223" s="5" t="s">
        <v>2897</v>
      </c>
    </row>
    <row r="224" spans="1:10">
      <c r="A224" s="5">
        <v>223</v>
      </c>
      <c r="B224" s="5" t="s">
        <v>1417</v>
      </c>
      <c r="C224" s="5" t="s">
        <v>168</v>
      </c>
      <c r="D224" s="5" t="s">
        <v>2278</v>
      </c>
      <c r="E224" s="5" t="s">
        <v>2279</v>
      </c>
      <c r="F224" s="5" t="s">
        <v>2280</v>
      </c>
      <c r="G224" s="5" t="s">
        <v>1448</v>
      </c>
      <c r="H224" s="5" t="s">
        <v>2281</v>
      </c>
      <c r="J224" s="5" t="s">
        <v>2897</v>
      </c>
    </row>
    <row r="225" spans="1:10">
      <c r="A225" s="5">
        <v>224</v>
      </c>
      <c r="B225" s="5" t="s">
        <v>1417</v>
      </c>
      <c r="C225" s="5" t="s">
        <v>168</v>
      </c>
      <c r="D225" s="5" t="s">
        <v>2282</v>
      </c>
      <c r="E225" s="5" t="s">
        <v>2283</v>
      </c>
      <c r="F225" s="5" t="s">
        <v>2284</v>
      </c>
      <c r="G225" s="5" t="s">
        <v>2193</v>
      </c>
      <c r="J225" s="5" t="s">
        <v>2897</v>
      </c>
    </row>
    <row r="226" spans="1:10">
      <c r="A226" s="5">
        <v>225</v>
      </c>
      <c r="B226" s="5" t="s">
        <v>1417</v>
      </c>
      <c r="C226" s="5" t="s">
        <v>168</v>
      </c>
      <c r="D226" s="5" t="s">
        <v>2285</v>
      </c>
      <c r="E226" s="5" t="s">
        <v>2286</v>
      </c>
      <c r="F226" s="5" t="s">
        <v>2287</v>
      </c>
      <c r="G226" s="5" t="s">
        <v>1547</v>
      </c>
      <c r="H226" s="5" t="s">
        <v>2140</v>
      </c>
      <c r="J226" s="5" t="s">
        <v>2897</v>
      </c>
    </row>
    <row r="227" spans="1:10">
      <c r="A227" s="5">
        <v>226</v>
      </c>
      <c r="B227" s="5" t="s">
        <v>1417</v>
      </c>
      <c r="C227" s="5" t="s">
        <v>168</v>
      </c>
      <c r="D227" s="5" t="s">
        <v>2288</v>
      </c>
      <c r="E227" s="5" t="s">
        <v>2289</v>
      </c>
      <c r="F227" s="5" t="s">
        <v>2290</v>
      </c>
      <c r="G227" s="5" t="s">
        <v>2291</v>
      </c>
      <c r="H227" s="5" t="s">
        <v>2292</v>
      </c>
      <c r="J227" s="5" t="s">
        <v>2897</v>
      </c>
    </row>
    <row r="228" spans="1:10">
      <c r="A228" s="5">
        <v>227</v>
      </c>
      <c r="B228" s="5" t="s">
        <v>1417</v>
      </c>
      <c r="C228" s="5" t="s">
        <v>168</v>
      </c>
      <c r="D228" s="5" t="s">
        <v>2928</v>
      </c>
      <c r="E228" s="5" t="s">
        <v>2929</v>
      </c>
      <c r="F228" s="5" t="s">
        <v>2930</v>
      </c>
      <c r="G228" s="5" t="s">
        <v>1439</v>
      </c>
      <c r="H228" s="5" t="s">
        <v>2931</v>
      </c>
      <c r="J228" s="5" t="s">
        <v>2897</v>
      </c>
    </row>
    <row r="229" spans="1:10">
      <c r="A229" s="5">
        <v>228</v>
      </c>
      <c r="B229" s="5" t="s">
        <v>1417</v>
      </c>
      <c r="C229" s="5" t="s">
        <v>168</v>
      </c>
      <c r="D229" s="5" t="s">
        <v>2293</v>
      </c>
      <c r="E229" s="5" t="s">
        <v>2294</v>
      </c>
      <c r="F229" s="5" t="s">
        <v>2295</v>
      </c>
      <c r="G229" s="5" t="s">
        <v>1434</v>
      </c>
      <c r="H229" s="5" t="s">
        <v>2296</v>
      </c>
      <c r="J229" s="5" t="s">
        <v>2897</v>
      </c>
    </row>
    <row r="230" spans="1:10">
      <c r="A230" s="5">
        <v>229</v>
      </c>
      <c r="B230" s="5" t="s">
        <v>1417</v>
      </c>
      <c r="C230" s="5" t="s">
        <v>168</v>
      </c>
      <c r="D230" s="5" t="s">
        <v>2297</v>
      </c>
      <c r="E230" s="5" t="s">
        <v>2298</v>
      </c>
      <c r="F230" s="5" t="s">
        <v>2299</v>
      </c>
      <c r="G230" s="5" t="s">
        <v>1547</v>
      </c>
      <c r="J230" s="5" t="s">
        <v>2897</v>
      </c>
    </row>
    <row r="231" spans="1:10">
      <c r="A231" s="5">
        <v>230</v>
      </c>
      <c r="B231" s="5" t="s">
        <v>1417</v>
      </c>
      <c r="C231" s="5" t="s">
        <v>168</v>
      </c>
      <c r="D231" s="5" t="s">
        <v>2300</v>
      </c>
      <c r="E231" s="5" t="s">
        <v>2301</v>
      </c>
      <c r="F231" s="5" t="s">
        <v>2302</v>
      </c>
      <c r="G231" s="5" t="s">
        <v>1598</v>
      </c>
      <c r="H231" s="5" t="s">
        <v>2303</v>
      </c>
      <c r="J231" s="5" t="s">
        <v>2897</v>
      </c>
    </row>
    <row r="232" spans="1:10">
      <c r="A232" s="5">
        <v>231</v>
      </c>
      <c r="B232" s="5" t="s">
        <v>1417</v>
      </c>
      <c r="C232" s="5" t="s">
        <v>168</v>
      </c>
      <c r="D232" s="5" t="s">
        <v>2304</v>
      </c>
      <c r="E232" s="5" t="s">
        <v>2305</v>
      </c>
      <c r="F232" s="5" t="s">
        <v>2306</v>
      </c>
      <c r="G232" s="5" t="s">
        <v>1593</v>
      </c>
      <c r="H232" s="5" t="s">
        <v>2307</v>
      </c>
      <c r="J232" s="5" t="s">
        <v>2897</v>
      </c>
    </row>
    <row r="233" spans="1:10">
      <c r="A233" s="5">
        <v>232</v>
      </c>
      <c r="B233" s="5" t="s">
        <v>1417</v>
      </c>
      <c r="C233" s="5" t="s">
        <v>168</v>
      </c>
      <c r="D233" s="5" t="s">
        <v>2308</v>
      </c>
      <c r="E233" s="5" t="s">
        <v>2309</v>
      </c>
      <c r="F233" s="5" t="s">
        <v>2310</v>
      </c>
      <c r="G233" s="5" t="s">
        <v>1547</v>
      </c>
      <c r="H233" s="5" t="s">
        <v>2140</v>
      </c>
      <c r="J233" s="5" t="s">
        <v>2897</v>
      </c>
    </row>
    <row r="234" spans="1:10">
      <c r="A234" s="5">
        <v>233</v>
      </c>
      <c r="B234" s="5" t="s">
        <v>1417</v>
      </c>
      <c r="C234" s="5" t="s">
        <v>168</v>
      </c>
      <c r="D234" s="5" t="s">
        <v>2311</v>
      </c>
      <c r="E234" s="5" t="s">
        <v>2312</v>
      </c>
      <c r="F234" s="5" t="s">
        <v>2313</v>
      </c>
      <c r="G234" s="5" t="s">
        <v>1425</v>
      </c>
      <c r="H234" s="5" t="s">
        <v>2314</v>
      </c>
      <c r="J234" s="5" t="s">
        <v>2897</v>
      </c>
    </row>
    <row r="235" spans="1:10">
      <c r="A235" s="5">
        <v>234</v>
      </c>
      <c r="B235" s="5" t="s">
        <v>1417</v>
      </c>
      <c r="C235" s="5" t="s">
        <v>168</v>
      </c>
      <c r="D235" s="5" t="s">
        <v>2315</v>
      </c>
      <c r="E235" s="5" t="s">
        <v>2316</v>
      </c>
      <c r="F235" s="5" t="s">
        <v>2317</v>
      </c>
      <c r="G235" s="5" t="s">
        <v>1629</v>
      </c>
      <c r="H235" s="5" t="s">
        <v>2318</v>
      </c>
      <c r="J235" s="5" t="s">
        <v>2897</v>
      </c>
    </row>
    <row r="236" spans="1:10">
      <c r="A236" s="5">
        <v>235</v>
      </c>
      <c r="B236" s="5" t="s">
        <v>1417</v>
      </c>
      <c r="C236" s="5" t="s">
        <v>168</v>
      </c>
      <c r="D236" s="5" t="s">
        <v>2319</v>
      </c>
      <c r="E236" s="5" t="s">
        <v>2320</v>
      </c>
      <c r="F236" s="5" t="s">
        <v>2321</v>
      </c>
      <c r="G236" s="5" t="s">
        <v>1536</v>
      </c>
      <c r="J236" s="5" t="s">
        <v>2897</v>
      </c>
    </row>
    <row r="237" spans="1:10">
      <c r="A237" s="5">
        <v>236</v>
      </c>
      <c r="B237" s="5" t="s">
        <v>1417</v>
      </c>
      <c r="C237" s="5" t="s">
        <v>168</v>
      </c>
      <c r="D237" s="5" t="s">
        <v>2322</v>
      </c>
      <c r="E237" s="5" t="s">
        <v>2323</v>
      </c>
      <c r="F237" s="5" t="s">
        <v>2324</v>
      </c>
      <c r="G237" s="5" t="s">
        <v>1439</v>
      </c>
      <c r="H237" s="5" t="s">
        <v>2325</v>
      </c>
      <c r="J237" s="5" t="s">
        <v>2897</v>
      </c>
    </row>
    <row r="238" spans="1:10">
      <c r="A238" s="5">
        <v>237</v>
      </c>
      <c r="B238" s="5" t="s">
        <v>1417</v>
      </c>
      <c r="C238" s="5" t="s">
        <v>168</v>
      </c>
      <c r="D238" s="5" t="s">
        <v>2326</v>
      </c>
      <c r="E238" s="5" t="s">
        <v>2327</v>
      </c>
      <c r="F238" s="5" t="s">
        <v>2328</v>
      </c>
      <c r="G238" s="5" t="s">
        <v>1666</v>
      </c>
      <c r="J238" s="5" t="s">
        <v>2897</v>
      </c>
    </row>
    <row r="239" spans="1:10">
      <c r="A239" s="5">
        <v>238</v>
      </c>
      <c r="B239" s="5" t="s">
        <v>1417</v>
      </c>
      <c r="C239" s="5" t="s">
        <v>168</v>
      </c>
      <c r="D239" s="5" t="s">
        <v>2329</v>
      </c>
      <c r="E239" s="5" t="s">
        <v>2330</v>
      </c>
      <c r="F239" s="5" t="s">
        <v>2331</v>
      </c>
      <c r="G239" s="5" t="s">
        <v>1760</v>
      </c>
      <c r="H239" s="5" t="s">
        <v>2332</v>
      </c>
      <c r="J239" s="5" t="s">
        <v>2897</v>
      </c>
    </row>
    <row r="240" spans="1:10">
      <c r="A240" s="5">
        <v>239</v>
      </c>
      <c r="B240" s="5" t="s">
        <v>1417</v>
      </c>
      <c r="C240" s="5" t="s">
        <v>168</v>
      </c>
      <c r="D240" s="5" t="s">
        <v>2333</v>
      </c>
      <c r="E240" s="5" t="s">
        <v>2334</v>
      </c>
      <c r="F240" s="5" t="s">
        <v>2335</v>
      </c>
      <c r="G240" s="5" t="s">
        <v>1443</v>
      </c>
      <c r="J240" s="5" t="s">
        <v>2897</v>
      </c>
    </row>
    <row r="241" spans="1:10">
      <c r="A241" s="5">
        <v>240</v>
      </c>
      <c r="B241" s="5" t="s">
        <v>1417</v>
      </c>
      <c r="C241" s="5" t="s">
        <v>168</v>
      </c>
      <c r="D241" s="5" t="s">
        <v>2336</v>
      </c>
      <c r="E241" s="5" t="s">
        <v>2337</v>
      </c>
      <c r="F241" s="5" t="s">
        <v>2338</v>
      </c>
      <c r="G241" s="5" t="s">
        <v>1661</v>
      </c>
      <c r="H241" s="5" t="s">
        <v>2339</v>
      </c>
      <c r="J241" s="5" t="s">
        <v>2897</v>
      </c>
    </row>
    <row r="242" spans="1:10">
      <c r="A242" s="5">
        <v>241</v>
      </c>
      <c r="B242" s="5" t="s">
        <v>1417</v>
      </c>
      <c r="C242" s="5" t="s">
        <v>168</v>
      </c>
      <c r="D242" s="5" t="s">
        <v>2340</v>
      </c>
      <c r="E242" s="5" t="s">
        <v>2341</v>
      </c>
      <c r="F242" s="5" t="s">
        <v>2342</v>
      </c>
      <c r="G242" s="5" t="s">
        <v>1434</v>
      </c>
      <c r="J242" s="5" t="s">
        <v>2897</v>
      </c>
    </row>
    <row r="243" spans="1:10">
      <c r="A243" s="5">
        <v>242</v>
      </c>
      <c r="B243" s="5" t="s">
        <v>1417</v>
      </c>
      <c r="C243" s="5" t="s">
        <v>168</v>
      </c>
      <c r="D243" s="5" t="s">
        <v>2343</v>
      </c>
      <c r="E243" s="5" t="s">
        <v>2344</v>
      </c>
      <c r="F243" s="5" t="s">
        <v>2345</v>
      </c>
      <c r="G243" s="5" t="s">
        <v>1439</v>
      </c>
      <c r="J243" s="5" t="s">
        <v>2897</v>
      </c>
    </row>
    <row r="244" spans="1:10">
      <c r="A244" s="5">
        <v>243</v>
      </c>
      <c r="B244" s="5" t="s">
        <v>1417</v>
      </c>
      <c r="C244" s="5" t="s">
        <v>168</v>
      </c>
      <c r="D244" s="5" t="s">
        <v>2346</v>
      </c>
      <c r="E244" s="5" t="s">
        <v>2347</v>
      </c>
      <c r="F244" s="5" t="s">
        <v>2348</v>
      </c>
      <c r="G244" s="5" t="s">
        <v>1536</v>
      </c>
      <c r="J244" s="5" t="s">
        <v>2897</v>
      </c>
    </row>
    <row r="245" spans="1:10">
      <c r="A245" s="5">
        <v>244</v>
      </c>
      <c r="B245" s="5" t="s">
        <v>1417</v>
      </c>
      <c r="C245" s="5" t="s">
        <v>168</v>
      </c>
      <c r="D245" s="5" t="s">
        <v>2349</v>
      </c>
      <c r="E245" s="5" t="s">
        <v>2350</v>
      </c>
      <c r="F245" s="5" t="s">
        <v>2351</v>
      </c>
      <c r="G245" s="5" t="s">
        <v>1735</v>
      </c>
      <c r="H245" s="5" t="s">
        <v>2082</v>
      </c>
      <c r="J245" s="5" t="s">
        <v>2897</v>
      </c>
    </row>
    <row r="246" spans="1:10">
      <c r="A246" s="5">
        <v>245</v>
      </c>
      <c r="B246" s="5" t="s">
        <v>1417</v>
      </c>
      <c r="C246" s="5" t="s">
        <v>168</v>
      </c>
      <c r="D246" s="5" t="s">
        <v>2352</v>
      </c>
      <c r="E246" s="5" t="s">
        <v>2353</v>
      </c>
      <c r="F246" s="5" t="s">
        <v>2354</v>
      </c>
      <c r="G246" s="5" t="s">
        <v>1425</v>
      </c>
      <c r="H246" s="5" t="s">
        <v>2355</v>
      </c>
      <c r="J246" s="5" t="s">
        <v>2897</v>
      </c>
    </row>
    <row r="247" spans="1:10">
      <c r="A247" s="5">
        <v>246</v>
      </c>
      <c r="B247" s="5" t="s">
        <v>1417</v>
      </c>
      <c r="C247" s="5" t="s">
        <v>168</v>
      </c>
      <c r="D247" s="5" t="s">
        <v>2356</v>
      </c>
      <c r="E247" s="5" t="s">
        <v>2357</v>
      </c>
      <c r="F247" s="5" t="s">
        <v>2358</v>
      </c>
      <c r="G247" s="5" t="s">
        <v>1593</v>
      </c>
      <c r="H247" s="5" t="s">
        <v>2359</v>
      </c>
      <c r="J247" s="5" t="s">
        <v>2897</v>
      </c>
    </row>
    <row r="248" spans="1:10">
      <c r="A248" s="5">
        <v>247</v>
      </c>
      <c r="B248" s="5" t="s">
        <v>1417</v>
      </c>
      <c r="C248" s="5" t="s">
        <v>168</v>
      </c>
      <c r="D248" s="5" t="s">
        <v>2360</v>
      </c>
      <c r="E248" s="5" t="s">
        <v>2361</v>
      </c>
      <c r="F248" s="5" t="s">
        <v>2362</v>
      </c>
      <c r="G248" s="5" t="s">
        <v>1711</v>
      </c>
      <c r="J248" s="5" t="s">
        <v>2897</v>
      </c>
    </row>
    <row r="249" spans="1:10">
      <c r="A249" s="5">
        <v>248</v>
      </c>
      <c r="B249" s="5" t="s">
        <v>1417</v>
      </c>
      <c r="C249" s="5" t="s">
        <v>168</v>
      </c>
      <c r="D249" s="5" t="s">
        <v>2363</v>
      </c>
      <c r="E249" s="5" t="s">
        <v>2364</v>
      </c>
      <c r="F249" s="5" t="s">
        <v>2365</v>
      </c>
      <c r="G249" s="5" t="s">
        <v>1434</v>
      </c>
      <c r="H249" s="5" t="s">
        <v>2366</v>
      </c>
      <c r="J249" s="5" t="s">
        <v>2897</v>
      </c>
    </row>
    <row r="250" spans="1:10">
      <c r="A250" s="5">
        <v>249</v>
      </c>
      <c r="B250" s="5" t="s">
        <v>1417</v>
      </c>
      <c r="C250" s="5" t="s">
        <v>168</v>
      </c>
      <c r="D250" s="5" t="s">
        <v>2367</v>
      </c>
      <c r="E250" s="5" t="s">
        <v>2368</v>
      </c>
      <c r="F250" s="5" t="s">
        <v>2369</v>
      </c>
      <c r="G250" s="5" t="s">
        <v>1439</v>
      </c>
      <c r="H250" s="5" t="s">
        <v>2370</v>
      </c>
      <c r="J250" s="5" t="s">
        <v>2897</v>
      </c>
    </row>
    <row r="251" spans="1:10">
      <c r="A251" s="5">
        <v>250</v>
      </c>
      <c r="B251" s="5" t="s">
        <v>1417</v>
      </c>
      <c r="C251" s="5" t="s">
        <v>168</v>
      </c>
      <c r="D251" s="5" t="s">
        <v>2371</v>
      </c>
      <c r="E251" s="5" t="s">
        <v>2372</v>
      </c>
      <c r="F251" s="5" t="s">
        <v>2373</v>
      </c>
      <c r="G251" s="5" t="s">
        <v>1528</v>
      </c>
      <c r="H251" s="5" t="s">
        <v>2374</v>
      </c>
      <c r="J251" s="5" t="s">
        <v>2897</v>
      </c>
    </row>
    <row r="252" spans="1:10">
      <c r="A252" s="5">
        <v>251</v>
      </c>
      <c r="B252" s="5" t="s">
        <v>1417</v>
      </c>
      <c r="C252" s="5" t="s">
        <v>168</v>
      </c>
      <c r="D252" s="5" t="s">
        <v>2375</v>
      </c>
      <c r="E252" s="5" t="s">
        <v>2376</v>
      </c>
      <c r="F252" s="5" t="s">
        <v>2377</v>
      </c>
      <c r="G252" s="5" t="s">
        <v>1448</v>
      </c>
      <c r="J252" s="5" t="s">
        <v>2897</v>
      </c>
    </row>
    <row r="253" spans="1:10">
      <c r="A253" s="5">
        <v>252</v>
      </c>
      <c r="B253" s="5" t="s">
        <v>1417</v>
      </c>
      <c r="C253" s="5" t="s">
        <v>168</v>
      </c>
      <c r="D253" s="5" t="s">
        <v>2378</v>
      </c>
      <c r="E253" s="5" t="s">
        <v>2379</v>
      </c>
      <c r="F253" s="5" t="s">
        <v>2380</v>
      </c>
      <c r="G253" s="5" t="s">
        <v>1439</v>
      </c>
      <c r="H253" s="5" t="s">
        <v>2381</v>
      </c>
      <c r="J253" s="5" t="s">
        <v>2897</v>
      </c>
    </row>
    <row r="254" spans="1:10">
      <c r="A254" s="5">
        <v>253</v>
      </c>
      <c r="B254" s="5" t="s">
        <v>1417</v>
      </c>
      <c r="C254" s="5" t="s">
        <v>168</v>
      </c>
      <c r="D254" s="5" t="s">
        <v>2382</v>
      </c>
      <c r="E254" s="5" t="s">
        <v>2379</v>
      </c>
      <c r="F254" s="5" t="s">
        <v>2383</v>
      </c>
      <c r="G254" s="5" t="s">
        <v>1430</v>
      </c>
      <c r="H254" s="5" t="s">
        <v>2384</v>
      </c>
      <c r="J254" s="5" t="s">
        <v>2897</v>
      </c>
    </row>
    <row r="255" spans="1:10">
      <c r="A255" s="5">
        <v>254</v>
      </c>
      <c r="B255" s="5" t="s">
        <v>1417</v>
      </c>
      <c r="C255" s="5" t="s">
        <v>168</v>
      </c>
      <c r="D255" s="5" t="s">
        <v>2385</v>
      </c>
      <c r="E255" s="5" t="s">
        <v>2386</v>
      </c>
      <c r="F255" s="5" t="s">
        <v>2387</v>
      </c>
      <c r="G255" s="5" t="s">
        <v>1439</v>
      </c>
      <c r="J255" s="5" t="s">
        <v>2897</v>
      </c>
    </row>
    <row r="256" spans="1:10">
      <c r="A256" s="5">
        <v>255</v>
      </c>
      <c r="B256" s="5" t="s">
        <v>1417</v>
      </c>
      <c r="C256" s="5" t="s">
        <v>168</v>
      </c>
      <c r="D256" s="5" t="s">
        <v>2388</v>
      </c>
      <c r="E256" s="5" t="s">
        <v>2389</v>
      </c>
      <c r="F256" s="5" t="s">
        <v>2390</v>
      </c>
      <c r="G256" s="5" t="s">
        <v>1439</v>
      </c>
      <c r="J256" s="5" t="s">
        <v>2897</v>
      </c>
    </row>
    <row r="257" spans="1:10">
      <c r="A257" s="5">
        <v>256</v>
      </c>
      <c r="B257" s="5" t="s">
        <v>1417</v>
      </c>
      <c r="C257" s="5" t="s">
        <v>168</v>
      </c>
      <c r="D257" s="5" t="s">
        <v>2391</v>
      </c>
      <c r="E257" s="5" t="s">
        <v>2392</v>
      </c>
      <c r="F257" s="5" t="s">
        <v>2393</v>
      </c>
      <c r="G257" s="5" t="s">
        <v>1434</v>
      </c>
      <c r="J257" s="5" t="s">
        <v>2897</v>
      </c>
    </row>
    <row r="258" spans="1:10">
      <c r="A258" s="5">
        <v>257</v>
      </c>
      <c r="B258" s="5" t="s">
        <v>1417</v>
      </c>
      <c r="C258" s="5" t="s">
        <v>168</v>
      </c>
      <c r="D258" s="5" t="s">
        <v>2394</v>
      </c>
      <c r="E258" s="5" t="s">
        <v>2395</v>
      </c>
      <c r="F258" s="5" t="s">
        <v>2396</v>
      </c>
      <c r="G258" s="5" t="s">
        <v>1456</v>
      </c>
      <c r="H258" s="5" t="s">
        <v>2397</v>
      </c>
      <c r="J258" s="5" t="s">
        <v>2897</v>
      </c>
    </row>
    <row r="259" spans="1:10">
      <c r="A259" s="5">
        <v>258</v>
      </c>
      <c r="B259" s="5" t="s">
        <v>1417</v>
      </c>
      <c r="C259" s="5" t="s">
        <v>168</v>
      </c>
      <c r="D259" s="5" t="s">
        <v>2398</v>
      </c>
      <c r="E259" s="5" t="s">
        <v>2399</v>
      </c>
      <c r="F259" s="5" t="s">
        <v>2400</v>
      </c>
      <c r="G259" s="5" t="s">
        <v>1760</v>
      </c>
      <c r="H259" s="5" t="s">
        <v>2401</v>
      </c>
      <c r="J259" s="5" t="s">
        <v>2897</v>
      </c>
    </row>
    <row r="260" spans="1:10">
      <c r="A260" s="5">
        <v>259</v>
      </c>
      <c r="B260" s="5" t="s">
        <v>1417</v>
      </c>
      <c r="C260" s="5" t="s">
        <v>168</v>
      </c>
      <c r="D260" s="5" t="s">
        <v>2402</v>
      </c>
      <c r="E260" s="5" t="s">
        <v>2403</v>
      </c>
      <c r="F260" s="5" t="s">
        <v>2404</v>
      </c>
      <c r="G260" s="5" t="s">
        <v>1547</v>
      </c>
      <c r="H260" s="5" t="s">
        <v>1566</v>
      </c>
      <c r="J260" s="5" t="s">
        <v>2897</v>
      </c>
    </row>
    <row r="261" spans="1:10">
      <c r="A261" s="5">
        <v>260</v>
      </c>
      <c r="B261" s="5" t="s">
        <v>1417</v>
      </c>
      <c r="C261" s="5" t="s">
        <v>168</v>
      </c>
      <c r="D261" s="5" t="s">
        <v>2405</v>
      </c>
      <c r="E261" s="5" t="s">
        <v>2403</v>
      </c>
      <c r="F261" s="5" t="s">
        <v>2406</v>
      </c>
      <c r="G261" s="5" t="s">
        <v>1434</v>
      </c>
      <c r="H261" s="5" t="s">
        <v>2407</v>
      </c>
      <c r="J261" s="5" t="s">
        <v>2897</v>
      </c>
    </row>
    <row r="262" spans="1:10">
      <c r="A262" s="5">
        <v>261</v>
      </c>
      <c r="B262" s="5" t="s">
        <v>1417</v>
      </c>
      <c r="C262" s="5" t="s">
        <v>168</v>
      </c>
      <c r="D262" s="5" t="s">
        <v>2408</v>
      </c>
      <c r="E262" s="5" t="s">
        <v>2409</v>
      </c>
      <c r="F262" s="5" t="s">
        <v>2410</v>
      </c>
      <c r="G262" s="5" t="s">
        <v>1439</v>
      </c>
      <c r="H262" s="5" t="s">
        <v>2411</v>
      </c>
      <c r="J262" s="5" t="s">
        <v>2897</v>
      </c>
    </row>
    <row r="263" spans="1:10">
      <c r="A263" s="5">
        <v>262</v>
      </c>
      <c r="B263" s="5" t="s">
        <v>1417</v>
      </c>
      <c r="C263" s="5" t="s">
        <v>168</v>
      </c>
      <c r="D263" s="5" t="s">
        <v>2412</v>
      </c>
      <c r="E263" s="5" t="s">
        <v>2413</v>
      </c>
      <c r="F263" s="5" t="s">
        <v>2414</v>
      </c>
      <c r="G263" s="5" t="s">
        <v>1439</v>
      </c>
      <c r="H263" s="5" t="s">
        <v>2415</v>
      </c>
      <c r="J263" s="5" t="s">
        <v>2897</v>
      </c>
    </row>
    <row r="264" spans="1:10">
      <c r="A264" s="5">
        <v>263</v>
      </c>
      <c r="B264" s="5" t="s">
        <v>1417</v>
      </c>
      <c r="C264" s="5" t="s">
        <v>168</v>
      </c>
      <c r="D264" s="5" t="s">
        <v>2416</v>
      </c>
      <c r="E264" s="5" t="s">
        <v>2417</v>
      </c>
      <c r="F264" s="5" t="s">
        <v>2418</v>
      </c>
      <c r="G264" s="5" t="s">
        <v>1439</v>
      </c>
      <c r="H264" s="5" t="s">
        <v>2339</v>
      </c>
      <c r="J264" s="5" t="s">
        <v>2897</v>
      </c>
    </row>
    <row r="265" spans="1:10">
      <c r="A265" s="5">
        <v>264</v>
      </c>
      <c r="B265" s="5" t="s">
        <v>1417</v>
      </c>
      <c r="C265" s="5" t="s">
        <v>168</v>
      </c>
      <c r="D265" s="5" t="s">
        <v>2419</v>
      </c>
      <c r="E265" s="5" t="s">
        <v>2420</v>
      </c>
      <c r="F265" s="5" t="s">
        <v>2421</v>
      </c>
      <c r="G265" s="5" t="s">
        <v>1829</v>
      </c>
      <c r="H265" s="5" t="s">
        <v>2422</v>
      </c>
      <c r="J265" s="5" t="s">
        <v>2897</v>
      </c>
    </row>
    <row r="266" spans="1:10">
      <c r="A266" s="5">
        <v>265</v>
      </c>
      <c r="B266" s="5" t="s">
        <v>1417</v>
      </c>
      <c r="C266" s="5" t="s">
        <v>168</v>
      </c>
      <c r="D266" s="5" t="s">
        <v>2423</v>
      </c>
      <c r="E266" s="5" t="s">
        <v>2424</v>
      </c>
      <c r="F266" s="5" t="s">
        <v>2425</v>
      </c>
      <c r="G266" s="5" t="s">
        <v>1430</v>
      </c>
      <c r="H266" s="5" t="s">
        <v>2426</v>
      </c>
      <c r="J266" s="5" t="s">
        <v>2897</v>
      </c>
    </row>
    <row r="267" spans="1:10">
      <c r="A267" s="5">
        <v>266</v>
      </c>
      <c r="B267" s="5" t="s">
        <v>1417</v>
      </c>
      <c r="C267" s="5" t="s">
        <v>168</v>
      </c>
      <c r="D267" s="5" t="s">
        <v>2427</v>
      </c>
      <c r="E267" s="5" t="s">
        <v>2428</v>
      </c>
      <c r="F267" s="5" t="s">
        <v>2429</v>
      </c>
      <c r="G267" s="5" t="s">
        <v>1536</v>
      </c>
      <c r="H267" s="5" t="s">
        <v>2430</v>
      </c>
      <c r="J267" s="5" t="s">
        <v>2897</v>
      </c>
    </row>
    <row r="268" spans="1:10">
      <c r="A268" s="5">
        <v>267</v>
      </c>
      <c r="B268" s="5" t="s">
        <v>1417</v>
      </c>
      <c r="C268" s="5" t="s">
        <v>168</v>
      </c>
      <c r="D268" s="5" t="s">
        <v>2431</v>
      </c>
      <c r="E268" s="5" t="s">
        <v>2432</v>
      </c>
      <c r="F268" s="5" t="s">
        <v>2433</v>
      </c>
      <c r="G268" s="5" t="s">
        <v>1456</v>
      </c>
      <c r="H268" s="5" t="s">
        <v>2434</v>
      </c>
      <c r="J268" s="5" t="s">
        <v>2897</v>
      </c>
    </row>
    <row r="269" spans="1:10">
      <c r="A269" s="5">
        <v>268</v>
      </c>
      <c r="B269" s="5" t="s">
        <v>1417</v>
      </c>
      <c r="C269" s="5" t="s">
        <v>168</v>
      </c>
      <c r="D269" s="5" t="s">
        <v>2435</v>
      </c>
      <c r="E269" s="5" t="s">
        <v>2436</v>
      </c>
      <c r="F269" s="5" t="s">
        <v>2437</v>
      </c>
      <c r="G269" s="5" t="s">
        <v>1536</v>
      </c>
      <c r="H269" s="5" t="s">
        <v>2438</v>
      </c>
      <c r="J269" s="5" t="s">
        <v>2897</v>
      </c>
    </row>
    <row r="270" spans="1:10">
      <c r="A270" s="5">
        <v>269</v>
      </c>
      <c r="B270" s="5" t="s">
        <v>1417</v>
      </c>
      <c r="C270" s="5" t="s">
        <v>168</v>
      </c>
      <c r="D270" s="5" t="s">
        <v>2439</v>
      </c>
      <c r="E270" s="5" t="s">
        <v>2440</v>
      </c>
      <c r="F270" s="5" t="s">
        <v>2441</v>
      </c>
      <c r="G270" s="5" t="s">
        <v>1523</v>
      </c>
      <c r="H270" s="5" t="s">
        <v>2442</v>
      </c>
      <c r="J270" s="5" t="s">
        <v>2897</v>
      </c>
    </row>
    <row r="271" spans="1:10">
      <c r="A271" s="5">
        <v>270</v>
      </c>
      <c r="B271" s="5" t="s">
        <v>1417</v>
      </c>
      <c r="C271" s="5" t="s">
        <v>168</v>
      </c>
      <c r="D271" s="5" t="s">
        <v>2443</v>
      </c>
      <c r="E271" s="5" t="s">
        <v>2444</v>
      </c>
      <c r="F271" s="5" t="s">
        <v>2445</v>
      </c>
      <c r="G271" s="5" t="s">
        <v>1456</v>
      </c>
      <c r="H271" s="5" t="s">
        <v>1662</v>
      </c>
      <c r="J271" s="5" t="s">
        <v>2897</v>
      </c>
    </row>
    <row r="272" spans="1:10">
      <c r="A272" s="5">
        <v>271</v>
      </c>
      <c r="B272" s="5" t="s">
        <v>1417</v>
      </c>
      <c r="C272" s="5" t="s">
        <v>168</v>
      </c>
      <c r="D272" s="5" t="s">
        <v>2446</v>
      </c>
      <c r="E272" s="5" t="s">
        <v>2447</v>
      </c>
      <c r="F272" s="5" t="s">
        <v>2448</v>
      </c>
      <c r="G272" s="5" t="s">
        <v>1565</v>
      </c>
      <c r="H272" s="5" t="s">
        <v>2449</v>
      </c>
      <c r="J272" s="5" t="s">
        <v>2897</v>
      </c>
    </row>
    <row r="273" spans="1:10">
      <c r="A273" s="5">
        <v>272</v>
      </c>
      <c r="B273" s="5" t="s">
        <v>1417</v>
      </c>
      <c r="C273" s="5" t="s">
        <v>168</v>
      </c>
      <c r="D273" s="5" t="s">
        <v>2450</v>
      </c>
      <c r="E273" s="5" t="s">
        <v>2451</v>
      </c>
      <c r="F273" s="5" t="s">
        <v>2452</v>
      </c>
      <c r="G273" s="5" t="s">
        <v>1565</v>
      </c>
      <c r="H273" s="5" t="s">
        <v>2453</v>
      </c>
      <c r="J273" s="5" t="s">
        <v>2897</v>
      </c>
    </row>
    <row r="274" spans="1:10">
      <c r="A274" s="5">
        <v>273</v>
      </c>
      <c r="B274" s="5" t="s">
        <v>1417</v>
      </c>
      <c r="C274" s="5" t="s">
        <v>168</v>
      </c>
      <c r="D274" s="5" t="s">
        <v>2454</v>
      </c>
      <c r="E274" s="5" t="s">
        <v>2455</v>
      </c>
      <c r="F274" s="5" t="s">
        <v>2456</v>
      </c>
      <c r="G274" s="5" t="s">
        <v>1439</v>
      </c>
      <c r="H274" s="5" t="s">
        <v>2457</v>
      </c>
      <c r="J274" s="5" t="s">
        <v>2897</v>
      </c>
    </row>
    <row r="275" spans="1:10">
      <c r="A275" s="5">
        <v>274</v>
      </c>
      <c r="B275" s="5" t="s">
        <v>1417</v>
      </c>
      <c r="C275" s="5" t="s">
        <v>168</v>
      </c>
      <c r="D275" s="5" t="s">
        <v>2458</v>
      </c>
      <c r="E275" s="5" t="s">
        <v>2455</v>
      </c>
      <c r="F275" s="5" t="s">
        <v>2459</v>
      </c>
      <c r="G275" s="5" t="s">
        <v>1523</v>
      </c>
      <c r="H275" s="5" t="s">
        <v>2460</v>
      </c>
      <c r="J275" s="5" t="s">
        <v>2897</v>
      </c>
    </row>
    <row r="276" spans="1:10">
      <c r="A276" s="5">
        <v>275</v>
      </c>
      <c r="B276" s="5" t="s">
        <v>1417</v>
      </c>
      <c r="C276" s="5" t="s">
        <v>168</v>
      </c>
      <c r="D276" s="5" t="s">
        <v>2461</v>
      </c>
      <c r="E276" s="5" t="s">
        <v>2462</v>
      </c>
      <c r="F276" s="5" t="s">
        <v>2463</v>
      </c>
      <c r="G276" s="5" t="s">
        <v>1456</v>
      </c>
      <c r="J276" s="5" t="s">
        <v>2897</v>
      </c>
    </row>
    <row r="277" spans="1:10">
      <c r="A277" s="5">
        <v>276</v>
      </c>
      <c r="B277" s="5" t="s">
        <v>1417</v>
      </c>
      <c r="C277" s="5" t="s">
        <v>168</v>
      </c>
      <c r="D277" s="5" t="s">
        <v>2464</v>
      </c>
      <c r="E277" s="5" t="s">
        <v>2462</v>
      </c>
      <c r="F277" s="5" t="s">
        <v>2465</v>
      </c>
      <c r="G277" s="5" t="s">
        <v>1547</v>
      </c>
      <c r="H277" s="5" t="s">
        <v>2466</v>
      </c>
      <c r="J277" s="5" t="s">
        <v>2897</v>
      </c>
    </row>
    <row r="278" spans="1:10">
      <c r="A278" s="5">
        <v>277</v>
      </c>
      <c r="B278" s="5" t="s">
        <v>1417</v>
      </c>
      <c r="C278" s="5" t="s">
        <v>168</v>
      </c>
      <c r="D278" s="5" t="s">
        <v>2467</v>
      </c>
      <c r="E278" s="5" t="s">
        <v>2468</v>
      </c>
      <c r="F278" s="5" t="s">
        <v>2469</v>
      </c>
      <c r="G278" s="5" t="s">
        <v>1715</v>
      </c>
      <c r="H278" s="5" t="s">
        <v>2470</v>
      </c>
      <c r="J278" s="5" t="s">
        <v>2897</v>
      </c>
    </row>
    <row r="279" spans="1:10">
      <c r="A279" s="5">
        <v>278</v>
      </c>
      <c r="B279" s="5" t="s">
        <v>1417</v>
      </c>
      <c r="C279" s="5" t="s">
        <v>168</v>
      </c>
      <c r="D279" s="5" t="s">
        <v>2471</v>
      </c>
      <c r="E279" s="5" t="s">
        <v>2472</v>
      </c>
      <c r="F279" s="5" t="s">
        <v>2473</v>
      </c>
      <c r="G279" s="5" t="s">
        <v>1565</v>
      </c>
      <c r="H279" s="5" t="s">
        <v>2474</v>
      </c>
      <c r="J279" s="5" t="s">
        <v>2897</v>
      </c>
    </row>
    <row r="280" spans="1:10">
      <c r="A280" s="5">
        <v>279</v>
      </c>
      <c r="B280" s="5" t="s">
        <v>1417</v>
      </c>
      <c r="C280" s="5" t="s">
        <v>168</v>
      </c>
      <c r="D280" s="5" t="s">
        <v>2475</v>
      </c>
      <c r="E280" s="5" t="s">
        <v>2476</v>
      </c>
      <c r="F280" s="5" t="s">
        <v>2477</v>
      </c>
      <c r="G280" s="5" t="s">
        <v>1528</v>
      </c>
      <c r="J280" s="5" t="s">
        <v>2897</v>
      </c>
    </row>
    <row r="281" spans="1:10">
      <c r="A281" s="5">
        <v>280</v>
      </c>
      <c r="B281" s="5" t="s">
        <v>1417</v>
      </c>
      <c r="C281" s="5" t="s">
        <v>168</v>
      </c>
      <c r="D281" s="5" t="s">
        <v>2932</v>
      </c>
      <c r="E281" s="5" t="s">
        <v>2933</v>
      </c>
      <c r="F281" s="5" t="s">
        <v>2934</v>
      </c>
      <c r="G281" s="5" t="s">
        <v>1439</v>
      </c>
      <c r="J281" s="5" t="s">
        <v>2897</v>
      </c>
    </row>
    <row r="282" spans="1:10">
      <c r="A282" s="5">
        <v>281</v>
      </c>
      <c r="B282" s="5" t="s">
        <v>1417</v>
      </c>
      <c r="C282" s="5" t="s">
        <v>168</v>
      </c>
      <c r="D282" s="5" t="s">
        <v>2478</v>
      </c>
      <c r="E282" s="5" t="s">
        <v>2479</v>
      </c>
      <c r="F282" s="5" t="s">
        <v>2480</v>
      </c>
      <c r="G282" s="5" t="s">
        <v>1547</v>
      </c>
      <c r="H282" s="5" t="s">
        <v>2481</v>
      </c>
      <c r="J282" s="5" t="s">
        <v>2897</v>
      </c>
    </row>
    <row r="283" spans="1:10">
      <c r="A283" s="5">
        <v>282</v>
      </c>
      <c r="B283" s="5" t="s">
        <v>1417</v>
      </c>
      <c r="C283" s="5" t="s">
        <v>168</v>
      </c>
      <c r="D283" s="5" t="s">
        <v>2482</v>
      </c>
      <c r="E283" s="5" t="s">
        <v>2483</v>
      </c>
      <c r="F283" s="5" t="s">
        <v>2484</v>
      </c>
      <c r="G283" s="5" t="s">
        <v>1523</v>
      </c>
      <c r="J283" s="5" t="s">
        <v>2897</v>
      </c>
    </row>
    <row r="284" spans="1:10">
      <c r="A284" s="5">
        <v>283</v>
      </c>
      <c r="B284" s="5" t="s">
        <v>1417</v>
      </c>
      <c r="C284" s="5" t="s">
        <v>168</v>
      </c>
      <c r="D284" s="5" t="s">
        <v>2485</v>
      </c>
      <c r="E284" s="5" t="s">
        <v>2486</v>
      </c>
      <c r="F284" s="5" t="s">
        <v>2487</v>
      </c>
      <c r="G284" s="5" t="s">
        <v>1439</v>
      </c>
      <c r="H284" s="5" t="s">
        <v>2488</v>
      </c>
      <c r="J284" s="5" t="s">
        <v>2897</v>
      </c>
    </row>
    <row r="285" spans="1:10">
      <c r="A285" s="5">
        <v>284</v>
      </c>
      <c r="B285" s="5" t="s">
        <v>1417</v>
      </c>
      <c r="C285" s="5" t="s">
        <v>168</v>
      </c>
      <c r="D285" s="5" t="s">
        <v>2489</v>
      </c>
      <c r="E285" s="5" t="s">
        <v>2490</v>
      </c>
      <c r="F285" s="5" t="s">
        <v>2491</v>
      </c>
      <c r="G285" s="5" t="s">
        <v>1456</v>
      </c>
      <c r="H285" s="5" t="s">
        <v>2401</v>
      </c>
      <c r="J285" s="5" t="s">
        <v>2897</v>
      </c>
    </row>
    <row r="286" spans="1:10">
      <c r="A286" s="5">
        <v>285</v>
      </c>
      <c r="B286" s="5" t="s">
        <v>1417</v>
      </c>
      <c r="C286" s="5" t="s">
        <v>168</v>
      </c>
      <c r="D286" s="5" t="s">
        <v>2492</v>
      </c>
      <c r="E286" s="5" t="s">
        <v>2493</v>
      </c>
      <c r="F286" s="5" t="s">
        <v>2494</v>
      </c>
      <c r="G286" s="5" t="s">
        <v>1824</v>
      </c>
      <c r="H286" s="5" t="s">
        <v>2495</v>
      </c>
      <c r="J286" s="5" t="s">
        <v>2897</v>
      </c>
    </row>
    <row r="287" spans="1:10">
      <c r="A287" s="5">
        <v>286</v>
      </c>
      <c r="B287" s="5" t="s">
        <v>1417</v>
      </c>
      <c r="C287" s="5" t="s">
        <v>168</v>
      </c>
      <c r="D287" s="5" t="s">
        <v>2496</v>
      </c>
      <c r="E287" s="5" t="s">
        <v>2493</v>
      </c>
      <c r="F287" s="5" t="s">
        <v>2497</v>
      </c>
      <c r="G287" s="5" t="s">
        <v>1536</v>
      </c>
      <c r="H287" s="5" t="s">
        <v>2498</v>
      </c>
      <c r="J287" s="5" t="s">
        <v>2897</v>
      </c>
    </row>
    <row r="288" spans="1:10">
      <c r="A288" s="5">
        <v>287</v>
      </c>
      <c r="B288" s="5" t="s">
        <v>1417</v>
      </c>
      <c r="C288" s="5" t="s">
        <v>168</v>
      </c>
      <c r="D288" s="5" t="s">
        <v>2499</v>
      </c>
      <c r="E288" s="5" t="s">
        <v>2500</v>
      </c>
      <c r="F288" s="5" t="s">
        <v>2501</v>
      </c>
      <c r="G288" s="5" t="s">
        <v>1523</v>
      </c>
      <c r="H288" s="5" t="s">
        <v>2502</v>
      </c>
      <c r="J288" s="5" t="s">
        <v>2897</v>
      </c>
    </row>
    <row r="289" spans="1:10">
      <c r="A289" s="5">
        <v>288</v>
      </c>
      <c r="B289" s="5" t="s">
        <v>1417</v>
      </c>
      <c r="C289" s="5" t="s">
        <v>168</v>
      </c>
      <c r="D289" s="5" t="s">
        <v>2503</v>
      </c>
      <c r="E289" s="5" t="s">
        <v>2504</v>
      </c>
      <c r="F289" s="5" t="s">
        <v>2505</v>
      </c>
      <c r="G289" s="5" t="s">
        <v>1430</v>
      </c>
      <c r="H289" s="5" t="s">
        <v>2506</v>
      </c>
      <c r="J289" s="5" t="s">
        <v>2897</v>
      </c>
    </row>
    <row r="290" spans="1:10">
      <c r="A290" s="5">
        <v>289</v>
      </c>
      <c r="B290" s="5" t="s">
        <v>1417</v>
      </c>
      <c r="C290" s="5" t="s">
        <v>168</v>
      </c>
      <c r="D290" s="5" t="s">
        <v>2507</v>
      </c>
      <c r="E290" s="5" t="s">
        <v>2508</v>
      </c>
      <c r="F290" s="5" t="s">
        <v>2509</v>
      </c>
      <c r="G290" s="5" t="s">
        <v>1536</v>
      </c>
      <c r="J290" s="5" t="s">
        <v>2897</v>
      </c>
    </row>
    <row r="291" spans="1:10">
      <c r="A291" s="5">
        <v>290</v>
      </c>
      <c r="B291" s="5" t="s">
        <v>1417</v>
      </c>
      <c r="C291" s="5" t="s">
        <v>168</v>
      </c>
      <c r="D291" s="5" t="s">
        <v>2510</v>
      </c>
      <c r="E291" s="5" t="s">
        <v>2511</v>
      </c>
      <c r="F291" s="5" t="s">
        <v>2512</v>
      </c>
      <c r="G291" s="5" t="s">
        <v>1448</v>
      </c>
      <c r="J291" s="5" t="s">
        <v>2897</v>
      </c>
    </row>
    <row r="292" spans="1:10">
      <c r="A292" s="5">
        <v>291</v>
      </c>
      <c r="B292" s="5" t="s">
        <v>1417</v>
      </c>
      <c r="C292" s="5" t="s">
        <v>168</v>
      </c>
      <c r="D292" s="5" t="s">
        <v>2513</v>
      </c>
      <c r="E292" s="5" t="s">
        <v>2514</v>
      </c>
      <c r="F292" s="5" t="s">
        <v>2515</v>
      </c>
      <c r="G292" s="5" t="s">
        <v>1523</v>
      </c>
      <c r="H292" s="5" t="s">
        <v>2516</v>
      </c>
      <c r="J292" s="5" t="s">
        <v>2897</v>
      </c>
    </row>
    <row r="293" spans="1:10">
      <c r="A293" s="5">
        <v>292</v>
      </c>
      <c r="B293" s="5" t="s">
        <v>1417</v>
      </c>
      <c r="C293" s="5" t="s">
        <v>168</v>
      </c>
      <c r="D293" s="5" t="s">
        <v>2517</v>
      </c>
      <c r="E293" s="5" t="s">
        <v>2518</v>
      </c>
      <c r="F293" s="5" t="s">
        <v>2519</v>
      </c>
      <c r="G293" s="5" t="s">
        <v>1430</v>
      </c>
      <c r="H293" s="5" t="s">
        <v>2520</v>
      </c>
      <c r="J293" s="5" t="s">
        <v>2897</v>
      </c>
    </row>
    <row r="294" spans="1:10">
      <c r="A294" s="5">
        <v>293</v>
      </c>
      <c r="B294" s="5" t="s">
        <v>1417</v>
      </c>
      <c r="C294" s="5" t="s">
        <v>168</v>
      </c>
      <c r="D294" s="5" t="s">
        <v>2521</v>
      </c>
      <c r="E294" s="5" t="s">
        <v>2522</v>
      </c>
      <c r="F294" s="5" t="s">
        <v>2523</v>
      </c>
      <c r="G294" s="5" t="s">
        <v>1666</v>
      </c>
      <c r="H294" s="5" t="s">
        <v>2524</v>
      </c>
      <c r="J294" s="5" t="s">
        <v>2897</v>
      </c>
    </row>
    <row r="295" spans="1:10">
      <c r="A295" s="5">
        <v>294</v>
      </c>
      <c r="B295" s="5" t="s">
        <v>1417</v>
      </c>
      <c r="C295" s="5" t="s">
        <v>168</v>
      </c>
      <c r="D295" s="5" t="s">
        <v>2525</v>
      </c>
      <c r="E295" s="5" t="s">
        <v>2526</v>
      </c>
      <c r="F295" s="5" t="s">
        <v>2527</v>
      </c>
      <c r="G295" s="5" t="s">
        <v>1425</v>
      </c>
      <c r="H295" s="5" t="s">
        <v>2528</v>
      </c>
      <c r="J295" s="5" t="s">
        <v>2897</v>
      </c>
    </row>
    <row r="296" spans="1:10">
      <c r="A296" s="5">
        <v>295</v>
      </c>
      <c r="B296" s="5" t="s">
        <v>1417</v>
      </c>
      <c r="C296" s="5" t="s">
        <v>168</v>
      </c>
      <c r="D296" s="5" t="s">
        <v>2935</v>
      </c>
      <c r="E296" s="5" t="s">
        <v>2936</v>
      </c>
      <c r="F296" s="5" t="s">
        <v>2937</v>
      </c>
      <c r="G296" s="5" t="s">
        <v>1439</v>
      </c>
      <c r="J296" s="5" t="s">
        <v>2897</v>
      </c>
    </row>
    <row r="297" spans="1:10">
      <c r="A297" s="5">
        <v>296</v>
      </c>
      <c r="B297" s="5" t="s">
        <v>1417</v>
      </c>
      <c r="C297" s="5" t="s">
        <v>168</v>
      </c>
      <c r="D297" s="5" t="s">
        <v>2529</v>
      </c>
      <c r="E297" s="5" t="s">
        <v>2530</v>
      </c>
      <c r="F297" s="5" t="s">
        <v>2531</v>
      </c>
      <c r="G297" s="5" t="s">
        <v>2193</v>
      </c>
      <c r="H297" s="5" t="s">
        <v>1937</v>
      </c>
      <c r="J297" s="5" t="s">
        <v>2897</v>
      </c>
    </row>
    <row r="298" spans="1:10">
      <c r="A298" s="5">
        <v>297</v>
      </c>
      <c r="B298" s="5" t="s">
        <v>1417</v>
      </c>
      <c r="C298" s="5" t="s">
        <v>168</v>
      </c>
      <c r="D298" s="5" t="s">
        <v>2532</v>
      </c>
      <c r="E298" s="5" t="s">
        <v>2533</v>
      </c>
      <c r="F298" s="5" t="s">
        <v>2534</v>
      </c>
      <c r="G298" s="5" t="s">
        <v>1565</v>
      </c>
      <c r="H298" s="5" t="s">
        <v>2535</v>
      </c>
      <c r="J298" s="5" t="s">
        <v>2897</v>
      </c>
    </row>
    <row r="299" spans="1:10">
      <c r="A299" s="5">
        <v>298</v>
      </c>
      <c r="B299" s="5" t="s">
        <v>1417</v>
      </c>
      <c r="C299" s="5" t="s">
        <v>168</v>
      </c>
      <c r="D299" s="5" t="s">
        <v>2536</v>
      </c>
      <c r="E299" s="5" t="s">
        <v>2537</v>
      </c>
      <c r="F299" s="5" t="s">
        <v>2538</v>
      </c>
      <c r="G299" s="5" t="s">
        <v>1430</v>
      </c>
      <c r="J299" s="5" t="s">
        <v>2897</v>
      </c>
    </row>
    <row r="300" spans="1:10">
      <c r="A300" s="5">
        <v>299</v>
      </c>
      <c r="B300" s="5" t="s">
        <v>1417</v>
      </c>
      <c r="C300" s="5" t="s">
        <v>168</v>
      </c>
      <c r="D300" s="5" t="s">
        <v>2539</v>
      </c>
      <c r="E300" s="5" t="s">
        <v>2540</v>
      </c>
      <c r="F300" s="5" t="s">
        <v>2541</v>
      </c>
      <c r="G300" s="5" t="s">
        <v>1519</v>
      </c>
      <c r="H300" s="5" t="s">
        <v>2542</v>
      </c>
      <c r="J300" s="5" t="s">
        <v>2897</v>
      </c>
    </row>
    <row r="301" spans="1:10">
      <c r="A301" s="5">
        <v>300</v>
      </c>
      <c r="B301" s="5" t="s">
        <v>1417</v>
      </c>
      <c r="C301" s="5" t="s">
        <v>168</v>
      </c>
      <c r="D301" s="5" t="s">
        <v>2543</v>
      </c>
      <c r="E301" s="5" t="s">
        <v>2544</v>
      </c>
      <c r="F301" s="5" t="s">
        <v>2545</v>
      </c>
      <c r="G301" s="5" t="s">
        <v>1439</v>
      </c>
      <c r="H301" s="5" t="s">
        <v>2546</v>
      </c>
      <c r="J301" s="5" t="s">
        <v>2897</v>
      </c>
    </row>
    <row r="302" spans="1:10">
      <c r="A302" s="5">
        <v>301</v>
      </c>
      <c r="B302" s="5" t="s">
        <v>1417</v>
      </c>
      <c r="C302" s="5" t="s">
        <v>168</v>
      </c>
      <c r="D302" s="5" t="s">
        <v>2547</v>
      </c>
      <c r="E302" s="5" t="s">
        <v>2548</v>
      </c>
      <c r="F302" s="5" t="s">
        <v>2549</v>
      </c>
      <c r="G302" s="5" t="s">
        <v>1666</v>
      </c>
      <c r="H302" s="5" t="s">
        <v>2550</v>
      </c>
      <c r="J302" s="5" t="s">
        <v>2897</v>
      </c>
    </row>
    <row r="303" spans="1:10">
      <c r="A303" s="5">
        <v>302</v>
      </c>
      <c r="B303" s="5" t="s">
        <v>1417</v>
      </c>
      <c r="C303" s="5" t="s">
        <v>168</v>
      </c>
      <c r="D303" s="5" t="s">
        <v>2551</v>
      </c>
      <c r="E303" s="5" t="s">
        <v>2552</v>
      </c>
      <c r="F303" s="5" t="s">
        <v>2553</v>
      </c>
      <c r="G303" s="5" t="s">
        <v>1528</v>
      </c>
      <c r="H303" s="5" t="s">
        <v>2554</v>
      </c>
      <c r="J303" s="5" t="s">
        <v>2897</v>
      </c>
    </row>
    <row r="304" spans="1:10">
      <c r="A304" s="5">
        <v>303</v>
      </c>
      <c r="B304" s="5" t="s">
        <v>1417</v>
      </c>
      <c r="C304" s="5" t="s">
        <v>168</v>
      </c>
      <c r="D304" s="5" t="s">
        <v>2555</v>
      </c>
      <c r="E304" s="5" t="s">
        <v>2556</v>
      </c>
      <c r="F304" s="5" t="s">
        <v>2557</v>
      </c>
      <c r="G304" s="5" t="s">
        <v>1829</v>
      </c>
      <c r="H304" s="5" t="s">
        <v>2558</v>
      </c>
      <c r="J304" s="5" t="s">
        <v>2897</v>
      </c>
    </row>
    <row r="305" spans="1:10">
      <c r="A305" s="5">
        <v>304</v>
      </c>
      <c r="B305" s="5" t="s">
        <v>1417</v>
      </c>
      <c r="C305" s="5" t="s">
        <v>168</v>
      </c>
      <c r="D305" s="5" t="s">
        <v>2559</v>
      </c>
      <c r="E305" s="5" t="s">
        <v>2560</v>
      </c>
      <c r="F305" s="5" t="s">
        <v>2561</v>
      </c>
      <c r="G305" s="5" t="s">
        <v>1439</v>
      </c>
      <c r="H305" s="5" t="s">
        <v>2562</v>
      </c>
      <c r="J305" s="5" t="s">
        <v>2897</v>
      </c>
    </row>
    <row r="306" spans="1:10">
      <c r="A306" s="5">
        <v>305</v>
      </c>
      <c r="B306" s="5" t="s">
        <v>1417</v>
      </c>
      <c r="C306" s="5" t="s">
        <v>168</v>
      </c>
      <c r="D306" s="5" t="s">
        <v>2563</v>
      </c>
      <c r="E306" s="5" t="s">
        <v>2564</v>
      </c>
      <c r="F306" s="5" t="s">
        <v>2565</v>
      </c>
      <c r="G306" s="5" t="s">
        <v>1523</v>
      </c>
      <c r="H306" s="5" t="s">
        <v>2566</v>
      </c>
      <c r="J306" s="5" t="s">
        <v>2897</v>
      </c>
    </row>
    <row r="307" spans="1:10">
      <c r="A307" s="5">
        <v>306</v>
      </c>
      <c r="B307" s="5" t="s">
        <v>1417</v>
      </c>
      <c r="C307" s="5" t="s">
        <v>168</v>
      </c>
      <c r="D307" s="5" t="s">
        <v>2567</v>
      </c>
      <c r="E307" s="5" t="s">
        <v>2568</v>
      </c>
      <c r="F307" s="5" t="s">
        <v>2569</v>
      </c>
      <c r="G307" s="5" t="s">
        <v>1523</v>
      </c>
      <c r="H307" s="5" t="s">
        <v>2570</v>
      </c>
      <c r="J307" s="5" t="s">
        <v>2897</v>
      </c>
    </row>
    <row r="308" spans="1:10">
      <c r="A308" s="5">
        <v>307</v>
      </c>
      <c r="B308" s="5" t="s">
        <v>1417</v>
      </c>
      <c r="C308" s="5" t="s">
        <v>168</v>
      </c>
      <c r="D308" s="5" t="s">
        <v>2571</v>
      </c>
      <c r="E308" s="5" t="s">
        <v>2572</v>
      </c>
      <c r="F308" s="5" t="s">
        <v>2573</v>
      </c>
      <c r="G308" s="5" t="s">
        <v>1430</v>
      </c>
      <c r="H308" s="5" t="s">
        <v>2074</v>
      </c>
      <c r="J308" s="5" t="s">
        <v>2897</v>
      </c>
    </row>
    <row r="309" spans="1:10">
      <c r="A309" s="5">
        <v>308</v>
      </c>
      <c r="B309" s="5" t="s">
        <v>1417</v>
      </c>
      <c r="C309" s="5" t="s">
        <v>168</v>
      </c>
      <c r="D309" s="5" t="s">
        <v>2574</v>
      </c>
      <c r="E309" s="5" t="s">
        <v>2575</v>
      </c>
      <c r="F309" s="5" t="s">
        <v>2576</v>
      </c>
      <c r="G309" s="5" t="s">
        <v>1829</v>
      </c>
      <c r="H309" s="5" t="s">
        <v>2577</v>
      </c>
      <c r="J309" s="5" t="s">
        <v>2897</v>
      </c>
    </row>
    <row r="310" spans="1:10">
      <c r="A310" s="5">
        <v>309</v>
      </c>
      <c r="B310" s="5" t="s">
        <v>1417</v>
      </c>
      <c r="C310" s="5" t="s">
        <v>168</v>
      </c>
      <c r="D310" s="5" t="s">
        <v>2578</v>
      </c>
      <c r="E310" s="5" t="s">
        <v>2579</v>
      </c>
      <c r="F310" s="5" t="s">
        <v>2580</v>
      </c>
      <c r="G310" s="5" t="s">
        <v>2193</v>
      </c>
      <c r="H310" s="5" t="s">
        <v>2466</v>
      </c>
      <c r="J310" s="5" t="s">
        <v>2897</v>
      </c>
    </row>
    <row r="311" spans="1:10">
      <c r="A311" s="5">
        <v>310</v>
      </c>
      <c r="B311" s="5" t="s">
        <v>1417</v>
      </c>
      <c r="C311" s="5" t="s">
        <v>168</v>
      </c>
      <c r="D311" s="5" t="s">
        <v>2581</v>
      </c>
      <c r="E311" s="5" t="s">
        <v>2582</v>
      </c>
      <c r="F311" s="5" t="s">
        <v>2583</v>
      </c>
      <c r="G311" s="5" t="s">
        <v>1434</v>
      </c>
      <c r="J311" s="5" t="s">
        <v>2897</v>
      </c>
    </row>
    <row r="312" spans="1:10">
      <c r="A312" s="5">
        <v>311</v>
      </c>
      <c r="B312" s="5" t="s">
        <v>1417</v>
      </c>
      <c r="C312" s="5" t="s">
        <v>168</v>
      </c>
      <c r="D312" s="5" t="s">
        <v>2584</v>
      </c>
      <c r="E312" s="5" t="s">
        <v>2585</v>
      </c>
      <c r="F312" s="5" t="s">
        <v>2586</v>
      </c>
      <c r="G312" s="5" t="s">
        <v>1439</v>
      </c>
      <c r="J312" s="5" t="s">
        <v>2897</v>
      </c>
    </row>
    <row r="313" spans="1:10">
      <c r="A313" s="5">
        <v>312</v>
      </c>
      <c r="B313" s="5" t="s">
        <v>1417</v>
      </c>
      <c r="C313" s="5" t="s">
        <v>168</v>
      </c>
      <c r="D313" s="5" t="s">
        <v>2587</v>
      </c>
      <c r="E313" s="5" t="s">
        <v>2588</v>
      </c>
      <c r="F313" s="5" t="s">
        <v>2589</v>
      </c>
      <c r="G313" s="5" t="s">
        <v>1486</v>
      </c>
      <c r="H313" s="5" t="s">
        <v>2590</v>
      </c>
      <c r="J313" s="5" t="s">
        <v>2897</v>
      </c>
    </row>
    <row r="314" spans="1:10">
      <c r="A314" s="5">
        <v>313</v>
      </c>
      <c r="B314" s="5" t="s">
        <v>1417</v>
      </c>
      <c r="C314" s="5" t="s">
        <v>168</v>
      </c>
      <c r="D314" s="5" t="s">
        <v>2591</v>
      </c>
      <c r="E314" s="5" t="s">
        <v>2592</v>
      </c>
      <c r="F314" s="5" t="s">
        <v>2593</v>
      </c>
      <c r="G314" s="5" t="s">
        <v>1439</v>
      </c>
      <c r="H314" s="5" t="s">
        <v>2594</v>
      </c>
      <c r="J314" s="5" t="s">
        <v>2897</v>
      </c>
    </row>
    <row r="315" spans="1:10">
      <c r="A315" s="5">
        <v>314</v>
      </c>
      <c r="B315" s="5" t="s">
        <v>1417</v>
      </c>
      <c r="C315" s="5" t="s">
        <v>168</v>
      </c>
      <c r="D315" s="5" t="s">
        <v>2595</v>
      </c>
      <c r="E315" s="5" t="s">
        <v>2596</v>
      </c>
      <c r="F315" s="5" t="s">
        <v>2597</v>
      </c>
      <c r="G315" s="5" t="s">
        <v>1547</v>
      </c>
      <c r="H315" s="5" t="s">
        <v>2140</v>
      </c>
      <c r="J315" s="5" t="s">
        <v>2897</v>
      </c>
    </row>
    <row r="316" spans="1:10">
      <c r="A316" s="5">
        <v>315</v>
      </c>
      <c r="B316" s="5" t="s">
        <v>1417</v>
      </c>
      <c r="C316" s="5" t="s">
        <v>168</v>
      </c>
      <c r="D316" s="5" t="s">
        <v>2598</v>
      </c>
      <c r="E316" s="5" t="s">
        <v>2599</v>
      </c>
      <c r="F316" s="5" t="s">
        <v>2600</v>
      </c>
      <c r="G316" s="5" t="s">
        <v>1547</v>
      </c>
      <c r="J316" s="5" t="s">
        <v>2897</v>
      </c>
    </row>
    <row r="317" spans="1:10">
      <c r="A317" s="5">
        <v>316</v>
      </c>
      <c r="B317" s="5" t="s">
        <v>1417</v>
      </c>
      <c r="C317" s="5" t="s">
        <v>168</v>
      </c>
      <c r="D317" s="5" t="s">
        <v>2601</v>
      </c>
      <c r="E317" s="5" t="s">
        <v>2602</v>
      </c>
      <c r="F317" s="5" t="s">
        <v>2603</v>
      </c>
      <c r="G317" s="5" t="s">
        <v>1565</v>
      </c>
      <c r="J317" s="5" t="s">
        <v>2897</v>
      </c>
    </row>
    <row r="318" spans="1:10">
      <c r="A318" s="5">
        <v>317</v>
      </c>
      <c r="B318" s="5" t="s">
        <v>1417</v>
      </c>
      <c r="C318" s="5" t="s">
        <v>168</v>
      </c>
      <c r="D318" s="5" t="s">
        <v>2604</v>
      </c>
      <c r="E318" s="5" t="s">
        <v>2605</v>
      </c>
      <c r="F318" s="5" t="s">
        <v>2606</v>
      </c>
      <c r="G318" s="5" t="s">
        <v>1486</v>
      </c>
      <c r="H318" s="5" t="s">
        <v>2607</v>
      </c>
      <c r="J318" s="5" t="s">
        <v>2897</v>
      </c>
    </row>
    <row r="319" spans="1:10">
      <c r="A319" s="5">
        <v>318</v>
      </c>
      <c r="B319" s="5" t="s">
        <v>1417</v>
      </c>
      <c r="C319" s="5" t="s">
        <v>168</v>
      </c>
      <c r="D319" s="5" t="s">
        <v>2608</v>
      </c>
      <c r="E319" s="5" t="s">
        <v>2609</v>
      </c>
      <c r="F319" s="5" t="s">
        <v>2610</v>
      </c>
      <c r="G319" s="5" t="s">
        <v>2611</v>
      </c>
      <c r="H319" s="5" t="s">
        <v>2612</v>
      </c>
      <c r="J319" s="5" t="s">
        <v>2897</v>
      </c>
    </row>
    <row r="320" spans="1:10">
      <c r="A320" s="5">
        <v>319</v>
      </c>
      <c r="B320" s="5" t="s">
        <v>1417</v>
      </c>
      <c r="C320" s="5" t="s">
        <v>168</v>
      </c>
      <c r="D320" s="5" t="s">
        <v>2613</v>
      </c>
      <c r="E320" s="5" t="s">
        <v>2614</v>
      </c>
      <c r="F320" s="5" t="s">
        <v>2615</v>
      </c>
      <c r="G320" s="5" t="s">
        <v>1528</v>
      </c>
      <c r="J320" s="5" t="s">
        <v>2897</v>
      </c>
    </row>
    <row r="321" spans="1:10">
      <c r="A321" s="5">
        <v>320</v>
      </c>
      <c r="B321" s="5" t="s">
        <v>1417</v>
      </c>
      <c r="C321" s="5" t="s">
        <v>168</v>
      </c>
      <c r="D321" s="5" t="s">
        <v>2616</v>
      </c>
      <c r="E321" s="5" t="s">
        <v>2617</v>
      </c>
      <c r="F321" s="5" t="s">
        <v>2618</v>
      </c>
      <c r="G321" s="5" t="s">
        <v>1434</v>
      </c>
      <c r="J321" s="5" t="s">
        <v>2897</v>
      </c>
    </row>
    <row r="322" spans="1:10">
      <c r="A322" s="5">
        <v>321</v>
      </c>
      <c r="B322" s="5" t="s">
        <v>1417</v>
      </c>
      <c r="C322" s="5" t="s">
        <v>168</v>
      </c>
      <c r="D322" s="5" t="s">
        <v>2619</v>
      </c>
      <c r="E322" s="5" t="s">
        <v>2620</v>
      </c>
      <c r="F322" s="5" t="s">
        <v>2621</v>
      </c>
      <c r="G322" s="5" t="s">
        <v>1448</v>
      </c>
      <c r="J322" s="5" t="s">
        <v>2897</v>
      </c>
    </row>
    <row r="323" spans="1:10">
      <c r="A323" s="5">
        <v>322</v>
      </c>
      <c r="B323" s="5" t="s">
        <v>1417</v>
      </c>
      <c r="C323" s="5" t="s">
        <v>168</v>
      </c>
      <c r="D323" s="5" t="s">
        <v>2622</v>
      </c>
      <c r="E323" s="5" t="s">
        <v>2623</v>
      </c>
      <c r="F323" s="5" t="s">
        <v>2624</v>
      </c>
      <c r="G323" s="5" t="s">
        <v>1547</v>
      </c>
      <c r="J323" s="5" t="s">
        <v>2897</v>
      </c>
    </row>
    <row r="324" spans="1:10">
      <c r="A324" s="5">
        <v>323</v>
      </c>
      <c r="B324" s="5" t="s">
        <v>1417</v>
      </c>
      <c r="C324" s="5" t="s">
        <v>168</v>
      </c>
      <c r="D324" s="5" t="s">
        <v>2625</v>
      </c>
      <c r="E324" s="5" t="s">
        <v>2626</v>
      </c>
      <c r="F324" s="5" t="s">
        <v>2627</v>
      </c>
      <c r="G324" s="5" t="s">
        <v>1430</v>
      </c>
      <c r="J324" s="5" t="s">
        <v>2897</v>
      </c>
    </row>
    <row r="325" spans="1:10">
      <c r="A325" s="5">
        <v>324</v>
      </c>
      <c r="B325" s="5" t="s">
        <v>1417</v>
      </c>
      <c r="C325" s="5" t="s">
        <v>168</v>
      </c>
      <c r="D325" s="5" t="s">
        <v>2628</v>
      </c>
      <c r="E325" s="5" t="s">
        <v>2629</v>
      </c>
      <c r="F325" s="5" t="s">
        <v>2630</v>
      </c>
      <c r="G325" s="5" t="s">
        <v>1434</v>
      </c>
      <c r="H325" s="5" t="s">
        <v>2631</v>
      </c>
      <c r="J325" s="5" t="s">
        <v>2897</v>
      </c>
    </row>
    <row r="326" spans="1:10">
      <c r="A326" s="5">
        <v>325</v>
      </c>
      <c r="B326" s="5" t="s">
        <v>1417</v>
      </c>
      <c r="C326" s="5" t="s">
        <v>168</v>
      </c>
      <c r="D326" s="5" t="s">
        <v>2632</v>
      </c>
      <c r="E326" s="5" t="s">
        <v>2633</v>
      </c>
      <c r="F326" s="5" t="s">
        <v>2634</v>
      </c>
      <c r="G326" s="5" t="s">
        <v>1430</v>
      </c>
      <c r="J326" s="5" t="s">
        <v>2897</v>
      </c>
    </row>
    <row r="327" spans="1:10">
      <c r="A327" s="5">
        <v>326</v>
      </c>
      <c r="B327" s="5" t="s">
        <v>1417</v>
      </c>
      <c r="C327" s="5" t="s">
        <v>168</v>
      </c>
      <c r="D327" s="5" t="s">
        <v>2635</v>
      </c>
      <c r="E327" s="5" t="s">
        <v>2636</v>
      </c>
      <c r="F327" s="5" t="s">
        <v>2637</v>
      </c>
      <c r="G327" s="5" t="s">
        <v>1486</v>
      </c>
      <c r="H327" s="5" t="s">
        <v>2638</v>
      </c>
      <c r="J327" s="5" t="s">
        <v>2897</v>
      </c>
    </row>
    <row r="328" spans="1:10">
      <c r="A328" s="5">
        <v>327</v>
      </c>
      <c r="B328" s="5" t="s">
        <v>1417</v>
      </c>
      <c r="C328" s="5" t="s">
        <v>168</v>
      </c>
      <c r="D328" s="5" t="s">
        <v>2639</v>
      </c>
      <c r="E328" s="5" t="s">
        <v>2640</v>
      </c>
      <c r="F328" s="5" t="s">
        <v>2641</v>
      </c>
      <c r="G328" s="5" t="s">
        <v>1528</v>
      </c>
      <c r="H328" s="5" t="s">
        <v>2642</v>
      </c>
      <c r="J328" s="5" t="s">
        <v>2897</v>
      </c>
    </row>
    <row r="329" spans="1:10">
      <c r="A329" s="5">
        <v>328</v>
      </c>
      <c r="B329" s="5" t="s">
        <v>1417</v>
      </c>
      <c r="C329" s="5" t="s">
        <v>168</v>
      </c>
      <c r="D329" s="5" t="s">
        <v>2643</v>
      </c>
      <c r="E329" s="5" t="s">
        <v>2644</v>
      </c>
      <c r="F329" s="5" t="s">
        <v>2645</v>
      </c>
      <c r="G329" s="5" t="s">
        <v>1536</v>
      </c>
      <c r="J329" s="5" t="s">
        <v>2897</v>
      </c>
    </row>
    <row r="330" spans="1:10">
      <c r="A330" s="5">
        <v>329</v>
      </c>
      <c r="B330" s="5" t="s">
        <v>1417</v>
      </c>
      <c r="C330" s="5" t="s">
        <v>168</v>
      </c>
      <c r="D330" s="5" t="s">
        <v>2646</v>
      </c>
      <c r="E330" s="5" t="s">
        <v>2647</v>
      </c>
      <c r="F330" s="5" t="s">
        <v>2648</v>
      </c>
      <c r="G330" s="5" t="s">
        <v>1434</v>
      </c>
      <c r="J330" s="5" t="s">
        <v>2897</v>
      </c>
    </row>
    <row r="331" spans="1:10">
      <c r="A331" s="5">
        <v>330</v>
      </c>
      <c r="B331" s="5" t="s">
        <v>1417</v>
      </c>
      <c r="C331" s="5" t="s">
        <v>168</v>
      </c>
      <c r="D331" s="5" t="s">
        <v>2649</v>
      </c>
      <c r="E331" s="5" t="s">
        <v>2650</v>
      </c>
      <c r="F331" s="5" t="s">
        <v>2651</v>
      </c>
      <c r="G331" s="5" t="s">
        <v>1439</v>
      </c>
      <c r="H331" s="5" t="s">
        <v>2339</v>
      </c>
      <c r="J331" s="5" t="s">
        <v>2897</v>
      </c>
    </row>
    <row r="332" spans="1:10">
      <c r="A332" s="5">
        <v>331</v>
      </c>
      <c r="B332" s="5" t="s">
        <v>1417</v>
      </c>
      <c r="C332" s="5" t="s">
        <v>168</v>
      </c>
      <c r="D332" s="5" t="s">
        <v>2652</v>
      </c>
      <c r="E332" s="5" t="s">
        <v>2653</v>
      </c>
      <c r="F332" s="5" t="s">
        <v>2654</v>
      </c>
      <c r="G332" s="5" t="s">
        <v>1448</v>
      </c>
      <c r="H332" s="5" t="s">
        <v>2655</v>
      </c>
      <c r="J332" s="5" t="s">
        <v>2897</v>
      </c>
    </row>
    <row r="333" spans="1:10">
      <c r="A333" s="5">
        <v>332</v>
      </c>
      <c r="B333" s="5" t="s">
        <v>1417</v>
      </c>
      <c r="C333" s="5" t="s">
        <v>168</v>
      </c>
      <c r="D333" s="5" t="s">
        <v>2656</v>
      </c>
      <c r="E333" s="5" t="s">
        <v>2657</v>
      </c>
      <c r="F333" s="5" t="s">
        <v>2658</v>
      </c>
      <c r="G333" s="5" t="s">
        <v>1565</v>
      </c>
      <c r="J333" s="5" t="s">
        <v>2897</v>
      </c>
    </row>
    <row r="334" spans="1:10">
      <c r="A334" s="5">
        <v>333</v>
      </c>
      <c r="B334" s="5" t="s">
        <v>1417</v>
      </c>
      <c r="C334" s="5" t="s">
        <v>168</v>
      </c>
      <c r="D334" s="5" t="s">
        <v>2659</v>
      </c>
      <c r="E334" s="5" t="s">
        <v>2660</v>
      </c>
      <c r="F334" s="5" t="s">
        <v>2661</v>
      </c>
      <c r="G334" s="5" t="s">
        <v>1528</v>
      </c>
      <c r="H334" s="5" t="s">
        <v>2028</v>
      </c>
      <c r="J334" s="5" t="s">
        <v>2897</v>
      </c>
    </row>
    <row r="335" spans="1:10">
      <c r="A335" s="5">
        <v>334</v>
      </c>
      <c r="B335" s="5" t="s">
        <v>1417</v>
      </c>
      <c r="C335" s="5" t="s">
        <v>168</v>
      </c>
      <c r="D335" s="5" t="s">
        <v>2662</v>
      </c>
      <c r="E335" s="5" t="s">
        <v>2663</v>
      </c>
      <c r="F335" s="5" t="s">
        <v>2664</v>
      </c>
      <c r="G335" s="5" t="s">
        <v>1448</v>
      </c>
      <c r="H335" s="5" t="s">
        <v>2028</v>
      </c>
      <c r="J335" s="5" t="s">
        <v>2897</v>
      </c>
    </row>
    <row r="336" spans="1:10">
      <c r="A336" s="5">
        <v>335</v>
      </c>
      <c r="B336" s="5" t="s">
        <v>1417</v>
      </c>
      <c r="C336" s="5" t="s">
        <v>168</v>
      </c>
      <c r="D336" s="5" t="s">
        <v>2665</v>
      </c>
      <c r="E336" s="5" t="s">
        <v>2666</v>
      </c>
      <c r="F336" s="5" t="s">
        <v>2667</v>
      </c>
      <c r="G336" s="5" t="s">
        <v>1439</v>
      </c>
      <c r="H336" s="5" t="s">
        <v>1662</v>
      </c>
      <c r="J336" s="5" t="s">
        <v>2897</v>
      </c>
    </row>
    <row r="337" spans="1:10">
      <c r="A337" s="5">
        <v>336</v>
      </c>
      <c r="B337" s="5" t="s">
        <v>1417</v>
      </c>
      <c r="C337" s="5" t="s">
        <v>168</v>
      </c>
      <c r="D337" s="5" t="s">
        <v>2668</v>
      </c>
      <c r="E337" s="5" t="s">
        <v>2669</v>
      </c>
      <c r="F337" s="5" t="s">
        <v>2670</v>
      </c>
      <c r="G337" s="5" t="s">
        <v>2671</v>
      </c>
      <c r="J337" s="5" t="s">
        <v>2897</v>
      </c>
    </row>
    <row r="338" spans="1:10">
      <c r="A338" s="5">
        <v>337</v>
      </c>
      <c r="B338" s="5" t="s">
        <v>1417</v>
      </c>
      <c r="C338" s="5" t="s">
        <v>168</v>
      </c>
      <c r="D338" s="5" t="s">
        <v>2672</v>
      </c>
      <c r="E338" s="5" t="s">
        <v>2673</v>
      </c>
      <c r="F338" s="5" t="s">
        <v>2674</v>
      </c>
      <c r="G338" s="5" t="s">
        <v>1523</v>
      </c>
      <c r="J338" s="5" t="s">
        <v>2897</v>
      </c>
    </row>
    <row r="339" spans="1:10">
      <c r="A339" s="5">
        <v>338</v>
      </c>
      <c r="B339" s="5" t="s">
        <v>1417</v>
      </c>
      <c r="C339" s="5" t="s">
        <v>168</v>
      </c>
      <c r="D339" s="5" t="s">
        <v>2938</v>
      </c>
      <c r="E339" s="5" t="s">
        <v>2939</v>
      </c>
      <c r="F339" s="5" t="s">
        <v>2940</v>
      </c>
      <c r="G339" s="5" t="s">
        <v>1448</v>
      </c>
      <c r="H339" s="5" t="s">
        <v>2941</v>
      </c>
      <c r="J339" s="5" t="s">
        <v>2897</v>
      </c>
    </row>
    <row r="340" spans="1:10">
      <c r="A340" s="5">
        <v>339</v>
      </c>
      <c r="B340" s="5" t="s">
        <v>1417</v>
      </c>
      <c r="C340" s="5" t="s">
        <v>168</v>
      </c>
      <c r="D340" s="5" t="s">
        <v>2675</v>
      </c>
      <c r="E340" s="5" t="s">
        <v>2676</v>
      </c>
      <c r="F340" s="5" t="s">
        <v>2677</v>
      </c>
      <c r="G340" s="5" t="s">
        <v>1528</v>
      </c>
      <c r="H340" s="5" t="s">
        <v>2678</v>
      </c>
      <c r="J340" s="5" t="s">
        <v>2897</v>
      </c>
    </row>
    <row r="341" spans="1:10">
      <c r="A341" s="5">
        <v>340</v>
      </c>
      <c r="B341" s="5" t="s">
        <v>1417</v>
      </c>
      <c r="C341" s="5" t="s">
        <v>168</v>
      </c>
      <c r="D341" s="5" t="s">
        <v>2679</v>
      </c>
      <c r="E341" s="5" t="s">
        <v>2680</v>
      </c>
      <c r="F341" s="5" t="s">
        <v>2681</v>
      </c>
      <c r="G341" s="5" t="s">
        <v>1629</v>
      </c>
      <c r="H341" s="5" t="s">
        <v>2682</v>
      </c>
      <c r="J341" s="5" t="s">
        <v>2897</v>
      </c>
    </row>
    <row r="342" spans="1:10">
      <c r="A342" s="5">
        <v>341</v>
      </c>
      <c r="B342" s="5" t="s">
        <v>1417</v>
      </c>
      <c r="C342" s="5" t="s">
        <v>168</v>
      </c>
      <c r="D342" s="5" t="s">
        <v>2942</v>
      </c>
      <c r="E342" s="5" t="s">
        <v>2943</v>
      </c>
      <c r="F342" s="5" t="s">
        <v>2944</v>
      </c>
      <c r="G342" s="5" t="s">
        <v>1661</v>
      </c>
      <c r="H342" s="5" t="s">
        <v>2945</v>
      </c>
      <c r="J342" s="5" t="s">
        <v>2897</v>
      </c>
    </row>
    <row r="343" spans="1:10">
      <c r="A343" s="5">
        <v>342</v>
      </c>
      <c r="B343" s="5" t="s">
        <v>1417</v>
      </c>
      <c r="C343" s="5" t="s">
        <v>168</v>
      </c>
      <c r="D343" s="5" t="s">
        <v>2683</v>
      </c>
      <c r="E343" s="5" t="s">
        <v>2684</v>
      </c>
      <c r="F343" s="5" t="s">
        <v>2685</v>
      </c>
      <c r="G343" s="5" t="s">
        <v>1629</v>
      </c>
      <c r="J343" s="5" t="s">
        <v>2897</v>
      </c>
    </row>
    <row r="344" spans="1:10">
      <c r="A344" s="5">
        <v>343</v>
      </c>
      <c r="B344" s="5" t="s">
        <v>1417</v>
      </c>
      <c r="C344" s="5" t="s">
        <v>168</v>
      </c>
      <c r="D344" s="5" t="s">
        <v>2946</v>
      </c>
      <c r="E344" s="5" t="s">
        <v>2947</v>
      </c>
      <c r="F344" s="5" t="s">
        <v>2948</v>
      </c>
      <c r="G344" s="5" t="s">
        <v>1536</v>
      </c>
      <c r="J344" s="5" t="s">
        <v>2897</v>
      </c>
    </row>
    <row r="345" spans="1:10">
      <c r="A345" s="5">
        <v>344</v>
      </c>
      <c r="B345" s="5" t="s">
        <v>1417</v>
      </c>
      <c r="C345" s="5" t="s">
        <v>168</v>
      </c>
      <c r="D345" s="5" t="s">
        <v>2949</v>
      </c>
      <c r="E345" s="5" t="s">
        <v>2950</v>
      </c>
      <c r="F345" s="5" t="s">
        <v>2951</v>
      </c>
      <c r="G345" s="5" t="s">
        <v>1523</v>
      </c>
      <c r="H345" s="5" t="s">
        <v>2952</v>
      </c>
      <c r="J345" s="5" t="s">
        <v>2897</v>
      </c>
    </row>
    <row r="346" spans="1:10">
      <c r="A346" s="5">
        <v>345</v>
      </c>
      <c r="B346" s="5" t="s">
        <v>1417</v>
      </c>
      <c r="C346" s="5" t="s">
        <v>168</v>
      </c>
      <c r="D346" s="5" t="s">
        <v>2686</v>
      </c>
      <c r="E346" s="5" t="s">
        <v>2687</v>
      </c>
      <c r="F346" s="5" t="s">
        <v>2688</v>
      </c>
      <c r="G346" s="5" t="s">
        <v>2689</v>
      </c>
      <c r="J346" s="5" t="s">
        <v>2897</v>
      </c>
    </row>
    <row r="347" spans="1:10">
      <c r="A347" s="5">
        <v>346</v>
      </c>
      <c r="B347" s="5" t="s">
        <v>1417</v>
      </c>
      <c r="C347" s="5" t="s">
        <v>168</v>
      </c>
      <c r="D347" s="5" t="s">
        <v>2690</v>
      </c>
      <c r="E347" s="5" t="s">
        <v>2691</v>
      </c>
      <c r="F347" s="5" t="s">
        <v>2692</v>
      </c>
      <c r="G347" s="5" t="s">
        <v>1565</v>
      </c>
      <c r="J347" s="5" t="s">
        <v>2897</v>
      </c>
    </row>
    <row r="348" spans="1:10">
      <c r="A348" s="5">
        <v>347</v>
      </c>
      <c r="B348" s="5" t="s">
        <v>1417</v>
      </c>
      <c r="C348" s="5" t="s">
        <v>168</v>
      </c>
      <c r="D348" s="5" t="s">
        <v>2693</v>
      </c>
      <c r="E348" s="5" t="s">
        <v>2694</v>
      </c>
      <c r="F348" s="5" t="s">
        <v>2695</v>
      </c>
      <c r="G348" s="5" t="s">
        <v>1674</v>
      </c>
      <c r="H348" s="5" t="s">
        <v>2696</v>
      </c>
      <c r="J348" s="5" t="s">
        <v>2897</v>
      </c>
    </row>
    <row r="349" spans="1:10">
      <c r="A349" s="5">
        <v>348</v>
      </c>
      <c r="B349" s="5" t="s">
        <v>1417</v>
      </c>
      <c r="C349" s="5" t="s">
        <v>168</v>
      </c>
      <c r="D349" s="5" t="s">
        <v>2697</v>
      </c>
      <c r="E349" s="5" t="s">
        <v>2698</v>
      </c>
      <c r="F349" s="5" t="s">
        <v>2699</v>
      </c>
      <c r="G349" s="5" t="s">
        <v>1448</v>
      </c>
      <c r="H349" s="5" t="s">
        <v>2700</v>
      </c>
      <c r="J349" s="5" t="s">
        <v>2897</v>
      </c>
    </row>
    <row r="350" spans="1:10">
      <c r="A350" s="5">
        <v>349</v>
      </c>
      <c r="B350" s="5" t="s">
        <v>1417</v>
      </c>
      <c r="C350" s="5" t="s">
        <v>168</v>
      </c>
      <c r="D350" s="5" t="s">
        <v>2701</v>
      </c>
      <c r="E350" s="5" t="s">
        <v>2702</v>
      </c>
      <c r="F350" s="5" t="s">
        <v>2703</v>
      </c>
      <c r="G350" s="5" t="s">
        <v>1565</v>
      </c>
      <c r="J350" s="5" t="s">
        <v>2897</v>
      </c>
    </row>
    <row r="351" spans="1:10">
      <c r="A351" s="5">
        <v>350</v>
      </c>
      <c r="B351" s="5" t="s">
        <v>1417</v>
      </c>
      <c r="C351" s="5" t="s">
        <v>168</v>
      </c>
      <c r="D351" s="5" t="s">
        <v>2704</v>
      </c>
      <c r="E351" s="5" t="s">
        <v>2705</v>
      </c>
      <c r="F351" s="5" t="s">
        <v>2706</v>
      </c>
      <c r="G351" s="5" t="s">
        <v>1523</v>
      </c>
      <c r="H351" s="5" t="s">
        <v>2707</v>
      </c>
      <c r="J351" s="5" t="s">
        <v>2897</v>
      </c>
    </row>
    <row r="352" spans="1:10">
      <c r="A352" s="5">
        <v>351</v>
      </c>
      <c r="B352" s="5" t="s">
        <v>1417</v>
      </c>
      <c r="C352" s="5" t="s">
        <v>168</v>
      </c>
      <c r="D352" s="5" t="s">
        <v>2953</v>
      </c>
      <c r="E352" s="5" t="s">
        <v>2954</v>
      </c>
      <c r="F352" s="5" t="s">
        <v>2955</v>
      </c>
      <c r="G352" s="5" t="s">
        <v>1565</v>
      </c>
      <c r="J352" s="5" t="s">
        <v>2897</v>
      </c>
    </row>
    <row r="353" spans="1:10">
      <c r="A353" s="5">
        <v>352</v>
      </c>
      <c r="B353" s="5" t="s">
        <v>1417</v>
      </c>
      <c r="C353" s="5" t="s">
        <v>168</v>
      </c>
      <c r="D353" s="5" t="s">
        <v>2708</v>
      </c>
      <c r="E353" s="5" t="s">
        <v>2709</v>
      </c>
      <c r="F353" s="5" t="s">
        <v>2710</v>
      </c>
      <c r="G353" s="5" t="s">
        <v>1528</v>
      </c>
      <c r="H353" s="5" t="s">
        <v>2711</v>
      </c>
      <c r="J353" s="5" t="s">
        <v>2897</v>
      </c>
    </row>
    <row r="354" spans="1:10">
      <c r="A354" s="5">
        <v>353</v>
      </c>
      <c r="B354" s="5" t="s">
        <v>1417</v>
      </c>
      <c r="C354" s="5" t="s">
        <v>168</v>
      </c>
      <c r="D354" s="5" t="s">
        <v>2712</v>
      </c>
      <c r="E354" s="5" t="s">
        <v>2713</v>
      </c>
      <c r="F354" s="5" t="s">
        <v>2714</v>
      </c>
      <c r="G354" s="5" t="s">
        <v>1565</v>
      </c>
      <c r="H354" s="5" t="s">
        <v>2715</v>
      </c>
      <c r="J354" s="5" t="s">
        <v>2897</v>
      </c>
    </row>
    <row r="355" spans="1:10">
      <c r="A355" s="5">
        <v>354</v>
      </c>
      <c r="B355" s="5" t="s">
        <v>1417</v>
      </c>
      <c r="C355" s="5" t="s">
        <v>168</v>
      </c>
      <c r="D355" s="5" t="s">
        <v>2956</v>
      </c>
      <c r="E355" s="5" t="s">
        <v>2957</v>
      </c>
      <c r="F355" s="5" t="s">
        <v>2958</v>
      </c>
      <c r="G355" s="5" t="s">
        <v>1434</v>
      </c>
      <c r="J355" s="5" t="s">
        <v>2897</v>
      </c>
    </row>
    <row r="356" spans="1:10">
      <c r="A356" s="5">
        <v>355</v>
      </c>
      <c r="B356" s="5" t="s">
        <v>1417</v>
      </c>
      <c r="C356" s="5" t="s">
        <v>168</v>
      </c>
      <c r="D356" s="5" t="s">
        <v>2716</v>
      </c>
      <c r="E356" s="5" t="s">
        <v>2717</v>
      </c>
      <c r="F356" s="5" t="s">
        <v>2718</v>
      </c>
      <c r="G356" s="5" t="s">
        <v>1760</v>
      </c>
      <c r="H356" s="5" t="s">
        <v>1761</v>
      </c>
      <c r="J356" s="5" t="s">
        <v>2897</v>
      </c>
    </row>
    <row r="357" spans="1:10">
      <c r="A357" s="5">
        <v>356</v>
      </c>
      <c r="B357" s="5" t="s">
        <v>1417</v>
      </c>
      <c r="C357" s="5" t="s">
        <v>168</v>
      </c>
      <c r="D357" s="5" t="s">
        <v>2719</v>
      </c>
      <c r="E357" s="5" t="s">
        <v>2720</v>
      </c>
      <c r="F357" s="5" t="s">
        <v>2721</v>
      </c>
      <c r="G357" s="5" t="s">
        <v>1565</v>
      </c>
      <c r="H357" s="5" t="s">
        <v>2722</v>
      </c>
      <c r="J357" s="5" t="s">
        <v>2897</v>
      </c>
    </row>
    <row r="358" spans="1:10">
      <c r="A358" s="5">
        <v>357</v>
      </c>
      <c r="B358" s="5" t="s">
        <v>1417</v>
      </c>
      <c r="C358" s="5" t="s">
        <v>168</v>
      </c>
      <c r="D358" s="5" t="s">
        <v>2723</v>
      </c>
      <c r="E358" s="5" t="s">
        <v>2724</v>
      </c>
      <c r="F358" s="5" t="s">
        <v>2725</v>
      </c>
      <c r="G358" s="5" t="s">
        <v>1430</v>
      </c>
      <c r="H358" s="5" t="s">
        <v>2726</v>
      </c>
      <c r="J358" s="5" t="s">
        <v>2897</v>
      </c>
    </row>
    <row r="359" spans="1:10">
      <c r="A359" s="5">
        <v>358</v>
      </c>
      <c r="B359" s="5" t="s">
        <v>1417</v>
      </c>
      <c r="C359" s="5" t="s">
        <v>168</v>
      </c>
      <c r="D359" s="5" t="s">
        <v>2727</v>
      </c>
      <c r="E359" s="5" t="s">
        <v>2728</v>
      </c>
      <c r="F359" s="5" t="s">
        <v>2729</v>
      </c>
      <c r="G359" s="5" t="s">
        <v>1439</v>
      </c>
      <c r="H359" s="5" t="s">
        <v>2730</v>
      </c>
      <c r="J359" s="5" t="s">
        <v>2897</v>
      </c>
    </row>
    <row r="360" spans="1:10">
      <c r="A360" s="5">
        <v>359</v>
      </c>
      <c r="B360" s="5" t="s">
        <v>1417</v>
      </c>
      <c r="C360" s="5" t="s">
        <v>168</v>
      </c>
      <c r="D360" s="5" t="s">
        <v>2731</v>
      </c>
      <c r="E360" s="5" t="s">
        <v>2732</v>
      </c>
      <c r="F360" s="5" t="s">
        <v>2733</v>
      </c>
      <c r="G360" s="5" t="s">
        <v>1430</v>
      </c>
      <c r="J360" s="5" t="s">
        <v>2897</v>
      </c>
    </row>
    <row r="361" spans="1:10">
      <c r="A361" s="5">
        <v>360</v>
      </c>
      <c r="B361" s="5" t="s">
        <v>1417</v>
      </c>
      <c r="C361" s="5" t="s">
        <v>168</v>
      </c>
      <c r="D361" s="5" t="s">
        <v>2734</v>
      </c>
      <c r="E361" s="5" t="s">
        <v>2735</v>
      </c>
      <c r="F361" s="5" t="s">
        <v>2736</v>
      </c>
      <c r="G361" s="5" t="s">
        <v>1629</v>
      </c>
      <c r="J361" s="5" t="s">
        <v>2897</v>
      </c>
    </row>
    <row r="362" spans="1:10">
      <c r="A362" s="5">
        <v>361</v>
      </c>
      <c r="B362" s="5" t="s">
        <v>1417</v>
      </c>
      <c r="C362" s="5" t="s">
        <v>168</v>
      </c>
      <c r="D362" s="5" t="s">
        <v>2737</v>
      </c>
      <c r="E362" s="5" t="s">
        <v>2738</v>
      </c>
      <c r="F362" s="5" t="s">
        <v>2739</v>
      </c>
      <c r="G362" s="5" t="s">
        <v>1439</v>
      </c>
      <c r="J362" s="5" t="s">
        <v>2897</v>
      </c>
    </row>
    <row r="363" spans="1:10">
      <c r="A363" s="5">
        <v>362</v>
      </c>
      <c r="B363" s="5" t="s">
        <v>1417</v>
      </c>
      <c r="C363" s="5" t="s">
        <v>168</v>
      </c>
      <c r="D363" s="5" t="s">
        <v>2740</v>
      </c>
      <c r="E363" s="5" t="s">
        <v>2741</v>
      </c>
      <c r="F363" s="5" t="s">
        <v>2742</v>
      </c>
      <c r="G363" s="5" t="s">
        <v>1523</v>
      </c>
      <c r="H363" s="5" t="s">
        <v>2743</v>
      </c>
      <c r="J363" s="5" t="s">
        <v>2897</v>
      </c>
    </row>
    <row r="364" spans="1:10">
      <c r="A364" s="5">
        <v>363</v>
      </c>
      <c r="B364" s="5" t="s">
        <v>1417</v>
      </c>
      <c r="C364" s="5" t="s">
        <v>168</v>
      </c>
      <c r="D364" s="5" t="s">
        <v>2744</v>
      </c>
      <c r="E364" s="5" t="s">
        <v>2745</v>
      </c>
      <c r="F364" s="5" t="s">
        <v>2746</v>
      </c>
      <c r="G364" s="5" t="s">
        <v>1448</v>
      </c>
      <c r="J364" s="5" t="s">
        <v>2897</v>
      </c>
    </row>
    <row r="365" spans="1:10">
      <c r="A365" s="5">
        <v>364</v>
      </c>
      <c r="B365" s="5" t="s">
        <v>1417</v>
      </c>
      <c r="C365" s="5" t="s">
        <v>168</v>
      </c>
      <c r="D365" s="5" t="s">
        <v>2747</v>
      </c>
      <c r="E365" s="5" t="s">
        <v>2748</v>
      </c>
      <c r="F365" s="5" t="s">
        <v>2749</v>
      </c>
      <c r="G365" s="5" t="s">
        <v>1711</v>
      </c>
      <c r="H365" s="5" t="s">
        <v>2750</v>
      </c>
      <c r="J365" s="5" t="s">
        <v>2897</v>
      </c>
    </row>
    <row r="366" spans="1:10">
      <c r="A366" s="5">
        <v>365</v>
      </c>
      <c r="B366" s="5" t="s">
        <v>1417</v>
      </c>
      <c r="C366" s="5" t="s">
        <v>168</v>
      </c>
      <c r="D366" s="5" t="s">
        <v>2751</v>
      </c>
      <c r="E366" s="5" t="s">
        <v>2752</v>
      </c>
      <c r="F366" s="5" t="s">
        <v>2753</v>
      </c>
      <c r="G366" s="5" t="s">
        <v>1434</v>
      </c>
      <c r="J366" s="5" t="s">
        <v>2897</v>
      </c>
    </row>
    <row r="367" spans="1:10">
      <c r="A367" s="5">
        <v>366</v>
      </c>
      <c r="B367" s="5" t="s">
        <v>1417</v>
      </c>
      <c r="C367" s="5" t="s">
        <v>168</v>
      </c>
      <c r="D367" s="5" t="s">
        <v>2754</v>
      </c>
      <c r="E367" s="5" t="s">
        <v>2755</v>
      </c>
      <c r="F367" s="5" t="s">
        <v>2756</v>
      </c>
      <c r="G367" s="5" t="s">
        <v>1536</v>
      </c>
      <c r="J367" s="5" t="s">
        <v>2897</v>
      </c>
    </row>
    <row r="368" spans="1:10">
      <c r="A368" s="5">
        <v>367</v>
      </c>
      <c r="B368" s="5" t="s">
        <v>1417</v>
      </c>
      <c r="C368" s="5" t="s">
        <v>168</v>
      </c>
      <c r="D368" s="5" t="s">
        <v>2757</v>
      </c>
      <c r="E368" s="5" t="s">
        <v>2758</v>
      </c>
      <c r="F368" s="5" t="s">
        <v>2759</v>
      </c>
      <c r="G368" s="5" t="s">
        <v>2760</v>
      </c>
      <c r="J368" s="5" t="s">
        <v>2897</v>
      </c>
    </row>
    <row r="369" spans="1:10">
      <c r="A369" s="5">
        <v>368</v>
      </c>
      <c r="B369" s="5" t="s">
        <v>1417</v>
      </c>
      <c r="C369" s="5" t="s">
        <v>168</v>
      </c>
      <c r="D369" s="5" t="s">
        <v>2761</v>
      </c>
      <c r="E369" s="5" t="s">
        <v>2762</v>
      </c>
      <c r="F369" s="5" t="s">
        <v>2763</v>
      </c>
      <c r="G369" s="5" t="s">
        <v>1536</v>
      </c>
      <c r="H369" s="5" t="s">
        <v>2764</v>
      </c>
      <c r="J369" s="5" t="s">
        <v>2897</v>
      </c>
    </row>
    <row r="370" spans="1:10">
      <c r="A370" s="5">
        <v>369</v>
      </c>
      <c r="B370" s="5" t="s">
        <v>1417</v>
      </c>
      <c r="C370" s="5" t="s">
        <v>168</v>
      </c>
      <c r="D370" s="5" t="s">
        <v>2765</v>
      </c>
      <c r="E370" s="5" t="s">
        <v>2766</v>
      </c>
      <c r="F370" s="5" t="s">
        <v>2767</v>
      </c>
      <c r="G370" s="5" t="s">
        <v>1711</v>
      </c>
      <c r="H370" s="5" t="s">
        <v>2768</v>
      </c>
      <c r="J370" s="5" t="s">
        <v>2897</v>
      </c>
    </row>
    <row r="371" spans="1:10">
      <c r="A371" s="5">
        <v>370</v>
      </c>
      <c r="B371" s="5" t="s">
        <v>1417</v>
      </c>
      <c r="C371" s="5" t="s">
        <v>168</v>
      </c>
      <c r="D371" s="5" t="s">
        <v>2769</v>
      </c>
      <c r="E371" s="5" t="s">
        <v>2770</v>
      </c>
      <c r="F371" s="5" t="s">
        <v>2771</v>
      </c>
      <c r="G371" s="5" t="s">
        <v>1528</v>
      </c>
      <c r="J371" s="5" t="s">
        <v>2897</v>
      </c>
    </row>
    <row r="372" spans="1:10">
      <c r="A372" s="5">
        <v>371</v>
      </c>
      <c r="B372" s="5" t="s">
        <v>1417</v>
      </c>
      <c r="C372" s="5" t="s">
        <v>168</v>
      </c>
      <c r="D372" s="5" t="s">
        <v>2959</v>
      </c>
      <c r="E372" s="5" t="s">
        <v>2960</v>
      </c>
      <c r="F372" s="5" t="s">
        <v>2961</v>
      </c>
      <c r="G372" s="5" t="s">
        <v>1448</v>
      </c>
      <c r="J372" s="5" t="s">
        <v>2897</v>
      </c>
    </row>
    <row r="373" spans="1:10">
      <c r="A373" s="5">
        <v>372</v>
      </c>
      <c r="B373" s="5" t="s">
        <v>1417</v>
      </c>
      <c r="C373" s="5" t="s">
        <v>168</v>
      </c>
      <c r="D373" s="5" t="s">
        <v>2772</v>
      </c>
      <c r="E373" s="5" t="s">
        <v>2773</v>
      </c>
      <c r="F373" s="5" t="s">
        <v>2774</v>
      </c>
      <c r="G373" s="5" t="s">
        <v>1448</v>
      </c>
      <c r="H373" s="5" t="s">
        <v>2775</v>
      </c>
      <c r="J373" s="5" t="s">
        <v>2897</v>
      </c>
    </row>
    <row r="374" spans="1:10">
      <c r="A374" s="5">
        <v>373</v>
      </c>
      <c r="B374" s="5" t="s">
        <v>1417</v>
      </c>
      <c r="C374" s="5" t="s">
        <v>168</v>
      </c>
      <c r="D374" s="5" t="s">
        <v>2776</v>
      </c>
      <c r="E374" s="5" t="s">
        <v>2777</v>
      </c>
      <c r="F374" s="5" t="s">
        <v>2778</v>
      </c>
      <c r="G374" s="5" t="s">
        <v>1486</v>
      </c>
      <c r="H374" s="5" t="s">
        <v>2779</v>
      </c>
      <c r="J374" s="5" t="s">
        <v>2897</v>
      </c>
    </row>
    <row r="375" spans="1:10">
      <c r="A375" s="5">
        <v>374</v>
      </c>
      <c r="B375" s="5" t="s">
        <v>1417</v>
      </c>
      <c r="C375" s="5" t="s">
        <v>168</v>
      </c>
      <c r="D375" s="5" t="s">
        <v>2780</v>
      </c>
      <c r="E375" s="5" t="s">
        <v>2781</v>
      </c>
      <c r="F375" s="5" t="s">
        <v>2782</v>
      </c>
      <c r="G375" s="5" t="s">
        <v>1510</v>
      </c>
      <c r="H375" s="5" t="s">
        <v>2783</v>
      </c>
      <c r="J375" s="5" t="s">
        <v>2897</v>
      </c>
    </row>
    <row r="376" spans="1:10">
      <c r="A376" s="5">
        <v>375</v>
      </c>
      <c r="B376" s="5" t="s">
        <v>1417</v>
      </c>
      <c r="C376" s="5" t="s">
        <v>168</v>
      </c>
      <c r="D376" s="5" t="s">
        <v>2784</v>
      </c>
      <c r="E376" s="5" t="s">
        <v>2785</v>
      </c>
      <c r="F376" s="5" t="s">
        <v>2786</v>
      </c>
      <c r="G376" s="5" t="s">
        <v>2787</v>
      </c>
      <c r="H376" s="5" t="s">
        <v>2788</v>
      </c>
      <c r="J376" s="5" t="s">
        <v>2897</v>
      </c>
    </row>
    <row r="377" spans="1:10">
      <c r="A377" s="5">
        <v>376</v>
      </c>
      <c r="B377" s="5" t="s">
        <v>1417</v>
      </c>
      <c r="C377" s="5" t="s">
        <v>168</v>
      </c>
      <c r="D377" s="5" t="s">
        <v>2793</v>
      </c>
      <c r="E377" s="5" t="s">
        <v>2962</v>
      </c>
      <c r="F377" s="5" t="s">
        <v>2790</v>
      </c>
      <c r="G377" s="5" t="s">
        <v>2794</v>
      </c>
      <c r="J377" s="5" t="s">
        <v>2897</v>
      </c>
    </row>
    <row r="378" spans="1:10">
      <c r="A378" s="5">
        <v>377</v>
      </c>
      <c r="B378" s="5" t="s">
        <v>1417</v>
      </c>
      <c r="C378" s="5" t="s">
        <v>168</v>
      </c>
      <c r="D378" s="5" t="s">
        <v>2789</v>
      </c>
      <c r="E378" s="5" t="s">
        <v>2962</v>
      </c>
      <c r="F378" s="5" t="s">
        <v>2790</v>
      </c>
      <c r="G378" s="5" t="s">
        <v>2791</v>
      </c>
      <c r="H378" s="5" t="s">
        <v>2792</v>
      </c>
      <c r="J378" s="5" t="s">
        <v>2897</v>
      </c>
    </row>
    <row r="379" spans="1:10">
      <c r="A379" s="5">
        <v>378</v>
      </c>
      <c r="B379" s="5" t="s">
        <v>1417</v>
      </c>
      <c r="C379" s="5" t="s">
        <v>168</v>
      </c>
      <c r="D379" s="5" t="s">
        <v>2795</v>
      </c>
      <c r="E379" s="5" t="s">
        <v>2796</v>
      </c>
      <c r="F379" s="5" t="s">
        <v>2797</v>
      </c>
      <c r="G379" s="5" t="s">
        <v>1528</v>
      </c>
      <c r="H379" s="5" t="s">
        <v>2798</v>
      </c>
      <c r="J379" s="5" t="s">
        <v>2897</v>
      </c>
    </row>
    <row r="380" spans="1:10">
      <c r="A380" s="5">
        <v>379</v>
      </c>
      <c r="B380" s="5" t="s">
        <v>1417</v>
      </c>
      <c r="C380" s="5" t="s">
        <v>168</v>
      </c>
      <c r="D380" s="5" t="s">
        <v>2963</v>
      </c>
      <c r="E380" s="5" t="s">
        <v>2964</v>
      </c>
      <c r="F380" s="5" t="s">
        <v>2965</v>
      </c>
      <c r="G380" s="5" t="s">
        <v>1565</v>
      </c>
      <c r="H380" s="5" t="s">
        <v>1662</v>
      </c>
      <c r="J380" s="5" t="s">
        <v>2897</v>
      </c>
    </row>
    <row r="381" spans="1:10">
      <c r="A381" s="5">
        <v>380</v>
      </c>
      <c r="B381" s="5" t="s">
        <v>1417</v>
      </c>
      <c r="C381" s="5" t="s">
        <v>168</v>
      </c>
      <c r="D381" s="5" t="s">
        <v>2799</v>
      </c>
      <c r="E381" s="5" t="s">
        <v>2800</v>
      </c>
      <c r="F381" s="5" t="s">
        <v>2801</v>
      </c>
      <c r="G381" s="5" t="s">
        <v>2802</v>
      </c>
      <c r="J381" s="5" t="s">
        <v>2897</v>
      </c>
    </row>
    <row r="382" spans="1:10">
      <c r="A382" s="5">
        <v>381</v>
      </c>
      <c r="B382" s="5" t="s">
        <v>1417</v>
      </c>
      <c r="C382" s="5" t="s">
        <v>168</v>
      </c>
      <c r="D382" s="5" t="s">
        <v>2803</v>
      </c>
      <c r="E382" s="5" t="s">
        <v>2804</v>
      </c>
      <c r="F382" s="5" t="s">
        <v>1420</v>
      </c>
      <c r="G382" s="5" t="s">
        <v>2805</v>
      </c>
      <c r="H382" s="5" t="s">
        <v>1426</v>
      </c>
      <c r="J382" s="5" t="s">
        <v>2897</v>
      </c>
    </row>
    <row r="383" spans="1:10">
      <c r="A383" s="5">
        <v>382</v>
      </c>
      <c r="B383" s="5" t="s">
        <v>1417</v>
      </c>
      <c r="C383" s="5" t="s">
        <v>168</v>
      </c>
      <c r="D383" s="5" t="s">
        <v>2806</v>
      </c>
      <c r="E383" s="5" t="s">
        <v>2807</v>
      </c>
      <c r="F383" s="5" t="s">
        <v>2808</v>
      </c>
      <c r="G383" s="5" t="s">
        <v>1547</v>
      </c>
      <c r="H383" s="5" t="s">
        <v>2809</v>
      </c>
      <c r="J383" s="5" t="s">
        <v>2897</v>
      </c>
    </row>
    <row r="384" spans="1:10">
      <c r="A384" s="5">
        <v>383</v>
      </c>
      <c r="B384" s="5" t="s">
        <v>1417</v>
      </c>
      <c r="C384" s="5" t="s">
        <v>168</v>
      </c>
      <c r="D384" s="5" t="s">
        <v>2810</v>
      </c>
      <c r="E384" s="5" t="s">
        <v>2811</v>
      </c>
      <c r="F384" s="5" t="s">
        <v>2812</v>
      </c>
      <c r="G384" s="5" t="s">
        <v>2813</v>
      </c>
      <c r="H384" s="5" t="s">
        <v>1774</v>
      </c>
      <c r="J384" s="5" t="s">
        <v>2897</v>
      </c>
    </row>
    <row r="385" spans="1:10">
      <c r="A385" s="5">
        <v>384</v>
      </c>
      <c r="B385" s="5" t="s">
        <v>1417</v>
      </c>
      <c r="C385" s="5" t="s">
        <v>168</v>
      </c>
      <c r="D385" s="5" t="s">
        <v>2814</v>
      </c>
      <c r="E385" s="5" t="s">
        <v>2815</v>
      </c>
      <c r="F385" s="5" t="s">
        <v>2816</v>
      </c>
      <c r="G385" s="5" t="s">
        <v>1588</v>
      </c>
      <c r="J385" s="5" t="s">
        <v>2897</v>
      </c>
    </row>
    <row r="386" spans="1:10">
      <c r="A386" s="5">
        <v>385</v>
      </c>
      <c r="B386" s="5" t="s">
        <v>1417</v>
      </c>
      <c r="C386" s="5" t="s">
        <v>168</v>
      </c>
      <c r="D386" s="5" t="s">
        <v>2817</v>
      </c>
      <c r="E386" s="5" t="s">
        <v>2818</v>
      </c>
      <c r="F386" s="5" t="s">
        <v>2819</v>
      </c>
      <c r="G386" s="5" t="s">
        <v>1824</v>
      </c>
      <c r="H386" s="5" t="s">
        <v>2820</v>
      </c>
      <c r="J386" s="5" t="s">
        <v>2897</v>
      </c>
    </row>
    <row r="387" spans="1:10">
      <c r="A387" s="5">
        <v>386</v>
      </c>
      <c r="B387" s="5" t="s">
        <v>1417</v>
      </c>
      <c r="C387" s="5" t="s">
        <v>168</v>
      </c>
      <c r="D387" s="5" t="s">
        <v>2821</v>
      </c>
      <c r="E387" s="5" t="s">
        <v>2822</v>
      </c>
      <c r="F387" s="5" t="s">
        <v>2823</v>
      </c>
      <c r="G387" s="5" t="s">
        <v>1430</v>
      </c>
      <c r="H387" s="5" t="s">
        <v>2824</v>
      </c>
      <c r="J387" s="5" t="s">
        <v>2897</v>
      </c>
    </row>
    <row r="388" spans="1:10">
      <c r="A388" s="5">
        <v>387</v>
      </c>
      <c r="B388" s="5" t="s">
        <v>1417</v>
      </c>
      <c r="C388" s="5" t="s">
        <v>168</v>
      </c>
      <c r="D388" s="5" t="s">
        <v>2825</v>
      </c>
      <c r="E388" s="5" t="s">
        <v>2826</v>
      </c>
      <c r="F388" s="5" t="s">
        <v>2827</v>
      </c>
      <c r="G388" s="5" t="s">
        <v>2828</v>
      </c>
      <c r="H388" s="5" t="s">
        <v>2829</v>
      </c>
      <c r="J388" s="5" t="s">
        <v>2897</v>
      </c>
    </row>
    <row r="389" spans="1:10">
      <c r="A389" s="5">
        <v>388</v>
      </c>
      <c r="B389" s="5" t="s">
        <v>1417</v>
      </c>
      <c r="C389" s="5" t="s">
        <v>168</v>
      </c>
      <c r="D389" s="5" t="s">
        <v>2830</v>
      </c>
      <c r="E389" s="5" t="s">
        <v>2831</v>
      </c>
      <c r="F389" s="5" t="s">
        <v>2832</v>
      </c>
      <c r="G389" s="5" t="s">
        <v>1706</v>
      </c>
      <c r="H389" s="5" t="s">
        <v>2833</v>
      </c>
      <c r="J389" s="5" t="s">
        <v>2897</v>
      </c>
    </row>
    <row r="390" spans="1:10">
      <c r="A390" s="5">
        <v>389</v>
      </c>
      <c r="B390" s="5" t="s">
        <v>1417</v>
      </c>
      <c r="C390" s="5" t="s">
        <v>168</v>
      </c>
      <c r="D390" s="5" t="s">
        <v>2834</v>
      </c>
      <c r="E390" s="5" t="s">
        <v>2835</v>
      </c>
      <c r="F390" s="5" t="s">
        <v>2836</v>
      </c>
      <c r="G390" s="5" t="s">
        <v>1536</v>
      </c>
      <c r="H390" s="5" t="s">
        <v>2837</v>
      </c>
      <c r="J390" s="5" t="s">
        <v>2897</v>
      </c>
    </row>
    <row r="391" spans="1:10">
      <c r="A391" s="5">
        <v>390</v>
      </c>
      <c r="B391" s="5" t="s">
        <v>1417</v>
      </c>
      <c r="C391" s="5" t="s">
        <v>168</v>
      </c>
      <c r="D391" s="5" t="s">
        <v>2838</v>
      </c>
      <c r="E391" s="5" t="s">
        <v>2839</v>
      </c>
      <c r="F391" s="5" t="s">
        <v>2840</v>
      </c>
      <c r="G391" s="5" t="s">
        <v>1656</v>
      </c>
      <c r="H391" s="5" t="s">
        <v>2841</v>
      </c>
      <c r="J391" s="5" t="s">
        <v>2897</v>
      </c>
    </row>
    <row r="392" spans="1:10">
      <c r="A392" s="5">
        <v>391</v>
      </c>
      <c r="B392" s="5" t="s">
        <v>1417</v>
      </c>
      <c r="C392" s="5" t="s">
        <v>168</v>
      </c>
      <c r="D392" s="5" t="s">
        <v>2842</v>
      </c>
      <c r="E392" s="5" t="s">
        <v>2843</v>
      </c>
      <c r="F392" s="5" t="s">
        <v>2844</v>
      </c>
      <c r="G392" s="5" t="s">
        <v>1750</v>
      </c>
      <c r="H392" s="5" t="s">
        <v>2845</v>
      </c>
      <c r="J392" s="5" t="s">
        <v>2897</v>
      </c>
    </row>
    <row r="393" spans="1:10">
      <c r="A393" s="5">
        <v>392</v>
      </c>
      <c r="B393" s="5" t="s">
        <v>1417</v>
      </c>
      <c r="C393" s="5" t="s">
        <v>168</v>
      </c>
      <c r="D393" s="5" t="s">
        <v>2846</v>
      </c>
      <c r="E393" s="5" t="s">
        <v>2847</v>
      </c>
      <c r="F393" s="5" t="s">
        <v>2848</v>
      </c>
      <c r="G393" s="5" t="s">
        <v>1434</v>
      </c>
      <c r="H393" s="5" t="s">
        <v>2849</v>
      </c>
      <c r="J393" s="5" t="s">
        <v>2897</v>
      </c>
    </row>
    <row r="394" spans="1:10">
      <c r="A394" s="5">
        <v>393</v>
      </c>
      <c r="B394" s="5" t="s">
        <v>1417</v>
      </c>
      <c r="C394" s="5" t="s">
        <v>168</v>
      </c>
      <c r="D394" s="5" t="s">
        <v>2850</v>
      </c>
      <c r="E394" s="5" t="s">
        <v>2851</v>
      </c>
      <c r="F394" s="5" t="s">
        <v>2852</v>
      </c>
      <c r="G394" s="5" t="s">
        <v>2108</v>
      </c>
      <c r="H394" s="5" t="s">
        <v>2524</v>
      </c>
      <c r="J394" s="5" t="s">
        <v>2897</v>
      </c>
    </row>
    <row r="395" spans="1:10">
      <c r="A395" s="5">
        <v>394</v>
      </c>
      <c r="B395" s="5" t="s">
        <v>1417</v>
      </c>
      <c r="C395" s="5" t="s">
        <v>168</v>
      </c>
      <c r="D395" s="5" t="s">
        <v>2853</v>
      </c>
      <c r="E395" s="5" t="s">
        <v>2854</v>
      </c>
      <c r="F395" s="5" t="s">
        <v>2855</v>
      </c>
      <c r="G395" s="5" t="s">
        <v>1674</v>
      </c>
      <c r="H395" s="5" t="s">
        <v>2856</v>
      </c>
      <c r="J395" s="5" t="s">
        <v>2897</v>
      </c>
    </row>
    <row r="396" spans="1:10">
      <c r="A396" s="5">
        <v>395</v>
      </c>
      <c r="B396" s="5" t="s">
        <v>1417</v>
      </c>
      <c r="C396" s="5" t="s">
        <v>168</v>
      </c>
      <c r="D396" s="5" t="s">
        <v>2857</v>
      </c>
      <c r="E396" s="5" t="s">
        <v>2858</v>
      </c>
      <c r="F396" s="5" t="s">
        <v>2859</v>
      </c>
      <c r="G396" s="5" t="s">
        <v>1661</v>
      </c>
      <c r="H396" s="5" t="s">
        <v>2860</v>
      </c>
      <c r="J396" s="5" t="s">
        <v>2897</v>
      </c>
    </row>
    <row r="397" spans="1:10">
      <c r="A397" s="5">
        <v>396</v>
      </c>
      <c r="B397" s="5" t="s">
        <v>1417</v>
      </c>
      <c r="C397" s="5" t="s">
        <v>168</v>
      </c>
      <c r="D397" s="5" t="s">
        <v>2861</v>
      </c>
      <c r="E397" s="5" t="s">
        <v>2862</v>
      </c>
      <c r="F397" s="5" t="s">
        <v>2863</v>
      </c>
      <c r="G397" s="5" t="s">
        <v>1430</v>
      </c>
      <c r="H397" s="5" t="s">
        <v>2864</v>
      </c>
      <c r="J397" s="5" t="s">
        <v>2897</v>
      </c>
    </row>
    <row r="398" spans="1:10">
      <c r="A398" s="5">
        <v>397</v>
      </c>
      <c r="B398" s="5" t="s">
        <v>1417</v>
      </c>
      <c r="C398" s="5" t="s">
        <v>168</v>
      </c>
      <c r="D398" s="5" t="s">
        <v>2865</v>
      </c>
      <c r="E398" s="5" t="s">
        <v>2866</v>
      </c>
      <c r="F398" s="5" t="s">
        <v>2867</v>
      </c>
      <c r="G398" s="5" t="s">
        <v>1430</v>
      </c>
      <c r="H398" s="5" t="s">
        <v>1599</v>
      </c>
      <c r="J398" s="5" t="s">
        <v>2897</v>
      </c>
    </row>
    <row r="399" spans="1:10">
      <c r="A399" s="5">
        <v>398</v>
      </c>
      <c r="B399" s="5" t="s">
        <v>1417</v>
      </c>
      <c r="C399" s="5" t="s">
        <v>168</v>
      </c>
      <c r="D399" s="5" t="s">
        <v>2868</v>
      </c>
      <c r="E399" s="5" t="s">
        <v>2869</v>
      </c>
      <c r="F399" s="5" t="s">
        <v>2870</v>
      </c>
      <c r="G399" s="5" t="s">
        <v>1603</v>
      </c>
      <c r="H399" s="5" t="s">
        <v>2871</v>
      </c>
      <c r="J399" s="5" t="s">
        <v>2897</v>
      </c>
    </row>
    <row r="400" spans="1:10">
      <c r="A400" s="5">
        <v>399</v>
      </c>
      <c r="B400" s="5" t="s">
        <v>1417</v>
      </c>
      <c r="C400" s="5" t="s">
        <v>168</v>
      </c>
      <c r="D400" s="5" t="s">
        <v>2872</v>
      </c>
      <c r="E400" s="5" t="s">
        <v>2873</v>
      </c>
      <c r="F400" s="5" t="s">
        <v>1475</v>
      </c>
      <c r="G400" s="5" t="s">
        <v>2874</v>
      </c>
      <c r="J400" s="5" t="s">
        <v>2897</v>
      </c>
    </row>
    <row r="401" spans="1:10">
      <c r="A401" s="5">
        <v>400</v>
      </c>
      <c r="B401" s="5" t="s">
        <v>1417</v>
      </c>
      <c r="C401" s="5" t="s">
        <v>168</v>
      </c>
      <c r="D401" s="5" t="s">
        <v>2875</v>
      </c>
      <c r="E401" s="5" t="s">
        <v>2876</v>
      </c>
      <c r="F401" s="5" t="s">
        <v>2877</v>
      </c>
      <c r="G401" s="5" t="s">
        <v>2878</v>
      </c>
      <c r="J401" s="5" t="s">
        <v>2897</v>
      </c>
    </row>
    <row r="402" spans="1:10">
      <c r="A402" s="5">
        <v>401</v>
      </c>
      <c r="B402" s="5" t="s">
        <v>1417</v>
      </c>
      <c r="C402" s="5" t="s">
        <v>168</v>
      </c>
      <c r="D402" s="5" t="s">
        <v>2879</v>
      </c>
      <c r="E402" s="5" t="s">
        <v>2880</v>
      </c>
      <c r="F402" s="5" t="s">
        <v>2881</v>
      </c>
      <c r="G402" s="5" t="s">
        <v>1552</v>
      </c>
      <c r="J402" s="5" t="s">
        <v>2897</v>
      </c>
    </row>
    <row r="403" spans="1:10">
      <c r="A403" s="5">
        <v>402</v>
      </c>
      <c r="B403" s="5" t="s">
        <v>1417</v>
      </c>
      <c r="C403" s="5" t="s">
        <v>168</v>
      </c>
      <c r="D403" s="5" t="s">
        <v>2882</v>
      </c>
      <c r="E403" s="5" t="s">
        <v>2883</v>
      </c>
      <c r="F403" s="5" t="s">
        <v>2884</v>
      </c>
      <c r="G403" s="5" t="s">
        <v>1439</v>
      </c>
      <c r="H403" s="5" t="s">
        <v>2885</v>
      </c>
      <c r="J403" s="5" t="s">
        <v>2897</v>
      </c>
    </row>
    <row r="404" spans="1:10">
      <c r="A404" s="5">
        <v>403</v>
      </c>
      <c r="B404" s="5" t="s">
        <v>1417</v>
      </c>
      <c r="C404" s="5" t="s">
        <v>168</v>
      </c>
      <c r="D404" s="5" t="s">
        <v>2886</v>
      </c>
      <c r="E404" s="5" t="s">
        <v>2887</v>
      </c>
      <c r="F404" s="5" t="s">
        <v>2801</v>
      </c>
      <c r="G404" s="5" t="s">
        <v>2888</v>
      </c>
      <c r="J404" s="5" t="s">
        <v>2897</v>
      </c>
    </row>
    <row r="405" spans="1:10">
      <c r="A405" s="5">
        <v>404</v>
      </c>
      <c r="B405" s="5" t="s">
        <v>1417</v>
      </c>
      <c r="C405" s="5" t="s">
        <v>168</v>
      </c>
      <c r="D405" s="5" t="s">
        <v>2889</v>
      </c>
      <c r="E405" s="5" t="s">
        <v>2890</v>
      </c>
      <c r="F405" s="5" t="s">
        <v>1420</v>
      </c>
      <c r="G405" s="5" t="s">
        <v>2891</v>
      </c>
      <c r="H405" s="5" t="s">
        <v>1426</v>
      </c>
      <c r="J405" s="5" t="s">
        <v>2897</v>
      </c>
    </row>
    <row r="406" spans="1:10">
      <c r="A406" s="5">
        <v>405</v>
      </c>
      <c r="B406" s="5" t="s">
        <v>1417</v>
      </c>
      <c r="C406" s="5" t="s">
        <v>168</v>
      </c>
      <c r="D406" s="5" t="s">
        <v>2892</v>
      </c>
      <c r="E406" s="5" t="s">
        <v>2893</v>
      </c>
      <c r="F406" s="5" t="s">
        <v>2894</v>
      </c>
      <c r="G406" s="5" t="s">
        <v>2895</v>
      </c>
      <c r="H406" s="5" t="s">
        <v>2896</v>
      </c>
      <c r="J406" s="5" t="s">
        <v>2897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71"/>
  </cols>
  <sheetData>
    <row r="1" spans="1:4">
      <c r="A1" s="1071" t="s">
        <v>1393</v>
      </c>
      <c r="B1" t="s">
        <v>491</v>
      </c>
      <c r="C1" t="s">
        <v>492</v>
      </c>
      <c r="D1" t="s">
        <v>1392</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785</v>
      </c>
      <c r="C13" t="s">
        <v>787</v>
      </c>
      <c r="D13" t="s">
        <v>788</v>
      </c>
    </row>
    <row r="14" spans="1:4">
      <c r="A14" s="1071">
        <v>13</v>
      </c>
      <c r="B14" t="s">
        <v>785</v>
      </c>
      <c r="C14" t="s">
        <v>785</v>
      </c>
      <c r="D14" t="s">
        <v>786</v>
      </c>
    </row>
    <row r="15" spans="1:4">
      <c r="A15" s="1071">
        <v>14</v>
      </c>
      <c r="B15" t="s">
        <v>785</v>
      </c>
      <c r="C15" t="s">
        <v>789</v>
      </c>
      <c r="D15" t="s">
        <v>790</v>
      </c>
    </row>
    <row r="16" spans="1:4">
      <c r="A16" s="1071">
        <v>15</v>
      </c>
      <c r="B16" t="s">
        <v>785</v>
      </c>
      <c r="C16" t="s">
        <v>791</v>
      </c>
      <c r="D16" t="s">
        <v>792</v>
      </c>
    </row>
    <row r="17" spans="1:4">
      <c r="A17" s="1071">
        <v>16</v>
      </c>
      <c r="B17" t="s">
        <v>785</v>
      </c>
      <c r="C17" t="s">
        <v>793</v>
      </c>
      <c r="D17" t="s">
        <v>794</v>
      </c>
    </row>
    <row r="18" spans="1:4">
      <c r="A18" s="1071">
        <v>17</v>
      </c>
      <c r="B18" t="s">
        <v>785</v>
      </c>
      <c r="C18" t="s">
        <v>795</v>
      </c>
      <c r="D18" t="s">
        <v>796</v>
      </c>
    </row>
    <row r="19" spans="1:4">
      <c r="A19" s="1071">
        <v>18</v>
      </c>
      <c r="B19" t="s">
        <v>785</v>
      </c>
      <c r="C19" t="s">
        <v>797</v>
      </c>
      <c r="D19" t="s">
        <v>798</v>
      </c>
    </row>
    <row r="20" spans="1:4">
      <c r="A20" s="1071">
        <v>19</v>
      </c>
      <c r="B20" t="s">
        <v>785</v>
      </c>
      <c r="C20" t="s">
        <v>799</v>
      </c>
      <c r="D20" t="s">
        <v>800</v>
      </c>
    </row>
    <row r="21" spans="1:4">
      <c r="A21" s="1071">
        <v>20</v>
      </c>
      <c r="B21" t="s">
        <v>785</v>
      </c>
      <c r="C21" t="s">
        <v>801</v>
      </c>
      <c r="D21" t="s">
        <v>802</v>
      </c>
    </row>
    <row r="22" spans="1:4">
      <c r="A22" s="1071">
        <v>21</v>
      </c>
      <c r="B22" t="s">
        <v>785</v>
      </c>
      <c r="C22" t="s">
        <v>803</v>
      </c>
      <c r="D22" t="s">
        <v>804</v>
      </c>
    </row>
    <row r="23" spans="1:4">
      <c r="A23" s="1071">
        <v>22</v>
      </c>
      <c r="B23" t="s">
        <v>785</v>
      </c>
      <c r="C23" t="s">
        <v>805</v>
      </c>
      <c r="D23" t="s">
        <v>806</v>
      </c>
    </row>
    <row r="24" spans="1:4">
      <c r="A24" s="1071">
        <v>23</v>
      </c>
      <c r="B24" t="s">
        <v>785</v>
      </c>
      <c r="C24" t="s">
        <v>807</v>
      </c>
      <c r="D24" t="s">
        <v>808</v>
      </c>
    </row>
    <row r="25" spans="1:4">
      <c r="A25" s="1071">
        <v>24</v>
      </c>
      <c r="B25" t="s">
        <v>785</v>
      </c>
      <c r="C25" t="s">
        <v>809</v>
      </c>
      <c r="D25" t="s">
        <v>810</v>
      </c>
    </row>
    <row r="26" spans="1:4">
      <c r="A26" s="1071">
        <v>25</v>
      </c>
      <c r="B26" t="s">
        <v>811</v>
      </c>
      <c r="C26" t="s">
        <v>811</v>
      </c>
      <c r="D26" t="s">
        <v>812</v>
      </c>
    </row>
    <row r="27" spans="1:4">
      <c r="A27" s="1071">
        <v>26</v>
      </c>
      <c r="B27" t="s">
        <v>811</v>
      </c>
      <c r="C27" t="s">
        <v>813</v>
      </c>
      <c r="D27" t="s">
        <v>814</v>
      </c>
    </row>
    <row r="28" spans="1:4">
      <c r="A28" s="1071">
        <v>27</v>
      </c>
      <c r="B28" t="s">
        <v>811</v>
      </c>
      <c r="C28" t="s">
        <v>815</v>
      </c>
      <c r="D28" t="s">
        <v>816</v>
      </c>
    </row>
    <row r="29" spans="1:4">
      <c r="A29" s="1071">
        <v>28</v>
      </c>
      <c r="B29" t="s">
        <v>811</v>
      </c>
      <c r="C29" t="s">
        <v>817</v>
      </c>
      <c r="D29" t="s">
        <v>818</v>
      </c>
    </row>
    <row r="30" spans="1:4">
      <c r="A30" s="1071">
        <v>29</v>
      </c>
      <c r="B30" t="s">
        <v>811</v>
      </c>
      <c r="C30" t="s">
        <v>819</v>
      </c>
      <c r="D30" t="s">
        <v>820</v>
      </c>
    </row>
    <row r="31" spans="1:4">
      <c r="A31" s="1071">
        <v>30</v>
      </c>
      <c r="B31" t="s">
        <v>811</v>
      </c>
      <c r="C31" t="s">
        <v>821</v>
      </c>
      <c r="D31" t="s">
        <v>822</v>
      </c>
    </row>
    <row r="32" spans="1:4">
      <c r="A32" s="1071">
        <v>31</v>
      </c>
      <c r="B32" t="s">
        <v>811</v>
      </c>
      <c r="C32" t="s">
        <v>823</v>
      </c>
      <c r="D32" t="s">
        <v>824</v>
      </c>
    </row>
    <row r="33" spans="1:4">
      <c r="A33" s="1071">
        <v>32</v>
      </c>
      <c r="B33" t="s">
        <v>811</v>
      </c>
      <c r="C33" t="s">
        <v>825</v>
      </c>
      <c r="D33" t="s">
        <v>826</v>
      </c>
    </row>
    <row r="34" spans="1:4">
      <c r="A34" s="1071">
        <v>33</v>
      </c>
      <c r="B34" t="s">
        <v>811</v>
      </c>
      <c r="C34" t="s">
        <v>827</v>
      </c>
      <c r="D34" t="s">
        <v>828</v>
      </c>
    </row>
    <row r="35" spans="1:4">
      <c r="A35" s="1071">
        <v>34</v>
      </c>
      <c r="B35" t="s">
        <v>811</v>
      </c>
      <c r="C35" t="s">
        <v>829</v>
      </c>
      <c r="D35" t="s">
        <v>830</v>
      </c>
    </row>
    <row r="36" spans="1:4">
      <c r="A36" s="1071">
        <v>35</v>
      </c>
      <c r="B36" t="s">
        <v>831</v>
      </c>
      <c r="C36" t="s">
        <v>833</v>
      </c>
      <c r="D36" t="s">
        <v>834</v>
      </c>
    </row>
    <row r="37" spans="1:4">
      <c r="A37" s="1071">
        <v>36</v>
      </c>
      <c r="B37" t="s">
        <v>831</v>
      </c>
      <c r="C37" t="s">
        <v>835</v>
      </c>
      <c r="D37" t="s">
        <v>836</v>
      </c>
    </row>
    <row r="38" spans="1:4">
      <c r="A38" s="1071">
        <v>37</v>
      </c>
      <c r="B38" t="s">
        <v>831</v>
      </c>
      <c r="C38" t="s">
        <v>837</v>
      </c>
      <c r="D38" t="s">
        <v>838</v>
      </c>
    </row>
    <row r="39" spans="1:4">
      <c r="A39" s="1071">
        <v>38</v>
      </c>
      <c r="B39" t="s">
        <v>831</v>
      </c>
      <c r="C39" t="s">
        <v>839</v>
      </c>
      <c r="D39" t="s">
        <v>840</v>
      </c>
    </row>
    <row r="40" spans="1:4">
      <c r="A40" s="1071">
        <v>39</v>
      </c>
      <c r="B40" t="s">
        <v>831</v>
      </c>
      <c r="C40" t="s">
        <v>831</v>
      </c>
      <c r="D40" t="s">
        <v>832</v>
      </c>
    </row>
    <row r="41" spans="1:4">
      <c r="A41" s="1071">
        <v>40</v>
      </c>
      <c r="B41" t="s">
        <v>831</v>
      </c>
      <c r="C41" t="s">
        <v>841</v>
      </c>
      <c r="D41" t="s">
        <v>842</v>
      </c>
    </row>
    <row r="42" spans="1:4">
      <c r="A42" s="1071">
        <v>41</v>
      </c>
      <c r="B42" t="s">
        <v>831</v>
      </c>
      <c r="C42" t="s">
        <v>843</v>
      </c>
      <c r="D42" t="s">
        <v>844</v>
      </c>
    </row>
    <row r="43" spans="1:4">
      <c r="A43" s="1071">
        <v>42</v>
      </c>
      <c r="B43" t="s">
        <v>831</v>
      </c>
      <c r="C43" t="s">
        <v>845</v>
      </c>
      <c r="D43" t="s">
        <v>846</v>
      </c>
    </row>
    <row r="44" spans="1:4">
      <c r="A44" s="1071">
        <v>43</v>
      </c>
      <c r="B44" t="s">
        <v>831</v>
      </c>
      <c r="C44" t="s">
        <v>847</v>
      </c>
      <c r="D44" t="s">
        <v>848</v>
      </c>
    </row>
    <row r="45" spans="1:4">
      <c r="A45" s="1071">
        <v>44</v>
      </c>
      <c r="B45" t="s">
        <v>831</v>
      </c>
      <c r="C45" t="s">
        <v>849</v>
      </c>
      <c r="D45" t="s">
        <v>850</v>
      </c>
    </row>
    <row r="46" spans="1:4">
      <c r="A46" s="1071">
        <v>45</v>
      </c>
      <c r="B46" t="s">
        <v>831</v>
      </c>
      <c r="C46" t="s">
        <v>851</v>
      </c>
      <c r="D46" t="s">
        <v>852</v>
      </c>
    </row>
    <row r="47" spans="1:4">
      <c r="A47" s="1071">
        <v>46</v>
      </c>
      <c r="B47" t="s">
        <v>831</v>
      </c>
      <c r="C47" t="s">
        <v>853</v>
      </c>
      <c r="D47" t="s">
        <v>854</v>
      </c>
    </row>
    <row r="48" spans="1:4">
      <c r="A48" s="1071">
        <v>47</v>
      </c>
      <c r="B48" t="s">
        <v>855</v>
      </c>
      <c r="C48" t="s">
        <v>857</v>
      </c>
      <c r="D48" t="s">
        <v>858</v>
      </c>
    </row>
    <row r="49" spans="1:4">
      <c r="A49" s="1071">
        <v>48</v>
      </c>
      <c r="B49" t="s">
        <v>855</v>
      </c>
      <c r="C49" t="s">
        <v>859</v>
      </c>
      <c r="D49" t="s">
        <v>860</v>
      </c>
    </row>
    <row r="50" spans="1:4">
      <c r="A50" s="1071">
        <v>49</v>
      </c>
      <c r="B50" t="s">
        <v>855</v>
      </c>
      <c r="C50" t="s">
        <v>861</v>
      </c>
      <c r="D50" t="s">
        <v>862</v>
      </c>
    </row>
    <row r="51" spans="1:4">
      <c r="A51" s="1071">
        <v>50</v>
      </c>
      <c r="B51" t="s">
        <v>855</v>
      </c>
      <c r="C51" t="s">
        <v>855</v>
      </c>
      <c r="D51" t="s">
        <v>856</v>
      </c>
    </row>
    <row r="52" spans="1:4">
      <c r="A52" s="1071">
        <v>51</v>
      </c>
      <c r="B52" t="s">
        <v>855</v>
      </c>
      <c r="C52" t="s">
        <v>863</v>
      </c>
      <c r="D52" t="s">
        <v>864</v>
      </c>
    </row>
    <row r="53" spans="1:4">
      <c r="A53" s="1071">
        <v>52</v>
      </c>
      <c r="B53" t="s">
        <v>855</v>
      </c>
      <c r="C53" t="s">
        <v>865</v>
      </c>
      <c r="D53" t="s">
        <v>866</v>
      </c>
    </row>
    <row r="54" spans="1:4">
      <c r="A54" s="1071">
        <v>53</v>
      </c>
      <c r="B54" t="s">
        <v>855</v>
      </c>
      <c r="C54" t="s">
        <v>867</v>
      </c>
      <c r="D54" t="s">
        <v>868</v>
      </c>
    </row>
    <row r="55" spans="1:4">
      <c r="A55" s="1071">
        <v>54</v>
      </c>
      <c r="B55" t="s">
        <v>855</v>
      </c>
      <c r="C55" t="s">
        <v>869</v>
      </c>
      <c r="D55" t="s">
        <v>870</v>
      </c>
    </row>
    <row r="56" spans="1:4">
      <c r="A56" s="1071">
        <v>55</v>
      </c>
      <c r="B56" t="s">
        <v>855</v>
      </c>
      <c r="C56" t="s">
        <v>871</v>
      </c>
      <c r="D56" t="s">
        <v>872</v>
      </c>
    </row>
    <row r="57" spans="1:4">
      <c r="A57" s="1071">
        <v>56</v>
      </c>
      <c r="B57" t="s">
        <v>855</v>
      </c>
      <c r="C57" t="s">
        <v>873</v>
      </c>
      <c r="D57" t="s">
        <v>874</v>
      </c>
    </row>
    <row r="58" spans="1:4">
      <c r="A58" s="1071">
        <v>57</v>
      </c>
      <c r="B58" t="s">
        <v>855</v>
      </c>
      <c r="C58" t="s">
        <v>875</v>
      </c>
      <c r="D58" t="s">
        <v>876</v>
      </c>
    </row>
    <row r="59" spans="1:4">
      <c r="A59" s="1071">
        <v>58</v>
      </c>
      <c r="B59" t="s">
        <v>855</v>
      </c>
      <c r="C59" t="s">
        <v>877</v>
      </c>
      <c r="D59" t="s">
        <v>878</v>
      </c>
    </row>
    <row r="60" spans="1:4">
      <c r="A60" s="1071">
        <v>59</v>
      </c>
      <c r="B60" t="s">
        <v>855</v>
      </c>
      <c r="C60" t="s">
        <v>879</v>
      </c>
      <c r="D60" t="s">
        <v>880</v>
      </c>
    </row>
    <row r="61" spans="1:4">
      <c r="A61" s="1071">
        <v>60</v>
      </c>
      <c r="B61" t="s">
        <v>855</v>
      </c>
      <c r="C61" t="s">
        <v>881</v>
      </c>
      <c r="D61" t="s">
        <v>882</v>
      </c>
    </row>
    <row r="62" spans="1:4">
      <c r="A62" s="1071">
        <v>61</v>
      </c>
      <c r="B62" t="s">
        <v>883</v>
      </c>
      <c r="C62" t="s">
        <v>883</v>
      </c>
      <c r="D62" t="s">
        <v>884</v>
      </c>
    </row>
    <row r="63" spans="1:4">
      <c r="A63" s="1071">
        <v>62</v>
      </c>
      <c r="B63" t="s">
        <v>883</v>
      </c>
      <c r="C63" t="s">
        <v>885</v>
      </c>
      <c r="D63" t="s">
        <v>886</v>
      </c>
    </row>
    <row r="64" spans="1:4">
      <c r="A64" s="1071">
        <v>63</v>
      </c>
      <c r="B64" t="s">
        <v>883</v>
      </c>
      <c r="C64" t="s">
        <v>887</v>
      </c>
      <c r="D64" t="s">
        <v>888</v>
      </c>
    </row>
    <row r="65" spans="1:4">
      <c r="A65" s="1071">
        <v>64</v>
      </c>
      <c r="B65" t="s">
        <v>883</v>
      </c>
      <c r="C65" t="s">
        <v>889</v>
      </c>
      <c r="D65" t="s">
        <v>890</v>
      </c>
    </row>
    <row r="66" spans="1:4">
      <c r="A66" s="1071">
        <v>65</v>
      </c>
      <c r="B66" t="s">
        <v>883</v>
      </c>
      <c r="C66" t="s">
        <v>891</v>
      </c>
      <c r="D66" t="s">
        <v>892</v>
      </c>
    </row>
    <row r="67" spans="1:4">
      <c r="A67" s="1071">
        <v>66</v>
      </c>
      <c r="B67" t="s">
        <v>883</v>
      </c>
      <c r="C67" t="s">
        <v>893</v>
      </c>
      <c r="D67" t="s">
        <v>894</v>
      </c>
    </row>
    <row r="68" spans="1:4">
      <c r="A68" s="1071">
        <v>67</v>
      </c>
      <c r="B68" t="s">
        <v>883</v>
      </c>
      <c r="C68" t="s">
        <v>895</v>
      </c>
      <c r="D68" t="s">
        <v>896</v>
      </c>
    </row>
    <row r="69" spans="1:4">
      <c r="A69" s="1071">
        <v>68</v>
      </c>
      <c r="B69" t="s">
        <v>883</v>
      </c>
      <c r="C69" t="s">
        <v>897</v>
      </c>
      <c r="D69" t="s">
        <v>898</v>
      </c>
    </row>
    <row r="70" spans="1:4">
      <c r="A70" s="1071">
        <v>69</v>
      </c>
      <c r="B70" t="s">
        <v>883</v>
      </c>
      <c r="C70" t="s">
        <v>899</v>
      </c>
      <c r="D70" t="s">
        <v>900</v>
      </c>
    </row>
    <row r="71" spans="1:4">
      <c r="A71" s="1071">
        <v>70</v>
      </c>
      <c r="B71" t="s">
        <v>883</v>
      </c>
      <c r="C71" t="s">
        <v>901</v>
      </c>
      <c r="D71" t="s">
        <v>902</v>
      </c>
    </row>
    <row r="72" spans="1:4">
      <c r="A72" s="1071">
        <v>71</v>
      </c>
      <c r="B72" t="s">
        <v>883</v>
      </c>
      <c r="C72" t="s">
        <v>903</v>
      </c>
      <c r="D72" t="s">
        <v>904</v>
      </c>
    </row>
    <row r="73" spans="1:4">
      <c r="A73" s="1071">
        <v>72</v>
      </c>
      <c r="B73" t="s">
        <v>905</v>
      </c>
      <c r="C73" t="s">
        <v>905</v>
      </c>
      <c r="D73" t="s">
        <v>906</v>
      </c>
    </row>
    <row r="74" spans="1:4">
      <c r="A74" s="1071">
        <v>73</v>
      </c>
      <c r="B74" t="s">
        <v>907</v>
      </c>
      <c r="C74" t="s">
        <v>907</v>
      </c>
      <c r="D74" t="s">
        <v>908</v>
      </c>
    </row>
    <row r="75" spans="1:4">
      <c r="A75" s="1071">
        <v>74</v>
      </c>
      <c r="B75" t="s">
        <v>909</v>
      </c>
      <c r="C75" t="s">
        <v>909</v>
      </c>
      <c r="D75" t="s">
        <v>910</v>
      </c>
    </row>
    <row r="76" spans="1:4">
      <c r="A76" s="1071">
        <v>75</v>
      </c>
      <c r="B76" t="s">
        <v>911</v>
      </c>
      <c r="C76" t="s">
        <v>911</v>
      </c>
      <c r="D76" t="s">
        <v>912</v>
      </c>
    </row>
    <row r="77" spans="1:4">
      <c r="A77" s="1071">
        <v>76</v>
      </c>
      <c r="B77" t="s">
        <v>913</v>
      </c>
      <c r="C77" t="s">
        <v>913</v>
      </c>
      <c r="D77" t="s">
        <v>914</v>
      </c>
    </row>
    <row r="78" spans="1:4">
      <c r="A78" s="1071">
        <v>77</v>
      </c>
      <c r="B78" t="s">
        <v>915</v>
      </c>
      <c r="C78" t="s">
        <v>915</v>
      </c>
      <c r="D78" t="s">
        <v>916</v>
      </c>
    </row>
    <row r="79" spans="1:4">
      <c r="A79" s="1071">
        <v>78</v>
      </c>
      <c r="B79" t="s">
        <v>917</v>
      </c>
      <c r="C79" t="s">
        <v>917</v>
      </c>
      <c r="D79" t="s">
        <v>918</v>
      </c>
    </row>
    <row r="80" spans="1:4">
      <c r="A80" s="1071">
        <v>79</v>
      </c>
      <c r="B80" t="s">
        <v>919</v>
      </c>
      <c r="C80" t="s">
        <v>919</v>
      </c>
      <c r="D80" t="s">
        <v>920</v>
      </c>
    </row>
    <row r="81" spans="1:4">
      <c r="A81" s="1071">
        <v>80</v>
      </c>
      <c r="B81" t="s">
        <v>921</v>
      </c>
      <c r="C81" t="s">
        <v>921</v>
      </c>
      <c r="D81" t="s">
        <v>922</v>
      </c>
    </row>
    <row r="82" spans="1:4">
      <c r="A82" s="1071">
        <v>81</v>
      </c>
      <c r="B82" t="s">
        <v>923</v>
      </c>
      <c r="C82" t="s">
        <v>923</v>
      </c>
      <c r="D82" t="s">
        <v>924</v>
      </c>
    </row>
    <row r="83" spans="1:4">
      <c r="A83" s="1071">
        <v>82</v>
      </c>
      <c r="B83" t="s">
        <v>925</v>
      </c>
      <c r="C83" t="s">
        <v>925</v>
      </c>
      <c r="D83" t="s">
        <v>926</v>
      </c>
    </row>
    <row r="84" spans="1:4">
      <c r="A84" s="1071">
        <v>83</v>
      </c>
      <c r="B84" t="s">
        <v>927</v>
      </c>
      <c r="C84" t="s">
        <v>927</v>
      </c>
      <c r="D84" t="s">
        <v>928</v>
      </c>
    </row>
    <row r="85" spans="1:4">
      <c r="A85" s="1071">
        <v>84</v>
      </c>
      <c r="B85" t="s">
        <v>929</v>
      </c>
      <c r="C85" t="s">
        <v>929</v>
      </c>
      <c r="D85" t="s">
        <v>930</v>
      </c>
    </row>
    <row r="86" spans="1:4">
      <c r="A86" s="1071">
        <v>85</v>
      </c>
      <c r="B86" t="s">
        <v>931</v>
      </c>
      <c r="C86" t="s">
        <v>931</v>
      </c>
      <c r="D86" t="s">
        <v>932</v>
      </c>
    </row>
    <row r="87" spans="1:4">
      <c r="A87" s="1071">
        <v>86</v>
      </c>
      <c r="B87" t="s">
        <v>931</v>
      </c>
      <c r="C87" t="s">
        <v>933</v>
      </c>
      <c r="D87" t="s">
        <v>934</v>
      </c>
    </row>
    <row r="88" spans="1:4">
      <c r="A88" s="1071">
        <v>87</v>
      </c>
      <c r="B88" t="s">
        <v>931</v>
      </c>
      <c r="C88" t="s">
        <v>935</v>
      </c>
      <c r="D88" t="s">
        <v>936</v>
      </c>
    </row>
    <row r="89" spans="1:4">
      <c r="A89" s="1071">
        <v>88</v>
      </c>
      <c r="B89" t="s">
        <v>931</v>
      </c>
      <c r="C89" t="s">
        <v>937</v>
      </c>
      <c r="D89" t="s">
        <v>938</v>
      </c>
    </row>
    <row r="90" spans="1:4">
      <c r="A90" s="1071">
        <v>89</v>
      </c>
      <c r="B90" t="s">
        <v>931</v>
      </c>
      <c r="C90" t="s">
        <v>939</v>
      </c>
      <c r="D90" t="s">
        <v>940</v>
      </c>
    </row>
    <row r="91" spans="1:4">
      <c r="A91" s="1071">
        <v>90</v>
      </c>
      <c r="B91" t="s">
        <v>931</v>
      </c>
      <c r="C91" t="s">
        <v>941</v>
      </c>
      <c r="D91" t="s">
        <v>942</v>
      </c>
    </row>
    <row r="92" spans="1:4">
      <c r="A92" s="1071">
        <v>91</v>
      </c>
      <c r="B92" t="s">
        <v>931</v>
      </c>
      <c r="C92" t="s">
        <v>943</v>
      </c>
      <c r="D92" t="s">
        <v>944</v>
      </c>
    </row>
    <row r="93" spans="1:4">
      <c r="A93" s="1071">
        <v>92</v>
      </c>
      <c r="B93" t="s">
        <v>931</v>
      </c>
      <c r="C93" t="s">
        <v>945</v>
      </c>
      <c r="D93" t="s">
        <v>946</v>
      </c>
    </row>
    <row r="94" spans="1:4">
      <c r="A94" s="1071">
        <v>93</v>
      </c>
      <c r="B94" t="s">
        <v>947</v>
      </c>
      <c r="C94" t="s">
        <v>947</v>
      </c>
      <c r="D94" t="s">
        <v>948</v>
      </c>
    </row>
    <row r="95" spans="1:4">
      <c r="A95" s="1071">
        <v>94</v>
      </c>
      <c r="B95" t="s">
        <v>949</v>
      </c>
      <c r="C95" t="s">
        <v>951</v>
      </c>
      <c r="D95" t="s">
        <v>952</v>
      </c>
    </row>
    <row r="96" spans="1:4">
      <c r="A96" s="1071">
        <v>95</v>
      </c>
      <c r="B96" t="s">
        <v>949</v>
      </c>
      <c r="C96" t="s">
        <v>949</v>
      </c>
      <c r="D96" t="s">
        <v>950</v>
      </c>
    </row>
    <row r="97" spans="1:4">
      <c r="A97" s="1071">
        <v>96</v>
      </c>
      <c r="B97" t="s">
        <v>949</v>
      </c>
      <c r="C97" t="s">
        <v>953</v>
      </c>
      <c r="D97" t="s">
        <v>954</v>
      </c>
    </row>
    <row r="98" spans="1:4">
      <c r="A98" s="1071">
        <v>97</v>
      </c>
      <c r="B98" t="s">
        <v>949</v>
      </c>
      <c r="C98" t="s">
        <v>955</v>
      </c>
      <c r="D98" t="s">
        <v>956</v>
      </c>
    </row>
    <row r="99" spans="1:4">
      <c r="A99" s="1071">
        <v>98</v>
      </c>
      <c r="B99" t="s">
        <v>957</v>
      </c>
      <c r="C99" t="s">
        <v>959</v>
      </c>
      <c r="D99" t="s">
        <v>960</v>
      </c>
    </row>
    <row r="100" spans="1:4">
      <c r="A100" s="1071">
        <v>99</v>
      </c>
      <c r="B100" t="s">
        <v>957</v>
      </c>
      <c r="C100" t="s">
        <v>961</v>
      </c>
      <c r="D100" t="s">
        <v>962</v>
      </c>
    </row>
    <row r="101" spans="1:4">
      <c r="A101" s="1071">
        <v>100</v>
      </c>
      <c r="B101" t="s">
        <v>957</v>
      </c>
      <c r="C101" t="s">
        <v>963</v>
      </c>
      <c r="D101" t="s">
        <v>964</v>
      </c>
    </row>
    <row r="102" spans="1:4">
      <c r="A102" s="1071">
        <v>101</v>
      </c>
      <c r="B102" t="s">
        <v>957</v>
      </c>
      <c r="C102" t="s">
        <v>965</v>
      </c>
      <c r="D102" t="s">
        <v>966</v>
      </c>
    </row>
    <row r="103" spans="1:4">
      <c r="A103" s="1071">
        <v>102</v>
      </c>
      <c r="B103" t="s">
        <v>957</v>
      </c>
      <c r="C103" t="s">
        <v>957</v>
      </c>
      <c r="D103" t="s">
        <v>958</v>
      </c>
    </row>
    <row r="104" spans="1:4">
      <c r="A104" s="1071">
        <v>103</v>
      </c>
      <c r="B104" t="s">
        <v>957</v>
      </c>
      <c r="C104" t="s">
        <v>967</v>
      </c>
      <c r="D104" t="s">
        <v>968</v>
      </c>
    </row>
    <row r="105" spans="1:4">
      <c r="A105" s="1071">
        <v>104</v>
      </c>
      <c r="B105" t="s">
        <v>957</v>
      </c>
      <c r="C105" t="s">
        <v>969</v>
      </c>
      <c r="D105" t="s">
        <v>970</v>
      </c>
    </row>
    <row r="106" spans="1:4">
      <c r="A106" s="1071">
        <v>105</v>
      </c>
      <c r="B106" t="s">
        <v>957</v>
      </c>
      <c r="C106" t="s">
        <v>971</v>
      </c>
      <c r="D106" t="s">
        <v>972</v>
      </c>
    </row>
    <row r="107" spans="1:4">
      <c r="A107" s="1071">
        <v>106</v>
      </c>
      <c r="B107" t="s">
        <v>957</v>
      </c>
      <c r="C107" t="s">
        <v>973</v>
      </c>
      <c r="D107" t="s">
        <v>974</v>
      </c>
    </row>
    <row r="108" spans="1:4">
      <c r="A108" s="1071">
        <v>107</v>
      </c>
      <c r="B108" t="s">
        <v>957</v>
      </c>
      <c r="C108" t="s">
        <v>975</v>
      </c>
      <c r="D108" t="s">
        <v>976</v>
      </c>
    </row>
    <row r="109" spans="1:4">
      <c r="A109" s="1071">
        <v>108</v>
      </c>
      <c r="B109" t="s">
        <v>957</v>
      </c>
      <c r="C109" t="s">
        <v>977</v>
      </c>
      <c r="D109" t="s">
        <v>978</v>
      </c>
    </row>
    <row r="110" spans="1:4">
      <c r="A110" s="1071">
        <v>109</v>
      </c>
      <c r="B110" t="s">
        <v>957</v>
      </c>
      <c r="C110" t="s">
        <v>979</v>
      </c>
      <c r="D110" t="s">
        <v>980</v>
      </c>
    </row>
    <row r="111" spans="1:4">
      <c r="A111" s="1071">
        <v>110</v>
      </c>
      <c r="B111" t="s">
        <v>957</v>
      </c>
      <c r="C111" t="s">
        <v>981</v>
      </c>
      <c r="D111" t="s">
        <v>982</v>
      </c>
    </row>
    <row r="112" spans="1:4">
      <c r="A112" s="1071">
        <v>111</v>
      </c>
      <c r="B112" t="s">
        <v>983</v>
      </c>
      <c r="C112" t="s">
        <v>985</v>
      </c>
      <c r="D112" t="s">
        <v>986</v>
      </c>
    </row>
    <row r="113" spans="1:4">
      <c r="A113" s="1071">
        <v>112</v>
      </c>
      <c r="B113" t="s">
        <v>983</v>
      </c>
      <c r="C113" t="s">
        <v>987</v>
      </c>
      <c r="D113" t="s">
        <v>988</v>
      </c>
    </row>
    <row r="114" spans="1:4">
      <c r="A114" s="1071">
        <v>113</v>
      </c>
      <c r="B114" t="s">
        <v>983</v>
      </c>
      <c r="C114" t="s">
        <v>989</v>
      </c>
      <c r="D114" t="s">
        <v>990</v>
      </c>
    </row>
    <row r="115" spans="1:4">
      <c r="A115" s="1071">
        <v>114</v>
      </c>
      <c r="B115" t="s">
        <v>983</v>
      </c>
      <c r="C115" t="s">
        <v>991</v>
      </c>
      <c r="D115" t="s">
        <v>992</v>
      </c>
    </row>
    <row r="116" spans="1:4">
      <c r="A116" s="1071">
        <v>115</v>
      </c>
      <c r="B116" t="s">
        <v>983</v>
      </c>
      <c r="C116" t="s">
        <v>993</v>
      </c>
      <c r="D116" t="s">
        <v>994</v>
      </c>
    </row>
    <row r="117" spans="1:4">
      <c r="A117" s="1071">
        <v>116</v>
      </c>
      <c r="B117" t="s">
        <v>983</v>
      </c>
      <c r="C117" t="s">
        <v>983</v>
      </c>
      <c r="D117" t="s">
        <v>984</v>
      </c>
    </row>
    <row r="118" spans="1:4">
      <c r="A118" s="1071">
        <v>117</v>
      </c>
      <c r="B118" t="s">
        <v>983</v>
      </c>
      <c r="C118" t="s">
        <v>995</v>
      </c>
      <c r="D118" t="s">
        <v>996</v>
      </c>
    </row>
    <row r="119" spans="1:4">
      <c r="A119" s="1071">
        <v>118</v>
      </c>
      <c r="B119" t="s">
        <v>983</v>
      </c>
      <c r="C119" t="s">
        <v>997</v>
      </c>
      <c r="D119" t="s">
        <v>998</v>
      </c>
    </row>
    <row r="120" spans="1:4">
      <c r="A120" s="1071">
        <v>119</v>
      </c>
      <c r="B120" t="s">
        <v>983</v>
      </c>
      <c r="C120" t="s">
        <v>999</v>
      </c>
      <c r="D120" t="s">
        <v>1000</v>
      </c>
    </row>
    <row r="121" spans="1:4">
      <c r="A121" s="1071">
        <v>120</v>
      </c>
      <c r="B121" t="s">
        <v>983</v>
      </c>
      <c r="C121" t="s">
        <v>1001</v>
      </c>
      <c r="D121" t="s">
        <v>1002</v>
      </c>
    </row>
    <row r="122" spans="1:4">
      <c r="A122" s="1071">
        <v>121</v>
      </c>
      <c r="B122" t="s">
        <v>983</v>
      </c>
      <c r="C122" t="s">
        <v>1003</v>
      </c>
      <c r="D122" t="s">
        <v>1004</v>
      </c>
    </row>
    <row r="123" spans="1:4">
      <c r="A123" s="1071">
        <v>122</v>
      </c>
      <c r="B123" t="s">
        <v>983</v>
      </c>
      <c r="C123" t="s">
        <v>1005</v>
      </c>
      <c r="D123" t="s">
        <v>1006</v>
      </c>
    </row>
    <row r="124" spans="1:4">
      <c r="A124" s="1071">
        <v>123</v>
      </c>
      <c r="B124" t="s">
        <v>1007</v>
      </c>
      <c r="C124" t="s">
        <v>1009</v>
      </c>
      <c r="D124" t="s">
        <v>1010</v>
      </c>
    </row>
    <row r="125" spans="1:4">
      <c r="A125" s="1071">
        <v>124</v>
      </c>
      <c r="B125" t="s">
        <v>1007</v>
      </c>
      <c r="C125" t="s">
        <v>1011</v>
      </c>
      <c r="D125" t="s">
        <v>1012</v>
      </c>
    </row>
    <row r="126" spans="1:4">
      <c r="A126" s="1071">
        <v>125</v>
      </c>
      <c r="B126" t="s">
        <v>1007</v>
      </c>
      <c r="C126" t="s">
        <v>1013</v>
      </c>
      <c r="D126" t="s">
        <v>1014</v>
      </c>
    </row>
    <row r="127" spans="1:4">
      <c r="A127" s="1071">
        <v>126</v>
      </c>
      <c r="B127" t="s">
        <v>1007</v>
      </c>
      <c r="C127" t="s">
        <v>1015</v>
      </c>
      <c r="D127" t="s">
        <v>1016</v>
      </c>
    </row>
    <row r="128" spans="1:4">
      <c r="A128" s="1071">
        <v>127</v>
      </c>
      <c r="B128" t="s">
        <v>1007</v>
      </c>
      <c r="C128" t="s">
        <v>1017</v>
      </c>
      <c r="D128" t="s">
        <v>1018</v>
      </c>
    </row>
    <row r="129" spans="1:4">
      <c r="A129" s="1071">
        <v>128</v>
      </c>
      <c r="B129" t="s">
        <v>1007</v>
      </c>
      <c r="C129" t="s">
        <v>1019</v>
      </c>
      <c r="D129" t="s">
        <v>1020</v>
      </c>
    </row>
    <row r="130" spans="1:4">
      <c r="A130" s="1071">
        <v>129</v>
      </c>
      <c r="B130" t="s">
        <v>1007</v>
      </c>
      <c r="C130" t="s">
        <v>1007</v>
      </c>
      <c r="D130" t="s">
        <v>1008</v>
      </c>
    </row>
    <row r="131" spans="1:4">
      <c r="A131" s="1071">
        <v>130</v>
      </c>
      <c r="B131" t="s">
        <v>1007</v>
      </c>
      <c r="C131" t="s">
        <v>1021</v>
      </c>
      <c r="D131" t="s">
        <v>1022</v>
      </c>
    </row>
    <row r="132" spans="1:4">
      <c r="A132" s="1071">
        <v>131</v>
      </c>
      <c r="B132" t="s">
        <v>1007</v>
      </c>
      <c r="C132" t="s">
        <v>1023</v>
      </c>
      <c r="D132" t="s">
        <v>1024</v>
      </c>
    </row>
    <row r="133" spans="1:4">
      <c r="A133" s="1071">
        <v>132</v>
      </c>
      <c r="B133" t="s">
        <v>1007</v>
      </c>
      <c r="C133" t="s">
        <v>1025</v>
      </c>
      <c r="D133" t="s">
        <v>1026</v>
      </c>
    </row>
    <row r="134" spans="1:4">
      <c r="A134" s="1071">
        <v>133</v>
      </c>
      <c r="B134" t="s">
        <v>1007</v>
      </c>
      <c r="C134" t="s">
        <v>1027</v>
      </c>
      <c r="D134" t="s">
        <v>1028</v>
      </c>
    </row>
    <row r="135" spans="1:4">
      <c r="A135" s="1071">
        <v>134</v>
      </c>
      <c r="B135" t="s">
        <v>1007</v>
      </c>
      <c r="C135" t="s">
        <v>1029</v>
      </c>
      <c r="D135" t="s">
        <v>1030</v>
      </c>
    </row>
    <row r="136" spans="1:4">
      <c r="A136" s="1071">
        <v>135</v>
      </c>
      <c r="B136" t="s">
        <v>1031</v>
      </c>
      <c r="C136" t="s">
        <v>1033</v>
      </c>
      <c r="D136" t="s">
        <v>1034</v>
      </c>
    </row>
    <row r="137" spans="1:4">
      <c r="A137" s="1071">
        <v>136</v>
      </c>
      <c r="B137" t="s">
        <v>1031</v>
      </c>
      <c r="C137" t="s">
        <v>1035</v>
      </c>
      <c r="D137" t="s">
        <v>1036</v>
      </c>
    </row>
    <row r="138" spans="1:4">
      <c r="A138" s="1071">
        <v>137</v>
      </c>
      <c r="B138" t="s">
        <v>1031</v>
      </c>
      <c r="C138" t="s">
        <v>1037</v>
      </c>
      <c r="D138" t="s">
        <v>1038</v>
      </c>
    </row>
    <row r="139" spans="1:4">
      <c r="A139" s="1071">
        <v>138</v>
      </c>
      <c r="B139" t="s">
        <v>1031</v>
      </c>
      <c r="C139" t="s">
        <v>1039</v>
      </c>
      <c r="D139" t="s">
        <v>1040</v>
      </c>
    </row>
    <row r="140" spans="1:4">
      <c r="A140" s="1071">
        <v>139</v>
      </c>
      <c r="B140" t="s">
        <v>1031</v>
      </c>
      <c r="C140" t="s">
        <v>1031</v>
      </c>
      <c r="D140" t="s">
        <v>1032</v>
      </c>
    </row>
    <row r="141" spans="1:4">
      <c r="A141" s="1071">
        <v>140</v>
      </c>
      <c r="B141" t="s">
        <v>1031</v>
      </c>
      <c r="C141" t="s">
        <v>1041</v>
      </c>
      <c r="D141" t="s">
        <v>1042</v>
      </c>
    </row>
    <row r="142" spans="1:4">
      <c r="A142" s="1071">
        <v>141</v>
      </c>
      <c r="B142" t="s">
        <v>1031</v>
      </c>
      <c r="C142" t="s">
        <v>1043</v>
      </c>
      <c r="D142" t="s">
        <v>1044</v>
      </c>
    </row>
    <row r="143" spans="1:4">
      <c r="A143" s="1071">
        <v>142</v>
      </c>
      <c r="B143" t="s">
        <v>1031</v>
      </c>
      <c r="C143" t="s">
        <v>1045</v>
      </c>
      <c r="D143" t="s">
        <v>1046</v>
      </c>
    </row>
    <row r="144" spans="1:4">
      <c r="A144" s="1071">
        <v>143</v>
      </c>
      <c r="B144" t="s">
        <v>1031</v>
      </c>
      <c r="C144" t="s">
        <v>1047</v>
      </c>
      <c r="D144" t="s">
        <v>1048</v>
      </c>
    </row>
    <row r="145" spans="1:4">
      <c r="A145" s="1071">
        <v>144</v>
      </c>
      <c r="B145" t="s">
        <v>1031</v>
      </c>
      <c r="C145" t="s">
        <v>1049</v>
      </c>
      <c r="D145" t="s">
        <v>1050</v>
      </c>
    </row>
    <row r="146" spans="1:4">
      <c r="A146" s="1071">
        <v>145</v>
      </c>
      <c r="B146" t="s">
        <v>1051</v>
      </c>
      <c r="C146" t="s">
        <v>1053</v>
      </c>
      <c r="D146" t="s">
        <v>1054</v>
      </c>
    </row>
    <row r="147" spans="1:4">
      <c r="A147" s="1071">
        <v>146</v>
      </c>
      <c r="B147" t="s">
        <v>1051</v>
      </c>
      <c r="C147" t="s">
        <v>1055</v>
      </c>
      <c r="D147" t="s">
        <v>1056</v>
      </c>
    </row>
    <row r="148" spans="1:4">
      <c r="A148" s="1071">
        <v>147</v>
      </c>
      <c r="B148" t="s">
        <v>1051</v>
      </c>
      <c r="C148" t="s">
        <v>1057</v>
      </c>
      <c r="D148" t="s">
        <v>1058</v>
      </c>
    </row>
    <row r="149" spans="1:4">
      <c r="A149" s="1071">
        <v>148</v>
      </c>
      <c r="B149" t="s">
        <v>1051</v>
      </c>
      <c r="C149" t="s">
        <v>1059</v>
      </c>
      <c r="D149" t="s">
        <v>1060</v>
      </c>
    </row>
    <row r="150" spans="1:4">
      <c r="A150" s="1071">
        <v>149</v>
      </c>
      <c r="B150" t="s">
        <v>1051</v>
      </c>
      <c r="C150" t="s">
        <v>1061</v>
      </c>
      <c r="D150" t="s">
        <v>1062</v>
      </c>
    </row>
    <row r="151" spans="1:4">
      <c r="A151" s="1071">
        <v>150</v>
      </c>
      <c r="B151" t="s">
        <v>1051</v>
      </c>
      <c r="C151" t="s">
        <v>1063</v>
      </c>
      <c r="D151" t="s">
        <v>1064</v>
      </c>
    </row>
    <row r="152" spans="1:4">
      <c r="A152" s="1071">
        <v>151</v>
      </c>
      <c r="B152" t="s">
        <v>1051</v>
      </c>
      <c r="C152" t="s">
        <v>1051</v>
      </c>
      <c r="D152" t="s">
        <v>1052</v>
      </c>
    </row>
    <row r="153" spans="1:4">
      <c r="A153" s="1071">
        <v>152</v>
      </c>
      <c r="B153" t="s">
        <v>1051</v>
      </c>
      <c r="C153" t="s">
        <v>1065</v>
      </c>
      <c r="D153" t="s">
        <v>1066</v>
      </c>
    </row>
    <row r="154" spans="1:4">
      <c r="A154" s="1071">
        <v>153</v>
      </c>
      <c r="B154" t="s">
        <v>1051</v>
      </c>
      <c r="C154" t="s">
        <v>1067</v>
      </c>
      <c r="D154" t="s">
        <v>1068</v>
      </c>
    </row>
    <row r="155" spans="1:4">
      <c r="A155" s="1071">
        <v>154</v>
      </c>
      <c r="B155" t="s">
        <v>1051</v>
      </c>
      <c r="C155" t="s">
        <v>1069</v>
      </c>
      <c r="D155" t="s">
        <v>1070</v>
      </c>
    </row>
    <row r="156" spans="1:4">
      <c r="A156" s="1071">
        <v>155</v>
      </c>
      <c r="B156" t="s">
        <v>1051</v>
      </c>
      <c r="C156" t="s">
        <v>1071</v>
      </c>
      <c r="D156" t="s">
        <v>1072</v>
      </c>
    </row>
    <row r="157" spans="1:4">
      <c r="A157" s="1071">
        <v>156</v>
      </c>
      <c r="B157" t="s">
        <v>1051</v>
      </c>
      <c r="C157" t="s">
        <v>1073</v>
      </c>
      <c r="D157" t="s">
        <v>1074</v>
      </c>
    </row>
    <row r="158" spans="1:4">
      <c r="A158" s="1071">
        <v>157</v>
      </c>
      <c r="B158" t="s">
        <v>1051</v>
      </c>
      <c r="C158" t="s">
        <v>1075</v>
      </c>
      <c r="D158" t="s">
        <v>1076</v>
      </c>
    </row>
    <row r="159" spans="1:4">
      <c r="A159" s="1071">
        <v>158</v>
      </c>
      <c r="B159" t="s">
        <v>1051</v>
      </c>
      <c r="C159" t="s">
        <v>1077</v>
      </c>
      <c r="D159" t="s">
        <v>1078</v>
      </c>
    </row>
    <row r="160" spans="1:4">
      <c r="A160" s="1071">
        <v>159</v>
      </c>
      <c r="B160" t="s">
        <v>1051</v>
      </c>
      <c r="C160" t="s">
        <v>1079</v>
      </c>
      <c r="D160" t="s">
        <v>1080</v>
      </c>
    </row>
    <row r="161" spans="1:4">
      <c r="A161" s="1071">
        <v>160</v>
      </c>
      <c r="B161" t="s">
        <v>1081</v>
      </c>
      <c r="C161" t="s">
        <v>1081</v>
      </c>
      <c r="D161" t="s">
        <v>1082</v>
      </c>
    </row>
    <row r="162" spans="1:4">
      <c r="A162" s="1071">
        <v>161</v>
      </c>
      <c r="B162" t="s">
        <v>1083</v>
      </c>
      <c r="C162" t="s">
        <v>1085</v>
      </c>
      <c r="D162" t="s">
        <v>1086</v>
      </c>
    </row>
    <row r="163" spans="1:4">
      <c r="A163" s="1071">
        <v>162</v>
      </c>
      <c r="B163" t="s">
        <v>1083</v>
      </c>
      <c r="C163" t="s">
        <v>1087</v>
      </c>
      <c r="D163" t="s">
        <v>1088</v>
      </c>
    </row>
    <row r="164" spans="1:4">
      <c r="A164" s="1071">
        <v>163</v>
      </c>
      <c r="B164" t="s">
        <v>1083</v>
      </c>
      <c r="C164" t="s">
        <v>1089</v>
      </c>
      <c r="D164" t="s">
        <v>1090</v>
      </c>
    </row>
    <row r="165" spans="1:4">
      <c r="A165" s="1071">
        <v>164</v>
      </c>
      <c r="B165" t="s">
        <v>1083</v>
      </c>
      <c r="C165" t="s">
        <v>1091</v>
      </c>
      <c r="D165" t="s">
        <v>1092</v>
      </c>
    </row>
    <row r="166" spans="1:4">
      <c r="A166" s="1071">
        <v>165</v>
      </c>
      <c r="B166" t="s">
        <v>1083</v>
      </c>
      <c r="C166" t="s">
        <v>1093</v>
      </c>
      <c r="D166" t="s">
        <v>1094</v>
      </c>
    </row>
    <row r="167" spans="1:4">
      <c r="A167" s="1071">
        <v>166</v>
      </c>
      <c r="B167" t="s">
        <v>1083</v>
      </c>
      <c r="C167" t="s">
        <v>1095</v>
      </c>
      <c r="D167" t="s">
        <v>1096</v>
      </c>
    </row>
    <row r="168" spans="1:4">
      <c r="A168" s="1071">
        <v>167</v>
      </c>
      <c r="B168" t="s">
        <v>1083</v>
      </c>
      <c r="C168" t="s">
        <v>1097</v>
      </c>
      <c r="D168" t="s">
        <v>1098</v>
      </c>
    </row>
    <row r="169" spans="1:4">
      <c r="A169" s="1071">
        <v>168</v>
      </c>
      <c r="B169" t="s">
        <v>1083</v>
      </c>
      <c r="C169" t="s">
        <v>1083</v>
      </c>
      <c r="D169" t="s">
        <v>1084</v>
      </c>
    </row>
    <row r="170" spans="1:4">
      <c r="A170" s="1071">
        <v>169</v>
      </c>
      <c r="B170" t="s">
        <v>1083</v>
      </c>
      <c r="C170" t="s">
        <v>1099</v>
      </c>
      <c r="D170" t="s">
        <v>1100</v>
      </c>
    </row>
    <row r="171" spans="1:4">
      <c r="A171" s="1071">
        <v>170</v>
      </c>
      <c r="B171" t="s">
        <v>1083</v>
      </c>
      <c r="C171" t="s">
        <v>1101</v>
      </c>
      <c r="D171" t="s">
        <v>1102</v>
      </c>
    </row>
    <row r="172" spans="1:4">
      <c r="A172" s="1071">
        <v>171</v>
      </c>
      <c r="B172" t="s">
        <v>1083</v>
      </c>
      <c r="C172" t="s">
        <v>1103</v>
      </c>
      <c r="D172" t="s">
        <v>1104</v>
      </c>
    </row>
    <row r="173" spans="1:4">
      <c r="A173" s="1071">
        <v>172</v>
      </c>
      <c r="B173" t="s">
        <v>1083</v>
      </c>
      <c r="C173" t="s">
        <v>1105</v>
      </c>
      <c r="D173" t="s">
        <v>1106</v>
      </c>
    </row>
    <row r="174" spans="1:4">
      <c r="A174" s="1071">
        <v>173</v>
      </c>
      <c r="B174" t="s">
        <v>1083</v>
      </c>
      <c r="C174" t="s">
        <v>1107</v>
      </c>
      <c r="D174" t="s">
        <v>1108</v>
      </c>
    </row>
    <row r="175" spans="1:4">
      <c r="A175" s="1071">
        <v>174</v>
      </c>
      <c r="B175" t="s">
        <v>1083</v>
      </c>
      <c r="C175" t="s">
        <v>1109</v>
      </c>
      <c r="D175" t="s">
        <v>1110</v>
      </c>
    </row>
    <row r="176" spans="1:4">
      <c r="A176" s="1071">
        <v>175</v>
      </c>
      <c r="B176" t="s">
        <v>1083</v>
      </c>
      <c r="C176" t="s">
        <v>1111</v>
      </c>
      <c r="D176" t="s">
        <v>1112</v>
      </c>
    </row>
    <row r="177" spans="1:4">
      <c r="A177" s="1071">
        <v>176</v>
      </c>
      <c r="B177" t="s">
        <v>1083</v>
      </c>
      <c r="C177" t="s">
        <v>1113</v>
      </c>
      <c r="D177" t="s">
        <v>1114</v>
      </c>
    </row>
    <row r="178" spans="1:4">
      <c r="A178" s="1071">
        <v>177</v>
      </c>
      <c r="B178" t="s">
        <v>1115</v>
      </c>
      <c r="C178" t="s">
        <v>1117</v>
      </c>
      <c r="D178" t="s">
        <v>1118</v>
      </c>
    </row>
    <row r="179" spans="1:4">
      <c r="A179" s="1071">
        <v>178</v>
      </c>
      <c r="B179" t="s">
        <v>1115</v>
      </c>
      <c r="C179" t="s">
        <v>1119</v>
      </c>
      <c r="D179" t="s">
        <v>1120</v>
      </c>
    </row>
    <row r="180" spans="1:4">
      <c r="A180" s="1071">
        <v>179</v>
      </c>
      <c r="B180" t="s">
        <v>1115</v>
      </c>
      <c r="C180" t="s">
        <v>1115</v>
      </c>
      <c r="D180" t="s">
        <v>1116</v>
      </c>
    </row>
    <row r="181" spans="1:4">
      <c r="A181" s="1071">
        <v>180</v>
      </c>
      <c r="B181" t="s">
        <v>1115</v>
      </c>
      <c r="C181" t="s">
        <v>1121</v>
      </c>
      <c r="D181" t="s">
        <v>1122</v>
      </c>
    </row>
    <row r="182" spans="1:4">
      <c r="A182" s="1071">
        <v>181</v>
      </c>
      <c r="B182" t="s">
        <v>1115</v>
      </c>
      <c r="C182" t="s">
        <v>1123</v>
      </c>
      <c r="D182" t="s">
        <v>1124</v>
      </c>
    </row>
    <row r="183" spans="1:4">
      <c r="A183" s="1071">
        <v>182</v>
      </c>
      <c r="B183" t="s">
        <v>1115</v>
      </c>
      <c r="C183" t="s">
        <v>1125</v>
      </c>
      <c r="D183" t="s">
        <v>1126</v>
      </c>
    </row>
    <row r="184" spans="1:4">
      <c r="A184" s="1071">
        <v>183</v>
      </c>
      <c r="B184" t="s">
        <v>1115</v>
      </c>
      <c r="C184" t="s">
        <v>1127</v>
      </c>
      <c r="D184" t="s">
        <v>1128</v>
      </c>
    </row>
    <row r="185" spans="1:4">
      <c r="A185" s="1071">
        <v>184</v>
      </c>
      <c r="B185" t="s">
        <v>1115</v>
      </c>
      <c r="C185" t="s">
        <v>1129</v>
      </c>
      <c r="D185" t="s">
        <v>1130</v>
      </c>
    </row>
    <row r="186" spans="1:4">
      <c r="A186" s="1071">
        <v>185</v>
      </c>
      <c r="B186" t="s">
        <v>1115</v>
      </c>
      <c r="C186" t="s">
        <v>1131</v>
      </c>
      <c r="D186" t="s">
        <v>1132</v>
      </c>
    </row>
    <row r="187" spans="1:4">
      <c r="A187" s="1071">
        <v>186</v>
      </c>
      <c r="B187" t="s">
        <v>1115</v>
      </c>
      <c r="C187" t="s">
        <v>1133</v>
      </c>
      <c r="D187" t="s">
        <v>1134</v>
      </c>
    </row>
    <row r="188" spans="1:4">
      <c r="A188" s="1071">
        <v>187</v>
      </c>
      <c r="B188" t="s">
        <v>1135</v>
      </c>
      <c r="C188" t="s">
        <v>1137</v>
      </c>
      <c r="D188" t="s">
        <v>1138</v>
      </c>
    </row>
    <row r="189" spans="1:4">
      <c r="A189" s="1071">
        <v>188</v>
      </c>
      <c r="B189" t="s">
        <v>1135</v>
      </c>
      <c r="C189" t="s">
        <v>1139</v>
      </c>
      <c r="D189" t="s">
        <v>1140</v>
      </c>
    </row>
    <row r="190" spans="1:4">
      <c r="A190" s="1071">
        <v>189</v>
      </c>
      <c r="B190" t="s">
        <v>1135</v>
      </c>
      <c r="C190" t="s">
        <v>1135</v>
      </c>
      <c r="D190" t="s">
        <v>1136</v>
      </c>
    </row>
    <row r="191" spans="1:4">
      <c r="A191" s="1071">
        <v>190</v>
      </c>
      <c r="B191" t="s">
        <v>1135</v>
      </c>
      <c r="C191" t="s">
        <v>1141</v>
      </c>
      <c r="D191" t="s">
        <v>1142</v>
      </c>
    </row>
    <row r="192" spans="1:4">
      <c r="A192" s="1071">
        <v>191</v>
      </c>
      <c r="B192" t="s">
        <v>1135</v>
      </c>
      <c r="C192" t="s">
        <v>893</v>
      </c>
      <c r="D192" t="s">
        <v>1143</v>
      </c>
    </row>
    <row r="193" spans="1:4">
      <c r="A193" s="1071">
        <v>192</v>
      </c>
      <c r="B193" t="s">
        <v>1135</v>
      </c>
      <c r="C193" t="s">
        <v>1144</v>
      </c>
      <c r="D193" t="s">
        <v>1145</v>
      </c>
    </row>
    <row r="194" spans="1:4">
      <c r="A194" s="1071">
        <v>193</v>
      </c>
      <c r="B194" t="s">
        <v>1146</v>
      </c>
      <c r="C194" t="s">
        <v>1146</v>
      </c>
      <c r="D194" t="s">
        <v>1147</v>
      </c>
    </row>
    <row r="195" spans="1:4">
      <c r="A195" s="1071">
        <v>194</v>
      </c>
      <c r="B195" t="s">
        <v>1148</v>
      </c>
      <c r="C195" t="s">
        <v>1150</v>
      </c>
      <c r="D195" t="s">
        <v>1151</v>
      </c>
    </row>
    <row r="196" spans="1:4">
      <c r="A196" s="1071">
        <v>195</v>
      </c>
      <c r="B196" t="s">
        <v>1148</v>
      </c>
      <c r="C196" t="s">
        <v>1152</v>
      </c>
      <c r="D196" t="s">
        <v>1153</v>
      </c>
    </row>
    <row r="197" spans="1:4">
      <c r="A197" s="1071">
        <v>196</v>
      </c>
      <c r="B197" t="s">
        <v>1148</v>
      </c>
      <c r="C197" t="s">
        <v>1154</v>
      </c>
      <c r="D197" t="s">
        <v>1155</v>
      </c>
    </row>
    <row r="198" spans="1:4">
      <c r="A198" s="1071">
        <v>197</v>
      </c>
      <c r="B198" t="s">
        <v>1148</v>
      </c>
      <c r="C198" t="s">
        <v>1156</v>
      </c>
      <c r="D198" t="s">
        <v>1157</v>
      </c>
    </row>
    <row r="199" spans="1:4">
      <c r="A199" s="1071">
        <v>198</v>
      </c>
      <c r="B199" t="s">
        <v>1148</v>
      </c>
      <c r="C199" t="s">
        <v>1148</v>
      </c>
      <c r="D199" t="s">
        <v>1149</v>
      </c>
    </row>
    <row r="200" spans="1:4">
      <c r="A200" s="1071">
        <v>199</v>
      </c>
      <c r="B200" t="s">
        <v>1148</v>
      </c>
      <c r="C200" t="s">
        <v>1158</v>
      </c>
      <c r="D200" t="s">
        <v>1159</v>
      </c>
    </row>
    <row r="201" spans="1:4">
      <c r="A201" s="1071">
        <v>200</v>
      </c>
      <c r="B201" t="s">
        <v>1148</v>
      </c>
      <c r="C201" t="s">
        <v>1160</v>
      </c>
      <c r="D201" t="s">
        <v>1161</v>
      </c>
    </row>
    <row r="202" spans="1:4">
      <c r="A202" s="1071">
        <v>201</v>
      </c>
      <c r="B202" t="s">
        <v>1148</v>
      </c>
      <c r="C202" t="s">
        <v>1162</v>
      </c>
      <c r="D202" t="s">
        <v>1163</v>
      </c>
    </row>
    <row r="203" spans="1:4">
      <c r="A203" s="1071">
        <v>202</v>
      </c>
      <c r="B203" t="s">
        <v>1148</v>
      </c>
      <c r="C203" t="s">
        <v>1164</v>
      </c>
      <c r="D203" t="s">
        <v>1165</v>
      </c>
    </row>
    <row r="204" spans="1:4">
      <c r="A204" s="1071">
        <v>203</v>
      </c>
      <c r="B204" t="s">
        <v>1148</v>
      </c>
      <c r="C204" t="s">
        <v>1166</v>
      </c>
      <c r="D204" t="s">
        <v>1167</v>
      </c>
    </row>
    <row r="205" spans="1:4">
      <c r="A205" s="1071">
        <v>204</v>
      </c>
      <c r="B205" t="s">
        <v>1148</v>
      </c>
      <c r="C205" t="s">
        <v>1168</v>
      </c>
      <c r="D205" t="s">
        <v>1169</v>
      </c>
    </row>
    <row r="206" spans="1:4">
      <c r="A206" s="1071">
        <v>205</v>
      </c>
      <c r="B206" t="s">
        <v>1170</v>
      </c>
      <c r="C206" t="s">
        <v>1172</v>
      </c>
      <c r="D206" t="s">
        <v>1173</v>
      </c>
    </row>
    <row r="207" spans="1:4">
      <c r="A207" s="1071">
        <v>206</v>
      </c>
      <c r="B207" t="s">
        <v>1170</v>
      </c>
      <c r="C207" t="s">
        <v>1174</v>
      </c>
      <c r="D207" t="s">
        <v>1175</v>
      </c>
    </row>
    <row r="208" spans="1:4">
      <c r="A208" s="1071">
        <v>207</v>
      </c>
      <c r="B208" t="s">
        <v>1170</v>
      </c>
      <c r="C208" t="s">
        <v>1176</v>
      </c>
      <c r="D208" t="s">
        <v>1177</v>
      </c>
    </row>
    <row r="209" spans="1:4">
      <c r="A209" s="1071">
        <v>208</v>
      </c>
      <c r="B209" t="s">
        <v>1170</v>
      </c>
      <c r="C209" t="s">
        <v>1170</v>
      </c>
      <c r="D209" t="s">
        <v>1171</v>
      </c>
    </row>
    <row r="210" spans="1:4">
      <c r="A210" s="1071">
        <v>209</v>
      </c>
      <c r="B210" t="s">
        <v>1170</v>
      </c>
      <c r="C210" t="s">
        <v>1178</v>
      </c>
      <c r="D210" t="s">
        <v>1179</v>
      </c>
    </row>
    <row r="211" spans="1:4">
      <c r="A211" s="1071">
        <v>210</v>
      </c>
      <c r="B211" t="s">
        <v>1170</v>
      </c>
      <c r="C211" t="s">
        <v>1180</v>
      </c>
      <c r="D211" t="s">
        <v>1181</v>
      </c>
    </row>
    <row r="212" spans="1:4">
      <c r="A212" s="1071">
        <v>211</v>
      </c>
      <c r="B212" t="s">
        <v>1182</v>
      </c>
      <c r="C212" t="s">
        <v>1184</v>
      </c>
      <c r="D212" t="s">
        <v>1185</v>
      </c>
    </row>
    <row r="213" spans="1:4">
      <c r="A213" s="1071">
        <v>212</v>
      </c>
      <c r="B213" t="s">
        <v>1182</v>
      </c>
      <c r="C213" t="s">
        <v>1186</v>
      </c>
      <c r="D213" t="s">
        <v>1187</v>
      </c>
    </row>
    <row r="214" spans="1:4">
      <c r="A214" s="1071">
        <v>213</v>
      </c>
      <c r="B214" t="s">
        <v>1182</v>
      </c>
      <c r="C214" t="s">
        <v>1188</v>
      </c>
      <c r="D214" t="s">
        <v>1189</v>
      </c>
    </row>
    <row r="215" spans="1:4">
      <c r="A215" s="1071">
        <v>214</v>
      </c>
      <c r="B215" t="s">
        <v>1182</v>
      </c>
      <c r="C215" t="s">
        <v>1190</v>
      </c>
      <c r="D215" t="s">
        <v>1191</v>
      </c>
    </row>
    <row r="216" spans="1:4">
      <c r="A216" s="1071">
        <v>215</v>
      </c>
      <c r="B216" t="s">
        <v>1182</v>
      </c>
      <c r="C216" t="s">
        <v>1192</v>
      </c>
      <c r="D216" t="s">
        <v>1193</v>
      </c>
    </row>
    <row r="217" spans="1:4">
      <c r="A217" s="1071">
        <v>216</v>
      </c>
      <c r="B217" t="s">
        <v>1182</v>
      </c>
      <c r="C217" t="s">
        <v>1194</v>
      </c>
      <c r="D217" t="s">
        <v>1195</v>
      </c>
    </row>
    <row r="218" spans="1:4">
      <c r="A218" s="1071">
        <v>217</v>
      </c>
      <c r="B218" t="s">
        <v>1182</v>
      </c>
      <c r="C218" t="s">
        <v>1196</v>
      </c>
      <c r="D218" t="s">
        <v>1197</v>
      </c>
    </row>
    <row r="219" spans="1:4">
      <c r="A219" s="1071">
        <v>218</v>
      </c>
      <c r="B219" t="s">
        <v>1182</v>
      </c>
      <c r="C219" t="s">
        <v>1198</v>
      </c>
      <c r="D219" t="s">
        <v>1199</v>
      </c>
    </row>
    <row r="220" spans="1:4">
      <c r="A220" s="1071">
        <v>219</v>
      </c>
      <c r="B220" t="s">
        <v>1182</v>
      </c>
      <c r="C220" t="s">
        <v>1182</v>
      </c>
      <c r="D220" t="s">
        <v>1183</v>
      </c>
    </row>
    <row r="221" spans="1:4">
      <c r="A221" s="1071">
        <v>220</v>
      </c>
      <c r="B221" t="s">
        <v>1182</v>
      </c>
      <c r="C221" t="s">
        <v>1200</v>
      </c>
      <c r="D221" t="s">
        <v>1201</v>
      </c>
    </row>
    <row r="222" spans="1:4">
      <c r="A222" s="1071">
        <v>221</v>
      </c>
      <c r="B222" t="s">
        <v>1182</v>
      </c>
      <c r="C222" t="s">
        <v>1202</v>
      </c>
      <c r="D222" t="s">
        <v>1203</v>
      </c>
    </row>
    <row r="223" spans="1:4">
      <c r="A223" s="1071">
        <v>222</v>
      </c>
      <c r="B223" t="s">
        <v>1182</v>
      </c>
      <c r="C223" t="s">
        <v>1204</v>
      </c>
      <c r="D223" t="s">
        <v>1205</v>
      </c>
    </row>
    <row r="224" spans="1:4">
      <c r="A224" s="1071">
        <v>223</v>
      </c>
      <c r="B224" t="s">
        <v>1182</v>
      </c>
      <c r="C224" t="s">
        <v>1206</v>
      </c>
      <c r="D224" t="s">
        <v>1207</v>
      </c>
    </row>
    <row r="225" spans="1:4">
      <c r="A225" s="1071">
        <v>224</v>
      </c>
      <c r="B225" t="s">
        <v>1182</v>
      </c>
      <c r="C225" t="s">
        <v>1208</v>
      </c>
      <c r="D225" t="s">
        <v>1209</v>
      </c>
    </row>
    <row r="226" spans="1:4">
      <c r="A226" s="1071">
        <v>225</v>
      </c>
      <c r="B226" t="s">
        <v>1210</v>
      </c>
      <c r="C226" t="s">
        <v>1212</v>
      </c>
      <c r="D226" t="s">
        <v>1213</v>
      </c>
    </row>
    <row r="227" spans="1:4">
      <c r="A227" s="1071">
        <v>226</v>
      </c>
      <c r="B227" t="s">
        <v>1210</v>
      </c>
      <c r="C227" t="s">
        <v>1214</v>
      </c>
      <c r="D227" t="s">
        <v>1215</v>
      </c>
    </row>
    <row r="228" spans="1:4">
      <c r="A228" s="1071">
        <v>227</v>
      </c>
      <c r="B228" t="s">
        <v>1210</v>
      </c>
      <c r="C228" t="s">
        <v>1216</v>
      </c>
      <c r="D228" t="s">
        <v>1217</v>
      </c>
    </row>
    <row r="229" spans="1:4">
      <c r="A229" s="1071">
        <v>228</v>
      </c>
      <c r="B229" t="s">
        <v>1210</v>
      </c>
      <c r="C229" t="s">
        <v>1218</v>
      </c>
      <c r="D229" t="s">
        <v>1219</v>
      </c>
    </row>
    <row r="230" spans="1:4">
      <c r="A230" s="1071">
        <v>229</v>
      </c>
      <c r="B230" t="s">
        <v>1210</v>
      </c>
      <c r="C230" t="s">
        <v>1210</v>
      </c>
      <c r="D230" t="s">
        <v>1211</v>
      </c>
    </row>
    <row r="231" spans="1:4">
      <c r="A231" s="1071">
        <v>230</v>
      </c>
      <c r="B231" t="s">
        <v>1210</v>
      </c>
      <c r="C231" t="s">
        <v>1220</v>
      </c>
      <c r="D231" t="s">
        <v>1221</v>
      </c>
    </row>
    <row r="232" spans="1:4">
      <c r="A232" s="1071">
        <v>231</v>
      </c>
      <c r="B232" t="s">
        <v>1222</v>
      </c>
      <c r="C232" t="s">
        <v>1224</v>
      </c>
      <c r="D232" t="s">
        <v>1225</v>
      </c>
    </row>
    <row r="233" spans="1:4">
      <c r="A233" s="1071">
        <v>232</v>
      </c>
      <c r="B233" t="s">
        <v>1222</v>
      </c>
      <c r="C233" t="s">
        <v>1226</v>
      </c>
      <c r="D233" t="s">
        <v>1227</v>
      </c>
    </row>
    <row r="234" spans="1:4">
      <c r="A234" s="1071">
        <v>233</v>
      </c>
      <c r="B234" t="s">
        <v>1222</v>
      </c>
      <c r="C234" t="s">
        <v>1228</v>
      </c>
      <c r="D234" t="s">
        <v>1229</v>
      </c>
    </row>
    <row r="235" spans="1:4">
      <c r="A235" s="1071">
        <v>234</v>
      </c>
      <c r="B235" t="s">
        <v>1222</v>
      </c>
      <c r="C235" t="s">
        <v>1230</v>
      </c>
      <c r="D235" t="s">
        <v>1231</v>
      </c>
    </row>
    <row r="236" spans="1:4">
      <c r="A236" s="1071">
        <v>235</v>
      </c>
      <c r="B236" t="s">
        <v>1222</v>
      </c>
      <c r="C236" t="s">
        <v>1232</v>
      </c>
      <c r="D236" t="s">
        <v>1233</v>
      </c>
    </row>
    <row r="237" spans="1:4">
      <c r="A237" s="1071">
        <v>236</v>
      </c>
      <c r="B237" t="s">
        <v>1222</v>
      </c>
      <c r="C237" t="s">
        <v>1234</v>
      </c>
      <c r="D237" t="s">
        <v>1235</v>
      </c>
    </row>
    <row r="238" spans="1:4">
      <c r="A238" s="1071">
        <v>237</v>
      </c>
      <c r="B238" t="s">
        <v>1222</v>
      </c>
      <c r="C238" t="s">
        <v>1236</v>
      </c>
      <c r="D238" t="s">
        <v>1237</v>
      </c>
    </row>
    <row r="239" spans="1:4">
      <c r="A239" s="1071">
        <v>238</v>
      </c>
      <c r="B239" t="s">
        <v>1222</v>
      </c>
      <c r="C239" t="s">
        <v>1222</v>
      </c>
      <c r="D239" t="s">
        <v>1223</v>
      </c>
    </row>
    <row r="240" spans="1:4">
      <c r="A240" s="1071">
        <v>239</v>
      </c>
      <c r="B240" t="s">
        <v>1238</v>
      </c>
      <c r="C240" t="s">
        <v>1240</v>
      </c>
      <c r="D240" t="s">
        <v>1241</v>
      </c>
    </row>
    <row r="241" spans="1:4">
      <c r="A241" s="1071">
        <v>240</v>
      </c>
      <c r="B241" t="s">
        <v>1238</v>
      </c>
      <c r="C241" t="s">
        <v>1242</v>
      </c>
      <c r="D241" t="s">
        <v>1243</v>
      </c>
    </row>
    <row r="242" spans="1:4">
      <c r="A242" s="1071">
        <v>241</v>
      </c>
      <c r="B242" t="s">
        <v>1238</v>
      </c>
      <c r="C242" t="s">
        <v>1244</v>
      </c>
      <c r="D242" t="s">
        <v>1245</v>
      </c>
    </row>
    <row r="243" spans="1:4">
      <c r="A243" s="1071">
        <v>242</v>
      </c>
      <c r="B243" t="s">
        <v>1238</v>
      </c>
      <c r="C243" t="s">
        <v>1246</v>
      </c>
      <c r="D243" t="s">
        <v>1247</v>
      </c>
    </row>
    <row r="244" spans="1:4">
      <c r="A244" s="1071">
        <v>243</v>
      </c>
      <c r="B244" t="s">
        <v>1238</v>
      </c>
      <c r="C244" t="s">
        <v>1248</v>
      </c>
      <c r="D244" t="s">
        <v>1249</v>
      </c>
    </row>
    <row r="245" spans="1:4">
      <c r="A245" s="1071">
        <v>244</v>
      </c>
      <c r="B245" t="s">
        <v>1238</v>
      </c>
      <c r="C245" t="s">
        <v>1250</v>
      </c>
      <c r="D245" t="s">
        <v>1251</v>
      </c>
    </row>
    <row r="246" spans="1:4">
      <c r="A246" s="1071">
        <v>245</v>
      </c>
      <c r="B246" t="s">
        <v>1238</v>
      </c>
      <c r="C246" t="s">
        <v>1252</v>
      </c>
      <c r="D246" t="s">
        <v>1253</v>
      </c>
    </row>
    <row r="247" spans="1:4">
      <c r="A247" s="1071">
        <v>246</v>
      </c>
      <c r="B247" t="s">
        <v>1238</v>
      </c>
      <c r="C247" t="s">
        <v>1254</v>
      </c>
      <c r="D247" t="s">
        <v>1255</v>
      </c>
    </row>
    <row r="248" spans="1:4">
      <c r="A248" s="1071">
        <v>247</v>
      </c>
      <c r="B248" t="s">
        <v>1238</v>
      </c>
      <c r="C248" t="s">
        <v>1256</v>
      </c>
      <c r="D248" t="s">
        <v>1257</v>
      </c>
    </row>
    <row r="249" spans="1:4">
      <c r="A249" s="1071">
        <v>248</v>
      </c>
      <c r="B249" t="s">
        <v>1238</v>
      </c>
      <c r="C249" t="s">
        <v>1258</v>
      </c>
      <c r="D249" t="s">
        <v>1259</v>
      </c>
    </row>
    <row r="250" spans="1:4">
      <c r="A250" s="1071">
        <v>249</v>
      </c>
      <c r="B250" t="s">
        <v>1238</v>
      </c>
      <c r="C250" t="s">
        <v>1260</v>
      </c>
      <c r="D250" t="s">
        <v>1261</v>
      </c>
    </row>
    <row r="251" spans="1:4">
      <c r="A251" s="1071">
        <v>250</v>
      </c>
      <c r="B251" t="s">
        <v>1238</v>
      </c>
      <c r="C251" t="s">
        <v>1262</v>
      </c>
      <c r="D251" t="s">
        <v>1263</v>
      </c>
    </row>
    <row r="252" spans="1:4">
      <c r="A252" s="1071">
        <v>251</v>
      </c>
      <c r="B252" t="s">
        <v>1238</v>
      </c>
      <c r="C252" t="s">
        <v>1264</v>
      </c>
      <c r="D252" t="s">
        <v>1265</v>
      </c>
    </row>
    <row r="253" spans="1:4">
      <c r="A253" s="1071">
        <v>252</v>
      </c>
      <c r="B253" t="s">
        <v>1238</v>
      </c>
      <c r="C253" t="s">
        <v>1266</v>
      </c>
      <c r="D253" t="s">
        <v>1267</v>
      </c>
    </row>
    <row r="254" spans="1:4">
      <c r="A254" s="1071">
        <v>253</v>
      </c>
      <c r="B254" t="s">
        <v>1238</v>
      </c>
      <c r="C254" t="s">
        <v>1238</v>
      </c>
      <c r="D254" t="s">
        <v>1239</v>
      </c>
    </row>
    <row r="255" spans="1:4">
      <c r="A255" s="1071">
        <v>254</v>
      </c>
      <c r="B255" t="s">
        <v>1238</v>
      </c>
      <c r="C255" t="s">
        <v>1268</v>
      </c>
      <c r="D255" t="s">
        <v>1269</v>
      </c>
    </row>
    <row r="256" spans="1:4">
      <c r="A256" s="1071">
        <v>255</v>
      </c>
      <c r="B256" t="s">
        <v>1238</v>
      </c>
      <c r="C256" t="s">
        <v>1270</v>
      </c>
      <c r="D256" t="s">
        <v>1271</v>
      </c>
    </row>
    <row r="257" spans="1:4">
      <c r="A257" s="1071">
        <v>256</v>
      </c>
      <c r="B257" t="s">
        <v>1272</v>
      </c>
      <c r="C257" t="s">
        <v>1274</v>
      </c>
      <c r="D257" t="s">
        <v>1275</v>
      </c>
    </row>
    <row r="258" spans="1:4">
      <c r="A258" s="1071">
        <v>257</v>
      </c>
      <c r="B258" t="s">
        <v>1272</v>
      </c>
      <c r="C258" t="s">
        <v>1276</v>
      </c>
      <c r="D258" t="s">
        <v>1277</v>
      </c>
    </row>
    <row r="259" spans="1:4">
      <c r="A259" s="1071">
        <v>258</v>
      </c>
      <c r="B259" t="s">
        <v>1272</v>
      </c>
      <c r="C259" t="s">
        <v>1278</v>
      </c>
      <c r="D259" t="s">
        <v>1279</v>
      </c>
    </row>
    <row r="260" spans="1:4">
      <c r="A260" s="1071">
        <v>259</v>
      </c>
      <c r="B260" t="s">
        <v>1272</v>
      </c>
      <c r="C260" t="s">
        <v>1280</v>
      </c>
      <c r="D260" t="s">
        <v>1281</v>
      </c>
    </row>
    <row r="261" spans="1:4">
      <c r="A261" s="1071">
        <v>260</v>
      </c>
      <c r="B261" t="s">
        <v>1272</v>
      </c>
      <c r="C261" t="s">
        <v>1282</v>
      </c>
      <c r="D261" t="s">
        <v>1283</v>
      </c>
    </row>
    <row r="262" spans="1:4">
      <c r="A262" s="1071">
        <v>261</v>
      </c>
      <c r="B262" t="s">
        <v>1272</v>
      </c>
      <c r="C262" t="s">
        <v>1284</v>
      </c>
      <c r="D262" t="s">
        <v>1285</v>
      </c>
    </row>
    <row r="263" spans="1:4">
      <c r="A263" s="1071">
        <v>262</v>
      </c>
      <c r="B263" t="s">
        <v>1272</v>
      </c>
      <c r="C263" t="s">
        <v>1286</v>
      </c>
      <c r="D263" t="s">
        <v>1287</v>
      </c>
    </row>
    <row r="264" spans="1:4">
      <c r="A264" s="1071">
        <v>263</v>
      </c>
      <c r="B264" t="s">
        <v>1272</v>
      </c>
      <c r="C264" t="s">
        <v>1288</v>
      </c>
      <c r="D264" t="s">
        <v>1289</v>
      </c>
    </row>
    <row r="265" spans="1:4">
      <c r="A265" s="1071">
        <v>264</v>
      </c>
      <c r="B265" t="s">
        <v>1272</v>
      </c>
      <c r="C265" t="s">
        <v>1290</v>
      </c>
      <c r="D265" t="s">
        <v>1291</v>
      </c>
    </row>
    <row r="266" spans="1:4">
      <c r="A266" s="1071">
        <v>265</v>
      </c>
      <c r="B266" t="s">
        <v>1272</v>
      </c>
      <c r="C266" t="s">
        <v>1292</v>
      </c>
      <c r="D266" t="s">
        <v>1293</v>
      </c>
    </row>
    <row r="267" spans="1:4">
      <c r="A267" s="1071">
        <v>266</v>
      </c>
      <c r="B267" t="s">
        <v>1272</v>
      </c>
      <c r="C267" t="s">
        <v>1294</v>
      </c>
      <c r="D267" t="s">
        <v>1295</v>
      </c>
    </row>
    <row r="268" spans="1:4">
      <c r="A268" s="1071">
        <v>267</v>
      </c>
      <c r="B268" t="s">
        <v>1272</v>
      </c>
      <c r="C268" t="s">
        <v>1272</v>
      </c>
      <c r="D268" t="s">
        <v>1273</v>
      </c>
    </row>
    <row r="269" spans="1:4">
      <c r="A269" s="1071">
        <v>268</v>
      </c>
      <c r="B269" t="s">
        <v>1272</v>
      </c>
      <c r="C269" t="s">
        <v>1296</v>
      </c>
      <c r="D269" t="s">
        <v>1297</v>
      </c>
    </row>
    <row r="270" spans="1:4">
      <c r="A270" s="1071">
        <v>269</v>
      </c>
      <c r="B270" t="s">
        <v>1272</v>
      </c>
      <c r="C270" t="s">
        <v>1298</v>
      </c>
      <c r="D270" t="s">
        <v>1299</v>
      </c>
    </row>
    <row r="271" spans="1:4">
      <c r="A271" s="1071">
        <v>270</v>
      </c>
      <c r="B271" t="s">
        <v>1272</v>
      </c>
      <c r="C271" t="s">
        <v>1300</v>
      </c>
      <c r="D271" t="s">
        <v>1301</v>
      </c>
    </row>
    <row r="272" spans="1:4">
      <c r="A272" s="1071">
        <v>271</v>
      </c>
      <c r="B272" t="s">
        <v>1302</v>
      </c>
      <c r="C272" t="s">
        <v>1304</v>
      </c>
      <c r="D272" t="s">
        <v>1305</v>
      </c>
    </row>
    <row r="273" spans="1:4">
      <c r="A273" s="1071">
        <v>272</v>
      </c>
      <c r="B273" t="s">
        <v>1302</v>
      </c>
      <c r="C273" t="s">
        <v>1306</v>
      </c>
      <c r="D273" t="s">
        <v>1307</v>
      </c>
    </row>
    <row r="274" spans="1:4">
      <c r="A274" s="1071">
        <v>273</v>
      </c>
      <c r="B274" t="s">
        <v>1302</v>
      </c>
      <c r="C274" t="s">
        <v>1308</v>
      </c>
      <c r="D274" t="s">
        <v>1309</v>
      </c>
    </row>
    <row r="275" spans="1:4">
      <c r="A275" s="1071">
        <v>274</v>
      </c>
      <c r="B275" t="s">
        <v>1302</v>
      </c>
      <c r="C275" t="s">
        <v>1310</v>
      </c>
      <c r="D275" t="s">
        <v>1311</v>
      </c>
    </row>
    <row r="276" spans="1:4">
      <c r="A276" s="1071">
        <v>275</v>
      </c>
      <c r="B276" t="s">
        <v>1302</v>
      </c>
      <c r="C276" t="s">
        <v>1312</v>
      </c>
      <c r="D276" t="s">
        <v>1313</v>
      </c>
    </row>
    <row r="277" spans="1:4">
      <c r="A277" s="1071">
        <v>276</v>
      </c>
      <c r="B277" t="s">
        <v>1302</v>
      </c>
      <c r="C277" t="s">
        <v>1314</v>
      </c>
      <c r="D277" t="s">
        <v>1315</v>
      </c>
    </row>
    <row r="278" spans="1:4">
      <c r="A278" s="1071">
        <v>277</v>
      </c>
      <c r="B278" t="s">
        <v>1302</v>
      </c>
      <c r="C278" t="s">
        <v>1316</v>
      </c>
      <c r="D278" t="s">
        <v>1317</v>
      </c>
    </row>
    <row r="279" spans="1:4">
      <c r="A279" s="1071">
        <v>278</v>
      </c>
      <c r="B279" t="s">
        <v>1302</v>
      </c>
      <c r="C279" t="s">
        <v>1302</v>
      </c>
      <c r="D279" t="s">
        <v>1303</v>
      </c>
    </row>
    <row r="280" spans="1:4">
      <c r="A280" s="1071">
        <v>279</v>
      </c>
      <c r="B280" t="s">
        <v>1302</v>
      </c>
      <c r="C280" t="s">
        <v>1318</v>
      </c>
      <c r="D280" t="s">
        <v>1319</v>
      </c>
    </row>
    <row r="281" spans="1:4">
      <c r="A281" s="1071">
        <v>280</v>
      </c>
      <c r="B281" t="s">
        <v>1302</v>
      </c>
      <c r="C281" t="s">
        <v>1320</v>
      </c>
      <c r="D281" t="s">
        <v>1321</v>
      </c>
    </row>
    <row r="282" spans="1:4">
      <c r="A282" s="1071">
        <v>281</v>
      </c>
      <c r="B282" t="s">
        <v>1302</v>
      </c>
      <c r="C282" t="s">
        <v>1322</v>
      </c>
      <c r="D282" t="s">
        <v>1323</v>
      </c>
    </row>
    <row r="283" spans="1:4">
      <c r="A283" s="1071">
        <v>282</v>
      </c>
      <c r="B283" t="s">
        <v>1324</v>
      </c>
      <c r="C283" t="s">
        <v>1326</v>
      </c>
      <c r="D283" t="s">
        <v>1327</v>
      </c>
    </row>
    <row r="284" spans="1:4">
      <c r="A284" s="1071">
        <v>283</v>
      </c>
      <c r="B284" t="s">
        <v>1324</v>
      </c>
      <c r="C284" t="s">
        <v>1328</v>
      </c>
      <c r="D284" t="s">
        <v>1329</v>
      </c>
    </row>
    <row r="285" spans="1:4">
      <c r="A285" s="1071">
        <v>284</v>
      </c>
      <c r="B285" t="s">
        <v>1324</v>
      </c>
      <c r="C285" t="s">
        <v>1330</v>
      </c>
      <c r="D285" t="s">
        <v>1331</v>
      </c>
    </row>
    <row r="286" spans="1:4">
      <c r="A286" s="1071">
        <v>285</v>
      </c>
      <c r="B286" t="s">
        <v>1324</v>
      </c>
      <c r="C286" t="s">
        <v>1332</v>
      </c>
      <c r="D286" t="s">
        <v>1333</v>
      </c>
    </row>
    <row r="287" spans="1:4">
      <c r="A287" s="1071">
        <v>286</v>
      </c>
      <c r="B287" t="s">
        <v>1324</v>
      </c>
      <c r="C287" t="s">
        <v>1334</v>
      </c>
      <c r="D287" t="s">
        <v>1335</v>
      </c>
    </row>
    <row r="288" spans="1:4">
      <c r="A288" s="1071">
        <v>287</v>
      </c>
      <c r="B288" t="s">
        <v>1324</v>
      </c>
      <c r="C288" t="s">
        <v>1336</v>
      </c>
      <c r="D288" t="s">
        <v>1337</v>
      </c>
    </row>
    <row r="289" spans="1:4">
      <c r="A289" s="1071">
        <v>288</v>
      </c>
      <c r="B289" t="s">
        <v>1324</v>
      </c>
      <c r="C289" t="s">
        <v>1338</v>
      </c>
      <c r="D289" t="s">
        <v>1339</v>
      </c>
    </row>
    <row r="290" spans="1:4">
      <c r="A290" s="1071">
        <v>289</v>
      </c>
      <c r="B290" t="s">
        <v>1324</v>
      </c>
      <c r="C290" t="s">
        <v>1340</v>
      </c>
      <c r="D290" t="s">
        <v>1341</v>
      </c>
    </row>
    <row r="291" spans="1:4">
      <c r="A291" s="1071">
        <v>290</v>
      </c>
      <c r="B291" t="s">
        <v>1324</v>
      </c>
      <c r="C291" t="s">
        <v>893</v>
      </c>
      <c r="D291" t="s">
        <v>1342</v>
      </c>
    </row>
    <row r="292" spans="1:4">
      <c r="A292" s="1071">
        <v>291</v>
      </c>
      <c r="B292" t="s">
        <v>1324</v>
      </c>
      <c r="C292" t="s">
        <v>1343</v>
      </c>
      <c r="D292" t="s">
        <v>1344</v>
      </c>
    </row>
    <row r="293" spans="1:4">
      <c r="A293" s="1071">
        <v>292</v>
      </c>
      <c r="B293" t="s">
        <v>1324</v>
      </c>
      <c r="C293" t="s">
        <v>1324</v>
      </c>
      <c r="D293" t="s">
        <v>1325</v>
      </c>
    </row>
    <row r="294" spans="1:4">
      <c r="A294" s="1071">
        <v>293</v>
      </c>
      <c r="B294" t="s">
        <v>1324</v>
      </c>
      <c r="C294" t="s">
        <v>1345</v>
      </c>
      <c r="D294" t="s">
        <v>1346</v>
      </c>
    </row>
    <row r="295" spans="1:4">
      <c r="A295" s="1071">
        <v>294</v>
      </c>
      <c r="B295" t="s">
        <v>1347</v>
      </c>
      <c r="C295" t="s">
        <v>1349</v>
      </c>
      <c r="D295" t="s">
        <v>1350</v>
      </c>
    </row>
    <row r="296" spans="1:4">
      <c r="A296" s="1071">
        <v>295</v>
      </c>
      <c r="B296" t="s">
        <v>1347</v>
      </c>
      <c r="C296" t="s">
        <v>1351</v>
      </c>
      <c r="D296" t="s">
        <v>1352</v>
      </c>
    </row>
    <row r="297" spans="1:4">
      <c r="A297" s="1071">
        <v>296</v>
      </c>
      <c r="B297" t="s">
        <v>1347</v>
      </c>
      <c r="C297" t="s">
        <v>1353</v>
      </c>
      <c r="D297" t="s">
        <v>1354</v>
      </c>
    </row>
    <row r="298" spans="1:4">
      <c r="A298" s="1071">
        <v>297</v>
      </c>
      <c r="B298" t="s">
        <v>1347</v>
      </c>
      <c r="C298" t="s">
        <v>1355</v>
      </c>
      <c r="D298" t="s">
        <v>1356</v>
      </c>
    </row>
    <row r="299" spans="1:4">
      <c r="A299" s="1071">
        <v>298</v>
      </c>
      <c r="B299" t="s">
        <v>1347</v>
      </c>
      <c r="C299" t="s">
        <v>1357</v>
      </c>
      <c r="D299" t="s">
        <v>1358</v>
      </c>
    </row>
    <row r="300" spans="1:4">
      <c r="A300" s="1071">
        <v>299</v>
      </c>
      <c r="B300" t="s">
        <v>1347</v>
      </c>
      <c r="C300" t="s">
        <v>1359</v>
      </c>
      <c r="D300" t="s">
        <v>1360</v>
      </c>
    </row>
    <row r="301" spans="1:4">
      <c r="A301" s="1071">
        <v>300</v>
      </c>
      <c r="B301" t="s">
        <v>1347</v>
      </c>
      <c r="C301" t="s">
        <v>1361</v>
      </c>
      <c r="D301" t="s">
        <v>1362</v>
      </c>
    </row>
    <row r="302" spans="1:4">
      <c r="A302" s="1071">
        <v>301</v>
      </c>
      <c r="B302" t="s">
        <v>1347</v>
      </c>
      <c r="C302" t="s">
        <v>1363</v>
      </c>
      <c r="D302" t="s">
        <v>1364</v>
      </c>
    </row>
    <row r="303" spans="1:4">
      <c r="A303" s="1071">
        <v>302</v>
      </c>
      <c r="B303" t="s">
        <v>1347</v>
      </c>
      <c r="C303" t="s">
        <v>1347</v>
      </c>
      <c r="D303" t="s">
        <v>1348</v>
      </c>
    </row>
    <row r="304" spans="1:4">
      <c r="A304" s="1071">
        <v>303</v>
      </c>
      <c r="B304" t="s">
        <v>1347</v>
      </c>
      <c r="C304" t="s">
        <v>1365</v>
      </c>
      <c r="D304" t="s">
        <v>1366</v>
      </c>
    </row>
    <row r="305" spans="1:4">
      <c r="A305" s="1071">
        <v>304</v>
      </c>
      <c r="B305" t="s">
        <v>1367</v>
      </c>
      <c r="C305" t="s">
        <v>1369</v>
      </c>
      <c r="D305" t="s">
        <v>1370</v>
      </c>
    </row>
    <row r="306" spans="1:4">
      <c r="A306" s="1071">
        <v>305</v>
      </c>
      <c r="B306" t="s">
        <v>1367</v>
      </c>
      <c r="C306" t="s">
        <v>1371</v>
      </c>
      <c r="D306" t="s">
        <v>1372</v>
      </c>
    </row>
    <row r="307" spans="1:4">
      <c r="A307" s="1071">
        <v>306</v>
      </c>
      <c r="B307" t="s">
        <v>1367</v>
      </c>
      <c r="C307" t="s">
        <v>1290</v>
      </c>
      <c r="D307" t="s">
        <v>1373</v>
      </c>
    </row>
    <row r="308" spans="1:4">
      <c r="A308" s="1071">
        <v>307</v>
      </c>
      <c r="B308" t="s">
        <v>1367</v>
      </c>
      <c r="C308" t="s">
        <v>1374</v>
      </c>
      <c r="D308" t="s">
        <v>1375</v>
      </c>
    </row>
    <row r="309" spans="1:4">
      <c r="A309" s="1071">
        <v>308</v>
      </c>
      <c r="B309" t="s">
        <v>1367</v>
      </c>
      <c r="C309" t="s">
        <v>1376</v>
      </c>
      <c r="D309" t="s">
        <v>1377</v>
      </c>
    </row>
    <row r="310" spans="1:4">
      <c r="A310" s="1071">
        <v>309</v>
      </c>
      <c r="B310" t="s">
        <v>1367</v>
      </c>
      <c r="C310" t="s">
        <v>1378</v>
      </c>
      <c r="D310" t="s">
        <v>1379</v>
      </c>
    </row>
    <row r="311" spans="1:4">
      <c r="A311" s="1071">
        <v>310</v>
      </c>
      <c r="B311" t="s">
        <v>1367</v>
      </c>
      <c r="C311" t="s">
        <v>1380</v>
      </c>
      <c r="D311" t="s">
        <v>1381</v>
      </c>
    </row>
    <row r="312" spans="1:4">
      <c r="A312" s="1071">
        <v>311</v>
      </c>
      <c r="B312" t="s">
        <v>1367</v>
      </c>
      <c r="C312" t="s">
        <v>1382</v>
      </c>
      <c r="D312" t="s">
        <v>1383</v>
      </c>
    </row>
    <row r="313" spans="1:4">
      <c r="A313" s="1071">
        <v>312</v>
      </c>
      <c r="B313" t="s">
        <v>1367</v>
      </c>
      <c r="C313" t="s">
        <v>1384</v>
      </c>
      <c r="D313" t="s">
        <v>1385</v>
      </c>
    </row>
    <row r="314" spans="1:4">
      <c r="A314" s="1071">
        <v>313</v>
      </c>
      <c r="B314" t="s">
        <v>1367</v>
      </c>
      <c r="C314" t="s">
        <v>1386</v>
      </c>
      <c r="D314" t="s">
        <v>1387</v>
      </c>
    </row>
    <row r="315" spans="1:4">
      <c r="A315" s="1071">
        <v>314</v>
      </c>
      <c r="B315" t="s">
        <v>1367</v>
      </c>
      <c r="C315" t="s">
        <v>1388</v>
      </c>
      <c r="D315" t="s">
        <v>1389</v>
      </c>
    </row>
    <row r="316" spans="1:4">
      <c r="A316" s="1071">
        <v>315</v>
      </c>
      <c r="B316" t="s">
        <v>1367</v>
      </c>
      <c r="C316" t="s">
        <v>1367</v>
      </c>
      <c r="D316" t="s">
        <v>1368</v>
      </c>
    </row>
    <row r="317" spans="1:4">
      <c r="A317" s="1071">
        <v>316</v>
      </c>
      <c r="B317" t="s">
        <v>1367</v>
      </c>
      <c r="C317" t="s">
        <v>1390</v>
      </c>
      <c r="D317" t="s">
        <v>1391</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3" t="s">
        <v>470</v>
      </c>
      <c r="G2" s="1274"/>
      <c r="H2" s="1275"/>
      <c r="I2" s="609"/>
    </row>
    <row r="3" spans="1:14" ht="3" customHeight="1"/>
    <row r="4" spans="1:14" s="539" customFormat="1" ht="11.25">
      <c r="A4" s="559"/>
      <c r="B4" s="559"/>
      <c r="C4" s="559"/>
      <c r="D4" s="559"/>
      <c r="F4" s="1225" t="s">
        <v>445</v>
      </c>
      <c r="G4" s="1225"/>
      <c r="H4" s="1225"/>
      <c r="I4" s="1276" t="s">
        <v>446</v>
      </c>
      <c r="J4" s="559"/>
      <c r="K4" s="559"/>
      <c r="L4" s="559"/>
      <c r="M4" s="559"/>
      <c r="N4" s="559"/>
    </row>
    <row r="5" spans="1:14" s="539" customFormat="1" ht="11.25" customHeight="1">
      <c r="A5" s="559"/>
      <c r="B5" s="559"/>
      <c r="C5" s="559"/>
      <c r="D5" s="559"/>
      <c r="F5" s="575" t="s">
        <v>91</v>
      </c>
      <c r="G5" s="587" t="s">
        <v>448</v>
      </c>
      <c r="H5" s="574" t="s">
        <v>439</v>
      </c>
      <c r="I5" s="127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02.05.2023</v>
      </c>
      <c r="I7" s="550" t="s">
        <v>472</v>
      </c>
      <c r="J7" s="584"/>
      <c r="K7" s="559"/>
      <c r="L7" s="559"/>
      <c r="M7" s="559"/>
      <c r="N7" s="559"/>
    </row>
    <row r="8" spans="1:14" s="539" customFormat="1" ht="45">
      <c r="A8" s="1277">
        <v>1</v>
      </c>
      <c r="B8" s="559"/>
      <c r="C8" s="559"/>
      <c r="D8" s="559"/>
      <c r="F8" s="585" t="str">
        <f>"2." &amp;mergeValue(A8)</f>
        <v>2.1</v>
      </c>
      <c r="G8" s="601" t="s">
        <v>473</v>
      </c>
      <c r="H8" s="573"/>
      <c r="I8" s="550" t="s">
        <v>568</v>
      </c>
      <c r="J8" s="584"/>
      <c r="K8" s="559"/>
      <c r="L8" s="559"/>
      <c r="M8" s="559"/>
      <c r="N8" s="559"/>
    </row>
    <row r="9" spans="1:14" s="539" customFormat="1" ht="22.5">
      <c r="A9" s="1277"/>
      <c r="B9" s="559"/>
      <c r="C9" s="559"/>
      <c r="D9" s="559"/>
      <c r="F9" s="585" t="str">
        <f>"3." &amp;mergeValue(A9)</f>
        <v>3.1</v>
      </c>
      <c r="G9" s="601" t="s">
        <v>474</v>
      </c>
      <c r="H9" s="573"/>
      <c r="I9" s="550" t="s">
        <v>566</v>
      </c>
      <c r="J9" s="584"/>
      <c r="K9" s="559"/>
      <c r="L9" s="559"/>
      <c r="M9" s="559"/>
      <c r="N9" s="559"/>
    </row>
    <row r="10" spans="1:14" s="539" customFormat="1" ht="22.5">
      <c r="A10" s="1277"/>
      <c r="B10" s="559"/>
      <c r="C10" s="559"/>
      <c r="D10" s="559"/>
      <c r="F10" s="585" t="str">
        <f>"4."&amp;mergeValue(A10)</f>
        <v>4.1</v>
      </c>
      <c r="G10" s="601" t="s">
        <v>475</v>
      </c>
      <c r="H10" s="574" t="s">
        <v>449</v>
      </c>
      <c r="I10" s="550"/>
      <c r="J10" s="584"/>
      <c r="K10" s="559"/>
      <c r="L10" s="559"/>
      <c r="M10" s="559"/>
      <c r="N10" s="559"/>
    </row>
    <row r="11" spans="1:14" s="539" customFormat="1" ht="18.75">
      <c r="A11" s="1277"/>
      <c r="B11" s="1277">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77"/>
      <c r="B12" s="1277"/>
      <c r="C12" s="1277">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row>
    <row r="14" spans="1:14" s="539" customFormat="1" ht="18.75">
      <c r="A14" s="1277"/>
      <c r="B14" s="1277"/>
      <c r="C14" s="1277"/>
      <c r="D14" s="592"/>
      <c r="F14" s="588"/>
      <c r="G14" s="520" t="s">
        <v>4</v>
      </c>
      <c r="H14" s="593"/>
      <c r="I14" s="1278"/>
      <c r="J14" s="584"/>
      <c r="K14" s="559"/>
      <c r="L14" s="559"/>
      <c r="M14" s="559"/>
      <c r="N14" s="559"/>
    </row>
    <row r="15" spans="1:14" s="539" customFormat="1" ht="18.75">
      <c r="A15" s="1277"/>
      <c r="B15" s="1277"/>
      <c r="C15" s="592"/>
      <c r="D15" s="592"/>
      <c r="F15" s="603"/>
      <c r="G15" s="546" t="s">
        <v>401</v>
      </c>
      <c r="H15" s="604"/>
      <c r="I15" s="605"/>
      <c r="J15" s="584"/>
      <c r="K15" s="559"/>
      <c r="L15" s="559"/>
      <c r="M15" s="559"/>
      <c r="N15" s="559"/>
    </row>
    <row r="16" spans="1:14" s="539" customFormat="1" ht="18.75">
      <c r="A16" s="1277"/>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2" t="s">
        <v>571</v>
      </c>
      <c r="H19" s="127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6" t="s">
        <v>717</v>
      </c>
      <c r="M5" s="1306"/>
      <c r="N5" s="1306"/>
      <c r="O5" s="1306"/>
      <c r="P5" s="1306"/>
      <c r="Q5" s="1306"/>
      <c r="R5" s="1306"/>
      <c r="S5" s="1306"/>
      <c r="T5" s="1306"/>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2"/>
      <c r="P7" s="1282"/>
      <c r="Q7" s="1282"/>
      <c r="R7" s="1282"/>
      <c r="S7" s="1282"/>
      <c r="T7" s="1282"/>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3" t="str">
        <f>IF(datePr_ch="",IF(datePr="","",datePr),datePr_ch)</f>
        <v>28.04.2023</v>
      </c>
      <c r="P8" s="1283"/>
      <c r="Q8" s="1283"/>
      <c r="R8" s="1283"/>
      <c r="S8" s="1283"/>
      <c r="T8" s="1283"/>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3" t="str">
        <f>IF(numberPr_ch="",IF(numberPr="","",numberPr),numberPr_ch)</f>
        <v>1661</v>
      </c>
      <c r="P9" s="1283"/>
      <c r="Q9" s="1283"/>
      <c r="R9" s="1283"/>
      <c r="S9" s="1283"/>
      <c r="T9" s="1283"/>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2"/>
      <c r="P10" s="1282"/>
      <c r="Q10" s="1282"/>
      <c r="R10" s="1282"/>
      <c r="S10" s="1282"/>
      <c r="T10" s="1282"/>
      <c r="U10" s="780"/>
      <c r="V10" s="780"/>
      <c r="X10" s="1121"/>
      <c r="Y10" s="1121"/>
      <c r="Z10" s="1121"/>
      <c r="AA10" s="1121"/>
      <c r="AB10" s="1121"/>
    </row>
    <row r="11" spans="1:28" s="539" customFormat="1" ht="11.25" hidden="1">
      <c r="A11" s="559"/>
      <c r="B11" s="559"/>
      <c r="C11" s="559"/>
      <c r="D11" s="559"/>
      <c r="E11" s="559"/>
      <c r="F11" s="559"/>
      <c r="G11" s="559"/>
      <c r="H11" s="559"/>
      <c r="L11" s="1307"/>
      <c r="M11" s="1307"/>
      <c r="N11" s="536"/>
      <c r="O11" s="551"/>
      <c r="P11" s="551"/>
      <c r="Q11" s="551"/>
      <c r="R11" s="551"/>
      <c r="S11" s="551"/>
      <c r="T11" s="551"/>
      <c r="U11" s="557" t="s">
        <v>371</v>
      </c>
      <c r="X11" s="559"/>
      <c r="Y11" s="559"/>
      <c r="Z11" s="559"/>
      <c r="AA11" s="559"/>
      <c r="AB11" s="559"/>
    </row>
    <row r="12" spans="1:28">
      <c r="J12" s="499"/>
      <c r="K12" s="499"/>
      <c r="L12" s="494"/>
      <c r="M12" s="494"/>
      <c r="N12" s="472"/>
      <c r="O12" s="1284"/>
      <c r="P12" s="1284"/>
      <c r="Q12" s="1284"/>
      <c r="R12" s="1284"/>
      <c r="S12" s="1284"/>
      <c r="T12" s="1284"/>
      <c r="U12" s="1284"/>
    </row>
    <row r="13" spans="1:28">
      <c r="J13" s="499"/>
      <c r="K13" s="499"/>
      <c r="L13" s="1225" t="s">
        <v>445</v>
      </c>
      <c r="M13" s="1225"/>
      <c r="N13" s="1225"/>
      <c r="O13" s="1225"/>
      <c r="P13" s="1225"/>
      <c r="Q13" s="1225"/>
      <c r="R13" s="1225"/>
      <c r="S13" s="1225"/>
      <c r="T13" s="1225"/>
      <c r="U13" s="1225"/>
      <c r="V13" s="1225"/>
      <c r="W13" s="1225" t="s">
        <v>446</v>
      </c>
    </row>
    <row r="14" spans="1:28" ht="14.25" customHeight="1">
      <c r="J14" s="499"/>
      <c r="K14" s="499"/>
      <c r="L14" s="1290" t="s">
        <v>91</v>
      </c>
      <c r="M14" s="1290" t="s">
        <v>602</v>
      </c>
      <c r="N14" s="630"/>
      <c r="O14" s="1291" t="s">
        <v>604</v>
      </c>
      <c r="P14" s="1292"/>
      <c r="Q14" s="1292"/>
      <c r="R14" s="1292"/>
      <c r="S14" s="1292"/>
      <c r="T14" s="1293"/>
      <c r="U14" s="1301" t="s">
        <v>339</v>
      </c>
      <c r="V14" s="1287" t="s">
        <v>274</v>
      </c>
      <c r="W14" s="1225"/>
    </row>
    <row r="15" spans="1:28" ht="14.25" customHeight="1">
      <c r="J15" s="499"/>
      <c r="K15" s="499"/>
      <c r="L15" s="1290"/>
      <c r="M15" s="1290"/>
      <c r="N15" s="631"/>
      <c r="O15" s="1296" t="s">
        <v>578</v>
      </c>
      <c r="P15" s="1294" t="s">
        <v>270</v>
      </c>
      <c r="Q15" s="1295"/>
      <c r="R15" s="1298" t="s">
        <v>615</v>
      </c>
      <c r="S15" s="1299"/>
      <c r="T15" s="1300"/>
      <c r="U15" s="1302"/>
      <c r="V15" s="1288"/>
      <c r="W15" s="1225"/>
    </row>
    <row r="16" spans="1:28" ht="33.75" customHeight="1">
      <c r="J16" s="499"/>
      <c r="K16" s="499"/>
      <c r="L16" s="1290"/>
      <c r="M16" s="1290"/>
      <c r="N16" s="632"/>
      <c r="O16" s="1297"/>
      <c r="P16" s="505" t="s">
        <v>579</v>
      </c>
      <c r="Q16" s="505" t="s">
        <v>6</v>
      </c>
      <c r="R16" s="506" t="s">
        <v>273</v>
      </c>
      <c r="S16" s="1285" t="s">
        <v>272</v>
      </c>
      <c r="T16" s="1286"/>
      <c r="U16" s="1303"/>
      <c r="V16" s="1289"/>
      <c r="W16" s="122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8">
        <f ca="1">OFFSET(S17,0,-1)+1</f>
        <v>7</v>
      </c>
      <c r="T17" s="1308"/>
      <c r="U17" s="617">
        <f ca="1">OFFSET(U17,0,-2)+1</f>
        <v>8</v>
      </c>
      <c r="V17" s="618">
        <f ca="1">OFFSET(V17,0,-1)</f>
        <v>8</v>
      </c>
      <c r="W17" s="617">
        <f ca="1">OFFSET(W17,0,-1)+1</f>
        <v>9</v>
      </c>
    </row>
    <row r="18" spans="1:28" ht="22.5">
      <c r="A18" s="1309">
        <v>1</v>
      </c>
      <c r="B18" s="795"/>
      <c r="C18" s="795"/>
      <c r="D18" s="795"/>
      <c r="E18" s="796"/>
      <c r="F18" s="797"/>
      <c r="G18" s="797"/>
      <c r="H18" s="797"/>
      <c r="I18" s="798"/>
      <c r="J18" s="793"/>
      <c r="K18" s="800"/>
      <c r="L18" s="562">
        <f>mergeValue(A18)</f>
        <v>1</v>
      </c>
      <c r="M18" s="610" t="s">
        <v>19</v>
      </c>
      <c r="N18" s="615"/>
      <c r="O18" s="1310"/>
      <c r="P18" s="1310"/>
      <c r="Q18" s="1310"/>
      <c r="R18" s="1310"/>
      <c r="S18" s="1310"/>
      <c r="T18" s="1310"/>
      <c r="U18" s="1310"/>
      <c r="V18" s="1310"/>
      <c r="W18" s="599" t="s">
        <v>718</v>
      </c>
      <c r="Y18" s="558"/>
      <c r="Z18" s="558" t="str">
        <f t="shared" ref="Z18:Z31" si="0">IF(M18="","",M18 )</f>
        <v>Наименование тарифа</v>
      </c>
      <c r="AA18" s="558"/>
      <c r="AB18" s="558"/>
    </row>
    <row r="19" spans="1:28" ht="22.5">
      <c r="A19" s="1309"/>
      <c r="B19" s="1309">
        <v>1</v>
      </c>
      <c r="C19" s="795"/>
      <c r="D19" s="795"/>
      <c r="E19" s="797"/>
      <c r="F19" s="797"/>
      <c r="G19" s="797"/>
      <c r="H19" s="797"/>
      <c r="I19" s="792"/>
      <c r="J19" s="791"/>
      <c r="K19" s="794"/>
      <c r="L19" s="562" t="str">
        <f>mergeValue(A19) &amp;"."&amp; mergeValue(B19)</f>
        <v>1.1</v>
      </c>
      <c r="M19" s="516" t="s">
        <v>15</v>
      </c>
      <c r="N19" s="615"/>
      <c r="O19" s="1310"/>
      <c r="P19" s="1310"/>
      <c r="Q19" s="1310"/>
      <c r="R19" s="1310"/>
      <c r="S19" s="1310"/>
      <c r="T19" s="1310"/>
      <c r="U19" s="1310"/>
      <c r="V19" s="1310"/>
      <c r="W19" s="599" t="s">
        <v>459</v>
      </c>
      <c r="Y19" s="558"/>
      <c r="Z19" s="558" t="str">
        <f t="shared" si="0"/>
        <v>Территория действия тарифа</v>
      </c>
      <c r="AA19" s="558"/>
      <c r="AB19" s="558"/>
    </row>
    <row r="20" spans="1:28" ht="22.5">
      <c r="A20" s="1309"/>
      <c r="B20" s="1309"/>
      <c r="C20" s="1309">
        <v>1</v>
      </c>
      <c r="D20" s="795"/>
      <c r="E20" s="797"/>
      <c r="F20" s="797"/>
      <c r="G20" s="797"/>
      <c r="H20" s="797"/>
      <c r="I20" s="799"/>
      <c r="J20" s="791"/>
      <c r="K20" s="794"/>
      <c r="L20" s="562" t="str">
        <f>mergeValue(A20) &amp;"."&amp; mergeValue(B20)&amp;"."&amp; mergeValue(C20)</f>
        <v>1.1.1</v>
      </c>
      <c r="M20" s="517" t="s">
        <v>7</v>
      </c>
      <c r="N20" s="615"/>
      <c r="O20" s="1310"/>
      <c r="P20" s="1310"/>
      <c r="Q20" s="1310"/>
      <c r="R20" s="1310"/>
      <c r="S20" s="1310"/>
      <c r="T20" s="1310"/>
      <c r="U20" s="1310"/>
      <c r="V20" s="1310"/>
      <c r="W20" s="599" t="s">
        <v>600</v>
      </c>
      <c r="Y20" s="558"/>
      <c r="Z20" s="558" t="str">
        <f t="shared" si="0"/>
        <v xml:space="preserve">Наименование системы теплоснабжения </v>
      </c>
      <c r="AA20" s="558"/>
      <c r="AB20" s="558"/>
    </row>
    <row r="21" spans="1:28" ht="22.5">
      <c r="A21" s="1309"/>
      <c r="B21" s="1309"/>
      <c r="C21" s="1309"/>
      <c r="D21" s="1309">
        <v>1</v>
      </c>
      <c r="E21" s="797"/>
      <c r="F21" s="797"/>
      <c r="G21" s="797"/>
      <c r="H21" s="797"/>
      <c r="I21" s="799"/>
      <c r="J21" s="791"/>
      <c r="K21" s="794"/>
      <c r="L21" s="562" t="str">
        <f>mergeValue(A21) &amp;"."&amp; mergeValue(B21)&amp;"."&amp; mergeValue(C21)&amp;"."&amp; mergeValue(D21)</f>
        <v>1.1.1.1</v>
      </c>
      <c r="M21" s="518" t="s">
        <v>21</v>
      </c>
      <c r="N21" s="615"/>
      <c r="O21" s="1310"/>
      <c r="P21" s="1310"/>
      <c r="Q21" s="1310"/>
      <c r="R21" s="1310"/>
      <c r="S21" s="1310"/>
      <c r="T21" s="1310"/>
      <c r="U21" s="1310"/>
      <c r="V21" s="1310"/>
      <c r="W21" s="599" t="s">
        <v>601</v>
      </c>
      <c r="Y21" s="558"/>
      <c r="Z21" s="558" t="str">
        <f t="shared" si="0"/>
        <v xml:space="preserve">Источник тепловой энергии  </v>
      </c>
      <c r="AA21" s="558"/>
      <c r="AB21" s="558"/>
    </row>
    <row r="22" spans="1:28" ht="78.75">
      <c r="A22" s="1309"/>
      <c r="B22" s="1309"/>
      <c r="C22" s="1309"/>
      <c r="D22" s="1309"/>
      <c r="E22" s="1309">
        <v>1</v>
      </c>
      <c r="F22" s="797"/>
      <c r="G22" s="797"/>
      <c r="H22" s="795">
        <v>1</v>
      </c>
      <c r="I22" s="1309">
        <v>1</v>
      </c>
      <c r="J22" s="797"/>
      <c r="K22" s="802"/>
      <c r="L22" s="562" t="str">
        <f>mergeValue(A22) &amp;"."&amp; mergeValue(B22)&amp;"."&amp; mergeValue(C22)&amp;"."&amp; mergeValue(D22)&amp;"."&amp; mergeValue(E22)</f>
        <v>1.1.1.1.1</v>
      </c>
      <c r="M22" s="524" t="s">
        <v>8</v>
      </c>
      <c r="N22" s="615"/>
      <c r="O22" s="1311"/>
      <c r="P22" s="1311"/>
      <c r="Q22" s="1311"/>
      <c r="R22" s="1311"/>
      <c r="S22" s="1311"/>
      <c r="T22" s="1311"/>
      <c r="U22" s="1311"/>
      <c r="V22" s="1311"/>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9"/>
      <c r="B23" s="1309"/>
      <c r="C23" s="1309"/>
      <c r="D23" s="1309"/>
      <c r="E23" s="1309"/>
      <c r="F23" s="1309">
        <v>1</v>
      </c>
      <c r="G23" s="795"/>
      <c r="H23" s="795"/>
      <c r="I23" s="1309"/>
      <c r="J23" s="1309">
        <v>1</v>
      </c>
      <c r="K23" s="803"/>
      <c r="L23" s="562" t="str">
        <f>mergeValue(A23) &amp;"."&amp; mergeValue(B23)&amp;"."&amp; mergeValue(C23)&amp;"."&amp; mergeValue(D23)&amp;"."&amp; mergeValue(E23)&amp;"."&amp; mergeValue(F23)</f>
        <v>1.1.1.1.1.1</v>
      </c>
      <c r="M23" s="525" t="s">
        <v>9</v>
      </c>
      <c r="N23" s="615"/>
      <c r="O23" s="1312"/>
      <c r="P23" s="1313"/>
      <c r="Q23" s="1313"/>
      <c r="R23" s="1313"/>
      <c r="S23" s="1313"/>
      <c r="T23" s="1313"/>
      <c r="U23" s="1313"/>
      <c r="V23" s="1314"/>
      <c r="W23" s="599" t="s">
        <v>720</v>
      </c>
      <c r="Y23" s="558"/>
      <c r="Z23" s="558" t="str">
        <f t="shared" si="0"/>
        <v>Группа потребителей</v>
      </c>
      <c r="AA23" s="558"/>
      <c r="AB23" s="558"/>
    </row>
    <row r="24" spans="1:28" ht="122.1" customHeight="1">
      <c r="A24" s="1309"/>
      <c r="B24" s="1309"/>
      <c r="C24" s="1309"/>
      <c r="D24" s="1309"/>
      <c r="E24" s="1309"/>
      <c r="F24" s="1309"/>
      <c r="G24" s="795">
        <v>1</v>
      </c>
      <c r="H24" s="795"/>
      <c r="I24" s="1309"/>
      <c r="J24" s="1309"/>
      <c r="K24" s="803">
        <v>1</v>
      </c>
      <c r="L24" s="562" t="str">
        <f>mergeValue(A24) &amp;"."&amp; mergeValue(B24)&amp;"."&amp; mergeValue(C24)&amp;"."&amp; mergeValue(D24)&amp;"."&amp; mergeValue(E24)&amp;"."&amp; mergeValue(F24)&amp;"."&amp; mergeValue(G24)</f>
        <v>1.1.1.1.1.1.1</v>
      </c>
      <c r="M24" s="1088"/>
      <c r="N24" s="615"/>
      <c r="O24" s="532"/>
      <c r="P24" s="532"/>
      <c r="Q24" s="1040"/>
      <c r="R24" s="1315"/>
      <c r="S24" s="1305" t="s">
        <v>83</v>
      </c>
      <c r="T24" s="1304"/>
      <c r="U24" s="1305" t="s">
        <v>84</v>
      </c>
      <c r="V24" s="532"/>
      <c r="W24" s="1279" t="s">
        <v>721</v>
      </c>
      <c r="X24" s="554" t="str">
        <f>strCheckDate(O25:V25)</f>
        <v/>
      </c>
      <c r="Y24" s="558"/>
      <c r="Z24" s="558" t="str">
        <f t="shared" si="0"/>
        <v/>
      </c>
      <c r="AA24" s="558"/>
      <c r="AB24" s="558"/>
    </row>
    <row r="25" spans="1:28" ht="11.25" hidden="1">
      <c r="A25" s="1309"/>
      <c r="B25" s="1309"/>
      <c r="C25" s="1309"/>
      <c r="D25" s="1309"/>
      <c r="E25" s="1309"/>
      <c r="F25" s="1309"/>
      <c r="G25" s="795"/>
      <c r="H25" s="795"/>
      <c r="I25" s="1309"/>
      <c r="J25" s="1309"/>
      <c r="K25" s="803"/>
      <c r="L25" s="569"/>
      <c r="M25" s="615"/>
      <c r="N25" s="615"/>
      <c r="O25" s="532"/>
      <c r="P25" s="532"/>
      <c r="Q25" s="553" t="str">
        <f>R24 &amp; "-" &amp; T24</f>
        <v>-</v>
      </c>
      <c r="R25" s="1304"/>
      <c r="S25" s="1305"/>
      <c r="T25" s="1304"/>
      <c r="U25" s="1305"/>
      <c r="V25" s="532"/>
      <c r="W25" s="1280"/>
      <c r="Y25" s="558"/>
      <c r="Z25" s="558" t="str">
        <f t="shared" si="0"/>
        <v/>
      </c>
      <c r="AA25" s="558"/>
      <c r="AB25" s="558"/>
    </row>
    <row r="26" spans="1:28" ht="15" customHeight="1">
      <c r="A26" s="1309"/>
      <c r="B26" s="1309"/>
      <c r="C26" s="1309"/>
      <c r="D26" s="1309"/>
      <c r="E26" s="1309"/>
      <c r="F26" s="1309"/>
      <c r="G26" s="797"/>
      <c r="H26" s="795"/>
      <c r="I26" s="1309"/>
      <c r="J26" s="1309"/>
      <c r="K26" s="802"/>
      <c r="L26" s="508"/>
      <c r="M26" s="527" t="s">
        <v>24</v>
      </c>
      <c r="N26" s="534"/>
      <c r="O26" s="534"/>
      <c r="P26" s="534"/>
      <c r="Q26" s="534"/>
      <c r="R26" s="534"/>
      <c r="S26" s="534"/>
      <c r="T26" s="534"/>
      <c r="U26" s="534"/>
      <c r="V26" s="530"/>
      <c r="W26" s="1281"/>
      <c r="Y26" s="558"/>
      <c r="Z26" s="558" t="str">
        <f t="shared" si="0"/>
        <v>Добавить вид теплоносителя (параметры теплоносителя)</v>
      </c>
      <c r="AA26" s="558"/>
      <c r="AB26" s="558"/>
    </row>
    <row r="27" spans="1:28" ht="15" customHeight="1">
      <c r="A27" s="1309"/>
      <c r="B27" s="1309"/>
      <c r="C27" s="1309"/>
      <c r="D27" s="1309"/>
      <c r="E27" s="1309"/>
      <c r="F27" s="797"/>
      <c r="G27" s="797"/>
      <c r="H27" s="795"/>
      <c r="I27" s="130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9"/>
      <c r="B28" s="1309"/>
      <c r="C28" s="1309"/>
      <c r="D28" s="130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9"/>
      <c r="B29" s="1309"/>
      <c r="C29" s="130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9"/>
      <c r="B30" s="130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3" t="s">
        <v>470</v>
      </c>
      <c r="G2" s="1274"/>
      <c r="H2" s="1275"/>
      <c r="I2" s="407"/>
    </row>
    <row r="3" spans="1:20" ht="3" customHeight="1"/>
    <row r="4" spans="1:20" s="182" customFormat="1" ht="11.25">
      <c r="A4" s="206"/>
      <c r="B4" s="206"/>
      <c r="C4" s="206"/>
      <c r="D4" s="206"/>
      <c r="F4" s="1225" t="s">
        <v>445</v>
      </c>
      <c r="G4" s="1225"/>
      <c r="H4" s="1225"/>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02.05.2023</v>
      </c>
      <c r="I7" s="188" t="s">
        <v>472</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473</v>
      </c>
      <c r="H8" s="297" t="str">
        <f>IF('Перечень тарифов'!R21="","наименование отсутствует","" &amp; 'Перечень тарифов'!R21 &amp; "")</f>
        <v>Зона теплоснабжения №01 Челябинского городского округа</v>
      </c>
      <c r="I8" s="188" t="s">
        <v>568</v>
      </c>
      <c r="J8" s="312"/>
      <c r="K8" s="206"/>
      <c r="L8" s="206"/>
      <c r="M8" s="206"/>
      <c r="N8" s="206"/>
      <c r="O8" s="206"/>
      <c r="P8" s="206"/>
      <c r="Q8" s="206"/>
      <c r="R8" s="206"/>
      <c r="S8" s="206"/>
      <c r="T8" s="206"/>
    </row>
    <row r="9" spans="1:20" s="182" customFormat="1" ht="22.5">
      <c r="A9" s="1277"/>
      <c r="B9" s="206"/>
      <c r="C9" s="206"/>
      <c r="D9" s="206"/>
      <c r="F9" s="313" t="str">
        <f>"3." &amp;mergeValue(A9)</f>
        <v>3.1</v>
      </c>
      <c r="G9" s="389" t="s">
        <v>474</v>
      </c>
      <c r="H9" s="297" t="str">
        <f>IF('Перечень тарифов'!F21="","наименование отсутствует","" &amp; 'Перечень тарифов'!F21 &amp; "")</f>
        <v>Сбыт. Тепловая энергия</v>
      </c>
      <c r="I9" s="188" t="s">
        <v>566</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476</v>
      </c>
      <c r="H12" s="297" t="str">
        <f>IF(Территории!H13="","","" &amp; Территории!H13 &amp; "")</f>
        <v>Город Челябинск</v>
      </c>
      <c r="I12" s="188" t="s">
        <v>479</v>
      </c>
      <c r="J12" s="312"/>
      <c r="K12" s="206"/>
      <c r="L12" s="206"/>
      <c r="M12" s="206"/>
      <c r="N12" s="206"/>
      <c r="O12" s="206"/>
      <c r="P12" s="206"/>
      <c r="Q12" s="206"/>
      <c r="R12" s="206"/>
      <c r="S12" s="206"/>
      <c r="T12" s="206"/>
    </row>
    <row r="13" spans="1:20" s="182" customFormat="1" ht="56.25">
      <c r="A13" s="1277"/>
      <c r="B13" s="1277"/>
      <c r="C13" s="1277"/>
      <c r="D13" s="321">
        <v>1</v>
      </c>
      <c r="F13" s="313" t="str">
        <f>"4."&amp;mergeValue(A13) &amp;"."&amp;mergeValue(B13)&amp;"."&amp;mergeValue(C13)&amp;"."&amp;mergeValue(D13)</f>
        <v>4.1.1.1.1</v>
      </c>
      <c r="G13" s="392" t="s">
        <v>477</v>
      </c>
      <c r="H13" s="297" t="str">
        <f>IF(Территории!R14="","","" &amp; Территории!R14 &amp; "")</f>
        <v>Город Челябинск (75701000)</v>
      </c>
      <c r="I13" s="1183"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2" t="s">
        <v>571</v>
      </c>
      <c r="H15" s="1272"/>
      <c r="I15" s="218"/>
      <c r="J15" s="307"/>
      <c r="K15" s="307"/>
      <c r="L15" s="307"/>
      <c r="M15" s="307"/>
      <c r="N15" s="307"/>
      <c r="O15" s="307"/>
      <c r="P15" s="307"/>
      <c r="Q15" s="307"/>
      <c r="R15" s="307"/>
      <c r="S15" s="307"/>
      <c r="T15" s="307"/>
    </row>
  </sheetData>
  <sheetProtection algorithmName="SHA-512" hashValue="jCMnnbE8Xwbij6HywIF0WjGsZBrP92M7W6j/C6Ekww2WvmbDO+RtJYHZlW4X58wxpOv4IPOt+8YjvMzAjH0SJg==" saltValue="yVqy/o9X8iLopVMHjb5oG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ТСО</vt:lpstr>
      <vt:lpstr>Форма 4.10.2 | Т-ТЭ | ТСО</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2024-03-11T09:08:34Z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