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ЭтаКнига" defaultThemeVersion="124226"/>
  <mc:AlternateContent xmlns:mc="http://schemas.openxmlformats.org/markup-compatibility/2006">
    <mc:Choice Requires="x15">
      <x15ac:absPath xmlns:x15ac="http://schemas.microsoft.com/office/spreadsheetml/2010/11/ac" url="\\10.15.192.19\d$\FileShares\COMMON\CHN_Tariffs\Раскрытие информации\Инвестиционная программа\2022\"/>
    </mc:Choice>
  </mc:AlternateContent>
  <bookViews>
    <workbookView xWindow="0" yWindow="0" windowWidth="28800" windowHeight="14130" tabRatio="528" firstSheet="2" activeTab="5"/>
  </bookViews>
  <sheets>
    <sheet name="mod_01" sheetId="560" state="veryHidden" r:id="rId1"/>
    <sheet name="modProv" sheetId="561" state="veryHidden" r:id="rId2"/>
    <sheet name="Инструкция" sheetId="518" r:id="rId3"/>
    <sheet name="Лог обновления" sheetId="429" state="veryHidden" r:id="rId4"/>
    <sheet name="Титульный" sheetId="521" r:id="rId5"/>
    <sheet name="ИП" sheetId="522" r:id="rId6"/>
    <sheet name="Качество и надежность" sheetId="557" r:id="rId7"/>
    <sheet name="Комментарии" sheetId="534" r:id="rId8"/>
    <sheet name="Проверочный свод" sheetId="559" r:id="rId9"/>
    <sheet name="Проверка" sheetId="432" r:id="rId10"/>
    <sheet name="TEHSHEET" sheetId="205" state="veryHidden" r:id="rId11"/>
    <sheet name="AllSheetsInThisWorkbook" sheetId="389" state="veryHidden" r:id="rId12"/>
    <sheet name="et_union" sheetId="527" state="veryHidden" r:id="rId13"/>
    <sheet name="mod_00" sheetId="553" state="veryHidden" r:id="rId14"/>
    <sheet name="mod_02" sheetId="558" state="veryHidden" r:id="rId15"/>
    <sheet name="mod_com" sheetId="535" state="veryHidden" r:id="rId16"/>
    <sheet name="modFill" sheetId="554" state="veryHidden" r:id="rId17"/>
    <sheet name="modHTTP" sheetId="556" state="veryHidden" r:id="rId18"/>
    <sheet name="modReestr" sheetId="555" state="veryHidden" r:id="rId19"/>
    <sheet name="modInstruction" sheetId="509" state="veryHidden" r:id="rId20"/>
    <sheet name="modUpdTemplMain" sheetId="510" state="veryHidden" r:id="rId21"/>
    <sheet name="modfrmCheckUpdates" sheetId="511" state="veryHidden" r:id="rId22"/>
    <sheet name="modfrmDateChoose" sheetId="514" state="veryHidden" r:id="rId23"/>
    <sheet name="modfrmRegion" sheetId="520" state="veryHidden" r:id="rId24"/>
    <sheet name="modfrmReestr" sheetId="548" state="veryHidden" r:id="rId25"/>
    <sheet name="REESTR_MO" sheetId="499" state="veryHidden" r:id="rId26"/>
    <sheet name="REESTR_ORG" sheetId="390" state="veryHidden" r:id="rId27"/>
    <sheet name="REESTR_IP" sheetId="538" state="veryHidden" r:id="rId28"/>
    <sheet name="modClassifierValidate" sheetId="400" state="veryHidden" r:id="rId29"/>
    <sheet name="modCheckCyan" sheetId="541" state="veryHidden" r:id="rId30"/>
    <sheet name="modHyp" sheetId="542" state="veryHidden" r:id="rId3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9" hidden="1">Проверка!$B$4:$D$4</definedName>
    <definedName name="add_01_1">ИП!$E$814</definedName>
    <definedName name="add_01_ifin_col">ИП!$AN$1</definedName>
    <definedName name="add_01_obj_col">ИП!$W$1</definedName>
    <definedName name="add_com">Комментарии!$E$14</definedName>
    <definedName name="all_year_list">TEHSHEET!$C$2:$C$52</definedName>
    <definedName name="anscount" hidden="1">1</definedName>
    <definedName name="CheckBC_ws_01">ИП!$D$10:$AN$814</definedName>
    <definedName name="chkGetUpdatesValue">Инструкция!$AA$102</definedName>
    <definedName name="chkNoUpdatesValue">Инструкция!$AA$104</definedName>
    <definedName name="code">Инструкция!$B$2</definedName>
    <definedName name="concession">Титульный!$F$26</definedName>
    <definedName name="condition_date">Титульный!$F$10</definedName>
    <definedName name="date_end">Титульный!$F$31</definedName>
    <definedName name="date_start">Титульный!$F$30</definedName>
    <definedName name="decision_date">Титульный!$F$39</definedName>
    <definedName name="decision_name">Титульный!$F$36</definedName>
    <definedName name="decision_nmbr">Титульный!$F$38</definedName>
    <definedName name="decision_type">Титульный!$F$37</definedName>
    <definedName name="et_com">et_union!$18:$18</definedName>
    <definedName name="et_ws_01_ifin">et_union!$16:$16</definedName>
    <definedName name="et_ws_01_m">et_union!$6:$10</definedName>
    <definedName name="et_ws_01_obj">et_union!$12:$14</definedName>
    <definedName name="fil_name">Титульный!$F$19</definedName>
    <definedName name="FirstLine">Инструкция!$A$6</definedName>
    <definedName name="flag_ip">Титульный!$H$13</definedName>
    <definedName name="fp_url_ip1">ИП!$EA$50:$EA$814</definedName>
    <definedName name="god">Титульный!$F$9</definedName>
    <definedName name="HTML_CodePage" hidden="1">1251</definedName>
    <definedName name="HTML_Description" hidden="1">""</definedName>
    <definedName name="HTML_Email" hidden="1">""</definedName>
    <definedName name="HTML_Header" hidden="1">"Лист1"</definedName>
    <definedName name="HTML_LastUpdate" hidden="1">"18.10.01"</definedName>
    <definedName name="HTML_LineAfter" hidden="1">FALSE</definedName>
    <definedName name="HTML_LineBefore" hidden="1">FALSE</definedName>
    <definedName name="HTML_Name" hidden="1">"Федецкий И.И."</definedName>
    <definedName name="HTML_OBDlg2" hidden="1">TRUE</definedName>
    <definedName name="HTML_OBDlg4" hidden="1">TRUE</definedName>
    <definedName name="HTML_OS" hidden="1">0</definedName>
    <definedName name="HTML_Title" hidden="1">"Климатические зоны Томской области"</definedName>
    <definedName name="inn">Титульный!$F$17</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Инструкция!$70:$82</definedName>
    <definedName name="Instr_7">Инструкция!$83:$99</definedName>
    <definedName name="Instr_8">Инструкция!$100:$114</definedName>
    <definedName name="instr_hyp1">Инструкция!$K$58</definedName>
    <definedName name="instr_hyp5">Инструкция!$K$84</definedName>
    <definedName name="ip_id">Титульный!$J$13</definedName>
    <definedName name="ip_name">Титульный!$F$13</definedName>
    <definedName name="ip_url">Титульный!$F$40</definedName>
    <definedName name="ip_url_fact">Титульный!$F$41</definedName>
    <definedName name="IstFin_Range">ИП!$E$10:$F$26</definedName>
    <definedName name="kpp">Титульный!$F$18</definedName>
    <definedName name="logical">TEHSHEET!$E$2:$E$3</definedName>
    <definedName name="month">Титульный!$F$11</definedName>
    <definedName name="month_count">Титульный!$G$11</definedName>
    <definedName name="month_list">TEHSHEET!$D$2:$D$13</definedName>
    <definedName name="nds">Титульный!$F$24</definedName>
    <definedName name="nvv">Титульный!$F$27</definedName>
    <definedName name="org">Титульный!$F$16</definedName>
    <definedName name="Org_Address">Титульный!$F$44:$F$45</definedName>
    <definedName name="org_form">Титульный!$F$21</definedName>
    <definedName name="Org_otv_lico">Титульный!$F$47:$F$50</definedName>
    <definedName name="orgOtvDol">Титульный!$F$48</definedName>
    <definedName name="orgOtvFIO">Титульный!$F$47</definedName>
    <definedName name="orgOtvMail">Титульный!$F$50</definedName>
    <definedName name="orgOtvTel">Титульный!$F$49</definedName>
    <definedName name="orgPAddress">Титульный!$F$45</definedName>
    <definedName name="orgUAddress">Титульный!$F$44</definedName>
    <definedName name="pDel_Comm">Комментарии!$C$8:$C$14</definedName>
    <definedName name="period">Титульный!$F$33</definedName>
    <definedName name="plan_version">Титульный!$H$7</definedName>
    <definedName name="quality">Титульный!$F$25</definedName>
    <definedName name="REESTR_IP_RANGE">REESTR_IP!$A$2:$AF$18</definedName>
    <definedName name="REGION">TEHSHEET!$A$2:$A$87</definedName>
    <definedName name="region_name">Титульный!$F$7</definedName>
    <definedName name="rst_org_id_ip">Титульный!$I$13</definedName>
    <definedName name="rst_org_id_org">Титульный!$I$16</definedName>
    <definedName name="SAPBEXrevision" hidden="1">1</definedName>
    <definedName name="SAPBEXsysID" hidden="1">"BW2"</definedName>
    <definedName name="SAPBEXwbID" hidden="1">"479GSPMTNK9HM4ZSIVE5K2SH6"</definedName>
    <definedName name="spr_condition_date">TEHSHEET!$H$2:$H$13</definedName>
    <definedName name="spr_fact_month">TEHSHEET!$I$2:$I$13</definedName>
    <definedName name="spr_type">TEHSHEET!$G$2:$G$4</definedName>
    <definedName name="UpdStatus">Инструкция!$AA$1</definedName>
    <definedName name="vdet">Титульный!$F$22</definedName>
    <definedName name="version">Инструкция!$B$3</definedName>
    <definedName name="ws_01_at_length_cncsn">ИП!$AQ:$AV</definedName>
    <definedName name="ws_01_at_length_event">ИП!$I:$S</definedName>
    <definedName name="ws_01_at_length_object">ИП!$Y:$AK</definedName>
    <definedName name="ws_01_col_0_p">ИП!$AY$1</definedName>
    <definedName name="ws_01_col_add_event">ИП!$E$1</definedName>
    <definedName name="ws_01_col_all_p">ИП!$AW$1</definedName>
    <definedName name="ws_01_col_cncsn">ИП!$AP$1</definedName>
    <definedName name="ws_01_col_cncsn_ok">ИП!$AO$1</definedName>
    <definedName name="ws_01_col_del_event">ИП!$C$1</definedName>
    <definedName name="ws_01_col_del_ifin">ИП!$AL$1</definedName>
    <definedName name="ws_01_col_del_obj">ИП!$U$1</definedName>
    <definedName name="ws_01_col_deviation">ИП!$DU$1</definedName>
    <definedName name="ws_01_col_ifin_row">ИП!$EB$1</definedName>
    <definedName name="ws_01_col_left_to_finance">ИП!$BD$1</definedName>
    <definedName name="ws_01_col_m1_fact_all">ИП!$BI$1</definedName>
    <definedName name="ws_01_col_m1_fact_future">ИП!$BL$1</definedName>
    <definedName name="ws_01_col_m1_fact_past">ИП!$BK$1</definedName>
    <definedName name="ws_01_col_m1_fact_plan">ИП!$BJ$1</definedName>
    <definedName name="ws_01_col_m10_fact_all">ИП!$DH$1</definedName>
    <definedName name="ws_01_col_m10_fact_future">ИП!$DK$1</definedName>
    <definedName name="ws_01_col_m10_fact_past">ИП!$DJ$1</definedName>
    <definedName name="ws_01_col_m10_fact_plan">ИП!$DI$1</definedName>
    <definedName name="ws_01_col_m11_fact_all">ИП!$DL$1</definedName>
    <definedName name="ws_01_col_m11_fact_future">ИП!$DO$1</definedName>
    <definedName name="ws_01_col_m11_fact_past">ИП!$DN$1</definedName>
    <definedName name="ws_01_col_m11_fact_plan">ИП!$DM$1</definedName>
    <definedName name="ws_01_col_m12_fact_all">ИП!$DP$1</definedName>
    <definedName name="ws_01_col_m12_fact_future">ИП!$DS$1</definedName>
    <definedName name="ws_01_col_m12_fact_past">ИП!$DR$1</definedName>
    <definedName name="ws_01_col_m12_fact_plan">ИП!$DQ$1</definedName>
    <definedName name="ws_01_col_m2_fact_all">ИП!$BM$1</definedName>
    <definedName name="ws_01_col_m2_fact_future">ИП!$BP$1</definedName>
    <definedName name="ws_01_col_m2_fact_past">ИП!$BO$1</definedName>
    <definedName name="ws_01_col_m2_fact_plan">ИП!$BN$1</definedName>
    <definedName name="ws_01_col_m3_fact_all">ИП!$BQ$1</definedName>
    <definedName name="ws_01_col_m3_fact_future">ИП!$BT$1</definedName>
    <definedName name="ws_01_col_m3_fact_past">ИП!$BS$1</definedName>
    <definedName name="ws_01_col_m3_fact_plan">ИП!$BR$1</definedName>
    <definedName name="ws_01_col_m4_fact_all">ИП!$BZ$1</definedName>
    <definedName name="ws_01_col_m4_fact_future">ИП!$CC$1</definedName>
    <definedName name="ws_01_col_m4_fact_past">ИП!$CB$1</definedName>
    <definedName name="ws_01_col_m4_fact_plan">ИП!$CA$1</definedName>
    <definedName name="ws_01_col_m5_fact_all">ИП!$CD$1</definedName>
    <definedName name="ws_01_col_m5_fact_future">ИП!$CG$1</definedName>
    <definedName name="ws_01_col_m5_fact_past">ИП!$CF$1</definedName>
    <definedName name="ws_01_col_m5_fact_plan">ИП!$CE$1</definedName>
    <definedName name="ws_01_col_m6_fact_all">ИП!$CH$1</definedName>
    <definedName name="ws_01_col_m6_fact_future">ИП!$CK$1</definedName>
    <definedName name="ws_01_col_m6_fact_past">ИП!$CJ$1</definedName>
    <definedName name="ws_01_col_m6_fact_plan">ИП!$CI$1</definedName>
    <definedName name="ws_01_col_m7_fact_all">ИП!$CQ$1</definedName>
    <definedName name="ws_01_col_m7_fact_future">ИП!$CT$1</definedName>
    <definedName name="ws_01_col_m7_fact_past">ИП!$CS$1</definedName>
    <definedName name="ws_01_col_m7_fact_plan">ИП!$CR$1</definedName>
    <definedName name="ws_01_col_m8_fact_all">ИП!$CU$1</definedName>
    <definedName name="ws_01_col_m8_fact_future">ИП!$CX$1</definedName>
    <definedName name="ws_01_col_m8_fact_past">ИП!$CW$1</definedName>
    <definedName name="ws_01_col_m8_fact_plan">ИП!$CV$1</definedName>
    <definedName name="ws_01_col_m9_fact_all">ИП!$CY$1</definedName>
    <definedName name="ws_01_col_m9_fact_future">ИП!$DB$1</definedName>
    <definedName name="ws_01_col_m9_fact_past">ИП!$DA$1</definedName>
    <definedName name="ws_01_col_m9_fact_plan">ИП!$CZ$1</definedName>
    <definedName name="ws_01_col_obj_1">ИП!$DV$1</definedName>
    <definedName name="ws_01_col_obj_lgl_id">ИП!$DW$1</definedName>
    <definedName name="ws_01_col_obj_name">ИП!$X$1</definedName>
    <definedName name="ws_01_col_oktmo">ИП!$I$1</definedName>
    <definedName name="ws_01_col_plus_url">ИП!$T$1</definedName>
    <definedName name="ws_01_col_q1_fact_all">ИП!$BE$1</definedName>
    <definedName name="ws_01_col_q1_fact_future">ИП!$BH$1</definedName>
    <definedName name="ws_01_col_q1_fact_past">ИП!$BG$1</definedName>
    <definedName name="ws_01_col_q1_fact_plan">ИП!$BF$1</definedName>
    <definedName name="ws_01_col_q1_left_to_finance">ИП!$BU$1</definedName>
    <definedName name="ws_01_col_q2_fact_all">ИП!$BV$1</definedName>
    <definedName name="ws_01_col_q2_fact_future">ИП!$BY$1</definedName>
    <definedName name="ws_01_col_q2_fact_past">ИП!$BX$1</definedName>
    <definedName name="ws_01_col_q2_fact_plan">ИП!$BW$1</definedName>
    <definedName name="ws_01_col_q2_left_to_finance">ИП!$CL$1</definedName>
    <definedName name="ws_01_col_q3_fact_all">ИП!$CM$1</definedName>
    <definedName name="ws_01_col_q3_fact_future">ИП!$CP$1</definedName>
    <definedName name="ws_01_col_q3_fact_past">ИП!$CO$1</definedName>
    <definedName name="ws_01_col_q3_fact_plan">ИП!$CN$1</definedName>
    <definedName name="ws_01_col_q3_left_to_finance">ИП!$DC$1</definedName>
    <definedName name="ws_01_col_q4_fact_all">ИП!$DD$1</definedName>
    <definedName name="ws_01_col_q4_fact_future">ИП!$DG$1</definedName>
    <definedName name="ws_01_col_q4_fact_past">ИП!$DF$1</definedName>
    <definedName name="ws_01_col_q4_fact_plan">ИП!$DE$1</definedName>
    <definedName name="ws_01_col_q4_left_to_finance">ИП!$DT$1</definedName>
    <definedName name="ws_01_col_url_plan">ИП!$EA$1</definedName>
    <definedName name="ws_01_fill">ИП!$E$1</definedName>
    <definedName name="ws_01_group_column">ИП!$E$49:$E$814</definedName>
    <definedName name="ws_01_planyear_column">ИП!$O$49:$O$814</definedName>
    <definedName name="ws_01_range_m1">ИП!$BI:$BL</definedName>
    <definedName name="ws_01_range_m10">ИП!$DH:$DK</definedName>
    <definedName name="ws_01_range_m11">ИП!$DL:$DO</definedName>
    <definedName name="ws_01_range_m12">ИП!$DP:$DS</definedName>
    <definedName name="ws_01_range_m2">ИП!$BM:$BP</definedName>
    <definedName name="ws_01_range_m3">ИП!$BQ:$BT</definedName>
    <definedName name="ws_01_range_m4">ИП!$BZ:$CC</definedName>
    <definedName name="ws_01_range_m5">ИП!$CD:$CG</definedName>
    <definedName name="ws_01_range_m6">ИП!$CH:$CK</definedName>
    <definedName name="ws_01_range_m7">ИП!$CQ:$CT</definedName>
    <definedName name="ws_01_range_m8">ИП!$CU:$CX</definedName>
    <definedName name="ws_01_range_m9">ИП!$CY:$DB</definedName>
    <definedName name="ws_01_range_q1">ИП!$BE:$BH</definedName>
    <definedName name="ws_01_range_q2">ИП!$BV:$BY</definedName>
    <definedName name="ws_01_range_q3">ИП!$CM:$CP</definedName>
    <definedName name="ws_01_range_q4">ИП!$DD:$DG</definedName>
    <definedName name="ws_01_rng_plus_url">ИП!$T$49:$T$814</definedName>
    <definedName name="ws_01_row_all_cncsn">ИП!$27:$44</definedName>
    <definedName name="ws_01_row_all_ip">ИП!$9:$26</definedName>
    <definedName name="ws_01_row_end">ИП!$A$814</definedName>
    <definedName name="ws_01_row_start">ИП!$A$45</definedName>
    <definedName name="ws_02_col_target_ip">'Качество и надежность'!$E$1</definedName>
    <definedName name="ws_02_data">'Качество и надежность'!$F$12:$CR$12</definedName>
    <definedName name="ws_03_range_prov">'Проверочный свод'!$I$12:$I$28,'Проверочный свод'!$I$30:$I$46,'Проверочный свод'!$K$12:$K$28,'Проверочный свод'!$K$30:$K$46</definedName>
    <definedName name="year_list">TEHSHEET!$B$2:$B$18</definedName>
  </definedNames>
  <calcPr calcId="162913"/>
</workbook>
</file>

<file path=xl/calcChain.xml><?xml version="1.0" encoding="utf-8"?>
<calcChain xmlns="http://schemas.openxmlformats.org/spreadsheetml/2006/main">
  <c r="DY812" i="522" l="1"/>
  <c r="DY809" i="522"/>
  <c r="DY761" i="522"/>
  <c r="DY755" i="522"/>
  <c r="DY735" i="522"/>
  <c r="DY674" i="522"/>
  <c r="DY426" i="522"/>
  <c r="DY394" i="522"/>
  <c r="DY378" i="522"/>
  <c r="DY358" i="522"/>
  <c r="DY302" i="522"/>
  <c r="DY163" i="522"/>
  <c r="DY151" i="522"/>
  <c r="DY743" i="522" l="1"/>
  <c r="DY739" i="522"/>
  <c r="DY720" i="522"/>
  <c r="DY706" i="522"/>
  <c r="DY702" i="522"/>
  <c r="DY670" i="522"/>
  <c r="DY666" i="522"/>
  <c r="DY614" i="522"/>
  <c r="DY438" i="522"/>
  <c r="DY430" i="522"/>
  <c r="DY382" i="522"/>
  <c r="DY374" i="522"/>
  <c r="DY354" i="522"/>
  <c r="DY350" i="522"/>
  <c r="DY346" i="522"/>
  <c r="DY342" i="522"/>
  <c r="DY318" i="522"/>
  <c r="DY306" i="522"/>
  <c r="DY294" i="522"/>
  <c r="DY282" i="522"/>
  <c r="DY167" i="522"/>
  <c r="DY135" i="522"/>
  <c r="DY117" i="522"/>
  <c r="DY81" i="522"/>
  <c r="DY111" i="522"/>
  <c r="DY93" i="522"/>
  <c r="DG813" i="522" l="1"/>
  <c r="DF813" i="522"/>
  <c r="DE813" i="522"/>
  <c r="CP813" i="522"/>
  <c r="CO813" i="522"/>
  <c r="CN813" i="522"/>
  <c r="BY813" i="522"/>
  <c r="BX813" i="522"/>
  <c r="BW813" i="522"/>
  <c r="BH813" i="522"/>
  <c r="BG813" i="522"/>
  <c r="BF813" i="522"/>
  <c r="DG812" i="522"/>
  <c r="DF812" i="522"/>
  <c r="DE812" i="522"/>
  <c r="CP812" i="522"/>
  <c r="CO812" i="522"/>
  <c r="CN812" i="522"/>
  <c r="BY812" i="522"/>
  <c r="BX812" i="522"/>
  <c r="BW812" i="522"/>
  <c r="BH812" i="522"/>
  <c r="BG812" i="522"/>
  <c r="BF812" i="522"/>
  <c r="DG809" i="522"/>
  <c r="DF809" i="522"/>
  <c r="DE809" i="522"/>
  <c r="CP809" i="522"/>
  <c r="CO809" i="522"/>
  <c r="CN809" i="522"/>
  <c r="BY809" i="522"/>
  <c r="BX809" i="522"/>
  <c r="BW809" i="522"/>
  <c r="BH809" i="522"/>
  <c r="BG809" i="522"/>
  <c r="BF809" i="522"/>
  <c r="DG806" i="522"/>
  <c r="DF806" i="522"/>
  <c r="DE806" i="522"/>
  <c r="CP806" i="522"/>
  <c r="CO806" i="522"/>
  <c r="CN806" i="522"/>
  <c r="BY806" i="522"/>
  <c r="BX806" i="522"/>
  <c r="BW806" i="522"/>
  <c r="BH806" i="522"/>
  <c r="BG806" i="522"/>
  <c r="BF806" i="522"/>
  <c r="DG805" i="522"/>
  <c r="DF805" i="522"/>
  <c r="DE805" i="522"/>
  <c r="CP805" i="522"/>
  <c r="CO805" i="522"/>
  <c r="CN805" i="522"/>
  <c r="BY805" i="522"/>
  <c r="BX805" i="522"/>
  <c r="BW805" i="522"/>
  <c r="BH805" i="522"/>
  <c r="BG805" i="522"/>
  <c r="BF805" i="522"/>
  <c r="DG802" i="522"/>
  <c r="DF802" i="522"/>
  <c r="DE802" i="522"/>
  <c r="CP802" i="522"/>
  <c r="CO802" i="522"/>
  <c r="CN802" i="522"/>
  <c r="BY802" i="522"/>
  <c r="BX802" i="522"/>
  <c r="BW802" i="522"/>
  <c r="BH802" i="522"/>
  <c r="BG802" i="522"/>
  <c r="BF802" i="522"/>
  <c r="DG801" i="522"/>
  <c r="DF801" i="522"/>
  <c r="DE801" i="522"/>
  <c r="CP801" i="522"/>
  <c r="CO801" i="522"/>
  <c r="CN801" i="522"/>
  <c r="BY801" i="522"/>
  <c r="BX801" i="522"/>
  <c r="BW801" i="522"/>
  <c r="BH801" i="522"/>
  <c r="BG801" i="522"/>
  <c r="BF801" i="522"/>
  <c r="DG798" i="522"/>
  <c r="DF798" i="522"/>
  <c r="DE798" i="522"/>
  <c r="CP798" i="522"/>
  <c r="CO798" i="522"/>
  <c r="CN798" i="522"/>
  <c r="BY798" i="522"/>
  <c r="BX798" i="522"/>
  <c r="BW798" i="522"/>
  <c r="BH798" i="522"/>
  <c r="BG798" i="522"/>
  <c r="BF798" i="522"/>
  <c r="DG797" i="522"/>
  <c r="DF797" i="522"/>
  <c r="DE797" i="522"/>
  <c r="CP797" i="522"/>
  <c r="CO797" i="522"/>
  <c r="CN797" i="522"/>
  <c r="BY797" i="522"/>
  <c r="BX797" i="522"/>
  <c r="BW797" i="522"/>
  <c r="BH797" i="522"/>
  <c r="BG797" i="522"/>
  <c r="BF797" i="522"/>
  <c r="DG794" i="522"/>
  <c r="DF794" i="522"/>
  <c r="DE794" i="522"/>
  <c r="CP794" i="522"/>
  <c r="CO794" i="522"/>
  <c r="CN794" i="522"/>
  <c r="BY794" i="522"/>
  <c r="BX794" i="522"/>
  <c r="BW794" i="522"/>
  <c r="BH794" i="522"/>
  <c r="BG794" i="522"/>
  <c r="BF794" i="522"/>
  <c r="DG793" i="522"/>
  <c r="DF793" i="522"/>
  <c r="DE793" i="522"/>
  <c r="CP793" i="522"/>
  <c r="CO793" i="522"/>
  <c r="CN793" i="522"/>
  <c r="BY793" i="522"/>
  <c r="BX793" i="522"/>
  <c r="BW793" i="522"/>
  <c r="BH793" i="522"/>
  <c r="BG793" i="522"/>
  <c r="BF793" i="522"/>
  <c r="DG790" i="522"/>
  <c r="DF790" i="522"/>
  <c r="DE790" i="522"/>
  <c r="DD790" i="522"/>
  <c r="CP790" i="522"/>
  <c r="CO790" i="522"/>
  <c r="CN790" i="522"/>
  <c r="CM790" i="522"/>
  <c r="BB790" i="522" s="1"/>
  <c r="BY790" i="522"/>
  <c r="BX790" i="522"/>
  <c r="BW790" i="522"/>
  <c r="BV790" i="522"/>
  <c r="BA790" i="522" s="1"/>
  <c r="BH790" i="522"/>
  <c r="BG790" i="522"/>
  <c r="BF790" i="522"/>
  <c r="BE790" i="522"/>
  <c r="DG789" i="522"/>
  <c r="DF789" i="522"/>
  <c r="DE789" i="522"/>
  <c r="CP789" i="522"/>
  <c r="CO789" i="522"/>
  <c r="CN789" i="522"/>
  <c r="BY789" i="522"/>
  <c r="BX789" i="522"/>
  <c r="BW789" i="522"/>
  <c r="BH789" i="522"/>
  <c r="BG789" i="522"/>
  <c r="BF789" i="522"/>
  <c r="DG786" i="522"/>
  <c r="DF786" i="522"/>
  <c r="DE786" i="522"/>
  <c r="DD786" i="522"/>
  <c r="CP786" i="522"/>
  <c r="CO786" i="522"/>
  <c r="CN786" i="522"/>
  <c r="CM786" i="522"/>
  <c r="BB786" i="522" s="1"/>
  <c r="BY786" i="522"/>
  <c r="BX786" i="522"/>
  <c r="BW786" i="522"/>
  <c r="BV786" i="522"/>
  <c r="BA786" i="522" s="1"/>
  <c r="BH786" i="522"/>
  <c r="BG786" i="522"/>
  <c r="BF786" i="522"/>
  <c r="BE786" i="522"/>
  <c r="DG785" i="522"/>
  <c r="DF785" i="522"/>
  <c r="DE785" i="522"/>
  <c r="CP785" i="522"/>
  <c r="CO785" i="522"/>
  <c r="CN785" i="522"/>
  <c r="BY785" i="522"/>
  <c r="BX785" i="522"/>
  <c r="BW785" i="522"/>
  <c r="BH785" i="522"/>
  <c r="BG785" i="522"/>
  <c r="BF785" i="522"/>
  <c r="DG782" i="522"/>
  <c r="DF782" i="522"/>
  <c r="DE782" i="522"/>
  <c r="DD782" i="522"/>
  <c r="CP782" i="522"/>
  <c r="CO782" i="522"/>
  <c r="CN782" i="522"/>
  <c r="CM782" i="522"/>
  <c r="BB782" i="522" s="1"/>
  <c r="BY782" i="522"/>
  <c r="BX782" i="522"/>
  <c r="BW782" i="522"/>
  <c r="BV782" i="522"/>
  <c r="BA782" i="522" s="1"/>
  <c r="BH782" i="522"/>
  <c r="BG782" i="522"/>
  <c r="BF782" i="522"/>
  <c r="BE782" i="522"/>
  <c r="DG781" i="522"/>
  <c r="DF781" i="522"/>
  <c r="DE781" i="522"/>
  <c r="CP781" i="522"/>
  <c r="CO781" i="522"/>
  <c r="CN781" i="522"/>
  <c r="CM781" i="522"/>
  <c r="BY781" i="522"/>
  <c r="BX781" i="522"/>
  <c r="BW781" i="522"/>
  <c r="BH781" i="522"/>
  <c r="BG781" i="522"/>
  <c r="BF781" i="522"/>
  <c r="DG778" i="522"/>
  <c r="DF778" i="522"/>
  <c r="DE778" i="522"/>
  <c r="DD778" i="522"/>
  <c r="CP778" i="522"/>
  <c r="CO778" i="522"/>
  <c r="CN778" i="522"/>
  <c r="CM778" i="522"/>
  <c r="BB778" i="522" s="1"/>
  <c r="BY778" i="522"/>
  <c r="BX778" i="522"/>
  <c r="BW778" i="522"/>
  <c r="BV778" i="522"/>
  <c r="BA778" i="522" s="1"/>
  <c r="BH778" i="522"/>
  <c r="BG778" i="522"/>
  <c r="BF778" i="522"/>
  <c r="BE778" i="522"/>
  <c r="DG777" i="522"/>
  <c r="DF777" i="522"/>
  <c r="DE777" i="522"/>
  <c r="CP777" i="522"/>
  <c r="CO777" i="522"/>
  <c r="CN777" i="522"/>
  <c r="CM777" i="522"/>
  <c r="BY777" i="522"/>
  <c r="BX777" i="522"/>
  <c r="BW777" i="522"/>
  <c r="BH777" i="522"/>
  <c r="BG777" i="522"/>
  <c r="BF777" i="522"/>
  <c r="DG774" i="522"/>
  <c r="DF774" i="522"/>
  <c r="DE774" i="522"/>
  <c r="DD774" i="522"/>
  <c r="CP774" i="522"/>
  <c r="CO774" i="522"/>
  <c r="CN774" i="522"/>
  <c r="CM774" i="522"/>
  <c r="BB774" i="522" s="1"/>
  <c r="BY774" i="522"/>
  <c r="BX774" i="522"/>
  <c r="BW774" i="522"/>
  <c r="BV774" i="522"/>
  <c r="BA774" i="522" s="1"/>
  <c r="BH774" i="522"/>
  <c r="BG774" i="522"/>
  <c r="BF774" i="522"/>
  <c r="BE774" i="522"/>
  <c r="DG773" i="522"/>
  <c r="DF773" i="522"/>
  <c r="DE773" i="522"/>
  <c r="CP773" i="522"/>
  <c r="CO773" i="522"/>
  <c r="CN773" i="522"/>
  <c r="CM773" i="522"/>
  <c r="BY773" i="522"/>
  <c r="BX773" i="522"/>
  <c r="BW773" i="522"/>
  <c r="BH773" i="522"/>
  <c r="BG773" i="522"/>
  <c r="BF773" i="522"/>
  <c r="DG770" i="522"/>
  <c r="DF770" i="522"/>
  <c r="DE770" i="522"/>
  <c r="DD770" i="522"/>
  <c r="CP770" i="522"/>
  <c r="CO770" i="522"/>
  <c r="CN770" i="522"/>
  <c r="CM770" i="522"/>
  <c r="BB770" i="522" s="1"/>
  <c r="BY770" i="522"/>
  <c r="BX770" i="522"/>
  <c r="BW770" i="522"/>
  <c r="BV770" i="522"/>
  <c r="BA770" i="522" s="1"/>
  <c r="BH770" i="522"/>
  <c r="BG770" i="522"/>
  <c r="BF770" i="522"/>
  <c r="BE770" i="522"/>
  <c r="DG769" i="522"/>
  <c r="DF769" i="522"/>
  <c r="DE769" i="522"/>
  <c r="CP769" i="522"/>
  <c r="CO769" i="522"/>
  <c r="CN769" i="522"/>
  <c r="CM769" i="522"/>
  <c r="BY769" i="522"/>
  <c r="BX769" i="522"/>
  <c r="BW769" i="522"/>
  <c r="BH769" i="522"/>
  <c r="BG769" i="522"/>
  <c r="BF769" i="522"/>
  <c r="DG768" i="522"/>
  <c r="DF768" i="522"/>
  <c r="DE768" i="522"/>
  <c r="DD768" i="522"/>
  <c r="CP768" i="522"/>
  <c r="CO768" i="522"/>
  <c r="CN768" i="522"/>
  <c r="CM768" i="522"/>
  <c r="BB768" i="522" s="1"/>
  <c r="BY768" i="522"/>
  <c r="BX768" i="522"/>
  <c r="BW768" i="522"/>
  <c r="BV768" i="522"/>
  <c r="BA768" i="522" s="1"/>
  <c r="BH768" i="522"/>
  <c r="BG768" i="522"/>
  <c r="BF768" i="522"/>
  <c r="BE768" i="522"/>
  <c r="DG767" i="522"/>
  <c r="DF767" i="522"/>
  <c r="DE767" i="522"/>
  <c r="CP767" i="522"/>
  <c r="CO767" i="522"/>
  <c r="CN767" i="522"/>
  <c r="CM767" i="522"/>
  <c r="BY767" i="522"/>
  <c r="BX767" i="522"/>
  <c r="BW767" i="522"/>
  <c r="BH767" i="522"/>
  <c r="BG767" i="522"/>
  <c r="BF767" i="522"/>
  <c r="DG764" i="522"/>
  <c r="DF764" i="522"/>
  <c r="DE764" i="522"/>
  <c r="DD764" i="522"/>
  <c r="CP764" i="522"/>
  <c r="CO764" i="522"/>
  <c r="CN764" i="522"/>
  <c r="CM764" i="522"/>
  <c r="BB764" i="522" s="1"/>
  <c r="BY764" i="522"/>
  <c r="BX764" i="522"/>
  <c r="BW764" i="522"/>
  <c r="BV764" i="522"/>
  <c r="BA764" i="522" s="1"/>
  <c r="BH764" i="522"/>
  <c r="BG764" i="522"/>
  <c r="BF764" i="522"/>
  <c r="BE764" i="522"/>
  <c r="DG763" i="522"/>
  <c r="DF763" i="522"/>
  <c r="DE763" i="522"/>
  <c r="CP763" i="522"/>
  <c r="CO763" i="522"/>
  <c r="CN763" i="522"/>
  <c r="CM763" i="522"/>
  <c r="BY763" i="522"/>
  <c r="BX763" i="522"/>
  <c r="BW763" i="522"/>
  <c r="BH763" i="522"/>
  <c r="BG763" i="522"/>
  <c r="BF763" i="522"/>
  <c r="DG762" i="522"/>
  <c r="DF762" i="522"/>
  <c r="DE762" i="522"/>
  <c r="DD762" i="522"/>
  <c r="CP762" i="522"/>
  <c r="CO762" i="522"/>
  <c r="CN762" i="522"/>
  <c r="CM762" i="522"/>
  <c r="BB762" i="522" s="1"/>
  <c r="BY762" i="522"/>
  <c r="BX762" i="522"/>
  <c r="BW762" i="522"/>
  <c r="BV762" i="522"/>
  <c r="BA762" i="522" s="1"/>
  <c r="BH762" i="522"/>
  <c r="BG762" i="522"/>
  <c r="BF762" i="522"/>
  <c r="BE762" i="522"/>
  <c r="DG761" i="522"/>
  <c r="DF761" i="522"/>
  <c r="DE761" i="522"/>
  <c r="CP761" i="522"/>
  <c r="CO761" i="522"/>
  <c r="CN761" i="522"/>
  <c r="BY761" i="522"/>
  <c r="BX761" i="522"/>
  <c r="BW761" i="522"/>
  <c r="BH761" i="522"/>
  <c r="BG761" i="522"/>
  <c r="BF761" i="522"/>
  <c r="DG758" i="522"/>
  <c r="DF758" i="522"/>
  <c r="DE758" i="522"/>
  <c r="DD758" i="522"/>
  <c r="CP758" i="522"/>
  <c r="CO758" i="522"/>
  <c r="CN758" i="522"/>
  <c r="CM758" i="522"/>
  <c r="BB758" i="522" s="1"/>
  <c r="BY758" i="522"/>
  <c r="BX758" i="522"/>
  <c r="BW758" i="522"/>
  <c r="BV758" i="522"/>
  <c r="BA758" i="522" s="1"/>
  <c r="BH758" i="522"/>
  <c r="BG758" i="522"/>
  <c r="BF758" i="522"/>
  <c r="BE758" i="522"/>
  <c r="DG757" i="522"/>
  <c r="DF757" i="522"/>
  <c r="DE757" i="522"/>
  <c r="CP757" i="522"/>
  <c r="CO757" i="522"/>
  <c r="CN757" i="522"/>
  <c r="CM757" i="522"/>
  <c r="BY757" i="522"/>
  <c r="BX757" i="522"/>
  <c r="BW757" i="522"/>
  <c r="BH757" i="522"/>
  <c r="BG757" i="522"/>
  <c r="BF757" i="522"/>
  <c r="DG756" i="522"/>
  <c r="DF756" i="522"/>
  <c r="DE756" i="522"/>
  <c r="DD756" i="522"/>
  <c r="CP756" i="522"/>
  <c r="CO756" i="522"/>
  <c r="CN756" i="522"/>
  <c r="CM756" i="522"/>
  <c r="BB756" i="522" s="1"/>
  <c r="BY756" i="522"/>
  <c r="BX756" i="522"/>
  <c r="BW756" i="522"/>
  <c r="BV756" i="522"/>
  <c r="BA756" i="522" s="1"/>
  <c r="BH756" i="522"/>
  <c r="BG756" i="522"/>
  <c r="BF756" i="522"/>
  <c r="BE756" i="522"/>
  <c r="DG755" i="522"/>
  <c r="DF755" i="522"/>
  <c r="DE755" i="522"/>
  <c r="CP755" i="522"/>
  <c r="CO755" i="522"/>
  <c r="CN755" i="522"/>
  <c r="BY755" i="522"/>
  <c r="BX755" i="522"/>
  <c r="BW755" i="522"/>
  <c r="BV755" i="522"/>
  <c r="BH755" i="522"/>
  <c r="BG755" i="522"/>
  <c r="BF755" i="522"/>
  <c r="DG752" i="522"/>
  <c r="DF752" i="522"/>
  <c r="DE752" i="522"/>
  <c r="DD752" i="522"/>
  <c r="CP752" i="522"/>
  <c r="CO752" i="522"/>
  <c r="CN752" i="522"/>
  <c r="CM752" i="522"/>
  <c r="BB752" i="522" s="1"/>
  <c r="BY752" i="522"/>
  <c r="BX752" i="522"/>
  <c r="BW752" i="522"/>
  <c r="BV752" i="522"/>
  <c r="BA752" i="522" s="1"/>
  <c r="BH752" i="522"/>
  <c r="BG752" i="522"/>
  <c r="BF752" i="522"/>
  <c r="BE752" i="522"/>
  <c r="DG751" i="522"/>
  <c r="DF751" i="522"/>
  <c r="DE751" i="522"/>
  <c r="CP751" i="522"/>
  <c r="CO751" i="522"/>
  <c r="CN751" i="522"/>
  <c r="CM751" i="522"/>
  <c r="BY751" i="522"/>
  <c r="BX751" i="522"/>
  <c r="BW751" i="522"/>
  <c r="BV751" i="522"/>
  <c r="BH751" i="522"/>
  <c r="BG751" i="522"/>
  <c r="BF751" i="522"/>
  <c r="DG748" i="522"/>
  <c r="DF748" i="522"/>
  <c r="DE748" i="522"/>
  <c r="DD748" i="522"/>
  <c r="CP748" i="522"/>
  <c r="CO748" i="522"/>
  <c r="CN748" i="522"/>
  <c r="CM748" i="522"/>
  <c r="BB748" i="522" s="1"/>
  <c r="BY748" i="522"/>
  <c r="BX748" i="522"/>
  <c r="BW748" i="522"/>
  <c r="BV748" i="522"/>
  <c r="BA748" i="522" s="1"/>
  <c r="BH748" i="522"/>
  <c r="BG748" i="522"/>
  <c r="BF748" i="522"/>
  <c r="BE748" i="522"/>
  <c r="DG747" i="522"/>
  <c r="DF747" i="522"/>
  <c r="DE747" i="522"/>
  <c r="CP747" i="522"/>
  <c r="CO747" i="522"/>
  <c r="CN747" i="522"/>
  <c r="CM747" i="522"/>
  <c r="BY747" i="522"/>
  <c r="BX747" i="522"/>
  <c r="BW747" i="522"/>
  <c r="BV747" i="522"/>
  <c r="BH747" i="522"/>
  <c r="BG747" i="522"/>
  <c r="BF747" i="522"/>
  <c r="DG744" i="522"/>
  <c r="DF744" i="522"/>
  <c r="DE744" i="522"/>
  <c r="DD744" i="522"/>
  <c r="CP744" i="522"/>
  <c r="CO744" i="522"/>
  <c r="CN744" i="522"/>
  <c r="CM744" i="522"/>
  <c r="BB744" i="522" s="1"/>
  <c r="BY744" i="522"/>
  <c r="BX744" i="522"/>
  <c r="BW744" i="522"/>
  <c r="BV744" i="522"/>
  <c r="BA744" i="522" s="1"/>
  <c r="BH744" i="522"/>
  <c r="BG744" i="522"/>
  <c r="BF744" i="522"/>
  <c r="BE744" i="522"/>
  <c r="DG743" i="522"/>
  <c r="DF743" i="522"/>
  <c r="DE743" i="522"/>
  <c r="CP743" i="522"/>
  <c r="CO743" i="522"/>
  <c r="CN743" i="522"/>
  <c r="CM743" i="522"/>
  <c r="BY743" i="522"/>
  <c r="BX743" i="522"/>
  <c r="BW743" i="522"/>
  <c r="BV743" i="522"/>
  <c r="BH743" i="522"/>
  <c r="BG743" i="522"/>
  <c r="BF743" i="522"/>
  <c r="DG740" i="522"/>
  <c r="DF740" i="522"/>
  <c r="DE740" i="522"/>
  <c r="DD740" i="522"/>
  <c r="CP740" i="522"/>
  <c r="CO740" i="522"/>
  <c r="CN740" i="522"/>
  <c r="CM740" i="522"/>
  <c r="BB740" i="522" s="1"/>
  <c r="BY740" i="522"/>
  <c r="BX740" i="522"/>
  <c r="BW740" i="522"/>
  <c r="BV740" i="522"/>
  <c r="BA740" i="522" s="1"/>
  <c r="BH740" i="522"/>
  <c r="BG740" i="522"/>
  <c r="BF740" i="522"/>
  <c r="BE740" i="522"/>
  <c r="DG739" i="522"/>
  <c r="DF739" i="522"/>
  <c r="DE739" i="522"/>
  <c r="CP739" i="522"/>
  <c r="CO739" i="522"/>
  <c r="CN739" i="522"/>
  <c r="CM739" i="522"/>
  <c r="BY739" i="522"/>
  <c r="BX739" i="522"/>
  <c r="BW739" i="522"/>
  <c r="BV739" i="522"/>
  <c r="BH739" i="522"/>
  <c r="BG739" i="522"/>
  <c r="BF739" i="522"/>
  <c r="DG736" i="522"/>
  <c r="DF736" i="522"/>
  <c r="DE736" i="522"/>
  <c r="DD736" i="522"/>
  <c r="CP736" i="522"/>
  <c r="CO736" i="522"/>
  <c r="CN736" i="522"/>
  <c r="CM736" i="522"/>
  <c r="BB736" i="522" s="1"/>
  <c r="BY736" i="522"/>
  <c r="BX736" i="522"/>
  <c r="BW736" i="522"/>
  <c r="BV736" i="522"/>
  <c r="BA736" i="522" s="1"/>
  <c r="BH736" i="522"/>
  <c r="BG736" i="522"/>
  <c r="BF736" i="522"/>
  <c r="BE736" i="522"/>
  <c r="DG735" i="522"/>
  <c r="DF735" i="522"/>
  <c r="DE735" i="522"/>
  <c r="CP735" i="522"/>
  <c r="CO735" i="522"/>
  <c r="CN735" i="522"/>
  <c r="CM735" i="522"/>
  <c r="BY735" i="522"/>
  <c r="BX735" i="522"/>
  <c r="BW735" i="522"/>
  <c r="BV735" i="522"/>
  <c r="BH735" i="522"/>
  <c r="BG735" i="522"/>
  <c r="BF735" i="522"/>
  <c r="DG732" i="522"/>
  <c r="DF732" i="522"/>
  <c r="DE732" i="522"/>
  <c r="DD732" i="522"/>
  <c r="CP732" i="522"/>
  <c r="CO732" i="522"/>
  <c r="CN732" i="522"/>
  <c r="CM732" i="522"/>
  <c r="BB732" i="522" s="1"/>
  <c r="BY732" i="522"/>
  <c r="BX732" i="522"/>
  <c r="BW732" i="522"/>
  <c r="BV732" i="522"/>
  <c r="BA732" i="522" s="1"/>
  <c r="BH732" i="522"/>
  <c r="BG732" i="522"/>
  <c r="BF732" i="522"/>
  <c r="BE732" i="522"/>
  <c r="DG731" i="522"/>
  <c r="DF731" i="522"/>
  <c r="DE731" i="522"/>
  <c r="CP731" i="522"/>
  <c r="CO731" i="522"/>
  <c r="CN731" i="522"/>
  <c r="CM731" i="522"/>
  <c r="BY731" i="522"/>
  <c r="BX731" i="522"/>
  <c r="BW731" i="522"/>
  <c r="BV731" i="522"/>
  <c r="BH731" i="522"/>
  <c r="BG731" i="522"/>
  <c r="BF731" i="522"/>
  <c r="DG728" i="522"/>
  <c r="DF728" i="522"/>
  <c r="DE728" i="522"/>
  <c r="DD728" i="522"/>
  <c r="CP728" i="522"/>
  <c r="CO728" i="522"/>
  <c r="CN728" i="522"/>
  <c r="CM728" i="522"/>
  <c r="BB728" i="522" s="1"/>
  <c r="BY728" i="522"/>
  <c r="BX728" i="522"/>
  <c r="BW728" i="522"/>
  <c r="BV728" i="522"/>
  <c r="BA728" i="522" s="1"/>
  <c r="BH728" i="522"/>
  <c r="BG728" i="522"/>
  <c r="BF728" i="522"/>
  <c r="BE728" i="522"/>
  <c r="DG727" i="522"/>
  <c r="DF727" i="522"/>
  <c r="DE727" i="522"/>
  <c r="CP727" i="522"/>
  <c r="CO727" i="522"/>
  <c r="CN727" i="522"/>
  <c r="CM727" i="522"/>
  <c r="BY727" i="522"/>
  <c r="BX727" i="522"/>
  <c r="BW727" i="522"/>
  <c r="BV727" i="522"/>
  <c r="BH727" i="522"/>
  <c r="BG727" i="522"/>
  <c r="BF727" i="522"/>
  <c r="DG724" i="522"/>
  <c r="DF724" i="522"/>
  <c r="DE724" i="522"/>
  <c r="DD724" i="522"/>
  <c r="CP724" i="522"/>
  <c r="CO724" i="522"/>
  <c r="CN724" i="522"/>
  <c r="CM724" i="522"/>
  <c r="BB724" i="522" s="1"/>
  <c r="BY724" i="522"/>
  <c r="BX724" i="522"/>
  <c r="BW724" i="522"/>
  <c r="BV724" i="522"/>
  <c r="BA724" i="522" s="1"/>
  <c r="BH724" i="522"/>
  <c r="BG724" i="522"/>
  <c r="BF724" i="522"/>
  <c r="BE724" i="522"/>
  <c r="DG723" i="522"/>
  <c r="DF723" i="522"/>
  <c r="DE723" i="522"/>
  <c r="CP723" i="522"/>
  <c r="CO723" i="522"/>
  <c r="CN723" i="522"/>
  <c r="CM723" i="522"/>
  <c r="BY723" i="522"/>
  <c r="BX723" i="522"/>
  <c r="BW723" i="522"/>
  <c r="BV723" i="522"/>
  <c r="BH723" i="522"/>
  <c r="BG723" i="522"/>
  <c r="BF723" i="522"/>
  <c r="DG720" i="522"/>
  <c r="DF720" i="522"/>
  <c r="DE720" i="522"/>
  <c r="DD720" i="522"/>
  <c r="CP720" i="522"/>
  <c r="CO720" i="522"/>
  <c r="CN720" i="522"/>
  <c r="CM720" i="522"/>
  <c r="BB720" i="522" s="1"/>
  <c r="BY720" i="522"/>
  <c r="BX720" i="522"/>
  <c r="BW720" i="522"/>
  <c r="BV720" i="522"/>
  <c r="BA720" i="522" s="1"/>
  <c r="BH720" i="522"/>
  <c r="BG720" i="522"/>
  <c r="BF720" i="522"/>
  <c r="BE720" i="522"/>
  <c r="DG719" i="522"/>
  <c r="DF719" i="522"/>
  <c r="DE719" i="522"/>
  <c r="CP719" i="522"/>
  <c r="CO719" i="522"/>
  <c r="CN719" i="522"/>
  <c r="CM719" i="522"/>
  <c r="BY719" i="522"/>
  <c r="BX719" i="522"/>
  <c r="BW719" i="522"/>
  <c r="BV719" i="522"/>
  <c r="BH719" i="522"/>
  <c r="BG719" i="522"/>
  <c r="BF719" i="522"/>
  <c r="DG718" i="522"/>
  <c r="DF718" i="522"/>
  <c r="DE718" i="522"/>
  <c r="DD718" i="522"/>
  <c r="CP718" i="522"/>
  <c r="CO718" i="522"/>
  <c r="CN718" i="522"/>
  <c r="CM718" i="522"/>
  <c r="BB718" i="522" s="1"/>
  <c r="BY718" i="522"/>
  <c r="BX718" i="522"/>
  <c r="BW718" i="522"/>
  <c r="BV718" i="522"/>
  <c r="BA718" i="522" s="1"/>
  <c r="BH718" i="522"/>
  <c r="BG718" i="522"/>
  <c r="BF718" i="522"/>
  <c r="BE718" i="522"/>
  <c r="DG715" i="522"/>
  <c r="DF715" i="522"/>
  <c r="DE715" i="522"/>
  <c r="CP715" i="522"/>
  <c r="CO715" i="522"/>
  <c r="CN715" i="522"/>
  <c r="CM715" i="522"/>
  <c r="BY715" i="522"/>
  <c r="BX715" i="522"/>
  <c r="BW715" i="522"/>
  <c r="BV715" i="522"/>
  <c r="BH715" i="522"/>
  <c r="BG715" i="522"/>
  <c r="BF715" i="522"/>
  <c r="DG714" i="522"/>
  <c r="DF714" i="522"/>
  <c r="DE714" i="522"/>
  <c r="DD714" i="522"/>
  <c r="CP714" i="522"/>
  <c r="CO714" i="522"/>
  <c r="CN714" i="522"/>
  <c r="CM714" i="522"/>
  <c r="BB714" i="522" s="1"/>
  <c r="BY714" i="522"/>
  <c r="BX714" i="522"/>
  <c r="BW714" i="522"/>
  <c r="BV714" i="522"/>
  <c r="BA714" i="522" s="1"/>
  <c r="BH714" i="522"/>
  <c r="BG714" i="522"/>
  <c r="BF714" i="522"/>
  <c r="BE714" i="522"/>
  <c r="DG711" i="522"/>
  <c r="DF711" i="522"/>
  <c r="DE711" i="522"/>
  <c r="CP711" i="522"/>
  <c r="CO711" i="522"/>
  <c r="CN711" i="522"/>
  <c r="CM711" i="522"/>
  <c r="BY711" i="522"/>
  <c r="BX711" i="522"/>
  <c r="BW711" i="522"/>
  <c r="BV711" i="522"/>
  <c r="BH711" i="522"/>
  <c r="BG711" i="522"/>
  <c r="BF711" i="522"/>
  <c r="DG710" i="522"/>
  <c r="DF710" i="522"/>
  <c r="DE710" i="522"/>
  <c r="DD710" i="522"/>
  <c r="CP710" i="522"/>
  <c r="CO710" i="522"/>
  <c r="CN710" i="522"/>
  <c r="CM710" i="522"/>
  <c r="BB710" i="522" s="1"/>
  <c r="BY710" i="522"/>
  <c r="BX710" i="522"/>
  <c r="BW710" i="522"/>
  <c r="BV710" i="522"/>
  <c r="BA710" i="522" s="1"/>
  <c r="BH710" i="522"/>
  <c r="BG710" i="522"/>
  <c r="BF710" i="522"/>
  <c r="BE710" i="522"/>
  <c r="DG707" i="522"/>
  <c r="DF707" i="522"/>
  <c r="DE707" i="522"/>
  <c r="CP707" i="522"/>
  <c r="CO707" i="522"/>
  <c r="CN707" i="522"/>
  <c r="CM707" i="522"/>
  <c r="BY707" i="522"/>
  <c r="BX707" i="522"/>
  <c r="BW707" i="522"/>
  <c r="BV707" i="522"/>
  <c r="BH707" i="522"/>
  <c r="BG707" i="522"/>
  <c r="BF707" i="522"/>
  <c r="DG706" i="522"/>
  <c r="DF706" i="522"/>
  <c r="DE706" i="522"/>
  <c r="CP706" i="522"/>
  <c r="CO706" i="522"/>
  <c r="CN706" i="522"/>
  <c r="BY706" i="522"/>
  <c r="BX706" i="522"/>
  <c r="BW706" i="522"/>
  <c r="BH706" i="522"/>
  <c r="BG706" i="522"/>
  <c r="BF706" i="522"/>
  <c r="BE706" i="522"/>
  <c r="DG703" i="522"/>
  <c r="DF703" i="522"/>
  <c r="DE703" i="522"/>
  <c r="CP703" i="522"/>
  <c r="CO703" i="522"/>
  <c r="CN703" i="522"/>
  <c r="CM703" i="522"/>
  <c r="BY703" i="522"/>
  <c r="BX703" i="522"/>
  <c r="BW703" i="522"/>
  <c r="BV703" i="522"/>
  <c r="BH703" i="522"/>
  <c r="BG703" i="522"/>
  <c r="BF703" i="522"/>
  <c r="DG702" i="522"/>
  <c r="DF702" i="522"/>
  <c r="DE702" i="522"/>
  <c r="DD702" i="522"/>
  <c r="CP702" i="522"/>
  <c r="CO702" i="522"/>
  <c r="CN702" i="522"/>
  <c r="CM702" i="522"/>
  <c r="BB702" i="522" s="1"/>
  <c r="BY702" i="522"/>
  <c r="BX702" i="522"/>
  <c r="BW702" i="522"/>
  <c r="BV702" i="522"/>
  <c r="BA702" i="522" s="1"/>
  <c r="BH702" i="522"/>
  <c r="BG702" i="522"/>
  <c r="BF702" i="522"/>
  <c r="BE702" i="522"/>
  <c r="DG699" i="522"/>
  <c r="DF699" i="522"/>
  <c r="DE699" i="522"/>
  <c r="CP699" i="522"/>
  <c r="CO699" i="522"/>
  <c r="CN699" i="522"/>
  <c r="CM699" i="522"/>
  <c r="BY699" i="522"/>
  <c r="BX699" i="522"/>
  <c r="BW699" i="522"/>
  <c r="BV699" i="522"/>
  <c r="BH699" i="522"/>
  <c r="BG699" i="522"/>
  <c r="BF699" i="522"/>
  <c r="DG698" i="522"/>
  <c r="DF698" i="522"/>
  <c r="DE698" i="522"/>
  <c r="DD698" i="522"/>
  <c r="CP698" i="522"/>
  <c r="CO698" i="522"/>
  <c r="CN698" i="522"/>
  <c r="CM698" i="522"/>
  <c r="BB698" i="522" s="1"/>
  <c r="BY698" i="522"/>
  <c r="BX698" i="522"/>
  <c r="BW698" i="522"/>
  <c r="BV698" i="522"/>
  <c r="BA698" i="522" s="1"/>
  <c r="BH698" i="522"/>
  <c r="BG698" i="522"/>
  <c r="BF698" i="522"/>
  <c r="BE698" i="522"/>
  <c r="DG695" i="522"/>
  <c r="DF695" i="522"/>
  <c r="DE695" i="522"/>
  <c r="CP695" i="522"/>
  <c r="CO695" i="522"/>
  <c r="CN695" i="522"/>
  <c r="CM695" i="522"/>
  <c r="BY695" i="522"/>
  <c r="BX695" i="522"/>
  <c r="BW695" i="522"/>
  <c r="BV695" i="522"/>
  <c r="BH695" i="522"/>
  <c r="BG695" i="522"/>
  <c r="BF695" i="522"/>
  <c r="DG694" i="522"/>
  <c r="DF694" i="522"/>
  <c r="DE694" i="522"/>
  <c r="DD694" i="522"/>
  <c r="CP694" i="522"/>
  <c r="CO694" i="522"/>
  <c r="CN694" i="522"/>
  <c r="CM694" i="522"/>
  <c r="BB694" i="522" s="1"/>
  <c r="BY694" i="522"/>
  <c r="BX694" i="522"/>
  <c r="BW694" i="522"/>
  <c r="BV694" i="522"/>
  <c r="BA694" i="522" s="1"/>
  <c r="BH694" i="522"/>
  <c r="BG694" i="522"/>
  <c r="BF694" i="522"/>
  <c r="BE694" i="522"/>
  <c r="DG691" i="522"/>
  <c r="DF691" i="522"/>
  <c r="DE691" i="522"/>
  <c r="CP691" i="522"/>
  <c r="CO691" i="522"/>
  <c r="CN691" i="522"/>
  <c r="CM691" i="522"/>
  <c r="BY691" i="522"/>
  <c r="BX691" i="522"/>
  <c r="BW691" i="522"/>
  <c r="BV691" i="522"/>
  <c r="BH691" i="522"/>
  <c r="BG691" i="522"/>
  <c r="BF691" i="522"/>
  <c r="DG690" i="522"/>
  <c r="DF690" i="522"/>
  <c r="DE690" i="522"/>
  <c r="DD690" i="522"/>
  <c r="CP690" i="522"/>
  <c r="CO690" i="522"/>
  <c r="CN690" i="522"/>
  <c r="CM690" i="522"/>
  <c r="BB690" i="522" s="1"/>
  <c r="DC690" i="522" s="1"/>
  <c r="BY690" i="522"/>
  <c r="BX690" i="522"/>
  <c r="BW690" i="522"/>
  <c r="BV690" i="522"/>
  <c r="BA690" i="522" s="1"/>
  <c r="CL690" i="522" s="1"/>
  <c r="BH690" i="522"/>
  <c r="BG690" i="522"/>
  <c r="BF690" i="522"/>
  <c r="BE690" i="522"/>
  <c r="DG687" i="522"/>
  <c r="DF687" i="522"/>
  <c r="DE687" i="522"/>
  <c r="DD687" i="522"/>
  <c r="BC687" i="522" s="1"/>
  <c r="CP687" i="522"/>
  <c r="CO687" i="522"/>
  <c r="CN687" i="522"/>
  <c r="CM687" i="522"/>
  <c r="BB687" i="522" s="1"/>
  <c r="DC687" i="522" s="1"/>
  <c r="BY687" i="522"/>
  <c r="BX687" i="522"/>
  <c r="BW687" i="522"/>
  <c r="BV687" i="522"/>
  <c r="BH687" i="522"/>
  <c r="BG687" i="522"/>
  <c r="BF687" i="522"/>
  <c r="DG686" i="522"/>
  <c r="DF686" i="522"/>
  <c r="DE686" i="522"/>
  <c r="DD686" i="522"/>
  <c r="BC686" i="522" s="1"/>
  <c r="CP686" i="522"/>
  <c r="CO686" i="522"/>
  <c r="CN686" i="522"/>
  <c r="CM686" i="522"/>
  <c r="BB686" i="522" s="1"/>
  <c r="DC686" i="522" s="1"/>
  <c r="BY686" i="522"/>
  <c r="BX686" i="522"/>
  <c r="BW686" i="522"/>
  <c r="BV686" i="522"/>
  <c r="BA686" i="522" s="1"/>
  <c r="CL686" i="522" s="1"/>
  <c r="BH686" i="522"/>
  <c r="BG686" i="522"/>
  <c r="BF686" i="522"/>
  <c r="BE686" i="522"/>
  <c r="AZ686" i="522" s="1"/>
  <c r="BU686" i="522" s="1"/>
  <c r="DG683" i="522"/>
  <c r="DF683" i="522"/>
  <c r="DE683" i="522"/>
  <c r="DD683" i="522"/>
  <c r="BC683" i="522" s="1"/>
  <c r="CP683" i="522"/>
  <c r="CO683" i="522"/>
  <c r="CN683" i="522"/>
  <c r="CM683" i="522"/>
  <c r="BB683" i="522" s="1"/>
  <c r="DC683" i="522" s="1"/>
  <c r="BY683" i="522"/>
  <c r="BX683" i="522"/>
  <c r="BW683" i="522"/>
  <c r="BV683" i="522"/>
  <c r="BH683" i="522"/>
  <c r="BG683" i="522"/>
  <c r="BF683" i="522"/>
  <c r="BE683" i="522"/>
  <c r="AZ683" i="522" s="1"/>
  <c r="BU683" i="522" s="1"/>
  <c r="DG682" i="522"/>
  <c r="DF682" i="522"/>
  <c r="DE682" i="522"/>
  <c r="DD682" i="522"/>
  <c r="BC682" i="522" s="1"/>
  <c r="CP682" i="522"/>
  <c r="CO682" i="522"/>
  <c r="CN682" i="522"/>
  <c r="CM682" i="522"/>
  <c r="BB682" i="522" s="1"/>
  <c r="DC682" i="522" s="1"/>
  <c r="BY682" i="522"/>
  <c r="BX682" i="522"/>
  <c r="BW682" i="522"/>
  <c r="BV682" i="522"/>
  <c r="BA682" i="522" s="1"/>
  <c r="CL682" i="522" s="1"/>
  <c r="BH682" i="522"/>
  <c r="BG682" i="522"/>
  <c r="BF682" i="522"/>
  <c r="BE682" i="522"/>
  <c r="AZ682" i="522" s="1"/>
  <c r="BU682" i="522" s="1"/>
  <c r="DG679" i="522"/>
  <c r="DF679" i="522"/>
  <c r="DE679" i="522"/>
  <c r="DD679" i="522"/>
  <c r="BC679" i="522" s="1"/>
  <c r="CP679" i="522"/>
  <c r="CO679" i="522"/>
  <c r="CN679" i="522"/>
  <c r="CM679" i="522"/>
  <c r="BB679" i="522" s="1"/>
  <c r="DC679" i="522" s="1"/>
  <c r="BY679" i="522"/>
  <c r="BX679" i="522"/>
  <c r="BW679" i="522"/>
  <c r="BV679" i="522"/>
  <c r="BH679" i="522"/>
  <c r="BG679" i="522"/>
  <c r="BF679" i="522"/>
  <c r="BE679" i="522"/>
  <c r="AZ679" i="522" s="1"/>
  <c r="BU679" i="522" s="1"/>
  <c r="DG678" i="522"/>
  <c r="DF678" i="522"/>
  <c r="DE678" i="522"/>
  <c r="DD678" i="522"/>
  <c r="BC678" i="522" s="1"/>
  <c r="CP678" i="522"/>
  <c r="CO678" i="522"/>
  <c r="CN678" i="522"/>
  <c r="CM678" i="522"/>
  <c r="BB678" i="522" s="1"/>
  <c r="DC678" i="522" s="1"/>
  <c r="BY678" i="522"/>
  <c r="BX678" i="522"/>
  <c r="BW678" i="522"/>
  <c r="BV678" i="522"/>
  <c r="BA678" i="522" s="1"/>
  <c r="CL678" i="522" s="1"/>
  <c r="BH678" i="522"/>
  <c r="BG678" i="522"/>
  <c r="BF678" i="522"/>
  <c r="BE678" i="522"/>
  <c r="AZ678" i="522" s="1"/>
  <c r="BU678" i="522" s="1"/>
  <c r="DG675" i="522"/>
  <c r="DF675" i="522"/>
  <c r="DE675" i="522"/>
  <c r="DD675" i="522"/>
  <c r="BC675" i="522" s="1"/>
  <c r="CP675" i="522"/>
  <c r="CO675" i="522"/>
  <c r="CN675" i="522"/>
  <c r="CM675" i="522"/>
  <c r="BB675" i="522" s="1"/>
  <c r="DC675" i="522" s="1"/>
  <c r="BY675" i="522"/>
  <c r="BX675" i="522"/>
  <c r="BW675" i="522"/>
  <c r="BV675" i="522"/>
  <c r="BH675" i="522"/>
  <c r="BG675" i="522"/>
  <c r="BF675" i="522"/>
  <c r="BE675" i="522"/>
  <c r="AZ675" i="522" s="1"/>
  <c r="BU675" i="522" s="1"/>
  <c r="DG674" i="522"/>
  <c r="DF674" i="522"/>
  <c r="DE674" i="522"/>
  <c r="CP674" i="522"/>
  <c r="CO674" i="522"/>
  <c r="CN674" i="522"/>
  <c r="CM674" i="522"/>
  <c r="BB674" i="522" s="1"/>
  <c r="DC674" i="522" s="1"/>
  <c r="BY674" i="522"/>
  <c r="BX674" i="522"/>
  <c r="BW674" i="522"/>
  <c r="BV674" i="522"/>
  <c r="BA674" i="522" s="1"/>
  <c r="CL674" i="522" s="1"/>
  <c r="BH674" i="522"/>
  <c r="BG674" i="522"/>
  <c r="BF674" i="522"/>
  <c r="BE674" i="522"/>
  <c r="AZ674" i="522" s="1"/>
  <c r="BU674" i="522" s="1"/>
  <c r="DG671" i="522"/>
  <c r="DF671" i="522"/>
  <c r="DE671" i="522"/>
  <c r="DD671" i="522"/>
  <c r="BC671" i="522" s="1"/>
  <c r="CP671" i="522"/>
  <c r="CO671" i="522"/>
  <c r="CN671" i="522"/>
  <c r="CM671" i="522"/>
  <c r="BB671" i="522" s="1"/>
  <c r="DC671" i="522" s="1"/>
  <c r="BY671" i="522"/>
  <c r="BX671" i="522"/>
  <c r="BW671" i="522"/>
  <c r="BV671" i="522"/>
  <c r="BH671" i="522"/>
  <c r="BG671" i="522"/>
  <c r="BF671" i="522"/>
  <c r="BE671" i="522"/>
  <c r="AZ671" i="522" s="1"/>
  <c r="BU671" i="522" s="1"/>
  <c r="DG670" i="522"/>
  <c r="DF670" i="522"/>
  <c r="DE670" i="522"/>
  <c r="CP670" i="522"/>
  <c r="CO670" i="522"/>
  <c r="CN670" i="522"/>
  <c r="CM670" i="522"/>
  <c r="BB670" i="522" s="1"/>
  <c r="DC670" i="522" s="1"/>
  <c r="BY670" i="522"/>
  <c r="BX670" i="522"/>
  <c r="BW670" i="522"/>
  <c r="BV670" i="522"/>
  <c r="BA670" i="522" s="1"/>
  <c r="CL670" i="522" s="1"/>
  <c r="BH670" i="522"/>
  <c r="BG670" i="522"/>
  <c r="BF670" i="522"/>
  <c r="BE670" i="522"/>
  <c r="AZ670" i="522" s="1"/>
  <c r="BU670" i="522" s="1"/>
  <c r="DG667" i="522"/>
  <c r="DF667" i="522"/>
  <c r="DE667" i="522"/>
  <c r="DD667" i="522"/>
  <c r="BC667" i="522" s="1"/>
  <c r="CP667" i="522"/>
  <c r="CO667" i="522"/>
  <c r="CN667" i="522"/>
  <c r="CM667" i="522"/>
  <c r="BB667" i="522" s="1"/>
  <c r="DC667" i="522" s="1"/>
  <c r="BY667" i="522"/>
  <c r="BX667" i="522"/>
  <c r="BW667" i="522"/>
  <c r="BV667" i="522"/>
  <c r="BH667" i="522"/>
  <c r="BG667" i="522"/>
  <c r="BF667" i="522"/>
  <c r="BE667" i="522"/>
  <c r="AZ667" i="522" s="1"/>
  <c r="BU667" i="522" s="1"/>
  <c r="DG666" i="522"/>
  <c r="DF666" i="522"/>
  <c r="DE666" i="522"/>
  <c r="DD666" i="522"/>
  <c r="BC666" i="522" s="1"/>
  <c r="CP666" i="522"/>
  <c r="CO666" i="522"/>
  <c r="CN666" i="522"/>
  <c r="CM666" i="522"/>
  <c r="BB666" i="522" s="1"/>
  <c r="DC666" i="522" s="1"/>
  <c r="BY666" i="522"/>
  <c r="BX666" i="522"/>
  <c r="BW666" i="522"/>
  <c r="BV666" i="522"/>
  <c r="BA666" i="522" s="1"/>
  <c r="CL666" i="522" s="1"/>
  <c r="BH666" i="522"/>
  <c r="BG666" i="522"/>
  <c r="BF666" i="522"/>
  <c r="BE666" i="522"/>
  <c r="AZ666" i="522" s="1"/>
  <c r="BU666" i="522" s="1"/>
  <c r="DG663" i="522"/>
  <c r="DF663" i="522"/>
  <c r="DE663" i="522"/>
  <c r="DD663" i="522"/>
  <c r="BC663" i="522" s="1"/>
  <c r="CP663" i="522"/>
  <c r="CO663" i="522"/>
  <c r="CN663" i="522"/>
  <c r="CM663" i="522"/>
  <c r="BB663" i="522" s="1"/>
  <c r="DC663" i="522" s="1"/>
  <c r="BY663" i="522"/>
  <c r="BX663" i="522"/>
  <c r="BW663" i="522"/>
  <c r="BV663" i="522"/>
  <c r="BH663" i="522"/>
  <c r="BG663" i="522"/>
  <c r="BF663" i="522"/>
  <c r="BE663" i="522"/>
  <c r="AZ663" i="522" s="1"/>
  <c r="BU663" i="522" s="1"/>
  <c r="DG662" i="522"/>
  <c r="DF662" i="522"/>
  <c r="DE662" i="522"/>
  <c r="DD662" i="522"/>
  <c r="BC662" i="522" s="1"/>
  <c r="CP662" i="522"/>
  <c r="CO662" i="522"/>
  <c r="CN662" i="522"/>
  <c r="CM662" i="522"/>
  <c r="BB662" i="522" s="1"/>
  <c r="DC662" i="522" s="1"/>
  <c r="BY662" i="522"/>
  <c r="BX662" i="522"/>
  <c r="BW662" i="522"/>
  <c r="BV662" i="522"/>
  <c r="BA662" i="522" s="1"/>
  <c r="CL662" i="522" s="1"/>
  <c r="BH662" i="522"/>
  <c r="BG662" i="522"/>
  <c r="BF662" i="522"/>
  <c r="BE662" i="522"/>
  <c r="AZ662" i="522" s="1"/>
  <c r="BU662" i="522" s="1"/>
  <c r="DG659" i="522"/>
  <c r="DF659" i="522"/>
  <c r="DE659" i="522"/>
  <c r="DD659" i="522"/>
  <c r="BC659" i="522" s="1"/>
  <c r="CP659" i="522"/>
  <c r="CO659" i="522"/>
  <c r="CN659" i="522"/>
  <c r="CM659" i="522"/>
  <c r="BB659" i="522" s="1"/>
  <c r="DC659" i="522" s="1"/>
  <c r="BY659" i="522"/>
  <c r="BX659" i="522"/>
  <c r="BW659" i="522"/>
  <c r="BV659" i="522"/>
  <c r="BH659" i="522"/>
  <c r="BG659" i="522"/>
  <c r="BF659" i="522"/>
  <c r="BE659" i="522"/>
  <c r="AZ659" i="522" s="1"/>
  <c r="BU659" i="522" s="1"/>
  <c r="DG658" i="522"/>
  <c r="DF658" i="522"/>
  <c r="DE658" i="522"/>
  <c r="DD658" i="522"/>
  <c r="BC658" i="522" s="1"/>
  <c r="CP658" i="522"/>
  <c r="CO658" i="522"/>
  <c r="CN658" i="522"/>
  <c r="CM658" i="522"/>
  <c r="BB658" i="522" s="1"/>
  <c r="DC658" i="522" s="1"/>
  <c r="BY658" i="522"/>
  <c r="BX658" i="522"/>
  <c r="BW658" i="522"/>
  <c r="BV658" i="522"/>
  <c r="BA658" i="522" s="1"/>
  <c r="CL658" i="522" s="1"/>
  <c r="BH658" i="522"/>
  <c r="BG658" i="522"/>
  <c r="BF658" i="522"/>
  <c r="BE658" i="522"/>
  <c r="AZ658" i="522" s="1"/>
  <c r="BU658" i="522" s="1"/>
  <c r="DG655" i="522"/>
  <c r="DF655" i="522"/>
  <c r="DE655" i="522"/>
  <c r="DD655" i="522"/>
  <c r="BC655" i="522" s="1"/>
  <c r="CP655" i="522"/>
  <c r="CO655" i="522"/>
  <c r="CN655" i="522"/>
  <c r="CM655" i="522"/>
  <c r="BB655" i="522" s="1"/>
  <c r="DC655" i="522" s="1"/>
  <c r="BY655" i="522"/>
  <c r="BX655" i="522"/>
  <c r="BW655" i="522"/>
  <c r="BV655" i="522"/>
  <c r="BH655" i="522"/>
  <c r="BG655" i="522"/>
  <c r="BF655" i="522"/>
  <c r="BE655" i="522"/>
  <c r="AZ655" i="522" s="1"/>
  <c r="BU655" i="522" s="1"/>
  <c r="DG654" i="522"/>
  <c r="DF654" i="522"/>
  <c r="DE654" i="522"/>
  <c r="DD654" i="522"/>
  <c r="BC654" i="522" s="1"/>
  <c r="CP654" i="522"/>
  <c r="CO654" i="522"/>
  <c r="CN654" i="522"/>
  <c r="CM654" i="522"/>
  <c r="BB654" i="522" s="1"/>
  <c r="DC654" i="522" s="1"/>
  <c r="BY654" i="522"/>
  <c r="BX654" i="522"/>
  <c r="BW654" i="522"/>
  <c r="BV654" i="522"/>
  <c r="BA654" i="522" s="1"/>
  <c r="CL654" i="522" s="1"/>
  <c r="BH654" i="522"/>
  <c r="BG654" i="522"/>
  <c r="BF654" i="522"/>
  <c r="BE654" i="522"/>
  <c r="AZ654" i="522" s="1"/>
  <c r="BU654" i="522" s="1"/>
  <c r="DG651" i="522"/>
  <c r="DF651" i="522"/>
  <c r="DE651" i="522"/>
  <c r="DD651" i="522"/>
  <c r="BC651" i="522" s="1"/>
  <c r="CP651" i="522"/>
  <c r="CO651" i="522"/>
  <c r="CN651" i="522"/>
  <c r="CM651" i="522"/>
  <c r="BB651" i="522" s="1"/>
  <c r="DC651" i="522" s="1"/>
  <c r="BY651" i="522"/>
  <c r="BX651" i="522"/>
  <c r="BW651" i="522"/>
  <c r="BV651" i="522"/>
  <c r="BH651" i="522"/>
  <c r="BG651" i="522"/>
  <c r="BF651" i="522"/>
  <c r="BE651" i="522"/>
  <c r="AZ651" i="522" s="1"/>
  <c r="BU651" i="522" s="1"/>
  <c r="DG650" i="522"/>
  <c r="DF650" i="522"/>
  <c r="DE650" i="522"/>
  <c r="DD650" i="522"/>
  <c r="BC650" i="522" s="1"/>
  <c r="CP650" i="522"/>
  <c r="CO650" i="522"/>
  <c r="CN650" i="522"/>
  <c r="CM650" i="522"/>
  <c r="BB650" i="522" s="1"/>
  <c r="DC650" i="522" s="1"/>
  <c r="BY650" i="522"/>
  <c r="BX650" i="522"/>
  <c r="BW650" i="522"/>
  <c r="BV650" i="522"/>
  <c r="BA650" i="522" s="1"/>
  <c r="CL650" i="522" s="1"/>
  <c r="BH650" i="522"/>
  <c r="BG650" i="522"/>
  <c r="BF650" i="522"/>
  <c r="BE650" i="522"/>
  <c r="AZ650" i="522" s="1"/>
  <c r="BU650" i="522" s="1"/>
  <c r="DG647" i="522"/>
  <c r="DF647" i="522"/>
  <c r="DE647" i="522"/>
  <c r="DD647" i="522"/>
  <c r="BC647" i="522" s="1"/>
  <c r="CP647" i="522"/>
  <c r="CO647" i="522"/>
  <c r="CN647" i="522"/>
  <c r="CM647" i="522"/>
  <c r="BB647" i="522" s="1"/>
  <c r="DC647" i="522" s="1"/>
  <c r="BY647" i="522"/>
  <c r="BX647" i="522"/>
  <c r="BW647" i="522"/>
  <c r="BV647" i="522"/>
  <c r="BH647" i="522"/>
  <c r="BG647" i="522"/>
  <c r="BF647" i="522"/>
  <c r="BE647" i="522"/>
  <c r="AZ647" i="522" s="1"/>
  <c r="BU647" i="522" s="1"/>
  <c r="DG646" i="522"/>
  <c r="DF646" i="522"/>
  <c r="DE646" i="522"/>
  <c r="DD646" i="522"/>
  <c r="BC646" i="522" s="1"/>
  <c r="CP646" i="522"/>
  <c r="CO646" i="522"/>
  <c r="CN646" i="522"/>
  <c r="CM646" i="522"/>
  <c r="BB646" i="522" s="1"/>
  <c r="DC646" i="522" s="1"/>
  <c r="BY646" i="522"/>
  <c r="BX646" i="522"/>
  <c r="BW646" i="522"/>
  <c r="BV646" i="522"/>
  <c r="BA646" i="522" s="1"/>
  <c r="CL646" i="522" s="1"/>
  <c r="BH646" i="522"/>
  <c r="BG646" i="522"/>
  <c r="BF646" i="522"/>
  <c r="BE646" i="522"/>
  <c r="AZ646" i="522" s="1"/>
  <c r="BU646" i="522" s="1"/>
  <c r="DG643" i="522"/>
  <c r="DF643" i="522"/>
  <c r="DE643" i="522"/>
  <c r="DD643" i="522"/>
  <c r="BC643" i="522" s="1"/>
  <c r="CP643" i="522"/>
  <c r="CO643" i="522"/>
  <c r="CN643" i="522"/>
  <c r="CM643" i="522"/>
  <c r="BB643" i="522" s="1"/>
  <c r="DC643" i="522" s="1"/>
  <c r="BY643" i="522"/>
  <c r="BX643" i="522"/>
  <c r="BW643" i="522"/>
  <c r="BV643" i="522"/>
  <c r="BH643" i="522"/>
  <c r="BG643" i="522"/>
  <c r="BF643" i="522"/>
  <c r="BE643" i="522"/>
  <c r="AZ643" i="522" s="1"/>
  <c r="BU643" i="522" s="1"/>
  <c r="DG642" i="522"/>
  <c r="DF642" i="522"/>
  <c r="DE642" i="522"/>
  <c r="DD642" i="522"/>
  <c r="BC642" i="522" s="1"/>
  <c r="CP642" i="522"/>
  <c r="CO642" i="522"/>
  <c r="CN642" i="522"/>
  <c r="CM642" i="522"/>
  <c r="BB642" i="522" s="1"/>
  <c r="DC642" i="522" s="1"/>
  <c r="BY642" i="522"/>
  <c r="BX642" i="522"/>
  <c r="BW642" i="522"/>
  <c r="BV642" i="522"/>
  <c r="BA642" i="522" s="1"/>
  <c r="CL642" i="522" s="1"/>
  <c r="BH642" i="522"/>
  <c r="BG642" i="522"/>
  <c r="BF642" i="522"/>
  <c r="BE642" i="522"/>
  <c r="AZ642" i="522" s="1"/>
  <c r="BU642" i="522" s="1"/>
  <c r="DG639" i="522"/>
  <c r="DF639" i="522"/>
  <c r="DE639" i="522"/>
  <c r="DD639" i="522"/>
  <c r="BC639" i="522" s="1"/>
  <c r="CP639" i="522"/>
  <c r="CO639" i="522"/>
  <c r="CN639" i="522"/>
  <c r="CM639" i="522"/>
  <c r="BB639" i="522" s="1"/>
  <c r="DC639" i="522" s="1"/>
  <c r="BY639" i="522"/>
  <c r="BX639" i="522"/>
  <c r="BW639" i="522"/>
  <c r="BV639" i="522"/>
  <c r="BH639" i="522"/>
  <c r="BG639" i="522"/>
  <c r="BF639" i="522"/>
  <c r="BE639" i="522"/>
  <c r="AZ639" i="522" s="1"/>
  <c r="BU639" i="522" s="1"/>
  <c r="DG638" i="522"/>
  <c r="DF638" i="522"/>
  <c r="DE638" i="522"/>
  <c r="DD638" i="522"/>
  <c r="BC638" i="522" s="1"/>
  <c r="CP638" i="522"/>
  <c r="CO638" i="522"/>
  <c r="CN638" i="522"/>
  <c r="CM638" i="522"/>
  <c r="BB638" i="522" s="1"/>
  <c r="DC638" i="522" s="1"/>
  <c r="BY638" i="522"/>
  <c r="BX638" i="522"/>
  <c r="BW638" i="522"/>
  <c r="BV638" i="522"/>
  <c r="BA638" i="522" s="1"/>
  <c r="CL638" i="522" s="1"/>
  <c r="BH638" i="522"/>
  <c r="BG638" i="522"/>
  <c r="BF638" i="522"/>
  <c r="BE638" i="522"/>
  <c r="AZ638" i="522" s="1"/>
  <c r="BU638" i="522" s="1"/>
  <c r="DG635" i="522"/>
  <c r="DF635" i="522"/>
  <c r="DE635" i="522"/>
  <c r="DD635" i="522"/>
  <c r="BC635" i="522" s="1"/>
  <c r="CP635" i="522"/>
  <c r="CO635" i="522"/>
  <c r="CN635" i="522"/>
  <c r="CM635" i="522"/>
  <c r="BB635" i="522" s="1"/>
  <c r="DC635" i="522" s="1"/>
  <c r="BY635" i="522"/>
  <c r="BX635" i="522"/>
  <c r="BW635" i="522"/>
  <c r="BV635" i="522"/>
  <c r="BH635" i="522"/>
  <c r="BG635" i="522"/>
  <c r="BF635" i="522"/>
  <c r="BE635" i="522"/>
  <c r="AZ635" i="522" s="1"/>
  <c r="BU635" i="522" s="1"/>
  <c r="DG634" i="522"/>
  <c r="DF634" i="522"/>
  <c r="DE634" i="522"/>
  <c r="DD634" i="522"/>
  <c r="BC634" i="522" s="1"/>
  <c r="CP634" i="522"/>
  <c r="CO634" i="522"/>
  <c r="CN634" i="522"/>
  <c r="CM634" i="522"/>
  <c r="BB634" i="522" s="1"/>
  <c r="DC634" i="522" s="1"/>
  <c r="BY634" i="522"/>
  <c r="BX634" i="522"/>
  <c r="BW634" i="522"/>
  <c r="BV634" i="522"/>
  <c r="BA634" i="522" s="1"/>
  <c r="CL634" i="522" s="1"/>
  <c r="BH634" i="522"/>
  <c r="BG634" i="522"/>
  <c r="BF634" i="522"/>
  <c r="BE634" i="522"/>
  <c r="AZ634" i="522" s="1"/>
  <c r="BU634" i="522" s="1"/>
  <c r="DG631" i="522"/>
  <c r="DF631" i="522"/>
  <c r="DE631" i="522"/>
  <c r="DD631" i="522"/>
  <c r="BC631" i="522" s="1"/>
  <c r="CP631" i="522"/>
  <c r="CO631" i="522"/>
  <c r="CN631" i="522"/>
  <c r="CM631" i="522"/>
  <c r="BB631" i="522" s="1"/>
  <c r="DC631" i="522" s="1"/>
  <c r="BY631" i="522"/>
  <c r="BX631" i="522"/>
  <c r="BW631" i="522"/>
  <c r="BV631" i="522"/>
  <c r="BH631" i="522"/>
  <c r="BG631" i="522"/>
  <c r="BF631" i="522"/>
  <c r="BE631" i="522"/>
  <c r="AZ631" i="522" s="1"/>
  <c r="BU631" i="522" s="1"/>
  <c r="DG630" i="522"/>
  <c r="DF630" i="522"/>
  <c r="DE630" i="522"/>
  <c r="DD630" i="522"/>
  <c r="BC630" i="522" s="1"/>
  <c r="CP630" i="522"/>
  <c r="CO630" i="522"/>
  <c r="CN630" i="522"/>
  <c r="CM630" i="522"/>
  <c r="BB630" i="522" s="1"/>
  <c r="DC630" i="522" s="1"/>
  <c r="BY630" i="522"/>
  <c r="BX630" i="522"/>
  <c r="BW630" i="522"/>
  <c r="BV630" i="522"/>
  <c r="BA630" i="522" s="1"/>
  <c r="CL630" i="522" s="1"/>
  <c r="BH630" i="522"/>
  <c r="BG630" i="522"/>
  <c r="BF630" i="522"/>
  <c r="BE630" i="522"/>
  <c r="AZ630" i="522" s="1"/>
  <c r="BU630" i="522" s="1"/>
  <c r="DG627" i="522"/>
  <c r="DF627" i="522"/>
  <c r="DE627" i="522"/>
  <c r="DD627" i="522"/>
  <c r="BC627" i="522" s="1"/>
  <c r="CP627" i="522"/>
  <c r="CO627" i="522"/>
  <c r="CN627" i="522"/>
  <c r="CM627" i="522"/>
  <c r="BB627" i="522" s="1"/>
  <c r="DC627" i="522" s="1"/>
  <c r="BY627" i="522"/>
  <c r="BX627" i="522"/>
  <c r="BW627" i="522"/>
  <c r="BV627" i="522"/>
  <c r="BH627" i="522"/>
  <c r="BG627" i="522"/>
  <c r="BF627" i="522"/>
  <c r="BE627" i="522"/>
  <c r="AZ627" i="522" s="1"/>
  <c r="BU627" i="522" s="1"/>
  <c r="DG626" i="522"/>
  <c r="DF626" i="522"/>
  <c r="DE626" i="522"/>
  <c r="DD626" i="522"/>
  <c r="BC626" i="522" s="1"/>
  <c r="CP626" i="522"/>
  <c r="CO626" i="522"/>
  <c r="CN626" i="522"/>
  <c r="CM626" i="522"/>
  <c r="BB626" i="522" s="1"/>
  <c r="DC626" i="522" s="1"/>
  <c r="BY626" i="522"/>
  <c r="BX626" i="522"/>
  <c r="BW626" i="522"/>
  <c r="BV626" i="522"/>
  <c r="BA626" i="522" s="1"/>
  <c r="CL626" i="522" s="1"/>
  <c r="BH626" i="522"/>
  <c r="BG626" i="522"/>
  <c r="BF626" i="522"/>
  <c r="BE626" i="522"/>
  <c r="AZ626" i="522" s="1"/>
  <c r="BU626" i="522" s="1"/>
  <c r="DG623" i="522"/>
  <c r="DF623" i="522"/>
  <c r="DE623" i="522"/>
  <c r="DD623" i="522"/>
  <c r="BC623" i="522" s="1"/>
  <c r="CP623" i="522"/>
  <c r="CO623" i="522"/>
  <c r="CN623" i="522"/>
  <c r="CM623" i="522"/>
  <c r="BB623" i="522" s="1"/>
  <c r="DC623" i="522" s="1"/>
  <c r="BY623" i="522"/>
  <c r="BX623" i="522"/>
  <c r="BW623" i="522"/>
  <c r="BV623" i="522"/>
  <c r="BH623" i="522"/>
  <c r="BG623" i="522"/>
  <c r="BF623" i="522"/>
  <c r="BE623" i="522"/>
  <c r="AZ623" i="522" s="1"/>
  <c r="BU623" i="522" s="1"/>
  <c r="DG622" i="522"/>
  <c r="DF622" i="522"/>
  <c r="DE622" i="522"/>
  <c r="DD622" i="522"/>
  <c r="BC622" i="522" s="1"/>
  <c r="CP622" i="522"/>
  <c r="CO622" i="522"/>
  <c r="CN622" i="522"/>
  <c r="CM622" i="522"/>
  <c r="BB622" i="522" s="1"/>
  <c r="DC622" i="522" s="1"/>
  <c r="BY622" i="522"/>
  <c r="BX622" i="522"/>
  <c r="BW622" i="522"/>
  <c r="BV622" i="522"/>
  <c r="BA622" i="522" s="1"/>
  <c r="CL622" i="522" s="1"/>
  <c r="BH622" i="522"/>
  <c r="BG622" i="522"/>
  <c r="BF622" i="522"/>
  <c r="BE622" i="522"/>
  <c r="AZ622" i="522" s="1"/>
  <c r="BU622" i="522" s="1"/>
  <c r="DG619" i="522"/>
  <c r="DF619" i="522"/>
  <c r="DE619" i="522"/>
  <c r="DD619" i="522"/>
  <c r="BC619" i="522" s="1"/>
  <c r="CP619" i="522"/>
  <c r="CO619" i="522"/>
  <c r="CN619" i="522"/>
  <c r="CM619" i="522"/>
  <c r="BB619" i="522" s="1"/>
  <c r="DC619" i="522" s="1"/>
  <c r="BY619" i="522"/>
  <c r="BX619" i="522"/>
  <c r="BW619" i="522"/>
  <c r="BV619" i="522"/>
  <c r="BH619" i="522"/>
  <c r="BG619" i="522"/>
  <c r="BF619" i="522"/>
  <c r="BE619" i="522"/>
  <c r="AZ619" i="522" s="1"/>
  <c r="BU619" i="522" s="1"/>
  <c r="DG618" i="522"/>
  <c r="DF618" i="522"/>
  <c r="DE618" i="522"/>
  <c r="DD618" i="522"/>
  <c r="BC618" i="522" s="1"/>
  <c r="CP618" i="522"/>
  <c r="CO618" i="522"/>
  <c r="CN618" i="522"/>
  <c r="CM618" i="522"/>
  <c r="BB618" i="522" s="1"/>
  <c r="DC618" i="522" s="1"/>
  <c r="BY618" i="522"/>
  <c r="BX618" i="522"/>
  <c r="BW618" i="522"/>
  <c r="BV618" i="522"/>
  <c r="BA618" i="522" s="1"/>
  <c r="CL618" i="522" s="1"/>
  <c r="BH618" i="522"/>
  <c r="BG618" i="522"/>
  <c r="BF618" i="522"/>
  <c r="BE618" i="522"/>
  <c r="AZ618" i="522" s="1"/>
  <c r="BU618" i="522" s="1"/>
  <c r="DG615" i="522"/>
  <c r="DF615" i="522"/>
  <c r="DE615" i="522"/>
  <c r="DD615" i="522"/>
  <c r="BC615" i="522" s="1"/>
  <c r="CP615" i="522"/>
  <c r="CO615" i="522"/>
  <c r="CN615" i="522"/>
  <c r="CM615" i="522"/>
  <c r="BB615" i="522" s="1"/>
  <c r="DC615" i="522" s="1"/>
  <c r="BY615" i="522"/>
  <c r="BX615" i="522"/>
  <c r="BW615" i="522"/>
  <c r="BV615" i="522"/>
  <c r="BH615" i="522"/>
  <c r="BG615" i="522"/>
  <c r="BF615" i="522"/>
  <c r="BE615" i="522"/>
  <c r="AZ615" i="522" s="1"/>
  <c r="BU615" i="522" s="1"/>
  <c r="DG614" i="522"/>
  <c r="DF614" i="522"/>
  <c r="DE614" i="522"/>
  <c r="CP614" i="522"/>
  <c r="CO614" i="522"/>
  <c r="CN614" i="522"/>
  <c r="CM614" i="522"/>
  <c r="BB614" i="522" s="1"/>
  <c r="DC614" i="522" s="1"/>
  <c r="BY614" i="522"/>
  <c r="BX614" i="522"/>
  <c r="BW614" i="522"/>
  <c r="BH614" i="522"/>
  <c r="BG614" i="522"/>
  <c r="BF614" i="522"/>
  <c r="DG611" i="522"/>
  <c r="DF611" i="522"/>
  <c r="DE611" i="522"/>
  <c r="DD611" i="522"/>
  <c r="BC611" i="522" s="1"/>
  <c r="CP611" i="522"/>
  <c r="CO611" i="522"/>
  <c r="CN611" i="522"/>
  <c r="CM611" i="522"/>
  <c r="BB611" i="522" s="1"/>
  <c r="DC611" i="522" s="1"/>
  <c r="BY611" i="522"/>
  <c r="BX611" i="522"/>
  <c r="BW611" i="522"/>
  <c r="BV611" i="522"/>
  <c r="BH611" i="522"/>
  <c r="BG611" i="522"/>
  <c r="BF611" i="522"/>
  <c r="BE611" i="522"/>
  <c r="AZ611" i="522" s="1"/>
  <c r="BU611" i="522" s="1"/>
  <c r="DG610" i="522"/>
  <c r="DF610" i="522"/>
  <c r="DE610" i="522"/>
  <c r="DD610" i="522"/>
  <c r="BC610" i="522" s="1"/>
  <c r="CP610" i="522"/>
  <c r="CO610" i="522"/>
  <c r="CN610" i="522"/>
  <c r="CM610" i="522"/>
  <c r="BB610" i="522" s="1"/>
  <c r="DC610" i="522" s="1"/>
  <c r="BY610" i="522"/>
  <c r="BX610" i="522"/>
  <c r="BW610" i="522"/>
  <c r="BV610" i="522"/>
  <c r="BA610" i="522" s="1"/>
  <c r="CL610" i="522" s="1"/>
  <c r="BH610" i="522"/>
  <c r="BG610" i="522"/>
  <c r="BF610" i="522"/>
  <c r="BE610" i="522"/>
  <c r="AZ610" i="522" s="1"/>
  <c r="BU610" i="522" s="1"/>
  <c r="DG607" i="522"/>
  <c r="DF607" i="522"/>
  <c r="DE607" i="522"/>
  <c r="DD607" i="522"/>
  <c r="BC607" i="522" s="1"/>
  <c r="CP607" i="522"/>
  <c r="CO607" i="522"/>
  <c r="CN607" i="522"/>
  <c r="CM607" i="522"/>
  <c r="BB607" i="522" s="1"/>
  <c r="DC607" i="522" s="1"/>
  <c r="BY607" i="522"/>
  <c r="BX607" i="522"/>
  <c r="BW607" i="522"/>
  <c r="BV607" i="522"/>
  <c r="BH607" i="522"/>
  <c r="BG607" i="522"/>
  <c r="BF607" i="522"/>
  <c r="BE607" i="522"/>
  <c r="AZ607" i="522" s="1"/>
  <c r="BU607" i="522" s="1"/>
  <c r="DG606" i="522"/>
  <c r="DF606" i="522"/>
  <c r="DE606" i="522"/>
  <c r="DD606" i="522"/>
  <c r="BC606" i="522" s="1"/>
  <c r="CP606" i="522"/>
  <c r="CO606" i="522"/>
  <c r="CN606" i="522"/>
  <c r="CM606" i="522"/>
  <c r="BB606" i="522" s="1"/>
  <c r="DC606" i="522" s="1"/>
  <c r="BY606" i="522"/>
  <c r="BX606" i="522"/>
  <c r="BW606" i="522"/>
  <c r="BV606" i="522"/>
  <c r="BA606" i="522" s="1"/>
  <c r="CL606" i="522" s="1"/>
  <c r="BH606" i="522"/>
  <c r="BG606" i="522"/>
  <c r="BF606" i="522"/>
  <c r="BE606" i="522"/>
  <c r="AZ606" i="522" s="1"/>
  <c r="BU606" i="522" s="1"/>
  <c r="DG603" i="522"/>
  <c r="DF603" i="522"/>
  <c r="DE603" i="522"/>
  <c r="DD603" i="522"/>
  <c r="BC603" i="522" s="1"/>
  <c r="CP603" i="522"/>
  <c r="CO603" i="522"/>
  <c r="CN603" i="522"/>
  <c r="CM603" i="522"/>
  <c r="BB603" i="522" s="1"/>
  <c r="DC603" i="522" s="1"/>
  <c r="BY603" i="522"/>
  <c r="BX603" i="522"/>
  <c r="BW603" i="522"/>
  <c r="BV603" i="522"/>
  <c r="BH603" i="522"/>
  <c r="BG603" i="522"/>
  <c r="BF603" i="522"/>
  <c r="BE603" i="522"/>
  <c r="AZ603" i="522" s="1"/>
  <c r="BU603" i="522" s="1"/>
  <c r="DG602" i="522"/>
  <c r="DF602" i="522"/>
  <c r="DE602" i="522"/>
  <c r="DD602" i="522"/>
  <c r="BC602" i="522" s="1"/>
  <c r="CP602" i="522"/>
  <c r="CO602" i="522"/>
  <c r="CN602" i="522"/>
  <c r="CM602" i="522"/>
  <c r="BB602" i="522" s="1"/>
  <c r="DC602" i="522" s="1"/>
  <c r="BY602" i="522"/>
  <c r="BX602" i="522"/>
  <c r="BW602" i="522"/>
  <c r="BV602" i="522"/>
  <c r="BA602" i="522" s="1"/>
  <c r="CL602" i="522" s="1"/>
  <c r="BH602" i="522"/>
  <c r="BG602" i="522"/>
  <c r="BF602" i="522"/>
  <c r="BE602" i="522"/>
  <c r="AZ602" i="522" s="1"/>
  <c r="BU602" i="522" s="1"/>
  <c r="DG599" i="522"/>
  <c r="DF599" i="522"/>
  <c r="DE599" i="522"/>
  <c r="DD599" i="522"/>
  <c r="BC599" i="522" s="1"/>
  <c r="CP599" i="522"/>
  <c r="CO599" i="522"/>
  <c r="CN599" i="522"/>
  <c r="CM599" i="522"/>
  <c r="BB599" i="522" s="1"/>
  <c r="DC599" i="522" s="1"/>
  <c r="BY599" i="522"/>
  <c r="BX599" i="522"/>
  <c r="BW599" i="522"/>
  <c r="BV599" i="522"/>
  <c r="BH599" i="522"/>
  <c r="BG599" i="522"/>
  <c r="BF599" i="522"/>
  <c r="BE599" i="522"/>
  <c r="AZ599" i="522" s="1"/>
  <c r="BU599" i="522" s="1"/>
  <c r="DG598" i="522"/>
  <c r="DF598" i="522"/>
  <c r="DE598" i="522"/>
  <c r="DD598" i="522"/>
  <c r="BC598" i="522" s="1"/>
  <c r="CP598" i="522"/>
  <c r="CO598" i="522"/>
  <c r="CN598" i="522"/>
  <c r="CM598" i="522"/>
  <c r="BB598" i="522" s="1"/>
  <c r="DC598" i="522" s="1"/>
  <c r="BY598" i="522"/>
  <c r="BX598" i="522"/>
  <c r="BW598" i="522"/>
  <c r="BV598" i="522"/>
  <c r="BA598" i="522" s="1"/>
  <c r="CL598" i="522" s="1"/>
  <c r="BH598" i="522"/>
  <c r="BG598" i="522"/>
  <c r="BF598" i="522"/>
  <c r="BE598" i="522"/>
  <c r="AZ598" i="522" s="1"/>
  <c r="BU598" i="522" s="1"/>
  <c r="DG595" i="522"/>
  <c r="DF595" i="522"/>
  <c r="DE595" i="522"/>
  <c r="DD595" i="522"/>
  <c r="BC595" i="522" s="1"/>
  <c r="CP595" i="522"/>
  <c r="CO595" i="522"/>
  <c r="CN595" i="522"/>
  <c r="CM595" i="522"/>
  <c r="BB595" i="522" s="1"/>
  <c r="DC595" i="522" s="1"/>
  <c r="BY595" i="522"/>
  <c r="BX595" i="522"/>
  <c r="BW595" i="522"/>
  <c r="BV595" i="522"/>
  <c r="BH595" i="522"/>
  <c r="BG595" i="522"/>
  <c r="BF595" i="522"/>
  <c r="BE595" i="522"/>
  <c r="AZ595" i="522" s="1"/>
  <c r="BU595" i="522" s="1"/>
  <c r="DG594" i="522"/>
  <c r="DF594" i="522"/>
  <c r="DE594" i="522"/>
  <c r="DD594" i="522"/>
  <c r="BC594" i="522" s="1"/>
  <c r="CP594" i="522"/>
  <c r="CO594" i="522"/>
  <c r="CN594" i="522"/>
  <c r="CM594" i="522"/>
  <c r="BB594" i="522" s="1"/>
  <c r="DC594" i="522" s="1"/>
  <c r="BY594" i="522"/>
  <c r="BX594" i="522"/>
  <c r="BW594" i="522"/>
  <c r="BV594" i="522"/>
  <c r="BA594" i="522" s="1"/>
  <c r="CL594" i="522" s="1"/>
  <c r="BH594" i="522"/>
  <c r="BG594" i="522"/>
  <c r="BF594" i="522"/>
  <c r="BE594" i="522"/>
  <c r="AZ594" i="522" s="1"/>
  <c r="BU594" i="522" s="1"/>
  <c r="DG591" i="522"/>
  <c r="DF591" i="522"/>
  <c r="DE591" i="522"/>
  <c r="DD591" i="522"/>
  <c r="BC591" i="522" s="1"/>
  <c r="CP591" i="522"/>
  <c r="CO591" i="522"/>
  <c r="CN591" i="522"/>
  <c r="CM591" i="522"/>
  <c r="BB591" i="522" s="1"/>
  <c r="DC591" i="522" s="1"/>
  <c r="BY591" i="522"/>
  <c r="BX591" i="522"/>
  <c r="BW591" i="522"/>
  <c r="BV591" i="522"/>
  <c r="BH591" i="522"/>
  <c r="BG591" i="522"/>
  <c r="BF591" i="522"/>
  <c r="BE591" i="522"/>
  <c r="AZ591" i="522" s="1"/>
  <c r="BU591" i="522" s="1"/>
  <c r="DG590" i="522"/>
  <c r="DF590" i="522"/>
  <c r="DE590" i="522"/>
  <c r="DD590" i="522"/>
  <c r="BC590" i="522" s="1"/>
  <c r="CP590" i="522"/>
  <c r="CO590" i="522"/>
  <c r="CN590" i="522"/>
  <c r="CM590" i="522"/>
  <c r="BB590" i="522" s="1"/>
  <c r="DC590" i="522" s="1"/>
  <c r="BY590" i="522"/>
  <c r="BX590" i="522"/>
  <c r="BW590" i="522"/>
  <c r="BV590" i="522"/>
  <c r="BA590" i="522" s="1"/>
  <c r="CL590" i="522" s="1"/>
  <c r="BH590" i="522"/>
  <c r="BG590" i="522"/>
  <c r="BF590" i="522"/>
  <c r="BE590" i="522"/>
  <c r="AZ590" i="522" s="1"/>
  <c r="BU590" i="522" s="1"/>
  <c r="DG587" i="522"/>
  <c r="DF587" i="522"/>
  <c r="DE587" i="522"/>
  <c r="DD587" i="522"/>
  <c r="BC587" i="522" s="1"/>
  <c r="CP587" i="522"/>
  <c r="CO587" i="522"/>
  <c r="CN587" i="522"/>
  <c r="CM587" i="522"/>
  <c r="BB587" i="522" s="1"/>
  <c r="DC587" i="522" s="1"/>
  <c r="BY587" i="522"/>
  <c r="BX587" i="522"/>
  <c r="BW587" i="522"/>
  <c r="BV587" i="522"/>
  <c r="BH587" i="522"/>
  <c r="BG587" i="522"/>
  <c r="BF587" i="522"/>
  <c r="BE587" i="522"/>
  <c r="AZ587" i="522" s="1"/>
  <c r="BU587" i="522" s="1"/>
  <c r="DG586" i="522"/>
  <c r="DF586" i="522"/>
  <c r="DE586" i="522"/>
  <c r="DD586" i="522"/>
  <c r="BC586" i="522" s="1"/>
  <c r="CP586" i="522"/>
  <c r="CO586" i="522"/>
  <c r="CN586" i="522"/>
  <c r="CM586" i="522"/>
  <c r="BB586" i="522" s="1"/>
  <c r="DC586" i="522" s="1"/>
  <c r="BY586" i="522"/>
  <c r="BX586" i="522"/>
  <c r="BW586" i="522"/>
  <c r="BV586" i="522"/>
  <c r="BA586" i="522" s="1"/>
  <c r="CL586" i="522" s="1"/>
  <c r="BH586" i="522"/>
  <c r="BG586" i="522"/>
  <c r="BF586" i="522"/>
  <c r="BE586" i="522"/>
  <c r="AZ586" i="522" s="1"/>
  <c r="BU586" i="522" s="1"/>
  <c r="DG583" i="522"/>
  <c r="DF583" i="522"/>
  <c r="DE583" i="522"/>
  <c r="DD583" i="522"/>
  <c r="BC583" i="522" s="1"/>
  <c r="CP583" i="522"/>
  <c r="CO583" i="522"/>
  <c r="CN583" i="522"/>
  <c r="CM583" i="522"/>
  <c r="BB583" i="522" s="1"/>
  <c r="DC583" i="522" s="1"/>
  <c r="BY583" i="522"/>
  <c r="BX583" i="522"/>
  <c r="BW583" i="522"/>
  <c r="BV583" i="522"/>
  <c r="BH583" i="522"/>
  <c r="BG583" i="522"/>
  <c r="BF583" i="522"/>
  <c r="BE583" i="522"/>
  <c r="AZ583" i="522" s="1"/>
  <c r="BU583" i="522" s="1"/>
  <c r="DG582" i="522"/>
  <c r="DF582" i="522"/>
  <c r="DE582" i="522"/>
  <c r="DD582" i="522"/>
  <c r="BC582" i="522" s="1"/>
  <c r="CP582" i="522"/>
  <c r="CO582" i="522"/>
  <c r="CN582" i="522"/>
  <c r="CM582" i="522"/>
  <c r="BB582" i="522" s="1"/>
  <c r="DC582" i="522" s="1"/>
  <c r="BY582" i="522"/>
  <c r="BX582" i="522"/>
  <c r="BW582" i="522"/>
  <c r="BV582" i="522"/>
  <c r="BA582" i="522" s="1"/>
  <c r="CL582" i="522" s="1"/>
  <c r="BH582" i="522"/>
  <c r="BG582" i="522"/>
  <c r="BF582" i="522"/>
  <c r="BE582" i="522"/>
  <c r="AZ582" i="522" s="1"/>
  <c r="BU582" i="522" s="1"/>
  <c r="DG579" i="522"/>
  <c r="DF579" i="522"/>
  <c r="DE579" i="522"/>
  <c r="DD579" i="522"/>
  <c r="BC579" i="522" s="1"/>
  <c r="CP579" i="522"/>
  <c r="CO579" i="522"/>
  <c r="CN579" i="522"/>
  <c r="CM579" i="522"/>
  <c r="BB579" i="522" s="1"/>
  <c r="DC579" i="522" s="1"/>
  <c r="BY579" i="522"/>
  <c r="BX579" i="522"/>
  <c r="BW579" i="522"/>
  <c r="BV579" i="522"/>
  <c r="BH579" i="522"/>
  <c r="BG579" i="522"/>
  <c r="BF579" i="522"/>
  <c r="BE579" i="522"/>
  <c r="AZ579" i="522" s="1"/>
  <c r="BU579" i="522" s="1"/>
  <c r="DG578" i="522"/>
  <c r="DF578" i="522"/>
  <c r="DE578" i="522"/>
  <c r="DD578" i="522"/>
  <c r="BC578" i="522" s="1"/>
  <c r="CP578" i="522"/>
  <c r="CO578" i="522"/>
  <c r="CN578" i="522"/>
  <c r="CM578" i="522"/>
  <c r="BB578" i="522" s="1"/>
  <c r="DC578" i="522" s="1"/>
  <c r="BY578" i="522"/>
  <c r="BX578" i="522"/>
  <c r="BW578" i="522"/>
  <c r="BV578" i="522"/>
  <c r="BA578" i="522" s="1"/>
  <c r="CL578" i="522" s="1"/>
  <c r="BH578" i="522"/>
  <c r="BG578" i="522"/>
  <c r="BF578" i="522"/>
  <c r="BE578" i="522"/>
  <c r="AZ578" i="522" s="1"/>
  <c r="BU578" i="522" s="1"/>
  <c r="DG575" i="522"/>
  <c r="DF575" i="522"/>
  <c r="DE575" i="522"/>
  <c r="DD575" i="522"/>
  <c r="BC575" i="522" s="1"/>
  <c r="CP575" i="522"/>
  <c r="CO575" i="522"/>
  <c r="CN575" i="522"/>
  <c r="CM575" i="522"/>
  <c r="BB575" i="522" s="1"/>
  <c r="DC575" i="522" s="1"/>
  <c r="BY575" i="522"/>
  <c r="BX575" i="522"/>
  <c r="BW575" i="522"/>
  <c r="BV575" i="522"/>
  <c r="BA575" i="522" s="1"/>
  <c r="CL575" i="522" s="1"/>
  <c r="BH575" i="522"/>
  <c r="BG575" i="522"/>
  <c r="BF575" i="522"/>
  <c r="BE575" i="522"/>
  <c r="AZ575" i="522" s="1"/>
  <c r="BU575" i="522" s="1"/>
  <c r="DG574" i="522"/>
  <c r="DF574" i="522"/>
  <c r="DE574" i="522"/>
  <c r="DD574" i="522"/>
  <c r="BC574" i="522" s="1"/>
  <c r="CP574" i="522"/>
  <c r="CO574" i="522"/>
  <c r="CN574" i="522"/>
  <c r="CM574" i="522"/>
  <c r="BB574" i="522" s="1"/>
  <c r="DC574" i="522" s="1"/>
  <c r="BY574" i="522"/>
  <c r="BX574" i="522"/>
  <c r="BW574" i="522"/>
  <c r="BV574" i="522"/>
  <c r="BA574" i="522" s="1"/>
  <c r="CL574" i="522" s="1"/>
  <c r="BH574" i="522"/>
  <c r="BG574" i="522"/>
  <c r="BF574" i="522"/>
  <c r="BE574" i="522"/>
  <c r="AZ574" i="522" s="1"/>
  <c r="BU574" i="522" s="1"/>
  <c r="DG573" i="522"/>
  <c r="DF573" i="522"/>
  <c r="DE573" i="522"/>
  <c r="DD573" i="522"/>
  <c r="BC573" i="522" s="1"/>
  <c r="CP573" i="522"/>
  <c r="CO573" i="522"/>
  <c r="CN573" i="522"/>
  <c r="CM573" i="522"/>
  <c r="BB573" i="522" s="1"/>
  <c r="DC573" i="522" s="1"/>
  <c r="BY573" i="522"/>
  <c r="BX573" i="522"/>
  <c r="BW573" i="522"/>
  <c r="BV573" i="522"/>
  <c r="BH573" i="522"/>
  <c r="BG573" i="522"/>
  <c r="BF573" i="522"/>
  <c r="BE573" i="522"/>
  <c r="AZ573" i="522" s="1"/>
  <c r="BU573" i="522" s="1"/>
  <c r="DG572" i="522"/>
  <c r="DF572" i="522"/>
  <c r="DE572" i="522"/>
  <c r="DD572" i="522"/>
  <c r="BC572" i="522" s="1"/>
  <c r="CP572" i="522"/>
  <c r="CO572" i="522"/>
  <c r="CN572" i="522"/>
  <c r="CM572" i="522"/>
  <c r="BB572" i="522" s="1"/>
  <c r="DC572" i="522" s="1"/>
  <c r="BY572" i="522"/>
  <c r="BX572" i="522"/>
  <c r="BW572" i="522"/>
  <c r="BV572" i="522"/>
  <c r="BA572" i="522" s="1"/>
  <c r="CL572" i="522" s="1"/>
  <c r="BH572" i="522"/>
  <c r="BG572" i="522"/>
  <c r="BF572" i="522"/>
  <c r="BE572" i="522"/>
  <c r="AZ572" i="522" s="1"/>
  <c r="BU572" i="522" s="1"/>
  <c r="DG569" i="522"/>
  <c r="DF569" i="522"/>
  <c r="DE569" i="522"/>
  <c r="DD569" i="522"/>
  <c r="BC569" i="522" s="1"/>
  <c r="CP569" i="522"/>
  <c r="CO569" i="522"/>
  <c r="CN569" i="522"/>
  <c r="CM569" i="522"/>
  <c r="BB569" i="522" s="1"/>
  <c r="DC569" i="522" s="1"/>
  <c r="BY569" i="522"/>
  <c r="BX569" i="522"/>
  <c r="BW569" i="522"/>
  <c r="BV569" i="522"/>
  <c r="BA569" i="522" s="1"/>
  <c r="CL569" i="522" s="1"/>
  <c r="BH569" i="522"/>
  <c r="BG569" i="522"/>
  <c r="BF569" i="522"/>
  <c r="BE569" i="522"/>
  <c r="AZ569" i="522" s="1"/>
  <c r="BU569" i="522" s="1"/>
  <c r="DG568" i="522"/>
  <c r="DF568" i="522"/>
  <c r="DE568" i="522"/>
  <c r="DD568" i="522"/>
  <c r="BC568" i="522" s="1"/>
  <c r="CP568" i="522"/>
  <c r="CO568" i="522"/>
  <c r="CN568" i="522"/>
  <c r="CM568" i="522"/>
  <c r="BB568" i="522" s="1"/>
  <c r="DC568" i="522" s="1"/>
  <c r="BY568" i="522"/>
  <c r="BX568" i="522"/>
  <c r="BW568" i="522"/>
  <c r="BV568" i="522"/>
  <c r="BA568" i="522" s="1"/>
  <c r="CL568" i="522" s="1"/>
  <c r="BH568" i="522"/>
  <c r="BG568" i="522"/>
  <c r="BF568" i="522"/>
  <c r="BE568" i="522"/>
  <c r="AZ568" i="522" s="1"/>
  <c r="BU568" i="522" s="1"/>
  <c r="DG567" i="522"/>
  <c r="DF567" i="522"/>
  <c r="DE567" i="522"/>
  <c r="DD567" i="522"/>
  <c r="BC567" i="522" s="1"/>
  <c r="CP567" i="522"/>
  <c r="CO567" i="522"/>
  <c r="CN567" i="522"/>
  <c r="CM567" i="522"/>
  <c r="BB567" i="522" s="1"/>
  <c r="DC567" i="522" s="1"/>
  <c r="BY567" i="522"/>
  <c r="BX567" i="522"/>
  <c r="BW567" i="522"/>
  <c r="BV567" i="522"/>
  <c r="BH567" i="522"/>
  <c r="BG567" i="522"/>
  <c r="BF567" i="522"/>
  <c r="BE567" i="522"/>
  <c r="AZ567" i="522" s="1"/>
  <c r="BU567" i="522" s="1"/>
  <c r="DG566" i="522"/>
  <c r="DF566" i="522"/>
  <c r="DE566" i="522"/>
  <c r="DD566" i="522"/>
  <c r="BC566" i="522" s="1"/>
  <c r="CP566" i="522"/>
  <c r="CO566" i="522"/>
  <c r="CN566" i="522"/>
  <c r="CM566" i="522"/>
  <c r="BB566" i="522" s="1"/>
  <c r="DC566" i="522" s="1"/>
  <c r="BY566" i="522"/>
  <c r="BX566" i="522"/>
  <c r="BW566" i="522"/>
  <c r="BV566" i="522"/>
  <c r="BA566" i="522" s="1"/>
  <c r="CL566" i="522" s="1"/>
  <c r="BH566" i="522"/>
  <c r="BG566" i="522"/>
  <c r="BF566" i="522"/>
  <c r="BE566" i="522"/>
  <c r="AZ566" i="522" s="1"/>
  <c r="BU566" i="522" s="1"/>
  <c r="DG563" i="522"/>
  <c r="DF563" i="522"/>
  <c r="DE563" i="522"/>
  <c r="DD563" i="522"/>
  <c r="BC563" i="522" s="1"/>
  <c r="CP563" i="522"/>
  <c r="CO563" i="522"/>
  <c r="CN563" i="522"/>
  <c r="CM563" i="522"/>
  <c r="BB563" i="522" s="1"/>
  <c r="DC563" i="522" s="1"/>
  <c r="BY563" i="522"/>
  <c r="BX563" i="522"/>
  <c r="BW563" i="522"/>
  <c r="BV563" i="522"/>
  <c r="BA563" i="522" s="1"/>
  <c r="CL563" i="522" s="1"/>
  <c r="BH563" i="522"/>
  <c r="BG563" i="522"/>
  <c r="BF563" i="522"/>
  <c r="BE563" i="522"/>
  <c r="AZ563" i="522" s="1"/>
  <c r="BU563" i="522" s="1"/>
  <c r="DG562" i="522"/>
  <c r="DF562" i="522"/>
  <c r="DE562" i="522"/>
  <c r="DD562" i="522"/>
  <c r="BC562" i="522" s="1"/>
  <c r="CP562" i="522"/>
  <c r="CO562" i="522"/>
  <c r="CN562" i="522"/>
  <c r="CM562" i="522"/>
  <c r="BB562" i="522" s="1"/>
  <c r="DC562" i="522" s="1"/>
  <c r="BY562" i="522"/>
  <c r="BX562" i="522"/>
  <c r="BW562" i="522"/>
  <c r="BV562" i="522"/>
  <c r="BA562" i="522" s="1"/>
  <c r="CL562" i="522" s="1"/>
  <c r="BH562" i="522"/>
  <c r="BG562" i="522"/>
  <c r="BF562" i="522"/>
  <c r="BE562" i="522"/>
  <c r="AZ562" i="522" s="1"/>
  <c r="BU562" i="522" s="1"/>
  <c r="DG559" i="522"/>
  <c r="DF559" i="522"/>
  <c r="DE559" i="522"/>
  <c r="DD559" i="522"/>
  <c r="BC559" i="522" s="1"/>
  <c r="CP559" i="522"/>
  <c r="CO559" i="522"/>
  <c r="CN559" i="522"/>
  <c r="CM559" i="522"/>
  <c r="BB559" i="522" s="1"/>
  <c r="DC559" i="522" s="1"/>
  <c r="BY559" i="522"/>
  <c r="BX559" i="522"/>
  <c r="BW559" i="522"/>
  <c r="BV559" i="522"/>
  <c r="BH559" i="522"/>
  <c r="BG559" i="522"/>
  <c r="BF559" i="522"/>
  <c r="BE559" i="522"/>
  <c r="AZ559" i="522" s="1"/>
  <c r="BU559" i="522" s="1"/>
  <c r="DG558" i="522"/>
  <c r="DF558" i="522"/>
  <c r="DE558" i="522"/>
  <c r="DD558" i="522"/>
  <c r="BC558" i="522" s="1"/>
  <c r="CP558" i="522"/>
  <c r="CO558" i="522"/>
  <c r="CN558" i="522"/>
  <c r="CM558" i="522"/>
  <c r="BB558" i="522" s="1"/>
  <c r="DC558" i="522" s="1"/>
  <c r="BY558" i="522"/>
  <c r="BX558" i="522"/>
  <c r="BW558" i="522"/>
  <c r="BV558" i="522"/>
  <c r="BA558" i="522" s="1"/>
  <c r="CL558" i="522" s="1"/>
  <c r="BH558" i="522"/>
  <c r="BG558" i="522"/>
  <c r="BF558" i="522"/>
  <c r="BE558" i="522"/>
  <c r="AZ558" i="522" s="1"/>
  <c r="BU558" i="522" s="1"/>
  <c r="DG555" i="522"/>
  <c r="DF555" i="522"/>
  <c r="DE555" i="522"/>
  <c r="DD555" i="522"/>
  <c r="BC555" i="522" s="1"/>
  <c r="CP555" i="522"/>
  <c r="CO555" i="522"/>
  <c r="CN555" i="522"/>
  <c r="CM555" i="522"/>
  <c r="BB555" i="522" s="1"/>
  <c r="DC555" i="522" s="1"/>
  <c r="BY555" i="522"/>
  <c r="BX555" i="522"/>
  <c r="BW555" i="522"/>
  <c r="BV555" i="522"/>
  <c r="BA555" i="522" s="1"/>
  <c r="CL555" i="522" s="1"/>
  <c r="BH555" i="522"/>
  <c r="BG555" i="522"/>
  <c r="BF555" i="522"/>
  <c r="BE555" i="522"/>
  <c r="AZ555" i="522" s="1"/>
  <c r="BU555" i="522" s="1"/>
  <c r="DG554" i="522"/>
  <c r="DF554" i="522"/>
  <c r="DE554" i="522"/>
  <c r="DD554" i="522"/>
  <c r="BC554" i="522" s="1"/>
  <c r="CP554" i="522"/>
  <c r="CO554" i="522"/>
  <c r="CN554" i="522"/>
  <c r="CM554" i="522"/>
  <c r="BB554" i="522" s="1"/>
  <c r="DC554" i="522" s="1"/>
  <c r="BY554" i="522"/>
  <c r="BX554" i="522"/>
  <c r="BW554" i="522"/>
  <c r="BV554" i="522"/>
  <c r="BA554" i="522" s="1"/>
  <c r="CL554" i="522" s="1"/>
  <c r="BH554" i="522"/>
  <c r="BG554" i="522"/>
  <c r="BF554" i="522"/>
  <c r="BE554" i="522"/>
  <c r="AZ554" i="522" s="1"/>
  <c r="BU554" i="522" s="1"/>
  <c r="DG551" i="522"/>
  <c r="DF551" i="522"/>
  <c r="DE551" i="522"/>
  <c r="DD551" i="522"/>
  <c r="BC551" i="522" s="1"/>
  <c r="CP551" i="522"/>
  <c r="CO551" i="522"/>
  <c r="CN551" i="522"/>
  <c r="CM551" i="522"/>
  <c r="BB551" i="522" s="1"/>
  <c r="DC551" i="522" s="1"/>
  <c r="BY551" i="522"/>
  <c r="BX551" i="522"/>
  <c r="BW551" i="522"/>
  <c r="BV551" i="522"/>
  <c r="BH551" i="522"/>
  <c r="BG551" i="522"/>
  <c r="BF551" i="522"/>
  <c r="BE551" i="522"/>
  <c r="AZ551" i="522" s="1"/>
  <c r="BU551" i="522" s="1"/>
  <c r="DG550" i="522"/>
  <c r="DF550" i="522"/>
  <c r="DE550" i="522"/>
  <c r="DD550" i="522"/>
  <c r="BC550" i="522" s="1"/>
  <c r="CP550" i="522"/>
  <c r="CO550" i="522"/>
  <c r="CN550" i="522"/>
  <c r="CM550" i="522"/>
  <c r="BB550" i="522" s="1"/>
  <c r="DC550" i="522" s="1"/>
  <c r="BY550" i="522"/>
  <c r="BX550" i="522"/>
  <c r="BW550" i="522"/>
  <c r="BV550" i="522"/>
  <c r="BA550" i="522" s="1"/>
  <c r="CL550" i="522" s="1"/>
  <c r="BH550" i="522"/>
  <c r="BG550" i="522"/>
  <c r="BF550" i="522"/>
  <c r="BE550" i="522"/>
  <c r="AZ550" i="522" s="1"/>
  <c r="BU550" i="522" s="1"/>
  <c r="DG547" i="522"/>
  <c r="DF547" i="522"/>
  <c r="DE547" i="522"/>
  <c r="DD547" i="522"/>
  <c r="BC547" i="522" s="1"/>
  <c r="CP547" i="522"/>
  <c r="CO547" i="522"/>
  <c r="CN547" i="522"/>
  <c r="CM547" i="522"/>
  <c r="BB547" i="522" s="1"/>
  <c r="DC547" i="522" s="1"/>
  <c r="BY547" i="522"/>
  <c r="BX547" i="522"/>
  <c r="BW547" i="522"/>
  <c r="BV547" i="522"/>
  <c r="BA547" i="522" s="1"/>
  <c r="CL547" i="522" s="1"/>
  <c r="BH547" i="522"/>
  <c r="BG547" i="522"/>
  <c r="BF547" i="522"/>
  <c r="BE547" i="522"/>
  <c r="AZ547" i="522" s="1"/>
  <c r="BU547" i="522" s="1"/>
  <c r="DG546" i="522"/>
  <c r="DF546" i="522"/>
  <c r="DE546" i="522"/>
  <c r="DD546" i="522"/>
  <c r="BC546" i="522" s="1"/>
  <c r="CP546" i="522"/>
  <c r="CO546" i="522"/>
  <c r="CN546" i="522"/>
  <c r="CM546" i="522"/>
  <c r="BB546" i="522" s="1"/>
  <c r="DC546" i="522" s="1"/>
  <c r="BY546" i="522"/>
  <c r="BX546" i="522"/>
  <c r="BW546" i="522"/>
  <c r="BV546" i="522"/>
  <c r="BA546" i="522" s="1"/>
  <c r="CL546" i="522" s="1"/>
  <c r="BH546" i="522"/>
  <c r="BG546" i="522"/>
  <c r="BF546" i="522"/>
  <c r="BE546" i="522"/>
  <c r="AZ546" i="522" s="1"/>
  <c r="BU546" i="522" s="1"/>
  <c r="DG543" i="522"/>
  <c r="DF543" i="522"/>
  <c r="DE543" i="522"/>
  <c r="DD543" i="522"/>
  <c r="BC543" i="522" s="1"/>
  <c r="CP543" i="522"/>
  <c r="CO543" i="522"/>
  <c r="CN543" i="522"/>
  <c r="CM543" i="522"/>
  <c r="BB543" i="522" s="1"/>
  <c r="DC543" i="522" s="1"/>
  <c r="BY543" i="522"/>
  <c r="BX543" i="522"/>
  <c r="BW543" i="522"/>
  <c r="BV543" i="522"/>
  <c r="BH543" i="522"/>
  <c r="BG543" i="522"/>
  <c r="BF543" i="522"/>
  <c r="BE543" i="522"/>
  <c r="AZ543" i="522" s="1"/>
  <c r="BU543" i="522" s="1"/>
  <c r="DG542" i="522"/>
  <c r="DF542" i="522"/>
  <c r="DE542" i="522"/>
  <c r="DD542" i="522"/>
  <c r="BC542" i="522" s="1"/>
  <c r="CP542" i="522"/>
  <c r="CO542" i="522"/>
  <c r="CN542" i="522"/>
  <c r="CM542" i="522"/>
  <c r="BB542" i="522" s="1"/>
  <c r="DC542" i="522" s="1"/>
  <c r="BY542" i="522"/>
  <c r="BX542" i="522"/>
  <c r="BW542" i="522"/>
  <c r="BV542" i="522"/>
  <c r="BA542" i="522" s="1"/>
  <c r="CL542" i="522" s="1"/>
  <c r="BH542" i="522"/>
  <c r="BG542" i="522"/>
  <c r="BF542" i="522"/>
  <c r="BE542" i="522"/>
  <c r="AZ542" i="522" s="1"/>
  <c r="BU542" i="522" s="1"/>
  <c r="DG539" i="522"/>
  <c r="DF539" i="522"/>
  <c r="DE539" i="522"/>
  <c r="DD539" i="522"/>
  <c r="BC539" i="522" s="1"/>
  <c r="CP539" i="522"/>
  <c r="CO539" i="522"/>
  <c r="CN539" i="522"/>
  <c r="CM539" i="522"/>
  <c r="BB539" i="522" s="1"/>
  <c r="DC539" i="522" s="1"/>
  <c r="BY539" i="522"/>
  <c r="BX539" i="522"/>
  <c r="BW539" i="522"/>
  <c r="BV539" i="522"/>
  <c r="BA539" i="522" s="1"/>
  <c r="CL539" i="522" s="1"/>
  <c r="BH539" i="522"/>
  <c r="BG539" i="522"/>
  <c r="BF539" i="522"/>
  <c r="BE539" i="522"/>
  <c r="AZ539" i="522" s="1"/>
  <c r="BU539" i="522" s="1"/>
  <c r="DG538" i="522"/>
  <c r="DF538" i="522"/>
  <c r="DE538" i="522"/>
  <c r="DD538" i="522"/>
  <c r="BC538" i="522" s="1"/>
  <c r="CP538" i="522"/>
  <c r="CO538" i="522"/>
  <c r="CN538" i="522"/>
  <c r="CM538" i="522"/>
  <c r="BB538" i="522" s="1"/>
  <c r="DC538" i="522" s="1"/>
  <c r="BY538" i="522"/>
  <c r="BX538" i="522"/>
  <c r="BW538" i="522"/>
  <c r="BV538" i="522"/>
  <c r="BA538" i="522" s="1"/>
  <c r="CL538" i="522" s="1"/>
  <c r="BH538" i="522"/>
  <c r="BG538" i="522"/>
  <c r="BF538" i="522"/>
  <c r="BE538" i="522"/>
  <c r="AZ538" i="522" s="1"/>
  <c r="BU538" i="522" s="1"/>
  <c r="DG535" i="522"/>
  <c r="DF535" i="522"/>
  <c r="DE535" i="522"/>
  <c r="DD535" i="522"/>
  <c r="BC535" i="522" s="1"/>
  <c r="CP535" i="522"/>
  <c r="CO535" i="522"/>
  <c r="CN535" i="522"/>
  <c r="CM535" i="522"/>
  <c r="BB535" i="522" s="1"/>
  <c r="DC535" i="522" s="1"/>
  <c r="BY535" i="522"/>
  <c r="BX535" i="522"/>
  <c r="BW535" i="522"/>
  <c r="BV535" i="522"/>
  <c r="BH535" i="522"/>
  <c r="BG535" i="522"/>
  <c r="BF535" i="522"/>
  <c r="BE535" i="522"/>
  <c r="AZ535" i="522" s="1"/>
  <c r="BU535" i="522" s="1"/>
  <c r="DG534" i="522"/>
  <c r="DF534" i="522"/>
  <c r="DE534" i="522"/>
  <c r="DD534" i="522"/>
  <c r="BC534" i="522" s="1"/>
  <c r="CP534" i="522"/>
  <c r="CO534" i="522"/>
  <c r="CN534" i="522"/>
  <c r="CM534" i="522"/>
  <c r="BB534" i="522" s="1"/>
  <c r="DC534" i="522" s="1"/>
  <c r="BY534" i="522"/>
  <c r="BX534" i="522"/>
  <c r="BW534" i="522"/>
  <c r="BV534" i="522"/>
  <c r="BA534" i="522" s="1"/>
  <c r="CL534" i="522" s="1"/>
  <c r="BH534" i="522"/>
  <c r="BG534" i="522"/>
  <c r="BF534" i="522"/>
  <c r="BE534" i="522"/>
  <c r="AZ534" i="522" s="1"/>
  <c r="BU534" i="522" s="1"/>
  <c r="DG531" i="522"/>
  <c r="DF531" i="522"/>
  <c r="DE531" i="522"/>
  <c r="DD531" i="522"/>
  <c r="BC531" i="522" s="1"/>
  <c r="CP531" i="522"/>
  <c r="CO531" i="522"/>
  <c r="CN531" i="522"/>
  <c r="CM531" i="522"/>
  <c r="BB531" i="522" s="1"/>
  <c r="DC531" i="522" s="1"/>
  <c r="BY531" i="522"/>
  <c r="BX531" i="522"/>
  <c r="BW531" i="522"/>
  <c r="BV531" i="522"/>
  <c r="BA531" i="522" s="1"/>
  <c r="CL531" i="522" s="1"/>
  <c r="BH531" i="522"/>
  <c r="BG531" i="522"/>
  <c r="BF531" i="522"/>
  <c r="BE531" i="522"/>
  <c r="AZ531" i="522" s="1"/>
  <c r="BU531" i="522" s="1"/>
  <c r="DG530" i="522"/>
  <c r="DF530" i="522"/>
  <c r="DE530" i="522"/>
  <c r="DD530" i="522"/>
  <c r="BC530" i="522" s="1"/>
  <c r="CP530" i="522"/>
  <c r="CO530" i="522"/>
  <c r="CN530" i="522"/>
  <c r="CM530" i="522"/>
  <c r="BB530" i="522" s="1"/>
  <c r="DC530" i="522" s="1"/>
  <c r="BY530" i="522"/>
  <c r="BX530" i="522"/>
  <c r="BW530" i="522"/>
  <c r="BV530" i="522"/>
  <c r="BA530" i="522" s="1"/>
  <c r="CL530" i="522" s="1"/>
  <c r="BH530" i="522"/>
  <c r="BG530" i="522"/>
  <c r="BF530" i="522"/>
  <c r="BE530" i="522"/>
  <c r="AZ530" i="522" s="1"/>
  <c r="BU530" i="522" s="1"/>
  <c r="DG527" i="522"/>
  <c r="DF527" i="522"/>
  <c r="DE527" i="522"/>
  <c r="DD527" i="522"/>
  <c r="BC527" i="522" s="1"/>
  <c r="CP527" i="522"/>
  <c r="CO527" i="522"/>
  <c r="CN527" i="522"/>
  <c r="CM527" i="522"/>
  <c r="BB527" i="522" s="1"/>
  <c r="DC527" i="522" s="1"/>
  <c r="BY527" i="522"/>
  <c r="BX527" i="522"/>
  <c r="BW527" i="522"/>
  <c r="BV527" i="522"/>
  <c r="BH527" i="522"/>
  <c r="BG527" i="522"/>
  <c r="BF527" i="522"/>
  <c r="BE527" i="522"/>
  <c r="AZ527" i="522" s="1"/>
  <c r="BU527" i="522" s="1"/>
  <c r="DG526" i="522"/>
  <c r="DF526" i="522"/>
  <c r="DE526" i="522"/>
  <c r="DD526" i="522"/>
  <c r="BC526" i="522" s="1"/>
  <c r="CP526" i="522"/>
  <c r="CO526" i="522"/>
  <c r="CN526" i="522"/>
  <c r="CM526" i="522"/>
  <c r="BB526" i="522" s="1"/>
  <c r="DC526" i="522" s="1"/>
  <c r="BY526" i="522"/>
  <c r="BX526" i="522"/>
  <c r="BW526" i="522"/>
  <c r="BV526" i="522"/>
  <c r="BA526" i="522" s="1"/>
  <c r="CL526" i="522" s="1"/>
  <c r="BH526" i="522"/>
  <c r="BG526" i="522"/>
  <c r="BF526" i="522"/>
  <c r="BE526" i="522"/>
  <c r="AZ526" i="522" s="1"/>
  <c r="BU526" i="522" s="1"/>
  <c r="DG523" i="522"/>
  <c r="DF523" i="522"/>
  <c r="DE523" i="522"/>
  <c r="DD523" i="522"/>
  <c r="BC523" i="522" s="1"/>
  <c r="CP523" i="522"/>
  <c r="CO523" i="522"/>
  <c r="CN523" i="522"/>
  <c r="CM523" i="522"/>
  <c r="BB523" i="522" s="1"/>
  <c r="DC523" i="522" s="1"/>
  <c r="BY523" i="522"/>
  <c r="BX523" i="522"/>
  <c r="BW523" i="522"/>
  <c r="BV523" i="522"/>
  <c r="BA523" i="522" s="1"/>
  <c r="CL523" i="522" s="1"/>
  <c r="BH523" i="522"/>
  <c r="BG523" i="522"/>
  <c r="BF523" i="522"/>
  <c r="BE523" i="522"/>
  <c r="AZ523" i="522" s="1"/>
  <c r="BU523" i="522" s="1"/>
  <c r="DG522" i="522"/>
  <c r="DF522" i="522"/>
  <c r="DE522" i="522"/>
  <c r="DD522" i="522"/>
  <c r="BC522" i="522" s="1"/>
  <c r="CP522" i="522"/>
  <c r="CO522" i="522"/>
  <c r="CN522" i="522"/>
  <c r="CM522" i="522"/>
  <c r="BB522" i="522" s="1"/>
  <c r="DC522" i="522" s="1"/>
  <c r="BY522" i="522"/>
  <c r="BX522" i="522"/>
  <c r="BW522" i="522"/>
  <c r="BV522" i="522"/>
  <c r="BA522" i="522" s="1"/>
  <c r="CL522" i="522" s="1"/>
  <c r="BH522" i="522"/>
  <c r="BG522" i="522"/>
  <c r="BF522" i="522"/>
  <c r="BE522" i="522"/>
  <c r="AZ522" i="522" s="1"/>
  <c r="BU522" i="522" s="1"/>
  <c r="DG519" i="522"/>
  <c r="DF519" i="522"/>
  <c r="DE519" i="522"/>
  <c r="DD519" i="522"/>
  <c r="BC519" i="522" s="1"/>
  <c r="CP519" i="522"/>
  <c r="CO519" i="522"/>
  <c r="CN519" i="522"/>
  <c r="CM519" i="522"/>
  <c r="BB519" i="522" s="1"/>
  <c r="DC519" i="522" s="1"/>
  <c r="BY519" i="522"/>
  <c r="BX519" i="522"/>
  <c r="BW519" i="522"/>
  <c r="BV519" i="522"/>
  <c r="BH519" i="522"/>
  <c r="BG519" i="522"/>
  <c r="BF519" i="522"/>
  <c r="BE519" i="522"/>
  <c r="AZ519" i="522" s="1"/>
  <c r="BU519" i="522" s="1"/>
  <c r="DG518" i="522"/>
  <c r="DF518" i="522"/>
  <c r="DE518" i="522"/>
  <c r="DD518" i="522"/>
  <c r="BC518" i="522" s="1"/>
  <c r="CP518" i="522"/>
  <c r="CO518" i="522"/>
  <c r="CN518" i="522"/>
  <c r="CM518" i="522"/>
  <c r="BB518" i="522" s="1"/>
  <c r="DC518" i="522" s="1"/>
  <c r="BY518" i="522"/>
  <c r="BX518" i="522"/>
  <c r="BW518" i="522"/>
  <c r="BV518" i="522"/>
  <c r="BA518" i="522" s="1"/>
  <c r="CL518" i="522" s="1"/>
  <c r="BH518" i="522"/>
  <c r="BG518" i="522"/>
  <c r="BF518" i="522"/>
  <c r="BE518" i="522"/>
  <c r="AZ518" i="522" s="1"/>
  <c r="BU518" i="522" s="1"/>
  <c r="DG515" i="522"/>
  <c r="DF515" i="522"/>
  <c r="DE515" i="522"/>
  <c r="DD515" i="522"/>
  <c r="BC515" i="522" s="1"/>
  <c r="CP515" i="522"/>
  <c r="CO515" i="522"/>
  <c r="CN515" i="522"/>
  <c r="CM515" i="522"/>
  <c r="BB515" i="522" s="1"/>
  <c r="DC515" i="522" s="1"/>
  <c r="BY515" i="522"/>
  <c r="BX515" i="522"/>
  <c r="BW515" i="522"/>
  <c r="BV515" i="522"/>
  <c r="BA515" i="522" s="1"/>
  <c r="CL515" i="522" s="1"/>
  <c r="BH515" i="522"/>
  <c r="BG515" i="522"/>
  <c r="BF515" i="522"/>
  <c r="BE515" i="522"/>
  <c r="AZ515" i="522" s="1"/>
  <c r="BU515" i="522" s="1"/>
  <c r="DG514" i="522"/>
  <c r="DF514" i="522"/>
  <c r="DE514" i="522"/>
  <c r="DD514" i="522"/>
  <c r="BC514" i="522" s="1"/>
  <c r="CP514" i="522"/>
  <c r="CO514" i="522"/>
  <c r="CN514" i="522"/>
  <c r="CM514" i="522"/>
  <c r="BB514" i="522" s="1"/>
  <c r="DC514" i="522" s="1"/>
  <c r="BY514" i="522"/>
  <c r="BX514" i="522"/>
  <c r="BW514" i="522"/>
  <c r="BV514" i="522"/>
  <c r="BA514" i="522" s="1"/>
  <c r="CL514" i="522" s="1"/>
  <c r="BH514" i="522"/>
  <c r="BG514" i="522"/>
  <c r="BF514" i="522"/>
  <c r="BE514" i="522"/>
  <c r="AZ514" i="522" s="1"/>
  <c r="BU514" i="522" s="1"/>
  <c r="DG511" i="522"/>
  <c r="DF511" i="522"/>
  <c r="DE511" i="522"/>
  <c r="DD511" i="522"/>
  <c r="BC511" i="522" s="1"/>
  <c r="CP511" i="522"/>
  <c r="CO511" i="522"/>
  <c r="CN511" i="522"/>
  <c r="CM511" i="522"/>
  <c r="BB511" i="522" s="1"/>
  <c r="DC511" i="522" s="1"/>
  <c r="BY511" i="522"/>
  <c r="BX511" i="522"/>
  <c r="BW511" i="522"/>
  <c r="BV511" i="522"/>
  <c r="BH511" i="522"/>
  <c r="BG511" i="522"/>
  <c r="BF511" i="522"/>
  <c r="BE511" i="522"/>
  <c r="AZ511" i="522" s="1"/>
  <c r="BU511" i="522" s="1"/>
  <c r="DG510" i="522"/>
  <c r="DF510" i="522"/>
  <c r="DE510" i="522"/>
  <c r="DD510" i="522"/>
  <c r="BC510" i="522" s="1"/>
  <c r="CP510" i="522"/>
  <c r="CO510" i="522"/>
  <c r="CN510" i="522"/>
  <c r="CM510" i="522"/>
  <c r="BB510" i="522" s="1"/>
  <c r="DC510" i="522" s="1"/>
  <c r="BY510" i="522"/>
  <c r="BX510" i="522"/>
  <c r="BW510" i="522"/>
  <c r="BV510" i="522"/>
  <c r="BA510" i="522" s="1"/>
  <c r="CL510" i="522" s="1"/>
  <c r="BH510" i="522"/>
  <c r="BG510" i="522"/>
  <c r="BF510" i="522"/>
  <c r="BE510" i="522"/>
  <c r="AZ510" i="522" s="1"/>
  <c r="BU510" i="522" s="1"/>
  <c r="DG507" i="522"/>
  <c r="DF507" i="522"/>
  <c r="DE507" i="522"/>
  <c r="DD507" i="522"/>
  <c r="BC507" i="522" s="1"/>
  <c r="CP507" i="522"/>
  <c r="CO507" i="522"/>
  <c r="CN507" i="522"/>
  <c r="CM507" i="522"/>
  <c r="BB507" i="522" s="1"/>
  <c r="DC507" i="522" s="1"/>
  <c r="BY507" i="522"/>
  <c r="BX507" i="522"/>
  <c r="BW507" i="522"/>
  <c r="BV507" i="522"/>
  <c r="BA507" i="522" s="1"/>
  <c r="CL507" i="522" s="1"/>
  <c r="BH507" i="522"/>
  <c r="BG507" i="522"/>
  <c r="BF507" i="522"/>
  <c r="BE507" i="522"/>
  <c r="AZ507" i="522" s="1"/>
  <c r="BU507" i="522" s="1"/>
  <c r="DG506" i="522"/>
  <c r="DF506" i="522"/>
  <c r="DE506" i="522"/>
  <c r="DD506" i="522"/>
  <c r="BC506" i="522" s="1"/>
  <c r="CP506" i="522"/>
  <c r="CO506" i="522"/>
  <c r="CN506" i="522"/>
  <c r="CM506" i="522"/>
  <c r="BB506" i="522" s="1"/>
  <c r="DC506" i="522" s="1"/>
  <c r="BY506" i="522"/>
  <c r="BX506" i="522"/>
  <c r="BW506" i="522"/>
  <c r="BV506" i="522"/>
  <c r="BA506" i="522" s="1"/>
  <c r="CL506" i="522" s="1"/>
  <c r="BH506" i="522"/>
  <c r="BG506" i="522"/>
  <c r="BF506" i="522"/>
  <c r="BE506" i="522"/>
  <c r="AZ506" i="522" s="1"/>
  <c r="BU506" i="522" s="1"/>
  <c r="DG503" i="522"/>
  <c r="DF503" i="522"/>
  <c r="DE503" i="522"/>
  <c r="DD503" i="522"/>
  <c r="BC503" i="522" s="1"/>
  <c r="CP503" i="522"/>
  <c r="CO503" i="522"/>
  <c r="CN503" i="522"/>
  <c r="CM503" i="522"/>
  <c r="BB503" i="522" s="1"/>
  <c r="DC503" i="522" s="1"/>
  <c r="BY503" i="522"/>
  <c r="BX503" i="522"/>
  <c r="BW503" i="522"/>
  <c r="BV503" i="522"/>
  <c r="BH503" i="522"/>
  <c r="BG503" i="522"/>
  <c r="BF503" i="522"/>
  <c r="BE503" i="522"/>
  <c r="AZ503" i="522" s="1"/>
  <c r="BU503" i="522" s="1"/>
  <c r="DG502" i="522"/>
  <c r="DF502" i="522"/>
  <c r="DE502" i="522"/>
  <c r="DD502" i="522"/>
  <c r="BC502" i="522" s="1"/>
  <c r="CP502" i="522"/>
  <c r="CO502" i="522"/>
  <c r="CN502" i="522"/>
  <c r="CM502" i="522"/>
  <c r="BB502" i="522" s="1"/>
  <c r="DC502" i="522" s="1"/>
  <c r="BY502" i="522"/>
  <c r="BX502" i="522"/>
  <c r="BW502" i="522"/>
  <c r="BV502" i="522"/>
  <c r="BA502" i="522" s="1"/>
  <c r="CL502" i="522" s="1"/>
  <c r="BH502" i="522"/>
  <c r="BG502" i="522"/>
  <c r="BF502" i="522"/>
  <c r="BE502" i="522"/>
  <c r="AZ502" i="522" s="1"/>
  <c r="BU502" i="522" s="1"/>
  <c r="DG499" i="522"/>
  <c r="DF499" i="522"/>
  <c r="DE499" i="522"/>
  <c r="DD499" i="522"/>
  <c r="BC499" i="522" s="1"/>
  <c r="CP499" i="522"/>
  <c r="CO499" i="522"/>
  <c r="CN499" i="522"/>
  <c r="CM499" i="522"/>
  <c r="BB499" i="522" s="1"/>
  <c r="DC499" i="522" s="1"/>
  <c r="BY499" i="522"/>
  <c r="BX499" i="522"/>
  <c r="BW499" i="522"/>
  <c r="BV499" i="522"/>
  <c r="BA499" i="522" s="1"/>
  <c r="CL499" i="522" s="1"/>
  <c r="BH499" i="522"/>
  <c r="BG499" i="522"/>
  <c r="BF499" i="522"/>
  <c r="BE499" i="522"/>
  <c r="AZ499" i="522" s="1"/>
  <c r="BU499" i="522" s="1"/>
  <c r="DG498" i="522"/>
  <c r="DF498" i="522"/>
  <c r="DE498" i="522"/>
  <c r="DD498" i="522"/>
  <c r="BC498" i="522" s="1"/>
  <c r="CP498" i="522"/>
  <c r="CO498" i="522"/>
  <c r="CN498" i="522"/>
  <c r="CM498" i="522"/>
  <c r="BB498" i="522" s="1"/>
  <c r="DC498" i="522" s="1"/>
  <c r="BY498" i="522"/>
  <c r="BX498" i="522"/>
  <c r="BW498" i="522"/>
  <c r="BV498" i="522"/>
  <c r="BA498" i="522" s="1"/>
  <c r="CL498" i="522" s="1"/>
  <c r="BH498" i="522"/>
  <c r="BG498" i="522"/>
  <c r="BF498" i="522"/>
  <c r="BE498" i="522"/>
  <c r="AZ498" i="522" s="1"/>
  <c r="BU498" i="522" s="1"/>
  <c r="DG495" i="522"/>
  <c r="DF495" i="522"/>
  <c r="DE495" i="522"/>
  <c r="DD495" i="522"/>
  <c r="BC495" i="522" s="1"/>
  <c r="CP495" i="522"/>
  <c r="CO495" i="522"/>
  <c r="CN495" i="522"/>
  <c r="CM495" i="522"/>
  <c r="BB495" i="522" s="1"/>
  <c r="DC495" i="522" s="1"/>
  <c r="BY495" i="522"/>
  <c r="BX495" i="522"/>
  <c r="BW495" i="522"/>
  <c r="BV495" i="522"/>
  <c r="BH495" i="522"/>
  <c r="BG495" i="522"/>
  <c r="BF495" i="522"/>
  <c r="BE495" i="522"/>
  <c r="AZ495" i="522" s="1"/>
  <c r="BU495" i="522" s="1"/>
  <c r="DG494" i="522"/>
  <c r="DF494" i="522"/>
  <c r="DE494" i="522"/>
  <c r="DD494" i="522"/>
  <c r="BC494" i="522" s="1"/>
  <c r="CP494" i="522"/>
  <c r="CO494" i="522"/>
  <c r="CN494" i="522"/>
  <c r="CM494" i="522"/>
  <c r="BB494" i="522" s="1"/>
  <c r="DC494" i="522" s="1"/>
  <c r="BY494" i="522"/>
  <c r="BX494" i="522"/>
  <c r="BW494" i="522"/>
  <c r="BV494" i="522"/>
  <c r="BA494" i="522" s="1"/>
  <c r="CL494" i="522" s="1"/>
  <c r="BH494" i="522"/>
  <c r="BG494" i="522"/>
  <c r="BF494" i="522"/>
  <c r="BE494" i="522"/>
  <c r="AZ494" i="522" s="1"/>
  <c r="BU494" i="522" s="1"/>
  <c r="DG491" i="522"/>
  <c r="DF491" i="522"/>
  <c r="DE491" i="522"/>
  <c r="DD491" i="522"/>
  <c r="BC491" i="522" s="1"/>
  <c r="CP491" i="522"/>
  <c r="CO491" i="522"/>
  <c r="CN491" i="522"/>
  <c r="CM491" i="522"/>
  <c r="BB491" i="522" s="1"/>
  <c r="DC491" i="522" s="1"/>
  <c r="BY491" i="522"/>
  <c r="BX491" i="522"/>
  <c r="BW491" i="522"/>
  <c r="BV491" i="522"/>
  <c r="BA491" i="522" s="1"/>
  <c r="CL491" i="522" s="1"/>
  <c r="BH491" i="522"/>
  <c r="BG491" i="522"/>
  <c r="BF491" i="522"/>
  <c r="BE491" i="522"/>
  <c r="AZ491" i="522" s="1"/>
  <c r="BU491" i="522" s="1"/>
  <c r="DG490" i="522"/>
  <c r="DF490" i="522"/>
  <c r="DE490" i="522"/>
  <c r="DD490" i="522"/>
  <c r="BC490" i="522" s="1"/>
  <c r="CP490" i="522"/>
  <c r="CO490" i="522"/>
  <c r="CN490" i="522"/>
  <c r="CM490" i="522"/>
  <c r="BB490" i="522" s="1"/>
  <c r="DC490" i="522" s="1"/>
  <c r="BY490" i="522"/>
  <c r="BX490" i="522"/>
  <c r="BW490" i="522"/>
  <c r="BV490" i="522"/>
  <c r="BA490" i="522" s="1"/>
  <c r="CL490" i="522" s="1"/>
  <c r="BH490" i="522"/>
  <c r="BG490" i="522"/>
  <c r="BF490" i="522"/>
  <c r="BE490" i="522"/>
  <c r="AZ490" i="522" s="1"/>
  <c r="BU490" i="522" s="1"/>
  <c r="DG487" i="522"/>
  <c r="DF487" i="522"/>
  <c r="DE487" i="522"/>
  <c r="DD487" i="522"/>
  <c r="BC487" i="522" s="1"/>
  <c r="CP487" i="522"/>
  <c r="CO487" i="522"/>
  <c r="CN487" i="522"/>
  <c r="CM487" i="522"/>
  <c r="BB487" i="522" s="1"/>
  <c r="DC487" i="522" s="1"/>
  <c r="BY487" i="522"/>
  <c r="BX487" i="522"/>
  <c r="BW487" i="522"/>
  <c r="BV487" i="522"/>
  <c r="BH487" i="522"/>
  <c r="BG487" i="522"/>
  <c r="BF487" i="522"/>
  <c r="BE487" i="522"/>
  <c r="AZ487" i="522" s="1"/>
  <c r="BU487" i="522" s="1"/>
  <c r="DG486" i="522"/>
  <c r="DF486" i="522"/>
  <c r="DE486" i="522"/>
  <c r="DD486" i="522"/>
  <c r="BC486" i="522" s="1"/>
  <c r="CP486" i="522"/>
  <c r="CO486" i="522"/>
  <c r="CN486" i="522"/>
  <c r="CM486" i="522"/>
  <c r="BB486" i="522" s="1"/>
  <c r="DC486" i="522" s="1"/>
  <c r="BY486" i="522"/>
  <c r="BX486" i="522"/>
  <c r="BW486" i="522"/>
  <c r="BV486" i="522"/>
  <c r="BA486" i="522" s="1"/>
  <c r="CL486" i="522" s="1"/>
  <c r="BH486" i="522"/>
  <c r="BG486" i="522"/>
  <c r="BF486" i="522"/>
  <c r="BE486" i="522"/>
  <c r="AZ486" i="522" s="1"/>
  <c r="BU486" i="522" s="1"/>
  <c r="DG483" i="522"/>
  <c r="DF483" i="522"/>
  <c r="DE483" i="522"/>
  <c r="DD483" i="522"/>
  <c r="BC483" i="522" s="1"/>
  <c r="CP483" i="522"/>
  <c r="CO483" i="522"/>
  <c r="CN483" i="522"/>
  <c r="CM483" i="522"/>
  <c r="BB483" i="522" s="1"/>
  <c r="DC483" i="522" s="1"/>
  <c r="BY483" i="522"/>
  <c r="BX483" i="522"/>
  <c r="BW483" i="522"/>
  <c r="BV483" i="522"/>
  <c r="BA483" i="522" s="1"/>
  <c r="CL483" i="522" s="1"/>
  <c r="BH483" i="522"/>
  <c r="BG483" i="522"/>
  <c r="BF483" i="522"/>
  <c r="BE483" i="522"/>
  <c r="AZ483" i="522" s="1"/>
  <c r="BU483" i="522" s="1"/>
  <c r="DG482" i="522"/>
  <c r="DF482" i="522"/>
  <c r="DE482" i="522"/>
  <c r="DD482" i="522"/>
  <c r="BC482" i="522" s="1"/>
  <c r="CP482" i="522"/>
  <c r="CO482" i="522"/>
  <c r="CN482" i="522"/>
  <c r="CM482" i="522"/>
  <c r="BB482" i="522" s="1"/>
  <c r="DC482" i="522" s="1"/>
  <c r="BY482" i="522"/>
  <c r="BX482" i="522"/>
  <c r="BW482" i="522"/>
  <c r="BV482" i="522"/>
  <c r="BA482" i="522" s="1"/>
  <c r="CL482" i="522" s="1"/>
  <c r="BH482" i="522"/>
  <c r="BG482" i="522"/>
  <c r="BF482" i="522"/>
  <c r="BE482" i="522"/>
  <c r="AZ482" i="522" s="1"/>
  <c r="BU482" i="522" s="1"/>
  <c r="DG479" i="522"/>
  <c r="DF479" i="522"/>
  <c r="DE479" i="522"/>
  <c r="DD479" i="522"/>
  <c r="BC479" i="522" s="1"/>
  <c r="CP479" i="522"/>
  <c r="CO479" i="522"/>
  <c r="CN479" i="522"/>
  <c r="CM479" i="522"/>
  <c r="BB479" i="522" s="1"/>
  <c r="DC479" i="522" s="1"/>
  <c r="BY479" i="522"/>
  <c r="BX479" i="522"/>
  <c r="BW479" i="522"/>
  <c r="BV479" i="522"/>
  <c r="BH479" i="522"/>
  <c r="BG479" i="522"/>
  <c r="BF479" i="522"/>
  <c r="BE479" i="522"/>
  <c r="AZ479" i="522" s="1"/>
  <c r="BU479" i="522" s="1"/>
  <c r="DG478" i="522"/>
  <c r="DF478" i="522"/>
  <c r="DE478" i="522"/>
  <c r="DD478" i="522"/>
  <c r="BC478" i="522" s="1"/>
  <c r="CP478" i="522"/>
  <c r="CO478" i="522"/>
  <c r="CN478" i="522"/>
  <c r="CM478" i="522"/>
  <c r="BB478" i="522" s="1"/>
  <c r="DC478" i="522" s="1"/>
  <c r="BY478" i="522"/>
  <c r="BX478" i="522"/>
  <c r="BW478" i="522"/>
  <c r="BV478" i="522"/>
  <c r="BA478" i="522" s="1"/>
  <c r="CL478" i="522" s="1"/>
  <c r="BH478" i="522"/>
  <c r="BG478" i="522"/>
  <c r="BF478" i="522"/>
  <c r="BE478" i="522"/>
  <c r="AZ478" i="522" s="1"/>
  <c r="BU478" i="522" s="1"/>
  <c r="DG475" i="522"/>
  <c r="DF475" i="522"/>
  <c r="DE475" i="522"/>
  <c r="DD475" i="522"/>
  <c r="BC475" i="522" s="1"/>
  <c r="CP475" i="522"/>
  <c r="CO475" i="522"/>
  <c r="CN475" i="522"/>
  <c r="CM475" i="522"/>
  <c r="BB475" i="522" s="1"/>
  <c r="DC475" i="522" s="1"/>
  <c r="BY475" i="522"/>
  <c r="BX475" i="522"/>
  <c r="BW475" i="522"/>
  <c r="BV475" i="522"/>
  <c r="BA475" i="522" s="1"/>
  <c r="CL475" i="522" s="1"/>
  <c r="BH475" i="522"/>
  <c r="BG475" i="522"/>
  <c r="BF475" i="522"/>
  <c r="BE475" i="522"/>
  <c r="AZ475" i="522" s="1"/>
  <c r="BU475" i="522" s="1"/>
  <c r="DG474" i="522"/>
  <c r="DF474" i="522"/>
  <c r="DE474" i="522"/>
  <c r="DD474" i="522"/>
  <c r="BC474" i="522" s="1"/>
  <c r="CP474" i="522"/>
  <c r="CO474" i="522"/>
  <c r="CN474" i="522"/>
  <c r="CM474" i="522"/>
  <c r="BB474" i="522" s="1"/>
  <c r="DC474" i="522" s="1"/>
  <c r="BY474" i="522"/>
  <c r="BX474" i="522"/>
  <c r="BW474" i="522"/>
  <c r="BV474" i="522"/>
  <c r="BA474" i="522" s="1"/>
  <c r="CL474" i="522" s="1"/>
  <c r="BH474" i="522"/>
  <c r="BG474" i="522"/>
  <c r="BF474" i="522"/>
  <c r="BE474" i="522"/>
  <c r="AZ474" i="522" s="1"/>
  <c r="BU474" i="522" s="1"/>
  <c r="DG471" i="522"/>
  <c r="DF471" i="522"/>
  <c r="DE471" i="522"/>
  <c r="DD471" i="522"/>
  <c r="BC471" i="522" s="1"/>
  <c r="CP471" i="522"/>
  <c r="CO471" i="522"/>
  <c r="CN471" i="522"/>
  <c r="CM471" i="522"/>
  <c r="BB471" i="522" s="1"/>
  <c r="DC471" i="522" s="1"/>
  <c r="BY471" i="522"/>
  <c r="BX471" i="522"/>
  <c r="BW471" i="522"/>
  <c r="BV471" i="522"/>
  <c r="BH471" i="522"/>
  <c r="BG471" i="522"/>
  <c r="BF471" i="522"/>
  <c r="BE471" i="522"/>
  <c r="AZ471" i="522" s="1"/>
  <c r="BU471" i="522" s="1"/>
  <c r="DG470" i="522"/>
  <c r="DF470" i="522"/>
  <c r="DE470" i="522"/>
  <c r="DD470" i="522"/>
  <c r="BC470" i="522" s="1"/>
  <c r="CP470" i="522"/>
  <c r="CO470" i="522"/>
  <c r="CN470" i="522"/>
  <c r="CM470" i="522"/>
  <c r="BB470" i="522" s="1"/>
  <c r="DC470" i="522" s="1"/>
  <c r="BY470" i="522"/>
  <c r="BX470" i="522"/>
  <c r="BW470" i="522"/>
  <c r="BV470" i="522"/>
  <c r="BA470" i="522" s="1"/>
  <c r="CL470" i="522" s="1"/>
  <c r="BH470" i="522"/>
  <c r="BG470" i="522"/>
  <c r="BF470" i="522"/>
  <c r="BE470" i="522"/>
  <c r="AZ470" i="522" s="1"/>
  <c r="BU470" i="522" s="1"/>
  <c r="DG467" i="522"/>
  <c r="DF467" i="522"/>
  <c r="DE467" i="522"/>
  <c r="DD467" i="522"/>
  <c r="BC467" i="522" s="1"/>
  <c r="CP467" i="522"/>
  <c r="CO467" i="522"/>
  <c r="CN467" i="522"/>
  <c r="CM467" i="522"/>
  <c r="BB467" i="522" s="1"/>
  <c r="DC467" i="522" s="1"/>
  <c r="BY467" i="522"/>
  <c r="BX467" i="522"/>
  <c r="BW467" i="522"/>
  <c r="BV467" i="522"/>
  <c r="BA467" i="522" s="1"/>
  <c r="CL467" i="522" s="1"/>
  <c r="BH467" i="522"/>
  <c r="BG467" i="522"/>
  <c r="BF467" i="522"/>
  <c r="BE467" i="522"/>
  <c r="AZ467" i="522" s="1"/>
  <c r="BU467" i="522" s="1"/>
  <c r="DG466" i="522"/>
  <c r="DF466" i="522"/>
  <c r="DE466" i="522"/>
  <c r="DD466" i="522"/>
  <c r="BC466" i="522" s="1"/>
  <c r="CP466" i="522"/>
  <c r="CO466" i="522"/>
  <c r="CN466" i="522"/>
  <c r="CM466" i="522"/>
  <c r="BB466" i="522" s="1"/>
  <c r="DC466" i="522" s="1"/>
  <c r="BY466" i="522"/>
  <c r="BX466" i="522"/>
  <c r="BW466" i="522"/>
  <c r="BV466" i="522"/>
  <c r="BA466" i="522" s="1"/>
  <c r="CL466" i="522" s="1"/>
  <c r="BH466" i="522"/>
  <c r="BG466" i="522"/>
  <c r="BF466" i="522"/>
  <c r="BE466" i="522"/>
  <c r="AZ466" i="522" s="1"/>
  <c r="BU466" i="522" s="1"/>
  <c r="DG463" i="522"/>
  <c r="DF463" i="522"/>
  <c r="DE463" i="522"/>
  <c r="DD463" i="522"/>
  <c r="BC463" i="522" s="1"/>
  <c r="CP463" i="522"/>
  <c r="CO463" i="522"/>
  <c r="CN463" i="522"/>
  <c r="CM463" i="522"/>
  <c r="BB463" i="522" s="1"/>
  <c r="DC463" i="522" s="1"/>
  <c r="BY463" i="522"/>
  <c r="BX463" i="522"/>
  <c r="BW463" i="522"/>
  <c r="BV463" i="522"/>
  <c r="BH463" i="522"/>
  <c r="BG463" i="522"/>
  <c r="BF463" i="522"/>
  <c r="BE463" i="522"/>
  <c r="AZ463" i="522" s="1"/>
  <c r="BU463" i="522" s="1"/>
  <c r="DG462" i="522"/>
  <c r="DF462" i="522"/>
  <c r="DE462" i="522"/>
  <c r="DD462" i="522"/>
  <c r="BC462" i="522" s="1"/>
  <c r="CP462" i="522"/>
  <c r="CO462" i="522"/>
  <c r="CN462" i="522"/>
  <c r="CM462" i="522"/>
  <c r="BB462" i="522" s="1"/>
  <c r="DC462" i="522" s="1"/>
  <c r="BY462" i="522"/>
  <c r="BX462" i="522"/>
  <c r="BW462" i="522"/>
  <c r="BV462" i="522"/>
  <c r="BA462" i="522" s="1"/>
  <c r="CL462" i="522" s="1"/>
  <c r="BH462" i="522"/>
  <c r="BG462" i="522"/>
  <c r="BF462" i="522"/>
  <c r="BE462" i="522"/>
  <c r="AZ462" i="522" s="1"/>
  <c r="BU462" i="522" s="1"/>
  <c r="DG459" i="522"/>
  <c r="DF459" i="522"/>
  <c r="DE459" i="522"/>
  <c r="DD459" i="522"/>
  <c r="BC459" i="522" s="1"/>
  <c r="CP459" i="522"/>
  <c r="CO459" i="522"/>
  <c r="CN459" i="522"/>
  <c r="CM459" i="522"/>
  <c r="BB459" i="522" s="1"/>
  <c r="DC459" i="522" s="1"/>
  <c r="BY459" i="522"/>
  <c r="BX459" i="522"/>
  <c r="BW459" i="522"/>
  <c r="BV459" i="522"/>
  <c r="BA459" i="522" s="1"/>
  <c r="CL459" i="522" s="1"/>
  <c r="BH459" i="522"/>
  <c r="BG459" i="522"/>
  <c r="BF459" i="522"/>
  <c r="BE459" i="522"/>
  <c r="AZ459" i="522" s="1"/>
  <c r="BU459" i="522" s="1"/>
  <c r="DG458" i="522"/>
  <c r="DF458" i="522"/>
  <c r="DE458" i="522"/>
  <c r="DD458" i="522"/>
  <c r="BC458" i="522" s="1"/>
  <c r="CP458" i="522"/>
  <c r="CO458" i="522"/>
  <c r="CN458" i="522"/>
  <c r="CM458" i="522"/>
  <c r="BB458" i="522" s="1"/>
  <c r="DC458" i="522" s="1"/>
  <c r="BY458" i="522"/>
  <c r="BX458" i="522"/>
  <c r="BW458" i="522"/>
  <c r="BV458" i="522"/>
  <c r="BA458" i="522" s="1"/>
  <c r="CL458" i="522" s="1"/>
  <c r="BH458" i="522"/>
  <c r="BG458" i="522"/>
  <c r="BF458" i="522"/>
  <c r="BE458" i="522"/>
  <c r="AZ458" i="522" s="1"/>
  <c r="BU458" i="522" s="1"/>
  <c r="DG455" i="522"/>
  <c r="DF455" i="522"/>
  <c r="DE455" i="522"/>
  <c r="DD455" i="522"/>
  <c r="BC455" i="522" s="1"/>
  <c r="CP455" i="522"/>
  <c r="CO455" i="522"/>
  <c r="CN455" i="522"/>
  <c r="CM455" i="522"/>
  <c r="BB455" i="522" s="1"/>
  <c r="DC455" i="522" s="1"/>
  <c r="BY455" i="522"/>
  <c r="BX455" i="522"/>
  <c r="BW455" i="522"/>
  <c r="BV455" i="522"/>
  <c r="BH455" i="522"/>
  <c r="BG455" i="522"/>
  <c r="BF455" i="522"/>
  <c r="BE455" i="522"/>
  <c r="AZ455" i="522" s="1"/>
  <c r="BU455" i="522" s="1"/>
  <c r="DG454" i="522"/>
  <c r="DF454" i="522"/>
  <c r="DE454" i="522"/>
  <c r="DD454" i="522"/>
  <c r="BC454" i="522" s="1"/>
  <c r="CP454" i="522"/>
  <c r="CO454" i="522"/>
  <c r="CN454" i="522"/>
  <c r="CM454" i="522"/>
  <c r="BB454" i="522" s="1"/>
  <c r="DC454" i="522" s="1"/>
  <c r="BY454" i="522"/>
  <c r="BX454" i="522"/>
  <c r="BW454" i="522"/>
  <c r="BV454" i="522"/>
  <c r="BA454" i="522" s="1"/>
  <c r="CL454" i="522" s="1"/>
  <c r="BH454" i="522"/>
  <c r="BG454" i="522"/>
  <c r="BF454" i="522"/>
  <c r="BE454" i="522"/>
  <c r="AZ454" i="522" s="1"/>
  <c r="BU454" i="522" s="1"/>
  <c r="DG451" i="522"/>
  <c r="DF451" i="522"/>
  <c r="DE451" i="522"/>
  <c r="DD451" i="522"/>
  <c r="BC451" i="522" s="1"/>
  <c r="CP451" i="522"/>
  <c r="CO451" i="522"/>
  <c r="CN451" i="522"/>
  <c r="CM451" i="522"/>
  <c r="BB451" i="522" s="1"/>
  <c r="DC451" i="522" s="1"/>
  <c r="BY451" i="522"/>
  <c r="BX451" i="522"/>
  <c r="BW451" i="522"/>
  <c r="BV451" i="522"/>
  <c r="BA451" i="522" s="1"/>
  <c r="CL451" i="522" s="1"/>
  <c r="BH451" i="522"/>
  <c r="BG451" i="522"/>
  <c r="BF451" i="522"/>
  <c r="BE451" i="522"/>
  <c r="AZ451" i="522" s="1"/>
  <c r="BU451" i="522" s="1"/>
  <c r="DG450" i="522"/>
  <c r="DF450" i="522"/>
  <c r="DE450" i="522"/>
  <c r="DD450" i="522"/>
  <c r="BC450" i="522" s="1"/>
  <c r="CP450" i="522"/>
  <c r="CO450" i="522"/>
  <c r="CN450" i="522"/>
  <c r="CM450" i="522"/>
  <c r="BB450" i="522" s="1"/>
  <c r="DC450" i="522" s="1"/>
  <c r="BY450" i="522"/>
  <c r="BX450" i="522"/>
  <c r="BW450" i="522"/>
  <c r="BV450" i="522"/>
  <c r="BA450" i="522" s="1"/>
  <c r="CL450" i="522" s="1"/>
  <c r="BH450" i="522"/>
  <c r="BG450" i="522"/>
  <c r="BF450" i="522"/>
  <c r="BE450" i="522"/>
  <c r="AZ450" i="522" s="1"/>
  <c r="BU450" i="522" s="1"/>
  <c r="DG447" i="522"/>
  <c r="DF447" i="522"/>
  <c r="DE447" i="522"/>
  <c r="DD447" i="522"/>
  <c r="BC447" i="522" s="1"/>
  <c r="CP447" i="522"/>
  <c r="CO447" i="522"/>
  <c r="CN447" i="522"/>
  <c r="CM447" i="522"/>
  <c r="BB447" i="522" s="1"/>
  <c r="DC447" i="522" s="1"/>
  <c r="BY447" i="522"/>
  <c r="BX447" i="522"/>
  <c r="BW447" i="522"/>
  <c r="BV447" i="522"/>
  <c r="BH447" i="522"/>
  <c r="BG447" i="522"/>
  <c r="BF447" i="522"/>
  <c r="BE447" i="522"/>
  <c r="AZ447" i="522" s="1"/>
  <c r="BU447" i="522" s="1"/>
  <c r="DG446" i="522"/>
  <c r="DF446" i="522"/>
  <c r="DE446" i="522"/>
  <c r="DD446" i="522"/>
  <c r="BC446" i="522" s="1"/>
  <c r="CP446" i="522"/>
  <c r="CO446" i="522"/>
  <c r="CN446" i="522"/>
  <c r="CM446" i="522"/>
  <c r="BB446" i="522" s="1"/>
  <c r="DC446" i="522" s="1"/>
  <c r="BY446" i="522"/>
  <c r="BX446" i="522"/>
  <c r="BW446" i="522"/>
  <c r="BV446" i="522"/>
  <c r="BA446" i="522" s="1"/>
  <c r="CL446" i="522" s="1"/>
  <c r="BH446" i="522"/>
  <c r="BG446" i="522"/>
  <c r="BF446" i="522"/>
  <c r="BE446" i="522"/>
  <c r="AZ446" i="522" s="1"/>
  <c r="BU446" i="522" s="1"/>
  <c r="DG443" i="522"/>
  <c r="DF443" i="522"/>
  <c r="DE443" i="522"/>
  <c r="DD443" i="522"/>
  <c r="BC443" i="522" s="1"/>
  <c r="CP443" i="522"/>
  <c r="CO443" i="522"/>
  <c r="CN443" i="522"/>
  <c r="CM443" i="522"/>
  <c r="BB443" i="522" s="1"/>
  <c r="DC443" i="522" s="1"/>
  <c r="BY443" i="522"/>
  <c r="BX443" i="522"/>
  <c r="BW443" i="522"/>
  <c r="BV443" i="522"/>
  <c r="BA443" i="522" s="1"/>
  <c r="CL443" i="522" s="1"/>
  <c r="BH443" i="522"/>
  <c r="BG443" i="522"/>
  <c r="BF443" i="522"/>
  <c r="BE443" i="522"/>
  <c r="AZ443" i="522" s="1"/>
  <c r="BU443" i="522" s="1"/>
  <c r="DG442" i="522"/>
  <c r="DF442" i="522"/>
  <c r="DE442" i="522"/>
  <c r="DD442" i="522"/>
  <c r="BC442" i="522" s="1"/>
  <c r="CP442" i="522"/>
  <c r="CO442" i="522"/>
  <c r="CN442" i="522"/>
  <c r="CM442" i="522"/>
  <c r="BB442" i="522" s="1"/>
  <c r="DC442" i="522" s="1"/>
  <c r="BY442" i="522"/>
  <c r="BX442" i="522"/>
  <c r="BW442" i="522"/>
  <c r="BV442" i="522"/>
  <c r="BA442" i="522" s="1"/>
  <c r="CL442" i="522" s="1"/>
  <c r="BH442" i="522"/>
  <c r="BG442" i="522"/>
  <c r="BF442" i="522"/>
  <c r="BE442" i="522"/>
  <c r="AZ442" i="522" s="1"/>
  <c r="BU442" i="522" s="1"/>
  <c r="DG439" i="522"/>
  <c r="DF439" i="522"/>
  <c r="DE439" i="522"/>
  <c r="DD439" i="522"/>
  <c r="BC439" i="522" s="1"/>
  <c r="CP439" i="522"/>
  <c r="CO439" i="522"/>
  <c r="CN439" i="522"/>
  <c r="CM439" i="522"/>
  <c r="BB439" i="522" s="1"/>
  <c r="DC439" i="522" s="1"/>
  <c r="BY439" i="522"/>
  <c r="BX439" i="522"/>
  <c r="BW439" i="522"/>
  <c r="BV439" i="522"/>
  <c r="BH439" i="522"/>
  <c r="BG439" i="522"/>
  <c r="BF439" i="522"/>
  <c r="BE439" i="522"/>
  <c r="AZ439" i="522" s="1"/>
  <c r="BU439" i="522" s="1"/>
  <c r="DG438" i="522"/>
  <c r="DF438" i="522"/>
  <c r="DE438" i="522"/>
  <c r="DD438" i="522"/>
  <c r="BC438" i="522" s="1"/>
  <c r="CP438" i="522"/>
  <c r="CO438" i="522"/>
  <c r="CN438" i="522"/>
  <c r="BY438" i="522"/>
  <c r="BX438" i="522"/>
  <c r="BW438" i="522"/>
  <c r="BV438" i="522"/>
  <c r="BA438" i="522" s="1"/>
  <c r="CL438" i="522" s="1"/>
  <c r="BH438" i="522"/>
  <c r="BG438" i="522"/>
  <c r="BF438" i="522"/>
  <c r="BE438" i="522"/>
  <c r="AZ438" i="522" s="1"/>
  <c r="BU438" i="522" s="1"/>
  <c r="DG435" i="522"/>
  <c r="DF435" i="522"/>
  <c r="DE435" i="522"/>
  <c r="DD435" i="522"/>
  <c r="BC435" i="522" s="1"/>
  <c r="CP435" i="522"/>
  <c r="CO435" i="522"/>
  <c r="CN435" i="522"/>
  <c r="CM435" i="522"/>
  <c r="BB435" i="522" s="1"/>
  <c r="DC435" i="522" s="1"/>
  <c r="BY435" i="522"/>
  <c r="BX435" i="522"/>
  <c r="BW435" i="522"/>
  <c r="BV435" i="522"/>
  <c r="BA435" i="522" s="1"/>
  <c r="CL435" i="522" s="1"/>
  <c r="BH435" i="522"/>
  <c r="BG435" i="522"/>
  <c r="BF435" i="522"/>
  <c r="BE435" i="522"/>
  <c r="AZ435" i="522" s="1"/>
  <c r="BU435" i="522" s="1"/>
  <c r="DG434" i="522"/>
  <c r="DF434" i="522"/>
  <c r="DE434" i="522"/>
  <c r="DD434" i="522"/>
  <c r="BC434" i="522" s="1"/>
  <c r="CP434" i="522"/>
  <c r="CO434" i="522"/>
  <c r="CN434" i="522"/>
  <c r="CM434" i="522"/>
  <c r="BB434" i="522" s="1"/>
  <c r="DC434" i="522" s="1"/>
  <c r="BY434" i="522"/>
  <c r="BX434" i="522"/>
  <c r="BW434" i="522"/>
  <c r="BV434" i="522"/>
  <c r="BA434" i="522" s="1"/>
  <c r="CL434" i="522" s="1"/>
  <c r="BH434" i="522"/>
  <c r="BG434" i="522"/>
  <c r="BF434" i="522"/>
  <c r="BE434" i="522"/>
  <c r="AZ434" i="522" s="1"/>
  <c r="BU434" i="522" s="1"/>
  <c r="DG431" i="522"/>
  <c r="DF431" i="522"/>
  <c r="DE431" i="522"/>
  <c r="DD431" i="522"/>
  <c r="BC431" i="522" s="1"/>
  <c r="CP431" i="522"/>
  <c r="CO431" i="522"/>
  <c r="CN431" i="522"/>
  <c r="CM431" i="522"/>
  <c r="BB431" i="522" s="1"/>
  <c r="DC431" i="522" s="1"/>
  <c r="BY431" i="522"/>
  <c r="BX431" i="522"/>
  <c r="BW431" i="522"/>
  <c r="BV431" i="522"/>
  <c r="BH431" i="522"/>
  <c r="BG431" i="522"/>
  <c r="BF431" i="522"/>
  <c r="BE431" i="522"/>
  <c r="AZ431" i="522" s="1"/>
  <c r="BU431" i="522" s="1"/>
  <c r="DG430" i="522"/>
  <c r="DF430" i="522"/>
  <c r="DE430" i="522"/>
  <c r="CP430" i="522"/>
  <c r="CO430" i="522"/>
  <c r="CN430" i="522"/>
  <c r="BY430" i="522"/>
  <c r="BX430" i="522"/>
  <c r="BW430" i="522"/>
  <c r="BH430" i="522"/>
  <c r="BG430" i="522"/>
  <c r="BF430" i="522"/>
  <c r="BE430" i="522"/>
  <c r="AZ430" i="522" s="1"/>
  <c r="BU430" i="522" s="1"/>
  <c r="DG427" i="522"/>
  <c r="DF427" i="522"/>
  <c r="DE427" i="522"/>
  <c r="DD427" i="522"/>
  <c r="BC427" i="522" s="1"/>
  <c r="CP427" i="522"/>
  <c r="CO427" i="522"/>
  <c r="CN427" i="522"/>
  <c r="CM427" i="522"/>
  <c r="BB427" i="522" s="1"/>
  <c r="DC427" i="522" s="1"/>
  <c r="BY427" i="522"/>
  <c r="BX427" i="522"/>
  <c r="BW427" i="522"/>
  <c r="BV427" i="522"/>
  <c r="BA427" i="522" s="1"/>
  <c r="CL427" i="522" s="1"/>
  <c r="BH427" i="522"/>
  <c r="BG427" i="522"/>
  <c r="BF427" i="522"/>
  <c r="BE427" i="522"/>
  <c r="AZ427" i="522" s="1"/>
  <c r="BU427" i="522" s="1"/>
  <c r="DG426" i="522"/>
  <c r="DF426" i="522"/>
  <c r="DE426" i="522"/>
  <c r="CP426" i="522"/>
  <c r="CO426" i="522"/>
  <c r="CN426" i="522"/>
  <c r="BY426" i="522"/>
  <c r="BX426" i="522"/>
  <c r="BW426" i="522"/>
  <c r="BH426" i="522"/>
  <c r="BG426" i="522"/>
  <c r="BF426" i="522"/>
  <c r="BE426" i="522"/>
  <c r="AZ426" i="522" s="1"/>
  <c r="BU426" i="522" s="1"/>
  <c r="DG423" i="522"/>
  <c r="DF423" i="522"/>
  <c r="DE423" i="522"/>
  <c r="DD423" i="522"/>
  <c r="BC423" i="522" s="1"/>
  <c r="CP423" i="522"/>
  <c r="CO423" i="522"/>
  <c r="CN423" i="522"/>
  <c r="CM423" i="522"/>
  <c r="BB423" i="522" s="1"/>
  <c r="DC423" i="522" s="1"/>
  <c r="BY423" i="522"/>
  <c r="BX423" i="522"/>
  <c r="BW423" i="522"/>
  <c r="BV423" i="522"/>
  <c r="BH423" i="522"/>
  <c r="BG423" i="522"/>
  <c r="BF423" i="522"/>
  <c r="BE423" i="522"/>
  <c r="AZ423" i="522" s="1"/>
  <c r="BU423" i="522" s="1"/>
  <c r="DG422" i="522"/>
  <c r="DF422" i="522"/>
  <c r="DE422" i="522"/>
  <c r="DD422" i="522"/>
  <c r="BC422" i="522" s="1"/>
  <c r="CP422" i="522"/>
  <c r="CO422" i="522"/>
  <c r="CN422" i="522"/>
  <c r="CM422" i="522"/>
  <c r="BB422" i="522" s="1"/>
  <c r="DC422" i="522" s="1"/>
  <c r="BY422" i="522"/>
  <c r="BX422" i="522"/>
  <c r="BW422" i="522"/>
  <c r="BV422" i="522"/>
  <c r="BA422" i="522" s="1"/>
  <c r="CL422" i="522" s="1"/>
  <c r="BH422" i="522"/>
  <c r="BG422" i="522"/>
  <c r="BF422" i="522"/>
  <c r="BE422" i="522"/>
  <c r="AZ422" i="522" s="1"/>
  <c r="BU422" i="522" s="1"/>
  <c r="DG419" i="522"/>
  <c r="DF419" i="522"/>
  <c r="DE419" i="522"/>
  <c r="DD419" i="522"/>
  <c r="BC419" i="522" s="1"/>
  <c r="CP419" i="522"/>
  <c r="CO419" i="522"/>
  <c r="CN419" i="522"/>
  <c r="CM419" i="522"/>
  <c r="BB419" i="522" s="1"/>
  <c r="DC419" i="522" s="1"/>
  <c r="BY419" i="522"/>
  <c r="BX419" i="522"/>
  <c r="BW419" i="522"/>
  <c r="BV419" i="522"/>
  <c r="BA419" i="522" s="1"/>
  <c r="CL419" i="522" s="1"/>
  <c r="BH419" i="522"/>
  <c r="BG419" i="522"/>
  <c r="BF419" i="522"/>
  <c r="BE419" i="522"/>
  <c r="AZ419" i="522" s="1"/>
  <c r="BU419" i="522" s="1"/>
  <c r="DG418" i="522"/>
  <c r="DF418" i="522"/>
  <c r="DE418" i="522"/>
  <c r="DD418" i="522"/>
  <c r="BC418" i="522" s="1"/>
  <c r="CP418" i="522"/>
  <c r="CO418" i="522"/>
  <c r="CN418" i="522"/>
  <c r="CM418" i="522"/>
  <c r="BB418" i="522" s="1"/>
  <c r="DC418" i="522" s="1"/>
  <c r="BY418" i="522"/>
  <c r="BX418" i="522"/>
  <c r="BW418" i="522"/>
  <c r="BV418" i="522"/>
  <c r="BA418" i="522" s="1"/>
  <c r="CL418" i="522" s="1"/>
  <c r="BH418" i="522"/>
  <c r="BG418" i="522"/>
  <c r="BF418" i="522"/>
  <c r="BE418" i="522"/>
  <c r="AZ418" i="522" s="1"/>
  <c r="BU418" i="522" s="1"/>
  <c r="DG415" i="522"/>
  <c r="DF415" i="522"/>
  <c r="DE415" i="522"/>
  <c r="DD415" i="522"/>
  <c r="BC415" i="522" s="1"/>
  <c r="CP415" i="522"/>
  <c r="CO415" i="522"/>
  <c r="CN415" i="522"/>
  <c r="CM415" i="522"/>
  <c r="BB415" i="522" s="1"/>
  <c r="DC415" i="522" s="1"/>
  <c r="BY415" i="522"/>
  <c r="BX415" i="522"/>
  <c r="BW415" i="522"/>
  <c r="BV415" i="522"/>
  <c r="BH415" i="522"/>
  <c r="BG415" i="522"/>
  <c r="BF415" i="522"/>
  <c r="BE415" i="522"/>
  <c r="AZ415" i="522" s="1"/>
  <c r="BU415" i="522" s="1"/>
  <c r="DG414" i="522"/>
  <c r="DF414" i="522"/>
  <c r="DE414" i="522"/>
  <c r="DD414" i="522"/>
  <c r="BC414" i="522" s="1"/>
  <c r="CP414" i="522"/>
  <c r="CO414" i="522"/>
  <c r="CN414" i="522"/>
  <c r="CM414" i="522"/>
  <c r="BB414" i="522" s="1"/>
  <c r="DC414" i="522" s="1"/>
  <c r="BY414" i="522"/>
  <c r="BX414" i="522"/>
  <c r="BW414" i="522"/>
  <c r="BV414" i="522"/>
  <c r="BA414" i="522" s="1"/>
  <c r="CL414" i="522" s="1"/>
  <c r="BH414" i="522"/>
  <c r="BG414" i="522"/>
  <c r="BF414" i="522"/>
  <c r="BE414" i="522"/>
  <c r="AZ414" i="522" s="1"/>
  <c r="BU414" i="522" s="1"/>
  <c r="DG411" i="522"/>
  <c r="DF411" i="522"/>
  <c r="DE411" i="522"/>
  <c r="DD411" i="522"/>
  <c r="BC411" i="522" s="1"/>
  <c r="CP411" i="522"/>
  <c r="CO411" i="522"/>
  <c r="CN411" i="522"/>
  <c r="CM411" i="522"/>
  <c r="BB411" i="522" s="1"/>
  <c r="DC411" i="522" s="1"/>
  <c r="BY411" i="522"/>
  <c r="BX411" i="522"/>
  <c r="BW411" i="522"/>
  <c r="BV411" i="522"/>
  <c r="BA411" i="522" s="1"/>
  <c r="CL411" i="522" s="1"/>
  <c r="BH411" i="522"/>
  <c r="BG411" i="522"/>
  <c r="BF411" i="522"/>
  <c r="BE411" i="522"/>
  <c r="AZ411" i="522" s="1"/>
  <c r="BU411" i="522" s="1"/>
  <c r="DG410" i="522"/>
  <c r="DF410" i="522"/>
  <c r="DE410" i="522"/>
  <c r="DD410" i="522"/>
  <c r="BC410" i="522" s="1"/>
  <c r="CP410" i="522"/>
  <c r="CO410" i="522"/>
  <c r="CN410" i="522"/>
  <c r="CM410" i="522"/>
  <c r="BB410" i="522" s="1"/>
  <c r="DC410" i="522" s="1"/>
  <c r="BY410" i="522"/>
  <c r="BX410" i="522"/>
  <c r="BW410" i="522"/>
  <c r="BV410" i="522"/>
  <c r="BA410" i="522" s="1"/>
  <c r="CL410" i="522" s="1"/>
  <c r="BH410" i="522"/>
  <c r="BG410" i="522"/>
  <c r="BF410" i="522"/>
  <c r="BE410" i="522"/>
  <c r="AZ410" i="522" s="1"/>
  <c r="BU410" i="522" s="1"/>
  <c r="DG407" i="522"/>
  <c r="DF407" i="522"/>
  <c r="DE407" i="522"/>
  <c r="DD407" i="522"/>
  <c r="BC407" i="522" s="1"/>
  <c r="CP407" i="522"/>
  <c r="CO407" i="522"/>
  <c r="CN407" i="522"/>
  <c r="CM407" i="522"/>
  <c r="BB407" i="522" s="1"/>
  <c r="DC407" i="522" s="1"/>
  <c r="BY407" i="522"/>
  <c r="BX407" i="522"/>
  <c r="BW407" i="522"/>
  <c r="BV407" i="522"/>
  <c r="BH407" i="522"/>
  <c r="BG407" i="522"/>
  <c r="BF407" i="522"/>
  <c r="BE407" i="522"/>
  <c r="AZ407" i="522" s="1"/>
  <c r="BU407" i="522" s="1"/>
  <c r="DG406" i="522"/>
  <c r="DF406" i="522"/>
  <c r="DE406" i="522"/>
  <c r="DD406" i="522"/>
  <c r="BC406" i="522" s="1"/>
  <c r="CP406" i="522"/>
  <c r="CO406" i="522"/>
  <c r="CN406" i="522"/>
  <c r="CM406" i="522"/>
  <c r="BB406" i="522" s="1"/>
  <c r="DC406" i="522" s="1"/>
  <c r="BY406" i="522"/>
  <c r="BX406" i="522"/>
  <c r="BW406" i="522"/>
  <c r="BV406" i="522"/>
  <c r="BA406" i="522" s="1"/>
  <c r="CL406" i="522" s="1"/>
  <c r="BH406" i="522"/>
  <c r="BG406" i="522"/>
  <c r="BF406" i="522"/>
  <c r="BE406" i="522"/>
  <c r="AZ406" i="522" s="1"/>
  <c r="BU406" i="522" s="1"/>
  <c r="DG403" i="522"/>
  <c r="DF403" i="522"/>
  <c r="DE403" i="522"/>
  <c r="DD403" i="522"/>
  <c r="BC403" i="522" s="1"/>
  <c r="CP403" i="522"/>
  <c r="CO403" i="522"/>
  <c r="CN403" i="522"/>
  <c r="CM403" i="522"/>
  <c r="BB403" i="522" s="1"/>
  <c r="DC403" i="522" s="1"/>
  <c r="BY403" i="522"/>
  <c r="BX403" i="522"/>
  <c r="BW403" i="522"/>
  <c r="BV403" i="522"/>
  <c r="BA403" i="522" s="1"/>
  <c r="CL403" i="522" s="1"/>
  <c r="BH403" i="522"/>
  <c r="BG403" i="522"/>
  <c r="BF403" i="522"/>
  <c r="BE403" i="522"/>
  <c r="AZ403" i="522" s="1"/>
  <c r="BU403" i="522" s="1"/>
  <c r="DG402" i="522"/>
  <c r="DF402" i="522"/>
  <c r="DE402" i="522"/>
  <c r="DD402" i="522"/>
  <c r="BC402" i="522" s="1"/>
  <c r="CP402" i="522"/>
  <c r="CO402" i="522"/>
  <c r="CN402" i="522"/>
  <c r="CM402" i="522"/>
  <c r="BB402" i="522" s="1"/>
  <c r="DC402" i="522" s="1"/>
  <c r="BY402" i="522"/>
  <c r="BX402" i="522"/>
  <c r="BW402" i="522"/>
  <c r="BV402" i="522"/>
  <c r="BA402" i="522" s="1"/>
  <c r="CL402" i="522" s="1"/>
  <c r="BH402" i="522"/>
  <c r="BG402" i="522"/>
  <c r="BF402" i="522"/>
  <c r="BE402" i="522"/>
  <c r="AZ402" i="522" s="1"/>
  <c r="BU402" i="522" s="1"/>
  <c r="DG399" i="522"/>
  <c r="DF399" i="522"/>
  <c r="DE399" i="522"/>
  <c r="DD399" i="522"/>
  <c r="BC399" i="522" s="1"/>
  <c r="CP399" i="522"/>
  <c r="CO399" i="522"/>
  <c r="CN399" i="522"/>
  <c r="CM399" i="522"/>
  <c r="BB399" i="522" s="1"/>
  <c r="DC399" i="522" s="1"/>
  <c r="BY399" i="522"/>
  <c r="BX399" i="522"/>
  <c r="BW399" i="522"/>
  <c r="BV399" i="522"/>
  <c r="BH399" i="522"/>
  <c r="BG399" i="522"/>
  <c r="BF399" i="522"/>
  <c r="BE399" i="522"/>
  <c r="AZ399" i="522" s="1"/>
  <c r="BU399" i="522" s="1"/>
  <c r="DG398" i="522"/>
  <c r="DF398" i="522"/>
  <c r="DE398" i="522"/>
  <c r="DD398" i="522"/>
  <c r="BC398" i="522" s="1"/>
  <c r="CP398" i="522"/>
  <c r="CO398" i="522"/>
  <c r="CN398" i="522"/>
  <c r="CM398" i="522"/>
  <c r="BB398" i="522" s="1"/>
  <c r="DC398" i="522" s="1"/>
  <c r="BY398" i="522"/>
  <c r="BX398" i="522"/>
  <c r="BW398" i="522"/>
  <c r="BV398" i="522"/>
  <c r="BA398" i="522" s="1"/>
  <c r="CL398" i="522" s="1"/>
  <c r="BH398" i="522"/>
  <c r="BG398" i="522"/>
  <c r="BF398" i="522"/>
  <c r="BE398" i="522"/>
  <c r="AZ398" i="522" s="1"/>
  <c r="BU398" i="522" s="1"/>
  <c r="DG395" i="522"/>
  <c r="DF395" i="522"/>
  <c r="DE395" i="522"/>
  <c r="DD395" i="522"/>
  <c r="BC395" i="522" s="1"/>
  <c r="CP395" i="522"/>
  <c r="CO395" i="522"/>
  <c r="CN395" i="522"/>
  <c r="CM395" i="522"/>
  <c r="BB395" i="522" s="1"/>
  <c r="DC395" i="522" s="1"/>
  <c r="BY395" i="522"/>
  <c r="BX395" i="522"/>
  <c r="BW395" i="522"/>
  <c r="BV395" i="522"/>
  <c r="BA395" i="522" s="1"/>
  <c r="CL395" i="522" s="1"/>
  <c r="BH395" i="522"/>
  <c r="BG395" i="522"/>
  <c r="BF395" i="522"/>
  <c r="BE395" i="522"/>
  <c r="AZ395" i="522" s="1"/>
  <c r="BU395" i="522" s="1"/>
  <c r="DG394" i="522"/>
  <c r="DF394" i="522"/>
  <c r="DE394" i="522"/>
  <c r="CP394" i="522"/>
  <c r="CO394" i="522"/>
  <c r="CN394" i="522"/>
  <c r="CM394" i="522"/>
  <c r="BB394" i="522" s="1"/>
  <c r="DC394" i="522" s="1"/>
  <c r="BY394" i="522"/>
  <c r="BX394" i="522"/>
  <c r="BW394" i="522"/>
  <c r="BV394" i="522"/>
  <c r="BA394" i="522" s="1"/>
  <c r="CL394" i="522" s="1"/>
  <c r="BH394" i="522"/>
  <c r="BG394" i="522"/>
  <c r="BF394" i="522"/>
  <c r="BE394" i="522"/>
  <c r="AZ394" i="522" s="1"/>
  <c r="BU394" i="522" s="1"/>
  <c r="DG391" i="522"/>
  <c r="DF391" i="522"/>
  <c r="DE391" i="522"/>
  <c r="DD391" i="522"/>
  <c r="BC391" i="522" s="1"/>
  <c r="CP391" i="522"/>
  <c r="CO391" i="522"/>
  <c r="CN391" i="522"/>
  <c r="CM391" i="522"/>
  <c r="BB391" i="522" s="1"/>
  <c r="DC391" i="522" s="1"/>
  <c r="BY391" i="522"/>
  <c r="BX391" i="522"/>
  <c r="BW391" i="522"/>
  <c r="BV391" i="522"/>
  <c r="BH391" i="522"/>
  <c r="BG391" i="522"/>
  <c r="BF391" i="522"/>
  <c r="BE391" i="522"/>
  <c r="AZ391" i="522" s="1"/>
  <c r="BU391" i="522" s="1"/>
  <c r="DG390" i="522"/>
  <c r="DF390" i="522"/>
  <c r="DE390" i="522"/>
  <c r="DD390" i="522"/>
  <c r="BC390" i="522" s="1"/>
  <c r="CP390" i="522"/>
  <c r="CO390" i="522"/>
  <c r="CN390" i="522"/>
  <c r="CM390" i="522"/>
  <c r="BB390" i="522" s="1"/>
  <c r="DC390" i="522" s="1"/>
  <c r="BY390" i="522"/>
  <c r="BX390" i="522"/>
  <c r="BW390" i="522"/>
  <c r="BV390" i="522"/>
  <c r="BA390" i="522" s="1"/>
  <c r="CL390" i="522" s="1"/>
  <c r="BH390" i="522"/>
  <c r="BG390" i="522"/>
  <c r="BF390" i="522"/>
  <c r="BE390" i="522"/>
  <c r="AZ390" i="522" s="1"/>
  <c r="BU390" i="522" s="1"/>
  <c r="DG387" i="522"/>
  <c r="DF387" i="522"/>
  <c r="DE387" i="522"/>
  <c r="DD387" i="522"/>
  <c r="BC387" i="522" s="1"/>
  <c r="CP387" i="522"/>
  <c r="CO387" i="522"/>
  <c r="CN387" i="522"/>
  <c r="CM387" i="522"/>
  <c r="BB387" i="522" s="1"/>
  <c r="DC387" i="522" s="1"/>
  <c r="BY387" i="522"/>
  <c r="BX387" i="522"/>
  <c r="BW387" i="522"/>
  <c r="BV387" i="522"/>
  <c r="BA387" i="522" s="1"/>
  <c r="CL387" i="522" s="1"/>
  <c r="BH387" i="522"/>
  <c r="BG387" i="522"/>
  <c r="BF387" i="522"/>
  <c r="BE387" i="522"/>
  <c r="AZ387" i="522" s="1"/>
  <c r="BU387" i="522" s="1"/>
  <c r="DG386" i="522"/>
  <c r="DF386" i="522"/>
  <c r="DE386" i="522"/>
  <c r="DD386" i="522"/>
  <c r="BC386" i="522" s="1"/>
  <c r="CP386" i="522"/>
  <c r="CO386" i="522"/>
  <c r="CN386" i="522"/>
  <c r="CM386" i="522"/>
  <c r="BB386" i="522" s="1"/>
  <c r="DC386" i="522" s="1"/>
  <c r="BY386" i="522"/>
  <c r="BX386" i="522"/>
  <c r="BW386" i="522"/>
  <c r="BV386" i="522"/>
  <c r="BA386" i="522" s="1"/>
  <c r="CL386" i="522" s="1"/>
  <c r="BH386" i="522"/>
  <c r="BG386" i="522"/>
  <c r="BF386" i="522"/>
  <c r="BE386" i="522"/>
  <c r="AZ386" i="522" s="1"/>
  <c r="BU386" i="522" s="1"/>
  <c r="DG383" i="522"/>
  <c r="DF383" i="522"/>
  <c r="DE383" i="522"/>
  <c r="DD383" i="522"/>
  <c r="BC383" i="522" s="1"/>
  <c r="CP383" i="522"/>
  <c r="CO383" i="522"/>
  <c r="CN383" i="522"/>
  <c r="CM383" i="522"/>
  <c r="BB383" i="522" s="1"/>
  <c r="DC383" i="522" s="1"/>
  <c r="BY383" i="522"/>
  <c r="BX383" i="522"/>
  <c r="BW383" i="522"/>
  <c r="BV383" i="522"/>
  <c r="BH383" i="522"/>
  <c r="BG383" i="522"/>
  <c r="BF383" i="522"/>
  <c r="BE383" i="522"/>
  <c r="AZ383" i="522" s="1"/>
  <c r="BU383" i="522" s="1"/>
  <c r="DG382" i="522"/>
  <c r="DF382" i="522"/>
  <c r="DE382" i="522"/>
  <c r="CP382" i="522"/>
  <c r="CO382" i="522"/>
  <c r="CN382" i="522"/>
  <c r="CM382" i="522"/>
  <c r="BB382" i="522" s="1"/>
  <c r="DC382" i="522" s="1"/>
  <c r="BY382" i="522"/>
  <c r="BX382" i="522"/>
  <c r="BW382" i="522"/>
  <c r="BV382" i="522"/>
  <c r="BA382" i="522" s="1"/>
  <c r="CL382" i="522" s="1"/>
  <c r="BH382" i="522"/>
  <c r="BG382" i="522"/>
  <c r="BF382" i="522"/>
  <c r="BE382" i="522"/>
  <c r="AZ382" i="522" s="1"/>
  <c r="BU382" i="522" s="1"/>
  <c r="DG379" i="522"/>
  <c r="DF379" i="522"/>
  <c r="DE379" i="522"/>
  <c r="DD379" i="522"/>
  <c r="BC379" i="522" s="1"/>
  <c r="CP379" i="522"/>
  <c r="CO379" i="522"/>
  <c r="CN379" i="522"/>
  <c r="CM379" i="522"/>
  <c r="BB379" i="522" s="1"/>
  <c r="DC379" i="522" s="1"/>
  <c r="BY379" i="522"/>
  <c r="BX379" i="522"/>
  <c r="BW379" i="522"/>
  <c r="BV379" i="522"/>
  <c r="BA379" i="522" s="1"/>
  <c r="CL379" i="522" s="1"/>
  <c r="BH379" i="522"/>
  <c r="BG379" i="522"/>
  <c r="BF379" i="522"/>
  <c r="BE379" i="522"/>
  <c r="AZ379" i="522" s="1"/>
  <c r="BU379" i="522" s="1"/>
  <c r="DG378" i="522"/>
  <c r="DF378" i="522"/>
  <c r="DE378" i="522"/>
  <c r="CP378" i="522"/>
  <c r="CO378" i="522"/>
  <c r="CN378" i="522"/>
  <c r="CM378" i="522"/>
  <c r="BB378" i="522" s="1"/>
  <c r="DC378" i="522" s="1"/>
  <c r="BY378" i="522"/>
  <c r="BX378" i="522"/>
  <c r="BW378" i="522"/>
  <c r="BV378" i="522"/>
  <c r="BA378" i="522" s="1"/>
  <c r="CL378" i="522" s="1"/>
  <c r="BH378" i="522"/>
  <c r="BG378" i="522"/>
  <c r="BF378" i="522"/>
  <c r="BE378" i="522"/>
  <c r="AZ378" i="522" s="1"/>
  <c r="BU378" i="522" s="1"/>
  <c r="DG375" i="522"/>
  <c r="DF375" i="522"/>
  <c r="DE375" i="522"/>
  <c r="DD375" i="522"/>
  <c r="BC375" i="522" s="1"/>
  <c r="CP375" i="522"/>
  <c r="CO375" i="522"/>
  <c r="CN375" i="522"/>
  <c r="CM375" i="522"/>
  <c r="BB375" i="522" s="1"/>
  <c r="DC375" i="522" s="1"/>
  <c r="BY375" i="522"/>
  <c r="BX375" i="522"/>
  <c r="BW375" i="522"/>
  <c r="BV375" i="522"/>
  <c r="BH375" i="522"/>
  <c r="BG375" i="522"/>
  <c r="BF375" i="522"/>
  <c r="BE375" i="522"/>
  <c r="AZ375" i="522" s="1"/>
  <c r="BU375" i="522" s="1"/>
  <c r="DG374" i="522"/>
  <c r="DF374" i="522"/>
  <c r="DE374" i="522"/>
  <c r="CP374" i="522"/>
  <c r="CO374" i="522"/>
  <c r="CN374" i="522"/>
  <c r="CM374" i="522"/>
  <c r="BB374" i="522" s="1"/>
  <c r="DC374" i="522" s="1"/>
  <c r="BY374" i="522"/>
  <c r="BX374" i="522"/>
  <c r="BW374" i="522"/>
  <c r="BV374" i="522"/>
  <c r="BA374" i="522" s="1"/>
  <c r="CL374" i="522" s="1"/>
  <c r="BH374" i="522"/>
  <c r="BG374" i="522"/>
  <c r="BF374" i="522"/>
  <c r="BE374" i="522"/>
  <c r="AZ374" i="522" s="1"/>
  <c r="BU374" i="522" s="1"/>
  <c r="DG371" i="522"/>
  <c r="DF371" i="522"/>
  <c r="DE371" i="522"/>
  <c r="DD371" i="522"/>
  <c r="BC371" i="522" s="1"/>
  <c r="CP371" i="522"/>
  <c r="CO371" i="522"/>
  <c r="CN371" i="522"/>
  <c r="CM371" i="522"/>
  <c r="BB371" i="522" s="1"/>
  <c r="DC371" i="522" s="1"/>
  <c r="BY371" i="522"/>
  <c r="BX371" i="522"/>
  <c r="BW371" i="522"/>
  <c r="BV371" i="522"/>
  <c r="BA371" i="522" s="1"/>
  <c r="CL371" i="522" s="1"/>
  <c r="BH371" i="522"/>
  <c r="BG371" i="522"/>
  <c r="BF371" i="522"/>
  <c r="BE371" i="522"/>
  <c r="AZ371" i="522" s="1"/>
  <c r="BU371" i="522" s="1"/>
  <c r="DG370" i="522"/>
  <c r="DF370" i="522"/>
  <c r="DE370" i="522"/>
  <c r="DD370" i="522"/>
  <c r="BC370" i="522" s="1"/>
  <c r="CP370" i="522"/>
  <c r="CO370" i="522"/>
  <c r="CN370" i="522"/>
  <c r="CM370" i="522"/>
  <c r="BB370" i="522" s="1"/>
  <c r="DC370" i="522" s="1"/>
  <c r="BY370" i="522"/>
  <c r="BX370" i="522"/>
  <c r="BW370" i="522"/>
  <c r="BV370" i="522"/>
  <c r="BA370" i="522" s="1"/>
  <c r="CL370" i="522" s="1"/>
  <c r="BH370" i="522"/>
  <c r="BG370" i="522"/>
  <c r="BF370" i="522"/>
  <c r="BE370" i="522"/>
  <c r="AZ370" i="522" s="1"/>
  <c r="BU370" i="522" s="1"/>
  <c r="DG367" i="522"/>
  <c r="DF367" i="522"/>
  <c r="DE367" i="522"/>
  <c r="DD367" i="522"/>
  <c r="BC367" i="522" s="1"/>
  <c r="CP367" i="522"/>
  <c r="CO367" i="522"/>
  <c r="CN367" i="522"/>
  <c r="CM367" i="522"/>
  <c r="BB367" i="522" s="1"/>
  <c r="DC367" i="522" s="1"/>
  <c r="BY367" i="522"/>
  <c r="BX367" i="522"/>
  <c r="BW367" i="522"/>
  <c r="BV367" i="522"/>
  <c r="BH367" i="522"/>
  <c r="BG367" i="522"/>
  <c r="BF367" i="522"/>
  <c r="BE367" i="522"/>
  <c r="AZ367" i="522" s="1"/>
  <c r="BU367" i="522" s="1"/>
  <c r="DG366" i="522"/>
  <c r="DF366" i="522"/>
  <c r="DE366" i="522"/>
  <c r="DD366" i="522"/>
  <c r="BC366" i="522" s="1"/>
  <c r="CP366" i="522"/>
  <c r="CO366" i="522"/>
  <c r="CN366" i="522"/>
  <c r="CM366" i="522"/>
  <c r="BB366" i="522" s="1"/>
  <c r="DC366" i="522" s="1"/>
  <c r="BY366" i="522"/>
  <c r="BX366" i="522"/>
  <c r="BW366" i="522"/>
  <c r="BV366" i="522"/>
  <c r="BA366" i="522" s="1"/>
  <c r="CL366" i="522" s="1"/>
  <c r="BH366" i="522"/>
  <c r="BG366" i="522"/>
  <c r="BF366" i="522"/>
  <c r="BE366" i="522"/>
  <c r="AZ366" i="522" s="1"/>
  <c r="BU366" i="522" s="1"/>
  <c r="DG363" i="522"/>
  <c r="DF363" i="522"/>
  <c r="DE363" i="522"/>
  <c r="DD363" i="522"/>
  <c r="BC363" i="522" s="1"/>
  <c r="CP363" i="522"/>
  <c r="CO363" i="522"/>
  <c r="CN363" i="522"/>
  <c r="CM363" i="522"/>
  <c r="BB363" i="522" s="1"/>
  <c r="DC363" i="522" s="1"/>
  <c r="BY363" i="522"/>
  <c r="BX363" i="522"/>
  <c r="BW363" i="522"/>
  <c r="BV363" i="522"/>
  <c r="BA363" i="522" s="1"/>
  <c r="CL363" i="522" s="1"/>
  <c r="BH363" i="522"/>
  <c r="BG363" i="522"/>
  <c r="BF363" i="522"/>
  <c r="BE363" i="522"/>
  <c r="AZ363" i="522" s="1"/>
  <c r="BU363" i="522" s="1"/>
  <c r="DG362" i="522"/>
  <c r="DF362" i="522"/>
  <c r="DE362" i="522"/>
  <c r="DD362" i="522"/>
  <c r="BC362" i="522" s="1"/>
  <c r="CP362" i="522"/>
  <c r="CO362" i="522"/>
  <c r="CN362" i="522"/>
  <c r="CM362" i="522"/>
  <c r="BB362" i="522" s="1"/>
  <c r="DC362" i="522" s="1"/>
  <c r="BY362" i="522"/>
  <c r="BX362" i="522"/>
  <c r="BW362" i="522"/>
  <c r="BV362" i="522"/>
  <c r="BA362" i="522" s="1"/>
  <c r="CL362" i="522" s="1"/>
  <c r="BH362" i="522"/>
  <c r="BG362" i="522"/>
  <c r="BF362" i="522"/>
  <c r="BE362" i="522"/>
  <c r="AZ362" i="522" s="1"/>
  <c r="BU362" i="522" s="1"/>
  <c r="DG359" i="522"/>
  <c r="DF359" i="522"/>
  <c r="DE359" i="522"/>
  <c r="DD359" i="522"/>
  <c r="BC359" i="522" s="1"/>
  <c r="CP359" i="522"/>
  <c r="CO359" i="522"/>
  <c r="CN359" i="522"/>
  <c r="CM359" i="522"/>
  <c r="BB359" i="522" s="1"/>
  <c r="DC359" i="522" s="1"/>
  <c r="BY359" i="522"/>
  <c r="BX359" i="522"/>
  <c r="BW359" i="522"/>
  <c r="BV359" i="522"/>
  <c r="BH359" i="522"/>
  <c r="BG359" i="522"/>
  <c r="BF359" i="522"/>
  <c r="BE359" i="522"/>
  <c r="AZ359" i="522" s="1"/>
  <c r="BU359" i="522" s="1"/>
  <c r="DG358" i="522"/>
  <c r="DF358" i="522"/>
  <c r="DE358" i="522"/>
  <c r="CP358" i="522"/>
  <c r="CO358" i="522"/>
  <c r="CN358" i="522"/>
  <c r="CM358" i="522"/>
  <c r="BB358" i="522" s="1"/>
  <c r="DC358" i="522" s="1"/>
  <c r="BY358" i="522"/>
  <c r="BX358" i="522"/>
  <c r="BW358" i="522"/>
  <c r="BV358" i="522"/>
  <c r="BA358" i="522" s="1"/>
  <c r="CL358" i="522" s="1"/>
  <c r="BH358" i="522"/>
  <c r="BG358" i="522"/>
  <c r="BF358" i="522"/>
  <c r="BE358" i="522"/>
  <c r="AZ358" i="522" s="1"/>
  <c r="BU358" i="522" s="1"/>
  <c r="DG355" i="522"/>
  <c r="DF355" i="522"/>
  <c r="DE355" i="522"/>
  <c r="DD355" i="522"/>
  <c r="BC355" i="522" s="1"/>
  <c r="CP355" i="522"/>
  <c r="CO355" i="522"/>
  <c r="CN355" i="522"/>
  <c r="CM355" i="522"/>
  <c r="BB355" i="522" s="1"/>
  <c r="DC355" i="522" s="1"/>
  <c r="BY355" i="522"/>
  <c r="BX355" i="522"/>
  <c r="BW355" i="522"/>
  <c r="BV355" i="522"/>
  <c r="BA355" i="522" s="1"/>
  <c r="CL355" i="522" s="1"/>
  <c r="BH355" i="522"/>
  <c r="BG355" i="522"/>
  <c r="BF355" i="522"/>
  <c r="BE355" i="522"/>
  <c r="AZ355" i="522" s="1"/>
  <c r="BU355" i="522" s="1"/>
  <c r="DG354" i="522"/>
  <c r="DF354" i="522"/>
  <c r="DE354" i="522"/>
  <c r="CP354" i="522"/>
  <c r="CO354" i="522"/>
  <c r="CN354" i="522"/>
  <c r="CM354" i="522"/>
  <c r="BB354" i="522" s="1"/>
  <c r="DC354" i="522" s="1"/>
  <c r="BY354" i="522"/>
  <c r="BX354" i="522"/>
  <c r="BW354" i="522"/>
  <c r="BV354" i="522"/>
  <c r="BA354" i="522" s="1"/>
  <c r="CL354" i="522" s="1"/>
  <c r="BH354" i="522"/>
  <c r="BG354" i="522"/>
  <c r="BF354" i="522"/>
  <c r="BE354" i="522"/>
  <c r="AZ354" i="522" s="1"/>
  <c r="BU354" i="522" s="1"/>
  <c r="DG351" i="522"/>
  <c r="DF351" i="522"/>
  <c r="DE351" i="522"/>
  <c r="DD351" i="522"/>
  <c r="BC351" i="522" s="1"/>
  <c r="CP351" i="522"/>
  <c r="CO351" i="522"/>
  <c r="CN351" i="522"/>
  <c r="CM351" i="522"/>
  <c r="BB351" i="522" s="1"/>
  <c r="DC351" i="522" s="1"/>
  <c r="BY351" i="522"/>
  <c r="BX351" i="522"/>
  <c r="BW351" i="522"/>
  <c r="BV351" i="522"/>
  <c r="BH351" i="522"/>
  <c r="BG351" i="522"/>
  <c r="BF351" i="522"/>
  <c r="BE351" i="522"/>
  <c r="AZ351" i="522" s="1"/>
  <c r="BU351" i="522" s="1"/>
  <c r="DG350" i="522"/>
  <c r="DF350" i="522"/>
  <c r="DE350" i="522"/>
  <c r="CP350" i="522"/>
  <c r="CO350" i="522"/>
  <c r="CN350" i="522"/>
  <c r="CM350" i="522"/>
  <c r="BB350" i="522" s="1"/>
  <c r="DC350" i="522" s="1"/>
  <c r="BY350" i="522"/>
  <c r="BX350" i="522"/>
  <c r="BW350" i="522"/>
  <c r="BV350" i="522"/>
  <c r="BA350" i="522" s="1"/>
  <c r="CL350" i="522" s="1"/>
  <c r="BH350" i="522"/>
  <c r="BG350" i="522"/>
  <c r="BF350" i="522"/>
  <c r="BE350" i="522"/>
  <c r="AZ350" i="522" s="1"/>
  <c r="BU350" i="522" s="1"/>
  <c r="DG347" i="522"/>
  <c r="DF347" i="522"/>
  <c r="DE347" i="522"/>
  <c r="DD347" i="522"/>
  <c r="BC347" i="522" s="1"/>
  <c r="CP347" i="522"/>
  <c r="CO347" i="522"/>
  <c r="CN347" i="522"/>
  <c r="CM347" i="522"/>
  <c r="BB347" i="522" s="1"/>
  <c r="DC347" i="522" s="1"/>
  <c r="BY347" i="522"/>
  <c r="BX347" i="522"/>
  <c r="BW347" i="522"/>
  <c r="BV347" i="522"/>
  <c r="BA347" i="522" s="1"/>
  <c r="CL347" i="522" s="1"/>
  <c r="BH347" i="522"/>
  <c r="BG347" i="522"/>
  <c r="BF347" i="522"/>
  <c r="BE347" i="522"/>
  <c r="AZ347" i="522" s="1"/>
  <c r="BU347" i="522" s="1"/>
  <c r="DG346" i="522"/>
  <c r="DF346" i="522"/>
  <c r="DE346" i="522"/>
  <c r="CP346" i="522"/>
  <c r="CO346" i="522"/>
  <c r="CN346" i="522"/>
  <c r="CM346" i="522"/>
  <c r="BB346" i="522" s="1"/>
  <c r="DC346" i="522" s="1"/>
  <c r="BY346" i="522"/>
  <c r="BX346" i="522"/>
  <c r="BW346" i="522"/>
  <c r="BV346" i="522"/>
  <c r="BA346" i="522" s="1"/>
  <c r="CL346" i="522" s="1"/>
  <c r="BH346" i="522"/>
  <c r="BG346" i="522"/>
  <c r="BF346" i="522"/>
  <c r="BE346" i="522"/>
  <c r="AZ346" i="522" s="1"/>
  <c r="BU346" i="522" s="1"/>
  <c r="DG343" i="522"/>
  <c r="DF343" i="522"/>
  <c r="DE343" i="522"/>
  <c r="DD343" i="522"/>
  <c r="BC343" i="522" s="1"/>
  <c r="CP343" i="522"/>
  <c r="CO343" i="522"/>
  <c r="CN343" i="522"/>
  <c r="CM343" i="522"/>
  <c r="BB343" i="522" s="1"/>
  <c r="DC343" i="522" s="1"/>
  <c r="BY343" i="522"/>
  <c r="BX343" i="522"/>
  <c r="BW343" i="522"/>
  <c r="BV343" i="522"/>
  <c r="BH343" i="522"/>
  <c r="BG343" i="522"/>
  <c r="BF343" i="522"/>
  <c r="BE343" i="522"/>
  <c r="AZ343" i="522" s="1"/>
  <c r="BU343" i="522" s="1"/>
  <c r="DG342" i="522"/>
  <c r="DF342" i="522"/>
  <c r="DE342" i="522"/>
  <c r="CP342" i="522"/>
  <c r="CO342" i="522"/>
  <c r="CN342" i="522"/>
  <c r="CM342" i="522"/>
  <c r="BB342" i="522" s="1"/>
  <c r="DC342" i="522" s="1"/>
  <c r="BY342" i="522"/>
  <c r="BX342" i="522"/>
  <c r="BW342" i="522"/>
  <c r="BV342" i="522"/>
  <c r="BA342" i="522" s="1"/>
  <c r="CL342" i="522" s="1"/>
  <c r="BH342" i="522"/>
  <c r="BG342" i="522"/>
  <c r="BF342" i="522"/>
  <c r="BE342" i="522"/>
  <c r="AZ342" i="522" s="1"/>
  <c r="BU342" i="522" s="1"/>
  <c r="DG339" i="522"/>
  <c r="DF339" i="522"/>
  <c r="DE339" i="522"/>
  <c r="DD339" i="522"/>
  <c r="BC339" i="522" s="1"/>
  <c r="CP339" i="522"/>
  <c r="CO339" i="522"/>
  <c r="CN339" i="522"/>
  <c r="CM339" i="522"/>
  <c r="BB339" i="522" s="1"/>
  <c r="DC339" i="522" s="1"/>
  <c r="BY339" i="522"/>
  <c r="BX339" i="522"/>
  <c r="BW339" i="522"/>
  <c r="BV339" i="522"/>
  <c r="BA339" i="522" s="1"/>
  <c r="CL339" i="522" s="1"/>
  <c r="BH339" i="522"/>
  <c r="BG339" i="522"/>
  <c r="BF339" i="522"/>
  <c r="BE339" i="522"/>
  <c r="AZ339" i="522" s="1"/>
  <c r="BU339" i="522" s="1"/>
  <c r="DG338" i="522"/>
  <c r="DF338" i="522"/>
  <c r="DE338" i="522"/>
  <c r="DD338" i="522"/>
  <c r="BC338" i="522" s="1"/>
  <c r="CP338" i="522"/>
  <c r="CO338" i="522"/>
  <c r="CN338" i="522"/>
  <c r="BY338" i="522"/>
  <c r="BX338" i="522"/>
  <c r="BW338" i="522"/>
  <c r="BV338" i="522"/>
  <c r="BA338" i="522" s="1"/>
  <c r="CL338" i="522" s="1"/>
  <c r="BH338" i="522"/>
  <c r="BG338" i="522"/>
  <c r="BF338" i="522"/>
  <c r="BE338" i="522"/>
  <c r="AZ338" i="522" s="1"/>
  <c r="BU338" i="522" s="1"/>
  <c r="DG335" i="522"/>
  <c r="DF335" i="522"/>
  <c r="DE335" i="522"/>
  <c r="DD335" i="522"/>
  <c r="BC335" i="522" s="1"/>
  <c r="CP335" i="522"/>
  <c r="CO335" i="522"/>
  <c r="CN335" i="522"/>
  <c r="CM335" i="522"/>
  <c r="BB335" i="522" s="1"/>
  <c r="DC335" i="522" s="1"/>
  <c r="BY335" i="522"/>
  <c r="BX335" i="522"/>
  <c r="BW335" i="522"/>
  <c r="BV335" i="522"/>
  <c r="BA335" i="522" s="1"/>
  <c r="CL335" i="522" s="1"/>
  <c r="BH335" i="522"/>
  <c r="BG335" i="522"/>
  <c r="BF335" i="522"/>
  <c r="BE335" i="522"/>
  <c r="AZ335" i="522" s="1"/>
  <c r="BU335" i="522" s="1"/>
  <c r="DG334" i="522"/>
  <c r="DF334" i="522"/>
  <c r="DE334" i="522"/>
  <c r="DD334" i="522"/>
  <c r="BC334" i="522" s="1"/>
  <c r="CP334" i="522"/>
  <c r="CO334" i="522"/>
  <c r="CN334" i="522"/>
  <c r="CM334" i="522"/>
  <c r="BB334" i="522" s="1"/>
  <c r="DC334" i="522" s="1"/>
  <c r="BY334" i="522"/>
  <c r="BX334" i="522"/>
  <c r="BW334" i="522"/>
  <c r="BV334" i="522"/>
  <c r="BA334" i="522" s="1"/>
  <c r="CL334" i="522" s="1"/>
  <c r="BH334" i="522"/>
  <c r="BG334" i="522"/>
  <c r="BF334" i="522"/>
  <c r="BE334" i="522"/>
  <c r="AZ334" i="522" s="1"/>
  <c r="BU334" i="522" s="1"/>
  <c r="DG331" i="522"/>
  <c r="DF331" i="522"/>
  <c r="DE331" i="522"/>
  <c r="DD331" i="522"/>
  <c r="BC331" i="522" s="1"/>
  <c r="CP331" i="522"/>
  <c r="CO331" i="522"/>
  <c r="CN331" i="522"/>
  <c r="CM331" i="522"/>
  <c r="BB331" i="522" s="1"/>
  <c r="DC331" i="522" s="1"/>
  <c r="BY331" i="522"/>
  <c r="BX331" i="522"/>
  <c r="BW331" i="522"/>
  <c r="BV331" i="522"/>
  <c r="BA331" i="522" s="1"/>
  <c r="CL331" i="522" s="1"/>
  <c r="BH331" i="522"/>
  <c r="BG331" i="522"/>
  <c r="BF331" i="522"/>
  <c r="BE331" i="522"/>
  <c r="AZ331" i="522" s="1"/>
  <c r="BU331" i="522" s="1"/>
  <c r="DG330" i="522"/>
  <c r="DF330" i="522"/>
  <c r="DE330" i="522"/>
  <c r="DD330" i="522"/>
  <c r="BC330" i="522" s="1"/>
  <c r="CP330" i="522"/>
  <c r="CO330" i="522"/>
  <c r="CN330" i="522"/>
  <c r="CM330" i="522"/>
  <c r="BB330" i="522" s="1"/>
  <c r="DC330" i="522" s="1"/>
  <c r="BY330" i="522"/>
  <c r="BX330" i="522"/>
  <c r="BW330" i="522"/>
  <c r="BV330" i="522"/>
  <c r="BA330" i="522" s="1"/>
  <c r="CL330" i="522" s="1"/>
  <c r="BH330" i="522"/>
  <c r="BG330" i="522"/>
  <c r="BF330" i="522"/>
  <c r="BE330" i="522"/>
  <c r="AZ330" i="522" s="1"/>
  <c r="BU330" i="522" s="1"/>
  <c r="DG327" i="522"/>
  <c r="DF327" i="522"/>
  <c r="DE327" i="522"/>
  <c r="DD327" i="522"/>
  <c r="BC327" i="522" s="1"/>
  <c r="CP327" i="522"/>
  <c r="CO327" i="522"/>
  <c r="CN327" i="522"/>
  <c r="CM327" i="522"/>
  <c r="BB327" i="522" s="1"/>
  <c r="DC327" i="522" s="1"/>
  <c r="BY327" i="522"/>
  <c r="BX327" i="522"/>
  <c r="BW327" i="522"/>
  <c r="BV327" i="522"/>
  <c r="BA327" i="522" s="1"/>
  <c r="CL327" i="522" s="1"/>
  <c r="BH327" i="522"/>
  <c r="BG327" i="522"/>
  <c r="BF327" i="522"/>
  <c r="BE327" i="522"/>
  <c r="AZ327" i="522" s="1"/>
  <c r="BU327" i="522" s="1"/>
  <c r="DG326" i="522"/>
  <c r="DF326" i="522"/>
  <c r="DE326" i="522"/>
  <c r="DD326" i="522"/>
  <c r="BC326" i="522" s="1"/>
  <c r="CP326" i="522"/>
  <c r="CO326" i="522"/>
  <c r="CN326" i="522"/>
  <c r="CM326" i="522"/>
  <c r="BB326" i="522" s="1"/>
  <c r="DC326" i="522" s="1"/>
  <c r="BY326" i="522"/>
  <c r="BX326" i="522"/>
  <c r="BW326" i="522"/>
  <c r="BV326" i="522"/>
  <c r="BA326" i="522" s="1"/>
  <c r="CL326" i="522" s="1"/>
  <c r="BH326" i="522"/>
  <c r="BG326" i="522"/>
  <c r="BF326" i="522"/>
  <c r="BE326" i="522"/>
  <c r="AZ326" i="522" s="1"/>
  <c r="BU326" i="522" s="1"/>
  <c r="DG323" i="522"/>
  <c r="DF323" i="522"/>
  <c r="DE323" i="522"/>
  <c r="DD323" i="522"/>
  <c r="BC323" i="522" s="1"/>
  <c r="CP323" i="522"/>
  <c r="CO323" i="522"/>
  <c r="CN323" i="522"/>
  <c r="CM323" i="522"/>
  <c r="BB323" i="522" s="1"/>
  <c r="DC323" i="522" s="1"/>
  <c r="BY323" i="522"/>
  <c r="BX323" i="522"/>
  <c r="BW323" i="522"/>
  <c r="BV323" i="522"/>
  <c r="BA323" i="522" s="1"/>
  <c r="CL323" i="522" s="1"/>
  <c r="BH323" i="522"/>
  <c r="BG323" i="522"/>
  <c r="BF323" i="522"/>
  <c r="BE323" i="522"/>
  <c r="AZ323" i="522" s="1"/>
  <c r="BU323" i="522" s="1"/>
  <c r="DG322" i="522"/>
  <c r="DF322" i="522"/>
  <c r="DE322" i="522"/>
  <c r="DD322" i="522"/>
  <c r="BC322" i="522" s="1"/>
  <c r="CP322" i="522"/>
  <c r="CO322" i="522"/>
  <c r="CN322" i="522"/>
  <c r="CM322" i="522"/>
  <c r="BB322" i="522" s="1"/>
  <c r="DC322" i="522" s="1"/>
  <c r="BY322" i="522"/>
  <c r="BX322" i="522"/>
  <c r="BW322" i="522"/>
  <c r="BV322" i="522"/>
  <c r="BA322" i="522" s="1"/>
  <c r="CL322" i="522" s="1"/>
  <c r="BH322" i="522"/>
  <c r="BG322" i="522"/>
  <c r="BF322" i="522"/>
  <c r="BE322" i="522"/>
  <c r="AZ322" i="522" s="1"/>
  <c r="BU322" i="522" s="1"/>
  <c r="DG319" i="522"/>
  <c r="DF319" i="522"/>
  <c r="DE319" i="522"/>
  <c r="DD319" i="522"/>
  <c r="BC319" i="522" s="1"/>
  <c r="CP319" i="522"/>
  <c r="CO319" i="522"/>
  <c r="CN319" i="522"/>
  <c r="CM319" i="522"/>
  <c r="BB319" i="522" s="1"/>
  <c r="DC319" i="522" s="1"/>
  <c r="BY319" i="522"/>
  <c r="BX319" i="522"/>
  <c r="BW319" i="522"/>
  <c r="BV319" i="522"/>
  <c r="BA319" i="522" s="1"/>
  <c r="CL319" i="522" s="1"/>
  <c r="BH319" i="522"/>
  <c r="BG319" i="522"/>
  <c r="BF319" i="522"/>
  <c r="BE319" i="522"/>
  <c r="AZ319" i="522" s="1"/>
  <c r="BU319" i="522" s="1"/>
  <c r="DG318" i="522"/>
  <c r="DF318" i="522"/>
  <c r="DE318" i="522"/>
  <c r="CP318" i="522"/>
  <c r="CO318" i="522"/>
  <c r="CN318" i="522"/>
  <c r="BY318" i="522"/>
  <c r="BX318" i="522"/>
  <c r="BW318" i="522"/>
  <c r="BH318" i="522"/>
  <c r="BG318" i="522"/>
  <c r="BF318" i="522"/>
  <c r="BE318" i="522"/>
  <c r="AZ318" i="522" s="1"/>
  <c r="BU318" i="522" s="1"/>
  <c r="DG315" i="522"/>
  <c r="DF315" i="522"/>
  <c r="DE315" i="522"/>
  <c r="DD315" i="522"/>
  <c r="BC315" i="522" s="1"/>
  <c r="CP315" i="522"/>
  <c r="CO315" i="522"/>
  <c r="CN315" i="522"/>
  <c r="CM315" i="522"/>
  <c r="BB315" i="522" s="1"/>
  <c r="DC315" i="522" s="1"/>
  <c r="BY315" i="522"/>
  <c r="BX315" i="522"/>
  <c r="BW315" i="522"/>
  <c r="BV315" i="522"/>
  <c r="BA315" i="522" s="1"/>
  <c r="CL315" i="522" s="1"/>
  <c r="BH315" i="522"/>
  <c r="BG315" i="522"/>
  <c r="BF315" i="522"/>
  <c r="BE315" i="522"/>
  <c r="DG314" i="522"/>
  <c r="DF314" i="522"/>
  <c r="DE314" i="522"/>
  <c r="DD314" i="522"/>
  <c r="BC314" i="522" s="1"/>
  <c r="CP314" i="522"/>
  <c r="CO314" i="522"/>
  <c r="CN314" i="522"/>
  <c r="CM314" i="522"/>
  <c r="BB314" i="522" s="1"/>
  <c r="DC314" i="522" s="1"/>
  <c r="BY314" i="522"/>
  <c r="BX314" i="522"/>
  <c r="BW314" i="522"/>
  <c r="BV314" i="522"/>
  <c r="BA314" i="522" s="1"/>
  <c r="CL314" i="522" s="1"/>
  <c r="BH314" i="522"/>
  <c r="BG314" i="522"/>
  <c r="BF314" i="522"/>
  <c r="DG311" i="522"/>
  <c r="DF311" i="522"/>
  <c r="DE311" i="522"/>
  <c r="DD311" i="522"/>
  <c r="BC311" i="522" s="1"/>
  <c r="CP311" i="522"/>
  <c r="CO311" i="522"/>
  <c r="CN311" i="522"/>
  <c r="CM311" i="522"/>
  <c r="BB311" i="522" s="1"/>
  <c r="DC311" i="522" s="1"/>
  <c r="BY311" i="522"/>
  <c r="BX311" i="522"/>
  <c r="BW311" i="522"/>
  <c r="BV311" i="522"/>
  <c r="BA311" i="522" s="1"/>
  <c r="CL311" i="522" s="1"/>
  <c r="BH311" i="522"/>
  <c r="BG311" i="522"/>
  <c r="BF311" i="522"/>
  <c r="BE311" i="522"/>
  <c r="AZ311" i="522" s="1"/>
  <c r="BU311" i="522" s="1"/>
  <c r="DG310" i="522"/>
  <c r="DF310" i="522"/>
  <c r="DE310" i="522"/>
  <c r="DD310" i="522"/>
  <c r="BC310" i="522" s="1"/>
  <c r="CP310" i="522"/>
  <c r="CO310" i="522"/>
  <c r="CN310" i="522"/>
  <c r="CM310" i="522"/>
  <c r="BB310" i="522" s="1"/>
  <c r="DC310" i="522" s="1"/>
  <c r="BY310" i="522"/>
  <c r="BX310" i="522"/>
  <c r="BW310" i="522"/>
  <c r="BV310" i="522"/>
  <c r="BA310" i="522" s="1"/>
  <c r="CL310" i="522" s="1"/>
  <c r="BH310" i="522"/>
  <c r="BG310" i="522"/>
  <c r="BF310" i="522"/>
  <c r="BE310" i="522"/>
  <c r="AZ310" i="522" s="1"/>
  <c r="BU310" i="522" s="1"/>
  <c r="DG307" i="522"/>
  <c r="DF307" i="522"/>
  <c r="DE307" i="522"/>
  <c r="DD307" i="522"/>
  <c r="BC307" i="522" s="1"/>
  <c r="CP307" i="522"/>
  <c r="CO307" i="522"/>
  <c r="CN307" i="522"/>
  <c r="CM307" i="522"/>
  <c r="BB307" i="522" s="1"/>
  <c r="DC307" i="522" s="1"/>
  <c r="BY307" i="522"/>
  <c r="BX307" i="522"/>
  <c r="BW307" i="522"/>
  <c r="BV307" i="522"/>
  <c r="BH307" i="522"/>
  <c r="BG307" i="522"/>
  <c r="BF307" i="522"/>
  <c r="BE307" i="522"/>
  <c r="AZ307" i="522" s="1"/>
  <c r="BU307" i="522" s="1"/>
  <c r="DG306" i="522"/>
  <c r="DF306" i="522"/>
  <c r="DE306" i="522"/>
  <c r="CP306" i="522"/>
  <c r="CO306" i="522"/>
  <c r="CN306" i="522"/>
  <c r="BY306" i="522"/>
  <c r="BX306" i="522"/>
  <c r="BW306" i="522"/>
  <c r="BH306" i="522"/>
  <c r="BG306" i="522"/>
  <c r="BF306" i="522"/>
  <c r="BE306" i="522"/>
  <c r="AZ306" i="522" s="1"/>
  <c r="BU306" i="522" s="1"/>
  <c r="DG303" i="522"/>
  <c r="DF303" i="522"/>
  <c r="DE303" i="522"/>
  <c r="DD303" i="522"/>
  <c r="BC303" i="522" s="1"/>
  <c r="CP303" i="522"/>
  <c r="CO303" i="522"/>
  <c r="CN303" i="522"/>
  <c r="CM303" i="522"/>
  <c r="BB303" i="522" s="1"/>
  <c r="DC303" i="522" s="1"/>
  <c r="BY303" i="522"/>
  <c r="BX303" i="522"/>
  <c r="BW303" i="522"/>
  <c r="BV303" i="522"/>
  <c r="BA303" i="522" s="1"/>
  <c r="CL303" i="522" s="1"/>
  <c r="BH303" i="522"/>
  <c r="BG303" i="522"/>
  <c r="BF303" i="522"/>
  <c r="BE303" i="522"/>
  <c r="AZ303" i="522" s="1"/>
  <c r="BU303" i="522" s="1"/>
  <c r="DG302" i="522"/>
  <c r="DF302" i="522"/>
  <c r="DE302" i="522"/>
  <c r="CP302" i="522"/>
  <c r="CO302" i="522"/>
  <c r="CN302" i="522"/>
  <c r="CM302" i="522"/>
  <c r="BB302" i="522" s="1"/>
  <c r="DC302" i="522" s="1"/>
  <c r="BY302" i="522"/>
  <c r="BX302" i="522"/>
  <c r="BW302" i="522"/>
  <c r="BV302" i="522"/>
  <c r="BA302" i="522" s="1"/>
  <c r="CL302" i="522" s="1"/>
  <c r="BH302" i="522"/>
  <c r="BG302" i="522"/>
  <c r="BF302" i="522"/>
  <c r="BE302" i="522"/>
  <c r="AZ302" i="522" s="1"/>
  <c r="BU302" i="522" s="1"/>
  <c r="DG299" i="522"/>
  <c r="DF299" i="522"/>
  <c r="DE299" i="522"/>
  <c r="CP299" i="522"/>
  <c r="CO299" i="522"/>
  <c r="CN299" i="522"/>
  <c r="CM299" i="522"/>
  <c r="BY299" i="522"/>
  <c r="BX299" i="522"/>
  <c r="BW299" i="522"/>
  <c r="BV299" i="522"/>
  <c r="BA299" i="522" s="1"/>
  <c r="CL299" i="522" s="1"/>
  <c r="BH299" i="522"/>
  <c r="BG299" i="522"/>
  <c r="BF299" i="522"/>
  <c r="BE299" i="522"/>
  <c r="AZ299" i="522" s="1"/>
  <c r="BU299" i="522" s="1"/>
  <c r="DG298" i="522"/>
  <c r="DF298" i="522"/>
  <c r="DE298" i="522"/>
  <c r="DD298" i="522"/>
  <c r="BC298" i="522" s="1"/>
  <c r="CP298" i="522"/>
  <c r="CO298" i="522"/>
  <c r="CN298" i="522"/>
  <c r="CM298" i="522"/>
  <c r="BB298" i="522" s="1"/>
  <c r="DC298" i="522" s="1"/>
  <c r="BY298" i="522"/>
  <c r="BX298" i="522"/>
  <c r="BW298" i="522"/>
  <c r="BV298" i="522"/>
  <c r="BA298" i="522" s="1"/>
  <c r="CL298" i="522" s="1"/>
  <c r="BH298" i="522"/>
  <c r="BG298" i="522"/>
  <c r="BF298" i="522"/>
  <c r="BE298" i="522"/>
  <c r="AZ298" i="522" s="1"/>
  <c r="BU298" i="522" s="1"/>
  <c r="DG295" i="522"/>
  <c r="DF295" i="522"/>
  <c r="DE295" i="522"/>
  <c r="DD295" i="522"/>
  <c r="BC295" i="522" s="1"/>
  <c r="CP295" i="522"/>
  <c r="CO295" i="522"/>
  <c r="CN295" i="522"/>
  <c r="BY295" i="522"/>
  <c r="BX295" i="522"/>
  <c r="BW295" i="522"/>
  <c r="BV295" i="522"/>
  <c r="BA295" i="522" s="1"/>
  <c r="CL295" i="522" s="1"/>
  <c r="BH295" i="522"/>
  <c r="BG295" i="522"/>
  <c r="BF295" i="522"/>
  <c r="BE295" i="522"/>
  <c r="AZ295" i="522" s="1"/>
  <c r="BU295" i="522" s="1"/>
  <c r="DG294" i="522"/>
  <c r="DF294" i="522"/>
  <c r="DE294" i="522"/>
  <c r="CP294" i="522"/>
  <c r="CO294" i="522"/>
  <c r="CN294" i="522"/>
  <c r="CM294" i="522"/>
  <c r="BB294" i="522" s="1"/>
  <c r="DC294" i="522" s="1"/>
  <c r="BY294" i="522"/>
  <c r="BX294" i="522"/>
  <c r="BW294" i="522"/>
  <c r="BV294" i="522"/>
  <c r="BA294" i="522" s="1"/>
  <c r="CL294" i="522" s="1"/>
  <c r="BH294" i="522"/>
  <c r="BG294" i="522"/>
  <c r="BF294" i="522"/>
  <c r="BE294" i="522"/>
  <c r="AZ294" i="522" s="1"/>
  <c r="BU294" i="522" s="1"/>
  <c r="DG291" i="522"/>
  <c r="DF291" i="522"/>
  <c r="DE291" i="522"/>
  <c r="DD291" i="522"/>
  <c r="BC291" i="522" s="1"/>
  <c r="CP291" i="522"/>
  <c r="CO291" i="522"/>
  <c r="CN291" i="522"/>
  <c r="CM291" i="522"/>
  <c r="BB291" i="522" s="1"/>
  <c r="DC291" i="522" s="1"/>
  <c r="BY291" i="522"/>
  <c r="BX291" i="522"/>
  <c r="BW291" i="522"/>
  <c r="BV291" i="522"/>
  <c r="BA291" i="522" s="1"/>
  <c r="CL291" i="522" s="1"/>
  <c r="BH291" i="522"/>
  <c r="BG291" i="522"/>
  <c r="BF291" i="522"/>
  <c r="BE291" i="522"/>
  <c r="AZ291" i="522" s="1"/>
  <c r="BU291" i="522" s="1"/>
  <c r="DG290" i="522"/>
  <c r="DF290" i="522"/>
  <c r="DE290" i="522"/>
  <c r="DD290" i="522"/>
  <c r="BC290" i="522" s="1"/>
  <c r="CP290" i="522"/>
  <c r="CO290" i="522"/>
  <c r="CN290" i="522"/>
  <c r="CM290" i="522"/>
  <c r="BB290" i="522" s="1"/>
  <c r="DC290" i="522" s="1"/>
  <c r="BY290" i="522"/>
  <c r="BX290" i="522"/>
  <c r="BW290" i="522"/>
  <c r="BV290" i="522"/>
  <c r="BA290" i="522" s="1"/>
  <c r="CL290" i="522" s="1"/>
  <c r="BH290" i="522"/>
  <c r="BG290" i="522"/>
  <c r="BF290" i="522"/>
  <c r="BE290" i="522"/>
  <c r="AZ290" i="522" s="1"/>
  <c r="BU290" i="522" s="1"/>
  <c r="DG287" i="522"/>
  <c r="DF287" i="522"/>
  <c r="DE287" i="522"/>
  <c r="DD287" i="522"/>
  <c r="BC287" i="522" s="1"/>
  <c r="CP287" i="522"/>
  <c r="CO287" i="522"/>
  <c r="CN287" i="522"/>
  <c r="CM287" i="522"/>
  <c r="BB287" i="522" s="1"/>
  <c r="DC287" i="522" s="1"/>
  <c r="BY287" i="522"/>
  <c r="BX287" i="522"/>
  <c r="BW287" i="522"/>
  <c r="BV287" i="522"/>
  <c r="BA287" i="522" s="1"/>
  <c r="CL287" i="522" s="1"/>
  <c r="BH287" i="522"/>
  <c r="BG287" i="522"/>
  <c r="BF287" i="522"/>
  <c r="BE287" i="522"/>
  <c r="AZ287" i="522" s="1"/>
  <c r="BU287" i="522" s="1"/>
  <c r="DG286" i="522"/>
  <c r="DF286" i="522"/>
  <c r="DE286" i="522"/>
  <c r="DD286" i="522"/>
  <c r="BC286" i="522" s="1"/>
  <c r="CP286" i="522"/>
  <c r="CO286" i="522"/>
  <c r="CN286" i="522"/>
  <c r="CM286" i="522"/>
  <c r="BB286" i="522" s="1"/>
  <c r="DC286" i="522" s="1"/>
  <c r="BY286" i="522"/>
  <c r="BX286" i="522"/>
  <c r="BW286" i="522"/>
  <c r="BV286" i="522"/>
  <c r="BA286" i="522" s="1"/>
  <c r="CL286" i="522" s="1"/>
  <c r="BH286" i="522"/>
  <c r="BG286" i="522"/>
  <c r="BF286" i="522"/>
  <c r="BE286" i="522"/>
  <c r="AZ286" i="522" s="1"/>
  <c r="BU286" i="522" s="1"/>
  <c r="DG283" i="522"/>
  <c r="DF283" i="522"/>
  <c r="DE283" i="522"/>
  <c r="DD283" i="522"/>
  <c r="BC283" i="522" s="1"/>
  <c r="CP283" i="522"/>
  <c r="CO283" i="522"/>
  <c r="CN283" i="522"/>
  <c r="CM283" i="522"/>
  <c r="BB283" i="522" s="1"/>
  <c r="DC283" i="522" s="1"/>
  <c r="BY283" i="522"/>
  <c r="BX283" i="522"/>
  <c r="BW283" i="522"/>
  <c r="BV283" i="522"/>
  <c r="BA283" i="522" s="1"/>
  <c r="CL283" i="522" s="1"/>
  <c r="BH283" i="522"/>
  <c r="BG283" i="522"/>
  <c r="BF283" i="522"/>
  <c r="BE283" i="522"/>
  <c r="AZ283" i="522" s="1"/>
  <c r="BU283" i="522" s="1"/>
  <c r="DG282" i="522"/>
  <c r="DF282" i="522"/>
  <c r="DE282" i="522"/>
  <c r="CP282" i="522"/>
  <c r="CO282" i="522"/>
  <c r="CN282" i="522"/>
  <c r="CM282" i="522"/>
  <c r="BY282" i="522"/>
  <c r="BX282" i="522"/>
  <c r="BW282" i="522"/>
  <c r="BV282" i="522"/>
  <c r="BA282" i="522" s="1"/>
  <c r="CL282" i="522" s="1"/>
  <c r="BH282" i="522"/>
  <c r="BG282" i="522"/>
  <c r="BF282" i="522"/>
  <c r="BE282" i="522"/>
  <c r="AZ282" i="522" s="1"/>
  <c r="BU282" i="522" s="1"/>
  <c r="DG279" i="522"/>
  <c r="DF279" i="522"/>
  <c r="DE279" i="522"/>
  <c r="DD279" i="522"/>
  <c r="BC279" i="522" s="1"/>
  <c r="CP279" i="522"/>
  <c r="CO279" i="522"/>
  <c r="CN279" i="522"/>
  <c r="CM279" i="522"/>
  <c r="BB279" i="522" s="1"/>
  <c r="DC279" i="522" s="1"/>
  <c r="BY279" i="522"/>
  <c r="BX279" i="522"/>
  <c r="BW279" i="522"/>
  <c r="BV279" i="522"/>
  <c r="BA279" i="522" s="1"/>
  <c r="CL279" i="522" s="1"/>
  <c r="BH279" i="522"/>
  <c r="BG279" i="522"/>
  <c r="BF279" i="522"/>
  <c r="BE279" i="522"/>
  <c r="AZ279" i="522" s="1"/>
  <c r="BU279" i="522" s="1"/>
  <c r="DG278" i="522"/>
  <c r="DF278" i="522"/>
  <c r="DE278" i="522"/>
  <c r="DD278" i="522"/>
  <c r="BC278" i="522" s="1"/>
  <c r="CP278" i="522"/>
  <c r="CO278" i="522"/>
  <c r="CN278" i="522"/>
  <c r="CM278" i="522"/>
  <c r="BB278" i="522" s="1"/>
  <c r="DC278" i="522" s="1"/>
  <c r="BY278" i="522"/>
  <c r="BX278" i="522"/>
  <c r="BW278" i="522"/>
  <c r="BV278" i="522"/>
  <c r="BA278" i="522" s="1"/>
  <c r="CL278" i="522" s="1"/>
  <c r="BH278" i="522"/>
  <c r="BG278" i="522"/>
  <c r="BF278" i="522"/>
  <c r="BE278" i="522"/>
  <c r="AZ278" i="522" s="1"/>
  <c r="BU278" i="522" s="1"/>
  <c r="DG275" i="522"/>
  <c r="DF275" i="522"/>
  <c r="DE275" i="522"/>
  <c r="DD275" i="522"/>
  <c r="BC275" i="522" s="1"/>
  <c r="CP275" i="522"/>
  <c r="CO275" i="522"/>
  <c r="CN275" i="522"/>
  <c r="CM275" i="522"/>
  <c r="BB275" i="522" s="1"/>
  <c r="DC275" i="522" s="1"/>
  <c r="BY275" i="522"/>
  <c r="BX275" i="522"/>
  <c r="BW275" i="522"/>
  <c r="BV275" i="522"/>
  <c r="BA275" i="522" s="1"/>
  <c r="CL275" i="522" s="1"/>
  <c r="BH275" i="522"/>
  <c r="BG275" i="522"/>
  <c r="BF275" i="522"/>
  <c r="BE275" i="522"/>
  <c r="AZ275" i="522" s="1"/>
  <c r="BU275" i="522" s="1"/>
  <c r="DG274" i="522"/>
  <c r="DF274" i="522"/>
  <c r="DE274" i="522"/>
  <c r="DD274" i="522"/>
  <c r="CP274" i="522"/>
  <c r="CO274" i="522"/>
  <c r="CN274" i="522"/>
  <c r="CM274" i="522"/>
  <c r="BB274" i="522" s="1"/>
  <c r="BY274" i="522"/>
  <c r="BX274" i="522"/>
  <c r="BW274" i="522"/>
  <c r="BV274" i="522"/>
  <c r="BA274" i="522" s="1"/>
  <c r="BH274" i="522"/>
  <c r="BG274" i="522"/>
  <c r="BF274" i="522"/>
  <c r="BE274" i="522"/>
  <c r="AZ274" i="522" s="1"/>
  <c r="DG271" i="522"/>
  <c r="DF271" i="522"/>
  <c r="DE271" i="522"/>
  <c r="DD271" i="522"/>
  <c r="BC271" i="522" s="1"/>
  <c r="CP271" i="522"/>
  <c r="CO271" i="522"/>
  <c r="CN271" i="522"/>
  <c r="CM271" i="522"/>
  <c r="BB271" i="522" s="1"/>
  <c r="DC271" i="522" s="1"/>
  <c r="BY271" i="522"/>
  <c r="BX271" i="522"/>
  <c r="BW271" i="522"/>
  <c r="BV271" i="522"/>
  <c r="BA271" i="522" s="1"/>
  <c r="CL271" i="522" s="1"/>
  <c r="BH271" i="522"/>
  <c r="BG271" i="522"/>
  <c r="BF271" i="522"/>
  <c r="BE271" i="522"/>
  <c r="AZ271" i="522" s="1"/>
  <c r="BU271" i="522" s="1"/>
  <c r="DG270" i="522"/>
  <c r="DF270" i="522"/>
  <c r="DE270" i="522"/>
  <c r="DD270" i="522"/>
  <c r="BC270" i="522" s="1"/>
  <c r="CP270" i="522"/>
  <c r="CO270" i="522"/>
  <c r="CN270" i="522"/>
  <c r="CM270" i="522"/>
  <c r="BB270" i="522" s="1"/>
  <c r="DC270" i="522" s="1"/>
  <c r="BY270" i="522"/>
  <c r="BX270" i="522"/>
  <c r="BW270" i="522"/>
  <c r="BV270" i="522"/>
  <c r="BA270" i="522" s="1"/>
  <c r="CL270" i="522" s="1"/>
  <c r="BH270" i="522"/>
  <c r="BG270" i="522"/>
  <c r="BF270" i="522"/>
  <c r="BE270" i="522"/>
  <c r="AZ270" i="522" s="1"/>
  <c r="BU270" i="522" s="1"/>
  <c r="DG267" i="522"/>
  <c r="DF267" i="522"/>
  <c r="DE267" i="522"/>
  <c r="DD267" i="522"/>
  <c r="BC267" i="522" s="1"/>
  <c r="CP267" i="522"/>
  <c r="CO267" i="522"/>
  <c r="CN267" i="522"/>
  <c r="CM267" i="522"/>
  <c r="BB267" i="522" s="1"/>
  <c r="DC267" i="522" s="1"/>
  <c r="BY267" i="522"/>
  <c r="BX267" i="522"/>
  <c r="BW267" i="522"/>
  <c r="BV267" i="522"/>
  <c r="BH267" i="522"/>
  <c r="BG267" i="522"/>
  <c r="BF267" i="522"/>
  <c r="BE267" i="522"/>
  <c r="AZ267" i="522" s="1"/>
  <c r="BU267" i="522" s="1"/>
  <c r="DG266" i="522"/>
  <c r="DF266" i="522"/>
  <c r="DE266" i="522"/>
  <c r="DD266" i="522"/>
  <c r="BC266" i="522" s="1"/>
  <c r="CP266" i="522"/>
  <c r="CO266" i="522"/>
  <c r="CN266" i="522"/>
  <c r="CM266" i="522"/>
  <c r="BB266" i="522" s="1"/>
  <c r="DC266" i="522" s="1"/>
  <c r="BY266" i="522"/>
  <c r="BX266" i="522"/>
  <c r="BW266" i="522"/>
  <c r="BV266" i="522"/>
  <c r="BA266" i="522" s="1"/>
  <c r="CL266" i="522" s="1"/>
  <c r="BH266" i="522"/>
  <c r="BG266" i="522"/>
  <c r="BF266" i="522"/>
  <c r="BE266" i="522"/>
  <c r="AZ266" i="522" s="1"/>
  <c r="BU266" i="522" s="1"/>
  <c r="DG263" i="522"/>
  <c r="DF263" i="522"/>
  <c r="DE263" i="522"/>
  <c r="DD263" i="522"/>
  <c r="BC263" i="522" s="1"/>
  <c r="CP263" i="522"/>
  <c r="CO263" i="522"/>
  <c r="CN263" i="522"/>
  <c r="CM263" i="522"/>
  <c r="BB263" i="522" s="1"/>
  <c r="DC263" i="522" s="1"/>
  <c r="BY263" i="522"/>
  <c r="BX263" i="522"/>
  <c r="BW263" i="522"/>
  <c r="BV263" i="522"/>
  <c r="BA263" i="522" s="1"/>
  <c r="CL263" i="522" s="1"/>
  <c r="BH263" i="522"/>
  <c r="BG263" i="522"/>
  <c r="BF263" i="522"/>
  <c r="BE263" i="522"/>
  <c r="AZ263" i="522" s="1"/>
  <c r="BU263" i="522" s="1"/>
  <c r="DG262" i="522"/>
  <c r="DF262" i="522"/>
  <c r="DE262" i="522"/>
  <c r="DD262" i="522"/>
  <c r="BC262" i="522" s="1"/>
  <c r="CP262" i="522"/>
  <c r="CO262" i="522"/>
  <c r="CN262" i="522"/>
  <c r="CM262" i="522"/>
  <c r="BB262" i="522" s="1"/>
  <c r="DC262" i="522" s="1"/>
  <c r="BY262" i="522"/>
  <c r="BX262" i="522"/>
  <c r="BW262" i="522"/>
  <c r="BV262" i="522"/>
  <c r="BA262" i="522" s="1"/>
  <c r="CL262" i="522" s="1"/>
  <c r="BH262" i="522"/>
  <c r="BG262" i="522"/>
  <c r="BF262" i="522"/>
  <c r="BE262" i="522"/>
  <c r="DG259" i="522"/>
  <c r="DF259" i="522"/>
  <c r="DE259" i="522"/>
  <c r="DD259" i="522"/>
  <c r="BC259" i="522" s="1"/>
  <c r="CP259" i="522"/>
  <c r="CO259" i="522"/>
  <c r="CN259" i="522"/>
  <c r="CM259" i="522"/>
  <c r="BB259" i="522" s="1"/>
  <c r="DC259" i="522" s="1"/>
  <c r="BY259" i="522"/>
  <c r="BX259" i="522"/>
  <c r="BW259" i="522"/>
  <c r="BV259" i="522"/>
  <c r="BA259" i="522" s="1"/>
  <c r="CL259" i="522" s="1"/>
  <c r="BH259" i="522"/>
  <c r="BG259" i="522"/>
  <c r="BF259" i="522"/>
  <c r="DG258" i="522"/>
  <c r="DF258" i="522"/>
  <c r="DE258" i="522"/>
  <c r="DD258" i="522"/>
  <c r="BC258" i="522" s="1"/>
  <c r="CP258" i="522"/>
  <c r="CO258" i="522"/>
  <c r="CN258" i="522"/>
  <c r="CM258" i="522"/>
  <c r="BB258" i="522" s="1"/>
  <c r="DC258" i="522" s="1"/>
  <c r="BY258" i="522"/>
  <c r="BX258" i="522"/>
  <c r="BW258" i="522"/>
  <c r="BV258" i="522"/>
  <c r="BA258" i="522" s="1"/>
  <c r="CL258" i="522" s="1"/>
  <c r="BH258" i="522"/>
  <c r="BG258" i="522"/>
  <c r="BF258" i="522"/>
  <c r="BE258" i="522"/>
  <c r="AZ258" i="522" s="1"/>
  <c r="BU258" i="522" s="1"/>
  <c r="DG255" i="522"/>
  <c r="DF255" i="522"/>
  <c r="DE255" i="522"/>
  <c r="DD255" i="522"/>
  <c r="BC255" i="522" s="1"/>
  <c r="CP255" i="522"/>
  <c r="CO255" i="522"/>
  <c r="CN255" i="522"/>
  <c r="BY255" i="522"/>
  <c r="BX255" i="522"/>
  <c r="BW255" i="522"/>
  <c r="BV255" i="522"/>
  <c r="BA255" i="522" s="1"/>
  <c r="CL255" i="522" s="1"/>
  <c r="BH255" i="522"/>
  <c r="BG255" i="522"/>
  <c r="BF255" i="522"/>
  <c r="BE255" i="522"/>
  <c r="AZ255" i="522" s="1"/>
  <c r="BU255" i="522" s="1"/>
  <c r="DG254" i="522"/>
  <c r="DF254" i="522"/>
  <c r="DE254" i="522"/>
  <c r="DD254" i="522"/>
  <c r="BC254" i="522" s="1"/>
  <c r="CP254" i="522"/>
  <c r="CO254" i="522"/>
  <c r="CN254" i="522"/>
  <c r="CM254" i="522"/>
  <c r="BB254" i="522" s="1"/>
  <c r="DC254" i="522" s="1"/>
  <c r="BY254" i="522"/>
  <c r="BX254" i="522"/>
  <c r="BW254" i="522"/>
  <c r="BV254" i="522"/>
  <c r="BA254" i="522" s="1"/>
  <c r="CL254" i="522" s="1"/>
  <c r="BH254" i="522"/>
  <c r="BG254" i="522"/>
  <c r="BF254" i="522"/>
  <c r="BE254" i="522"/>
  <c r="AZ254" i="522" s="1"/>
  <c r="BU254" i="522" s="1"/>
  <c r="DG251" i="522"/>
  <c r="DF251" i="522"/>
  <c r="DE251" i="522"/>
  <c r="DD251" i="522"/>
  <c r="BC251" i="522" s="1"/>
  <c r="CP251" i="522"/>
  <c r="CO251" i="522"/>
  <c r="CN251" i="522"/>
  <c r="CM251" i="522"/>
  <c r="BB251" i="522" s="1"/>
  <c r="DC251" i="522" s="1"/>
  <c r="BY251" i="522"/>
  <c r="BX251" i="522"/>
  <c r="BW251" i="522"/>
  <c r="BV251" i="522"/>
  <c r="BA251" i="522" s="1"/>
  <c r="CL251" i="522" s="1"/>
  <c r="BH251" i="522"/>
  <c r="BG251" i="522"/>
  <c r="BF251" i="522"/>
  <c r="BE251" i="522"/>
  <c r="AZ251" i="522" s="1"/>
  <c r="BU251" i="522" s="1"/>
  <c r="DG250" i="522"/>
  <c r="DF250" i="522"/>
  <c r="DE250" i="522"/>
  <c r="DD250" i="522"/>
  <c r="BC250" i="522" s="1"/>
  <c r="CP250" i="522"/>
  <c r="CO250" i="522"/>
  <c r="CN250" i="522"/>
  <c r="CM250" i="522"/>
  <c r="BB250" i="522" s="1"/>
  <c r="DC250" i="522" s="1"/>
  <c r="BY250" i="522"/>
  <c r="BX250" i="522"/>
  <c r="BW250" i="522"/>
  <c r="BV250" i="522"/>
  <c r="BA250" i="522" s="1"/>
  <c r="CL250" i="522" s="1"/>
  <c r="BH250" i="522"/>
  <c r="BG250" i="522"/>
  <c r="BF250" i="522"/>
  <c r="BE250" i="522"/>
  <c r="AZ250" i="522" s="1"/>
  <c r="BU250" i="522" s="1"/>
  <c r="DG247" i="522"/>
  <c r="DF247" i="522"/>
  <c r="DE247" i="522"/>
  <c r="DD247" i="522"/>
  <c r="BC247" i="522" s="1"/>
  <c r="CP247" i="522"/>
  <c r="CO247" i="522"/>
  <c r="CN247" i="522"/>
  <c r="CM247" i="522"/>
  <c r="BB247" i="522" s="1"/>
  <c r="DC247" i="522" s="1"/>
  <c r="BY247" i="522"/>
  <c r="BX247" i="522"/>
  <c r="BW247" i="522"/>
  <c r="BV247" i="522"/>
  <c r="BA247" i="522" s="1"/>
  <c r="CL247" i="522" s="1"/>
  <c r="BH247" i="522"/>
  <c r="BG247" i="522"/>
  <c r="BF247" i="522"/>
  <c r="BE247" i="522"/>
  <c r="AZ247" i="522" s="1"/>
  <c r="BU247" i="522" s="1"/>
  <c r="DG246" i="522"/>
  <c r="DF246" i="522"/>
  <c r="DE246" i="522"/>
  <c r="DD246" i="522"/>
  <c r="BC246" i="522" s="1"/>
  <c r="CP246" i="522"/>
  <c r="CO246" i="522"/>
  <c r="CN246" i="522"/>
  <c r="CM246" i="522"/>
  <c r="BB246" i="522" s="1"/>
  <c r="DC246" i="522" s="1"/>
  <c r="BY246" i="522"/>
  <c r="BX246" i="522"/>
  <c r="BW246" i="522"/>
  <c r="BV246" i="522"/>
  <c r="BA246" i="522" s="1"/>
  <c r="CL246" i="522" s="1"/>
  <c r="BH246" i="522"/>
  <c r="BG246" i="522"/>
  <c r="BF246" i="522"/>
  <c r="BE246" i="522"/>
  <c r="AZ246" i="522" s="1"/>
  <c r="BU246" i="522" s="1"/>
  <c r="DG243" i="522"/>
  <c r="DF243" i="522"/>
  <c r="DE243" i="522"/>
  <c r="DD243" i="522"/>
  <c r="BC243" i="522" s="1"/>
  <c r="CP243" i="522"/>
  <c r="CO243" i="522"/>
  <c r="CN243" i="522"/>
  <c r="CM243" i="522"/>
  <c r="BB243" i="522" s="1"/>
  <c r="DC243" i="522" s="1"/>
  <c r="BY243" i="522"/>
  <c r="BX243" i="522"/>
  <c r="BW243" i="522"/>
  <c r="BV243" i="522"/>
  <c r="BA243" i="522" s="1"/>
  <c r="CL243" i="522" s="1"/>
  <c r="BH243" i="522"/>
  <c r="BG243" i="522"/>
  <c r="BF243" i="522"/>
  <c r="BE243" i="522"/>
  <c r="AZ243" i="522" s="1"/>
  <c r="BU243" i="522" s="1"/>
  <c r="DG242" i="522"/>
  <c r="DF242" i="522"/>
  <c r="DE242" i="522"/>
  <c r="DD242" i="522"/>
  <c r="CP242" i="522"/>
  <c r="CO242" i="522"/>
  <c r="CN242" i="522"/>
  <c r="CM242" i="522"/>
  <c r="BB242" i="522" s="1"/>
  <c r="BY242" i="522"/>
  <c r="BX242" i="522"/>
  <c r="BW242" i="522"/>
  <c r="BV242" i="522"/>
  <c r="BA242" i="522" s="1"/>
  <c r="BH242" i="522"/>
  <c r="BG242" i="522"/>
  <c r="BF242" i="522"/>
  <c r="BE242" i="522"/>
  <c r="AZ242" i="522" s="1"/>
  <c r="DG239" i="522"/>
  <c r="DF239" i="522"/>
  <c r="DE239" i="522"/>
  <c r="DD239" i="522"/>
  <c r="BC239" i="522" s="1"/>
  <c r="CP239" i="522"/>
  <c r="CO239" i="522"/>
  <c r="CN239" i="522"/>
  <c r="CM239" i="522"/>
  <c r="BB239" i="522" s="1"/>
  <c r="DC239" i="522" s="1"/>
  <c r="BY239" i="522"/>
  <c r="BX239" i="522"/>
  <c r="BW239" i="522"/>
  <c r="BV239" i="522"/>
  <c r="BA239" i="522" s="1"/>
  <c r="CL239" i="522" s="1"/>
  <c r="BH239" i="522"/>
  <c r="BG239" i="522"/>
  <c r="BF239" i="522"/>
  <c r="BE239" i="522"/>
  <c r="AZ239" i="522" s="1"/>
  <c r="BU239" i="522" s="1"/>
  <c r="DG238" i="522"/>
  <c r="DF238" i="522"/>
  <c r="DE238" i="522"/>
  <c r="DD238" i="522"/>
  <c r="BC238" i="522" s="1"/>
  <c r="CP238" i="522"/>
  <c r="CO238" i="522"/>
  <c r="CN238" i="522"/>
  <c r="CM238" i="522"/>
  <c r="BB238" i="522" s="1"/>
  <c r="DC238" i="522" s="1"/>
  <c r="BY238" i="522"/>
  <c r="BX238" i="522"/>
  <c r="BW238" i="522"/>
  <c r="BV238" i="522"/>
  <c r="BA238" i="522" s="1"/>
  <c r="CL238" i="522" s="1"/>
  <c r="BH238" i="522"/>
  <c r="BG238" i="522"/>
  <c r="BF238" i="522"/>
  <c r="BE238" i="522"/>
  <c r="AZ238" i="522" s="1"/>
  <c r="BU238" i="522" s="1"/>
  <c r="DG235" i="522"/>
  <c r="DF235" i="522"/>
  <c r="DE235" i="522"/>
  <c r="DD235" i="522"/>
  <c r="BC235" i="522" s="1"/>
  <c r="CP235" i="522"/>
  <c r="CO235" i="522"/>
  <c r="CN235" i="522"/>
  <c r="CM235" i="522"/>
  <c r="BB235" i="522" s="1"/>
  <c r="DC235" i="522" s="1"/>
  <c r="BY235" i="522"/>
  <c r="BX235" i="522"/>
  <c r="BW235" i="522"/>
  <c r="BV235" i="522"/>
  <c r="BA235" i="522" s="1"/>
  <c r="CL235" i="522" s="1"/>
  <c r="BH235" i="522"/>
  <c r="BG235" i="522"/>
  <c r="BF235" i="522"/>
  <c r="BE235" i="522"/>
  <c r="AZ235" i="522" s="1"/>
  <c r="BU235" i="522" s="1"/>
  <c r="DG234" i="522"/>
  <c r="DF234" i="522"/>
  <c r="DE234" i="522"/>
  <c r="DD234" i="522"/>
  <c r="BC234" i="522" s="1"/>
  <c r="CP234" i="522"/>
  <c r="CO234" i="522"/>
  <c r="CN234" i="522"/>
  <c r="CM234" i="522"/>
  <c r="BB234" i="522" s="1"/>
  <c r="DC234" i="522" s="1"/>
  <c r="BY234" i="522"/>
  <c r="BX234" i="522"/>
  <c r="BW234" i="522"/>
  <c r="BV234" i="522"/>
  <c r="BA234" i="522" s="1"/>
  <c r="CL234" i="522" s="1"/>
  <c r="BH234" i="522"/>
  <c r="BG234" i="522"/>
  <c r="BF234" i="522"/>
  <c r="BE234" i="522"/>
  <c r="AZ234" i="522" s="1"/>
  <c r="BU234" i="522" s="1"/>
  <c r="DG231" i="522"/>
  <c r="DF231" i="522"/>
  <c r="DE231" i="522"/>
  <c r="DD231" i="522"/>
  <c r="BC231" i="522" s="1"/>
  <c r="CP231" i="522"/>
  <c r="CO231" i="522"/>
  <c r="CN231" i="522"/>
  <c r="BY231" i="522"/>
  <c r="BX231" i="522"/>
  <c r="BW231" i="522"/>
  <c r="BV231" i="522"/>
  <c r="BA231" i="522" s="1"/>
  <c r="CL231" i="522" s="1"/>
  <c r="BH231" i="522"/>
  <c r="BG231" i="522"/>
  <c r="BF231" i="522"/>
  <c r="BE231" i="522"/>
  <c r="AZ231" i="522" s="1"/>
  <c r="BU231" i="522" s="1"/>
  <c r="DG230" i="522"/>
  <c r="DF230" i="522"/>
  <c r="DE230" i="522"/>
  <c r="DD230" i="522"/>
  <c r="CP230" i="522"/>
  <c r="CO230" i="522"/>
  <c r="CN230" i="522"/>
  <c r="CM230" i="522"/>
  <c r="BB230" i="522" s="1"/>
  <c r="BY230" i="522"/>
  <c r="BX230" i="522"/>
  <c r="BW230" i="522"/>
  <c r="BV230" i="522"/>
  <c r="BA230" i="522" s="1"/>
  <c r="BH230" i="522"/>
  <c r="BG230" i="522"/>
  <c r="BF230" i="522"/>
  <c r="BE230" i="522"/>
  <c r="AZ230" i="522" s="1"/>
  <c r="DG227" i="522"/>
  <c r="DF227" i="522"/>
  <c r="DE227" i="522"/>
  <c r="DD227" i="522"/>
  <c r="BC227" i="522" s="1"/>
  <c r="CP227" i="522"/>
  <c r="CO227" i="522"/>
  <c r="CN227" i="522"/>
  <c r="CM227" i="522"/>
  <c r="BB227" i="522" s="1"/>
  <c r="DC227" i="522" s="1"/>
  <c r="BY227" i="522"/>
  <c r="BX227" i="522"/>
  <c r="BW227" i="522"/>
  <c r="BV227" i="522"/>
  <c r="BH227" i="522"/>
  <c r="BG227" i="522"/>
  <c r="BF227" i="522"/>
  <c r="BE227" i="522"/>
  <c r="AZ227" i="522" s="1"/>
  <c r="BU227" i="522" s="1"/>
  <c r="DG226" i="522"/>
  <c r="DF226" i="522"/>
  <c r="DE226" i="522"/>
  <c r="DD226" i="522"/>
  <c r="BC226" i="522" s="1"/>
  <c r="CP226" i="522"/>
  <c r="CO226" i="522"/>
  <c r="CN226" i="522"/>
  <c r="CM226" i="522"/>
  <c r="BB226" i="522" s="1"/>
  <c r="DC226" i="522" s="1"/>
  <c r="BY226" i="522"/>
  <c r="BX226" i="522"/>
  <c r="BW226" i="522"/>
  <c r="BV226" i="522"/>
  <c r="BA226" i="522" s="1"/>
  <c r="CL226" i="522" s="1"/>
  <c r="BH226" i="522"/>
  <c r="BG226" i="522"/>
  <c r="BF226" i="522"/>
  <c r="BE226" i="522"/>
  <c r="DG223" i="522"/>
  <c r="DF223" i="522"/>
  <c r="DE223" i="522"/>
  <c r="DD223" i="522"/>
  <c r="BC223" i="522" s="1"/>
  <c r="CP223" i="522"/>
  <c r="CO223" i="522"/>
  <c r="CN223" i="522"/>
  <c r="CM223" i="522"/>
  <c r="BB223" i="522" s="1"/>
  <c r="DC223" i="522" s="1"/>
  <c r="BY223" i="522"/>
  <c r="BX223" i="522"/>
  <c r="BW223" i="522"/>
  <c r="BV223" i="522"/>
  <c r="BA223" i="522" s="1"/>
  <c r="CL223" i="522" s="1"/>
  <c r="BH223" i="522"/>
  <c r="BG223" i="522"/>
  <c r="BF223" i="522"/>
  <c r="DG222" i="522"/>
  <c r="DF222" i="522"/>
  <c r="DE222" i="522"/>
  <c r="DD222" i="522"/>
  <c r="BC222" i="522" s="1"/>
  <c r="CP222" i="522"/>
  <c r="CO222" i="522"/>
  <c r="CN222" i="522"/>
  <c r="CM222" i="522"/>
  <c r="BB222" i="522" s="1"/>
  <c r="DC222" i="522" s="1"/>
  <c r="BY222" i="522"/>
  <c r="BX222" i="522"/>
  <c r="BW222" i="522"/>
  <c r="BV222" i="522"/>
  <c r="BA222" i="522" s="1"/>
  <c r="CL222" i="522" s="1"/>
  <c r="BH222" i="522"/>
  <c r="BG222" i="522"/>
  <c r="BF222" i="522"/>
  <c r="BE222" i="522"/>
  <c r="AZ222" i="522" s="1"/>
  <c r="BU222" i="522" s="1"/>
  <c r="DG219" i="522"/>
  <c r="DF219" i="522"/>
  <c r="DE219" i="522"/>
  <c r="DD219" i="522"/>
  <c r="BC219" i="522" s="1"/>
  <c r="CP219" i="522"/>
  <c r="CO219" i="522"/>
  <c r="CN219" i="522"/>
  <c r="CM219" i="522"/>
  <c r="BB219" i="522" s="1"/>
  <c r="DC219" i="522" s="1"/>
  <c r="BY219" i="522"/>
  <c r="BX219" i="522"/>
  <c r="BW219" i="522"/>
  <c r="BV219" i="522"/>
  <c r="BA219" i="522" s="1"/>
  <c r="CL219" i="522" s="1"/>
  <c r="BH219" i="522"/>
  <c r="BG219" i="522"/>
  <c r="BF219" i="522"/>
  <c r="BE219" i="522"/>
  <c r="AZ219" i="522" s="1"/>
  <c r="BU219" i="522" s="1"/>
  <c r="DG218" i="522"/>
  <c r="DF218" i="522"/>
  <c r="DE218" i="522"/>
  <c r="DD218" i="522"/>
  <c r="BC218" i="522" s="1"/>
  <c r="CP218" i="522"/>
  <c r="CO218" i="522"/>
  <c r="CN218" i="522"/>
  <c r="CM218" i="522"/>
  <c r="BB218" i="522" s="1"/>
  <c r="DC218" i="522" s="1"/>
  <c r="BY218" i="522"/>
  <c r="BX218" i="522"/>
  <c r="BW218" i="522"/>
  <c r="BV218" i="522"/>
  <c r="BA218" i="522" s="1"/>
  <c r="CL218" i="522" s="1"/>
  <c r="BH218" i="522"/>
  <c r="BG218" i="522"/>
  <c r="BF218" i="522"/>
  <c r="BE218" i="522"/>
  <c r="AZ218" i="522" s="1"/>
  <c r="BU218" i="522" s="1"/>
  <c r="DG215" i="522"/>
  <c r="DF215" i="522"/>
  <c r="DE215" i="522"/>
  <c r="DD215" i="522"/>
  <c r="BC215" i="522" s="1"/>
  <c r="CP215" i="522"/>
  <c r="CO215" i="522"/>
  <c r="CN215" i="522"/>
  <c r="BY215" i="522"/>
  <c r="BX215" i="522"/>
  <c r="BW215" i="522"/>
  <c r="BV215" i="522"/>
  <c r="BA215" i="522" s="1"/>
  <c r="CL215" i="522" s="1"/>
  <c r="BH215" i="522"/>
  <c r="BG215" i="522"/>
  <c r="BF215" i="522"/>
  <c r="BE215" i="522"/>
  <c r="AZ215" i="522" s="1"/>
  <c r="BU215" i="522" s="1"/>
  <c r="DG214" i="522"/>
  <c r="DF214" i="522"/>
  <c r="DE214" i="522"/>
  <c r="DD214" i="522"/>
  <c r="CP214" i="522"/>
  <c r="CO214" i="522"/>
  <c r="CN214" i="522"/>
  <c r="CM214" i="522"/>
  <c r="BB214" i="522" s="1"/>
  <c r="BY214" i="522"/>
  <c r="BX214" i="522"/>
  <c r="BW214" i="522"/>
  <c r="BV214" i="522"/>
  <c r="BA214" i="522" s="1"/>
  <c r="BH214" i="522"/>
  <c r="BG214" i="522"/>
  <c r="BF214" i="522"/>
  <c r="BE214" i="522"/>
  <c r="AZ214" i="522" s="1"/>
  <c r="BU214" i="522" s="1"/>
  <c r="DG211" i="522"/>
  <c r="DF211" i="522"/>
  <c r="DE211" i="522"/>
  <c r="DD211" i="522"/>
  <c r="BC211" i="522" s="1"/>
  <c r="CP211" i="522"/>
  <c r="CO211" i="522"/>
  <c r="CN211" i="522"/>
  <c r="CM211" i="522"/>
  <c r="BB211" i="522" s="1"/>
  <c r="DC211" i="522" s="1"/>
  <c r="BY211" i="522"/>
  <c r="BX211" i="522"/>
  <c r="BW211" i="522"/>
  <c r="BV211" i="522"/>
  <c r="BH211" i="522"/>
  <c r="BG211" i="522"/>
  <c r="BF211" i="522"/>
  <c r="BE211" i="522"/>
  <c r="AZ211" i="522" s="1"/>
  <c r="BU211" i="522" s="1"/>
  <c r="DG210" i="522"/>
  <c r="DF210" i="522"/>
  <c r="DE210" i="522"/>
  <c r="DD210" i="522"/>
  <c r="BC210" i="522" s="1"/>
  <c r="CP210" i="522"/>
  <c r="CO210" i="522"/>
  <c r="CN210" i="522"/>
  <c r="CM210" i="522"/>
  <c r="BB210" i="522" s="1"/>
  <c r="DC210" i="522" s="1"/>
  <c r="BY210" i="522"/>
  <c r="BX210" i="522"/>
  <c r="BW210" i="522"/>
  <c r="BV210" i="522"/>
  <c r="BA210" i="522" s="1"/>
  <c r="CL210" i="522" s="1"/>
  <c r="BH210" i="522"/>
  <c r="BG210" i="522"/>
  <c r="BF210" i="522"/>
  <c r="BE210" i="522"/>
  <c r="DG207" i="522"/>
  <c r="DF207" i="522"/>
  <c r="DE207" i="522"/>
  <c r="DD207" i="522"/>
  <c r="BC207" i="522" s="1"/>
  <c r="CP207" i="522"/>
  <c r="CO207" i="522"/>
  <c r="CN207" i="522"/>
  <c r="CM207" i="522"/>
  <c r="BB207" i="522" s="1"/>
  <c r="DC207" i="522" s="1"/>
  <c r="BY207" i="522"/>
  <c r="BX207" i="522"/>
  <c r="BW207" i="522"/>
  <c r="BV207" i="522"/>
  <c r="BA207" i="522" s="1"/>
  <c r="CL207" i="522" s="1"/>
  <c r="BH207" i="522"/>
  <c r="BG207" i="522"/>
  <c r="BF207" i="522"/>
  <c r="DG206" i="522"/>
  <c r="DF206" i="522"/>
  <c r="DE206" i="522"/>
  <c r="DD206" i="522"/>
  <c r="BC206" i="522" s="1"/>
  <c r="CP206" i="522"/>
  <c r="CO206" i="522"/>
  <c r="CN206" i="522"/>
  <c r="CM206" i="522"/>
  <c r="BB206" i="522" s="1"/>
  <c r="DC206" i="522" s="1"/>
  <c r="BY206" i="522"/>
  <c r="BX206" i="522"/>
  <c r="BW206" i="522"/>
  <c r="BV206" i="522"/>
  <c r="BA206" i="522" s="1"/>
  <c r="CL206" i="522" s="1"/>
  <c r="BH206" i="522"/>
  <c r="BG206" i="522"/>
  <c r="BF206" i="522"/>
  <c r="BE206" i="522"/>
  <c r="AZ206" i="522" s="1"/>
  <c r="BU206" i="522" s="1"/>
  <c r="DG203" i="522"/>
  <c r="DF203" i="522"/>
  <c r="DE203" i="522"/>
  <c r="DD203" i="522"/>
  <c r="BC203" i="522" s="1"/>
  <c r="CP203" i="522"/>
  <c r="CO203" i="522"/>
  <c r="CN203" i="522"/>
  <c r="CM203" i="522"/>
  <c r="BB203" i="522" s="1"/>
  <c r="DC203" i="522" s="1"/>
  <c r="BY203" i="522"/>
  <c r="BX203" i="522"/>
  <c r="BW203" i="522"/>
  <c r="BV203" i="522"/>
  <c r="BA203" i="522" s="1"/>
  <c r="CL203" i="522" s="1"/>
  <c r="BH203" i="522"/>
  <c r="BG203" i="522"/>
  <c r="BF203" i="522"/>
  <c r="BE203" i="522"/>
  <c r="AZ203" i="522" s="1"/>
  <c r="BU203" i="522" s="1"/>
  <c r="DG202" i="522"/>
  <c r="DF202" i="522"/>
  <c r="DE202" i="522"/>
  <c r="DD202" i="522"/>
  <c r="BC202" i="522" s="1"/>
  <c r="CP202" i="522"/>
  <c r="CO202" i="522"/>
  <c r="CN202" i="522"/>
  <c r="CM202" i="522"/>
  <c r="BB202" i="522" s="1"/>
  <c r="DC202" i="522" s="1"/>
  <c r="BY202" i="522"/>
  <c r="BX202" i="522"/>
  <c r="BW202" i="522"/>
  <c r="BV202" i="522"/>
  <c r="BA202" i="522" s="1"/>
  <c r="CL202" i="522" s="1"/>
  <c r="BH202" i="522"/>
  <c r="BG202" i="522"/>
  <c r="BF202" i="522"/>
  <c r="BE202" i="522"/>
  <c r="AZ202" i="522" s="1"/>
  <c r="BU202" i="522" s="1"/>
  <c r="DG199" i="522"/>
  <c r="DF199" i="522"/>
  <c r="DE199" i="522"/>
  <c r="DD199" i="522"/>
  <c r="BC199" i="522" s="1"/>
  <c r="CP199" i="522"/>
  <c r="CO199" i="522"/>
  <c r="CN199" i="522"/>
  <c r="BY199" i="522"/>
  <c r="BX199" i="522"/>
  <c r="BW199" i="522"/>
  <c r="BV199" i="522"/>
  <c r="BA199" i="522" s="1"/>
  <c r="CL199" i="522" s="1"/>
  <c r="BH199" i="522"/>
  <c r="BG199" i="522"/>
  <c r="BF199" i="522"/>
  <c r="BE199" i="522"/>
  <c r="AZ199" i="522" s="1"/>
  <c r="BU199" i="522" s="1"/>
  <c r="DG198" i="522"/>
  <c r="DF198" i="522"/>
  <c r="DE198" i="522"/>
  <c r="DD198" i="522"/>
  <c r="BC198" i="522" s="1"/>
  <c r="CP198" i="522"/>
  <c r="CO198" i="522"/>
  <c r="CN198" i="522"/>
  <c r="BY198" i="522"/>
  <c r="BX198" i="522"/>
  <c r="BW198" i="522"/>
  <c r="BV198" i="522"/>
  <c r="BA198" i="522" s="1"/>
  <c r="CL198" i="522" s="1"/>
  <c r="BH198" i="522"/>
  <c r="BG198" i="522"/>
  <c r="BF198" i="522"/>
  <c r="BE198" i="522"/>
  <c r="AZ198" i="522" s="1"/>
  <c r="BU198" i="522" s="1"/>
  <c r="DG195" i="522"/>
  <c r="DF195" i="522"/>
  <c r="DE195" i="522"/>
  <c r="DD195" i="522"/>
  <c r="BC195" i="522" s="1"/>
  <c r="CP195" i="522"/>
  <c r="CO195" i="522"/>
  <c r="CN195" i="522"/>
  <c r="BY195" i="522"/>
  <c r="BX195" i="522"/>
  <c r="BW195" i="522"/>
  <c r="BV195" i="522"/>
  <c r="BA195" i="522" s="1"/>
  <c r="CL195" i="522" s="1"/>
  <c r="BH195" i="522"/>
  <c r="BG195" i="522"/>
  <c r="BF195" i="522"/>
  <c r="BE195" i="522"/>
  <c r="AZ195" i="522" s="1"/>
  <c r="BU195" i="522" s="1"/>
  <c r="DG194" i="522"/>
  <c r="DF194" i="522"/>
  <c r="DE194" i="522"/>
  <c r="DD194" i="522"/>
  <c r="BC194" i="522" s="1"/>
  <c r="CP194" i="522"/>
  <c r="CO194" i="522"/>
  <c r="CN194" i="522"/>
  <c r="BY194" i="522"/>
  <c r="BX194" i="522"/>
  <c r="BW194" i="522"/>
  <c r="BV194" i="522"/>
  <c r="BA194" i="522" s="1"/>
  <c r="CL194" i="522" s="1"/>
  <c r="BH194" i="522"/>
  <c r="BG194" i="522"/>
  <c r="BF194" i="522"/>
  <c r="BE194" i="522"/>
  <c r="AZ194" i="522" s="1"/>
  <c r="BU194" i="522" s="1"/>
  <c r="DG191" i="522"/>
  <c r="DF191" i="522"/>
  <c r="DE191" i="522"/>
  <c r="DD191" i="522"/>
  <c r="BC191" i="522" s="1"/>
  <c r="CP191" i="522"/>
  <c r="CO191" i="522"/>
  <c r="CN191" i="522"/>
  <c r="CM191" i="522"/>
  <c r="BB191" i="522" s="1"/>
  <c r="DC191" i="522" s="1"/>
  <c r="BY191" i="522"/>
  <c r="BX191" i="522"/>
  <c r="BW191" i="522"/>
  <c r="BV191" i="522"/>
  <c r="BA191" i="522" s="1"/>
  <c r="CL191" i="522" s="1"/>
  <c r="BH191" i="522"/>
  <c r="BG191" i="522"/>
  <c r="BF191" i="522"/>
  <c r="BE191" i="522"/>
  <c r="DG190" i="522"/>
  <c r="DF190" i="522"/>
  <c r="DE190" i="522"/>
  <c r="DD190" i="522"/>
  <c r="BC190" i="522" s="1"/>
  <c r="CP190" i="522"/>
  <c r="CO190" i="522"/>
  <c r="CN190" i="522"/>
  <c r="CM190" i="522"/>
  <c r="BB190" i="522" s="1"/>
  <c r="DC190" i="522" s="1"/>
  <c r="BY190" i="522"/>
  <c r="BX190" i="522"/>
  <c r="BW190" i="522"/>
  <c r="BV190" i="522"/>
  <c r="BH190" i="522"/>
  <c r="BG190" i="522"/>
  <c r="BF190" i="522"/>
  <c r="DG187" i="522"/>
  <c r="DF187" i="522"/>
  <c r="DE187" i="522"/>
  <c r="DD187" i="522"/>
  <c r="CP187" i="522"/>
  <c r="CO187" i="522"/>
  <c r="CN187" i="522"/>
  <c r="CM187" i="522"/>
  <c r="BB187" i="522" s="1"/>
  <c r="BY187" i="522"/>
  <c r="BX187" i="522"/>
  <c r="BW187" i="522"/>
  <c r="BV187" i="522"/>
  <c r="BA187" i="522" s="1"/>
  <c r="BH187" i="522"/>
  <c r="BG187" i="522"/>
  <c r="BF187" i="522"/>
  <c r="BE187" i="522"/>
  <c r="AZ187" i="522" s="1"/>
  <c r="DG186" i="522"/>
  <c r="DF186" i="522"/>
  <c r="DE186" i="522"/>
  <c r="DD186" i="522"/>
  <c r="BC186" i="522" s="1"/>
  <c r="CP186" i="522"/>
  <c r="CO186" i="522"/>
  <c r="CN186" i="522"/>
  <c r="BY186" i="522"/>
  <c r="BX186" i="522"/>
  <c r="BW186" i="522"/>
  <c r="BV186" i="522"/>
  <c r="BA186" i="522" s="1"/>
  <c r="CL186" i="522" s="1"/>
  <c r="BH186" i="522"/>
  <c r="BG186" i="522"/>
  <c r="BF186" i="522"/>
  <c r="BE186" i="522"/>
  <c r="AZ186" i="522" s="1"/>
  <c r="BU186" i="522" s="1"/>
  <c r="DG183" i="522"/>
  <c r="DF183" i="522"/>
  <c r="DE183" i="522"/>
  <c r="DD183" i="522"/>
  <c r="BC183" i="522" s="1"/>
  <c r="CP183" i="522"/>
  <c r="CO183" i="522"/>
  <c r="CN183" i="522"/>
  <c r="CM183" i="522"/>
  <c r="BB183" i="522" s="1"/>
  <c r="DC183" i="522" s="1"/>
  <c r="BY183" i="522"/>
  <c r="BX183" i="522"/>
  <c r="BW183" i="522"/>
  <c r="BV183" i="522"/>
  <c r="BA183" i="522" s="1"/>
  <c r="CL183" i="522" s="1"/>
  <c r="BH183" i="522"/>
  <c r="BG183" i="522"/>
  <c r="BF183" i="522"/>
  <c r="BE183" i="522"/>
  <c r="DG182" i="522"/>
  <c r="DF182" i="522"/>
  <c r="DE182" i="522"/>
  <c r="DD182" i="522"/>
  <c r="BC182" i="522" s="1"/>
  <c r="CP182" i="522"/>
  <c r="CO182" i="522"/>
  <c r="CN182" i="522"/>
  <c r="CM182" i="522"/>
  <c r="BB182" i="522" s="1"/>
  <c r="DC182" i="522" s="1"/>
  <c r="BY182" i="522"/>
  <c r="BX182" i="522"/>
  <c r="BW182" i="522"/>
  <c r="BV182" i="522"/>
  <c r="BH182" i="522"/>
  <c r="BG182" i="522"/>
  <c r="BF182" i="522"/>
  <c r="DG179" i="522"/>
  <c r="DF179" i="522"/>
  <c r="DE179" i="522"/>
  <c r="DD179" i="522"/>
  <c r="CP179" i="522"/>
  <c r="CO179" i="522"/>
  <c r="CN179" i="522"/>
  <c r="CM179" i="522"/>
  <c r="BB179" i="522" s="1"/>
  <c r="DC179" i="522" s="1"/>
  <c r="BY179" i="522"/>
  <c r="BX179" i="522"/>
  <c r="BW179" i="522"/>
  <c r="BV179" i="522"/>
  <c r="BA179" i="522" s="1"/>
  <c r="BH179" i="522"/>
  <c r="BG179" i="522"/>
  <c r="BF179" i="522"/>
  <c r="BE179" i="522"/>
  <c r="AZ179" i="522" s="1"/>
  <c r="BU179" i="522" s="1"/>
  <c r="DG178" i="522"/>
  <c r="DF178" i="522"/>
  <c r="DE178" i="522"/>
  <c r="DD178" i="522"/>
  <c r="BC178" i="522" s="1"/>
  <c r="CP178" i="522"/>
  <c r="CO178" i="522"/>
  <c r="CN178" i="522"/>
  <c r="BY178" i="522"/>
  <c r="BX178" i="522"/>
  <c r="BW178" i="522"/>
  <c r="BV178" i="522"/>
  <c r="BA178" i="522" s="1"/>
  <c r="CL178" i="522" s="1"/>
  <c r="BH178" i="522"/>
  <c r="BG178" i="522"/>
  <c r="BF178" i="522"/>
  <c r="BE178" i="522"/>
  <c r="AZ178" i="522" s="1"/>
  <c r="BU178" i="522" s="1"/>
  <c r="DG175" i="522"/>
  <c r="DF175" i="522"/>
  <c r="DE175" i="522"/>
  <c r="DD175" i="522"/>
  <c r="BC175" i="522" s="1"/>
  <c r="CP175" i="522"/>
  <c r="CO175" i="522"/>
  <c r="CN175" i="522"/>
  <c r="CM175" i="522"/>
  <c r="BB175" i="522" s="1"/>
  <c r="DC175" i="522" s="1"/>
  <c r="BY175" i="522"/>
  <c r="BX175" i="522"/>
  <c r="BW175" i="522"/>
  <c r="BV175" i="522"/>
  <c r="BA175" i="522" s="1"/>
  <c r="CL175" i="522" s="1"/>
  <c r="BH175" i="522"/>
  <c r="BG175" i="522"/>
  <c r="BF175" i="522"/>
  <c r="BE175" i="522"/>
  <c r="DG174" i="522"/>
  <c r="DF174" i="522"/>
  <c r="DE174" i="522"/>
  <c r="DD174" i="522"/>
  <c r="BC174" i="522" s="1"/>
  <c r="CP174" i="522"/>
  <c r="CO174" i="522"/>
  <c r="CN174" i="522"/>
  <c r="CM174" i="522"/>
  <c r="BB174" i="522" s="1"/>
  <c r="DC174" i="522" s="1"/>
  <c r="BY174" i="522"/>
  <c r="BX174" i="522"/>
  <c r="BW174" i="522"/>
  <c r="BV174" i="522"/>
  <c r="BH174" i="522"/>
  <c r="BG174" i="522"/>
  <c r="BF174" i="522"/>
  <c r="DG171" i="522"/>
  <c r="DF171" i="522"/>
  <c r="DE171" i="522"/>
  <c r="DD171" i="522"/>
  <c r="CP171" i="522"/>
  <c r="CO171" i="522"/>
  <c r="CN171" i="522"/>
  <c r="CM171" i="522"/>
  <c r="BB171" i="522" s="1"/>
  <c r="BY171" i="522"/>
  <c r="BX171" i="522"/>
  <c r="BW171" i="522"/>
  <c r="BV171" i="522"/>
  <c r="BA171" i="522" s="1"/>
  <c r="BH171" i="522"/>
  <c r="BG171" i="522"/>
  <c r="BF171" i="522"/>
  <c r="BE171" i="522"/>
  <c r="AZ171" i="522" s="1"/>
  <c r="DG170" i="522"/>
  <c r="DF170" i="522"/>
  <c r="DE170" i="522"/>
  <c r="DD170" i="522"/>
  <c r="BC170" i="522" s="1"/>
  <c r="CP170" i="522"/>
  <c r="CO170" i="522"/>
  <c r="CN170" i="522"/>
  <c r="BY170" i="522"/>
  <c r="BX170" i="522"/>
  <c r="BW170" i="522"/>
  <c r="BV170" i="522"/>
  <c r="BA170" i="522" s="1"/>
  <c r="CL170" i="522" s="1"/>
  <c r="BH170" i="522"/>
  <c r="BG170" i="522"/>
  <c r="BF170" i="522"/>
  <c r="BE170" i="522"/>
  <c r="AZ170" i="522" s="1"/>
  <c r="BU170" i="522" s="1"/>
  <c r="DG167" i="522"/>
  <c r="DF167" i="522"/>
  <c r="DE167" i="522"/>
  <c r="DD167" i="522"/>
  <c r="BC167" i="522" s="1"/>
  <c r="CP167" i="522"/>
  <c r="CO167" i="522"/>
  <c r="CN167" i="522"/>
  <c r="CM167" i="522"/>
  <c r="BB167" i="522" s="1"/>
  <c r="DC167" i="522" s="1"/>
  <c r="BY167" i="522"/>
  <c r="BX167" i="522"/>
  <c r="BW167" i="522"/>
  <c r="BV167" i="522"/>
  <c r="BA167" i="522" s="1"/>
  <c r="CL167" i="522" s="1"/>
  <c r="BH167" i="522"/>
  <c r="BG167" i="522"/>
  <c r="BF167" i="522"/>
  <c r="BE167" i="522"/>
  <c r="DG164" i="522"/>
  <c r="DF164" i="522"/>
  <c r="DE164" i="522"/>
  <c r="DD164" i="522"/>
  <c r="BC164" i="522" s="1"/>
  <c r="CP164" i="522"/>
  <c r="CO164" i="522"/>
  <c r="CN164" i="522"/>
  <c r="CM164" i="522"/>
  <c r="BB164" i="522" s="1"/>
  <c r="DC164" i="522" s="1"/>
  <c r="BY164" i="522"/>
  <c r="BX164" i="522"/>
  <c r="BW164" i="522"/>
  <c r="BV164" i="522"/>
  <c r="BH164" i="522"/>
  <c r="BG164" i="522"/>
  <c r="BF164" i="522"/>
  <c r="DG163" i="522"/>
  <c r="DF163" i="522"/>
  <c r="DE163" i="522"/>
  <c r="CP163" i="522"/>
  <c r="CO163" i="522"/>
  <c r="CN163" i="522"/>
  <c r="BY163" i="522"/>
  <c r="BX163" i="522"/>
  <c r="BW163" i="522"/>
  <c r="BH163" i="522"/>
  <c r="BG163" i="522"/>
  <c r="BF163" i="522"/>
  <c r="BE163" i="522"/>
  <c r="AZ163" i="522" s="1"/>
  <c r="BU163" i="522" s="1"/>
  <c r="DG160" i="522"/>
  <c r="DF160" i="522"/>
  <c r="DE160" i="522"/>
  <c r="DD160" i="522"/>
  <c r="BC160" i="522" s="1"/>
  <c r="CP160" i="522"/>
  <c r="CO160" i="522"/>
  <c r="CN160" i="522"/>
  <c r="BY160" i="522"/>
  <c r="BX160" i="522"/>
  <c r="BW160" i="522"/>
  <c r="BV160" i="522"/>
  <c r="BA160" i="522" s="1"/>
  <c r="CL160" i="522" s="1"/>
  <c r="BH160" i="522"/>
  <c r="BG160" i="522"/>
  <c r="BF160" i="522"/>
  <c r="BE160" i="522"/>
  <c r="AZ160" i="522" s="1"/>
  <c r="BU160" i="522" s="1"/>
  <c r="DG159" i="522"/>
  <c r="DF159" i="522"/>
  <c r="DE159" i="522"/>
  <c r="DD159" i="522"/>
  <c r="BC159" i="522" s="1"/>
  <c r="CP159" i="522"/>
  <c r="CO159" i="522"/>
  <c r="CN159" i="522"/>
  <c r="CM159" i="522"/>
  <c r="BB159" i="522" s="1"/>
  <c r="DC159" i="522" s="1"/>
  <c r="BY159" i="522"/>
  <c r="BX159" i="522"/>
  <c r="BW159" i="522"/>
  <c r="BV159" i="522"/>
  <c r="BA159" i="522" s="1"/>
  <c r="CL159" i="522" s="1"/>
  <c r="BH159" i="522"/>
  <c r="BG159" i="522"/>
  <c r="BF159" i="522"/>
  <c r="BE159" i="522"/>
  <c r="DG156" i="522"/>
  <c r="DF156" i="522"/>
  <c r="DE156" i="522"/>
  <c r="DD156" i="522"/>
  <c r="BC156" i="522" s="1"/>
  <c r="CP156" i="522"/>
  <c r="CO156" i="522"/>
  <c r="CN156" i="522"/>
  <c r="CM156" i="522"/>
  <c r="BB156" i="522" s="1"/>
  <c r="DC156" i="522" s="1"/>
  <c r="BY156" i="522"/>
  <c r="BX156" i="522"/>
  <c r="BW156" i="522"/>
  <c r="BV156" i="522"/>
  <c r="BH156" i="522"/>
  <c r="BG156" i="522"/>
  <c r="BF156" i="522"/>
  <c r="DG155" i="522"/>
  <c r="DF155" i="522"/>
  <c r="DE155" i="522"/>
  <c r="DD155" i="522"/>
  <c r="CP155" i="522"/>
  <c r="CO155" i="522"/>
  <c r="CN155" i="522"/>
  <c r="CM155" i="522"/>
  <c r="BB155" i="522" s="1"/>
  <c r="BY155" i="522"/>
  <c r="BX155" i="522"/>
  <c r="BW155" i="522"/>
  <c r="BV155" i="522"/>
  <c r="BA155" i="522" s="1"/>
  <c r="BH155" i="522"/>
  <c r="BG155" i="522"/>
  <c r="BF155" i="522"/>
  <c r="BE155" i="522"/>
  <c r="AZ155" i="522" s="1"/>
  <c r="DG152" i="522"/>
  <c r="DF152" i="522"/>
  <c r="DE152" i="522"/>
  <c r="DD152" i="522"/>
  <c r="BC152" i="522" s="1"/>
  <c r="CP152" i="522"/>
  <c r="CO152" i="522"/>
  <c r="CN152" i="522"/>
  <c r="BY152" i="522"/>
  <c r="BX152" i="522"/>
  <c r="BW152" i="522"/>
  <c r="BV152" i="522"/>
  <c r="BA152" i="522" s="1"/>
  <c r="CL152" i="522" s="1"/>
  <c r="BH152" i="522"/>
  <c r="BG152" i="522"/>
  <c r="BF152" i="522"/>
  <c r="BE152" i="522"/>
  <c r="AZ152" i="522" s="1"/>
  <c r="BU152" i="522" s="1"/>
  <c r="DG151" i="522"/>
  <c r="DF151" i="522"/>
  <c r="DE151" i="522"/>
  <c r="CP151" i="522"/>
  <c r="CO151" i="522"/>
  <c r="CN151" i="522"/>
  <c r="CM151" i="522"/>
  <c r="BB151" i="522" s="1"/>
  <c r="DC151" i="522" s="1"/>
  <c r="BY151" i="522"/>
  <c r="BX151" i="522"/>
  <c r="BW151" i="522"/>
  <c r="BV151" i="522"/>
  <c r="BA151" i="522" s="1"/>
  <c r="CL151" i="522" s="1"/>
  <c r="BH151" i="522"/>
  <c r="BG151" i="522"/>
  <c r="BF151" i="522"/>
  <c r="BE151" i="522"/>
  <c r="DG148" i="522"/>
  <c r="DF148" i="522"/>
  <c r="DE148" i="522"/>
  <c r="DD148" i="522"/>
  <c r="BC148" i="522" s="1"/>
  <c r="CP148" i="522"/>
  <c r="CO148" i="522"/>
  <c r="CN148" i="522"/>
  <c r="CM148" i="522"/>
  <c r="BB148" i="522" s="1"/>
  <c r="DC148" i="522" s="1"/>
  <c r="BY148" i="522"/>
  <c r="BX148" i="522"/>
  <c r="BW148" i="522"/>
  <c r="BV148" i="522"/>
  <c r="BH148" i="522"/>
  <c r="BG148" i="522"/>
  <c r="BF148" i="522"/>
  <c r="DG147" i="522"/>
  <c r="DF147" i="522"/>
  <c r="DE147" i="522"/>
  <c r="DD147" i="522"/>
  <c r="CP147" i="522"/>
  <c r="CO147" i="522"/>
  <c r="CN147" i="522"/>
  <c r="CM147" i="522"/>
  <c r="BB147" i="522" s="1"/>
  <c r="DC147" i="522" s="1"/>
  <c r="BY147" i="522"/>
  <c r="BX147" i="522"/>
  <c r="BW147" i="522"/>
  <c r="BV147" i="522"/>
  <c r="BA147" i="522" s="1"/>
  <c r="BH147" i="522"/>
  <c r="BG147" i="522"/>
  <c r="BF147" i="522"/>
  <c r="BE147" i="522"/>
  <c r="AZ147" i="522" s="1"/>
  <c r="BU147" i="522" s="1"/>
  <c r="DG144" i="522"/>
  <c r="DF144" i="522"/>
  <c r="DE144" i="522"/>
  <c r="DD144" i="522"/>
  <c r="BC144" i="522" s="1"/>
  <c r="CP144" i="522"/>
  <c r="CO144" i="522"/>
  <c r="CN144" i="522"/>
  <c r="BY144" i="522"/>
  <c r="BX144" i="522"/>
  <c r="BW144" i="522"/>
  <c r="BV144" i="522"/>
  <c r="BA144" i="522" s="1"/>
  <c r="CL144" i="522" s="1"/>
  <c r="BH144" i="522"/>
  <c r="BG144" i="522"/>
  <c r="BF144" i="522"/>
  <c r="BE144" i="522"/>
  <c r="AZ144" i="522" s="1"/>
  <c r="BU144" i="522" s="1"/>
  <c r="DG143" i="522"/>
  <c r="DF143" i="522"/>
  <c r="DE143" i="522"/>
  <c r="DD143" i="522"/>
  <c r="BC143" i="522" s="1"/>
  <c r="CP143" i="522"/>
  <c r="CO143" i="522"/>
  <c r="CN143" i="522"/>
  <c r="CM143" i="522"/>
  <c r="BB143" i="522" s="1"/>
  <c r="DC143" i="522" s="1"/>
  <c r="BY143" i="522"/>
  <c r="BX143" i="522"/>
  <c r="BW143" i="522"/>
  <c r="BV143" i="522"/>
  <c r="BA143" i="522" s="1"/>
  <c r="CL143" i="522" s="1"/>
  <c r="BH143" i="522"/>
  <c r="BG143" i="522"/>
  <c r="BF143" i="522"/>
  <c r="BE143" i="522"/>
  <c r="DG140" i="522"/>
  <c r="DF140" i="522"/>
  <c r="DE140" i="522"/>
  <c r="DD140" i="522"/>
  <c r="BC140" i="522" s="1"/>
  <c r="CP140" i="522"/>
  <c r="CO140" i="522"/>
  <c r="CN140" i="522"/>
  <c r="CM140" i="522"/>
  <c r="BB140" i="522" s="1"/>
  <c r="DC140" i="522" s="1"/>
  <c r="BY140" i="522"/>
  <c r="BX140" i="522"/>
  <c r="BW140" i="522"/>
  <c r="BV140" i="522"/>
  <c r="BH140" i="522"/>
  <c r="BG140" i="522"/>
  <c r="BF140" i="522"/>
  <c r="DG139" i="522"/>
  <c r="DF139" i="522"/>
  <c r="DE139" i="522"/>
  <c r="DD139" i="522"/>
  <c r="CP139" i="522"/>
  <c r="CO139" i="522"/>
  <c r="CN139" i="522"/>
  <c r="CM139" i="522"/>
  <c r="BB139" i="522" s="1"/>
  <c r="BY139" i="522"/>
  <c r="BX139" i="522"/>
  <c r="BW139" i="522"/>
  <c r="BV139" i="522"/>
  <c r="BA139" i="522" s="1"/>
  <c r="BH139" i="522"/>
  <c r="BG139" i="522"/>
  <c r="BF139" i="522"/>
  <c r="BE139" i="522"/>
  <c r="AZ139" i="522" s="1"/>
  <c r="DG136" i="522"/>
  <c r="DF136" i="522"/>
  <c r="DE136" i="522"/>
  <c r="DD136" i="522"/>
  <c r="BC136" i="522" s="1"/>
  <c r="CP136" i="522"/>
  <c r="CO136" i="522"/>
  <c r="CN136" i="522"/>
  <c r="BY136" i="522"/>
  <c r="BX136" i="522"/>
  <c r="BW136" i="522"/>
  <c r="BV136" i="522"/>
  <c r="BA136" i="522" s="1"/>
  <c r="CL136" i="522" s="1"/>
  <c r="BH136" i="522"/>
  <c r="BG136" i="522"/>
  <c r="BF136" i="522"/>
  <c r="BE136" i="522"/>
  <c r="AZ136" i="522" s="1"/>
  <c r="BU136" i="522" s="1"/>
  <c r="DG135" i="522"/>
  <c r="DF135" i="522"/>
  <c r="DE135" i="522"/>
  <c r="DD135" i="522"/>
  <c r="BC135" i="522" s="1"/>
  <c r="CP135" i="522"/>
  <c r="CO135" i="522"/>
  <c r="CN135" i="522"/>
  <c r="CM135" i="522"/>
  <c r="BB135" i="522" s="1"/>
  <c r="DC135" i="522" s="1"/>
  <c r="BY135" i="522"/>
  <c r="BX135" i="522"/>
  <c r="BW135" i="522"/>
  <c r="BV135" i="522"/>
  <c r="BA135" i="522" s="1"/>
  <c r="CL135" i="522" s="1"/>
  <c r="BH135" i="522"/>
  <c r="BG135" i="522"/>
  <c r="BF135" i="522"/>
  <c r="BE135" i="522"/>
  <c r="DG132" i="522"/>
  <c r="DF132" i="522"/>
  <c r="DE132" i="522"/>
  <c r="DD132" i="522"/>
  <c r="BC132" i="522" s="1"/>
  <c r="CP132" i="522"/>
  <c r="CO132" i="522"/>
  <c r="CN132" i="522"/>
  <c r="CM132" i="522"/>
  <c r="BB132" i="522" s="1"/>
  <c r="DC132" i="522" s="1"/>
  <c r="BY132" i="522"/>
  <c r="BX132" i="522"/>
  <c r="BW132" i="522"/>
  <c r="BV132" i="522"/>
  <c r="BH132" i="522"/>
  <c r="BG132" i="522"/>
  <c r="BF132" i="522"/>
  <c r="DG131" i="522"/>
  <c r="DF131" i="522"/>
  <c r="DE131" i="522"/>
  <c r="DD131" i="522"/>
  <c r="CP131" i="522"/>
  <c r="CO131" i="522"/>
  <c r="CN131" i="522"/>
  <c r="CM131" i="522"/>
  <c r="BB131" i="522" s="1"/>
  <c r="BY131" i="522"/>
  <c r="BX131" i="522"/>
  <c r="BW131" i="522"/>
  <c r="BV131" i="522"/>
  <c r="BA131" i="522" s="1"/>
  <c r="BH131" i="522"/>
  <c r="BG131" i="522"/>
  <c r="BF131" i="522"/>
  <c r="BE131" i="522"/>
  <c r="AZ131" i="522" s="1"/>
  <c r="DG128" i="522"/>
  <c r="DF128" i="522"/>
  <c r="DE128" i="522"/>
  <c r="DD128" i="522"/>
  <c r="BC128" i="522" s="1"/>
  <c r="CP128" i="522"/>
  <c r="CO128" i="522"/>
  <c r="CN128" i="522"/>
  <c r="BY128" i="522"/>
  <c r="BX128" i="522"/>
  <c r="BW128" i="522"/>
  <c r="BV128" i="522"/>
  <c r="BA128" i="522" s="1"/>
  <c r="CL128" i="522" s="1"/>
  <c r="BH128" i="522"/>
  <c r="BG128" i="522"/>
  <c r="BF128" i="522"/>
  <c r="BE128" i="522"/>
  <c r="AZ128" i="522" s="1"/>
  <c r="BU128" i="522" s="1"/>
  <c r="DG127" i="522"/>
  <c r="DF127" i="522"/>
  <c r="DE127" i="522"/>
  <c r="DD127" i="522"/>
  <c r="BC127" i="522" s="1"/>
  <c r="CP127" i="522"/>
  <c r="CO127" i="522"/>
  <c r="CN127" i="522"/>
  <c r="CM127" i="522"/>
  <c r="BB127" i="522" s="1"/>
  <c r="DC127" i="522" s="1"/>
  <c r="BY127" i="522"/>
  <c r="BX127" i="522"/>
  <c r="BW127" i="522"/>
  <c r="BV127" i="522"/>
  <c r="BA127" i="522" s="1"/>
  <c r="CL127" i="522" s="1"/>
  <c r="BH127" i="522"/>
  <c r="BG127" i="522"/>
  <c r="BF127" i="522"/>
  <c r="BE127" i="522"/>
  <c r="DG124" i="522"/>
  <c r="DF124" i="522"/>
  <c r="DE124" i="522"/>
  <c r="DD124" i="522"/>
  <c r="BC124" i="522" s="1"/>
  <c r="CP124" i="522"/>
  <c r="CO124" i="522"/>
  <c r="CN124" i="522"/>
  <c r="CM124" i="522"/>
  <c r="BB124" i="522" s="1"/>
  <c r="DC124" i="522" s="1"/>
  <c r="BY124" i="522"/>
  <c r="BX124" i="522"/>
  <c r="BW124" i="522"/>
  <c r="BV124" i="522"/>
  <c r="BH124" i="522"/>
  <c r="BG124" i="522"/>
  <c r="BF124" i="522"/>
  <c r="DG123" i="522"/>
  <c r="DF123" i="522"/>
  <c r="DE123" i="522"/>
  <c r="DD123" i="522"/>
  <c r="CP123" i="522"/>
  <c r="CO123" i="522"/>
  <c r="CN123" i="522"/>
  <c r="CM123" i="522"/>
  <c r="BB123" i="522" s="1"/>
  <c r="BY123" i="522"/>
  <c r="BX123" i="522"/>
  <c r="BW123" i="522"/>
  <c r="BV123" i="522"/>
  <c r="BA123" i="522" s="1"/>
  <c r="BH123" i="522"/>
  <c r="BG123" i="522"/>
  <c r="BF123" i="522"/>
  <c r="BE123" i="522"/>
  <c r="AZ123" i="522" s="1"/>
  <c r="DG120" i="522"/>
  <c r="DF120" i="522"/>
  <c r="DE120" i="522"/>
  <c r="DD120" i="522"/>
  <c r="BC120" i="522" s="1"/>
  <c r="CP120" i="522"/>
  <c r="CO120" i="522"/>
  <c r="CN120" i="522"/>
  <c r="BY120" i="522"/>
  <c r="BX120" i="522"/>
  <c r="BW120" i="522"/>
  <c r="BV120" i="522"/>
  <c r="BA120" i="522" s="1"/>
  <c r="CL120" i="522" s="1"/>
  <c r="BH120" i="522"/>
  <c r="BG120" i="522"/>
  <c r="BF120" i="522"/>
  <c r="BE120" i="522"/>
  <c r="AZ120" i="522" s="1"/>
  <c r="BU120" i="522" s="1"/>
  <c r="DG119" i="522"/>
  <c r="DF119" i="522"/>
  <c r="DE119" i="522"/>
  <c r="DD119" i="522"/>
  <c r="BC119" i="522" s="1"/>
  <c r="CP119" i="522"/>
  <c r="CO119" i="522"/>
  <c r="CN119" i="522"/>
  <c r="CM119" i="522"/>
  <c r="BB119" i="522" s="1"/>
  <c r="DC119" i="522" s="1"/>
  <c r="BY119" i="522"/>
  <c r="BX119" i="522"/>
  <c r="BW119" i="522"/>
  <c r="BV119" i="522"/>
  <c r="BA119" i="522" s="1"/>
  <c r="CL119" i="522" s="1"/>
  <c r="BH119" i="522"/>
  <c r="BG119" i="522"/>
  <c r="BF119" i="522"/>
  <c r="BE119" i="522"/>
  <c r="DG118" i="522"/>
  <c r="DF118" i="522"/>
  <c r="DE118" i="522"/>
  <c r="DD118" i="522"/>
  <c r="BC118" i="522" s="1"/>
  <c r="CP118" i="522"/>
  <c r="CO118" i="522"/>
  <c r="CN118" i="522"/>
  <c r="CM118" i="522"/>
  <c r="BB118" i="522" s="1"/>
  <c r="DC118" i="522" s="1"/>
  <c r="BY118" i="522"/>
  <c r="BX118" i="522"/>
  <c r="BW118" i="522"/>
  <c r="BV118" i="522"/>
  <c r="BH118" i="522"/>
  <c r="BG118" i="522"/>
  <c r="BF118" i="522"/>
  <c r="DG117" i="522"/>
  <c r="DF117" i="522"/>
  <c r="DE117" i="522"/>
  <c r="CP117" i="522"/>
  <c r="CO117" i="522"/>
  <c r="CN117" i="522"/>
  <c r="BY117" i="522"/>
  <c r="BX117" i="522"/>
  <c r="BW117" i="522"/>
  <c r="BH117" i="522"/>
  <c r="BG117" i="522"/>
  <c r="BF117" i="522"/>
  <c r="BE117" i="522"/>
  <c r="AZ117" i="522" s="1"/>
  <c r="BU117" i="522" s="1"/>
  <c r="DG114" i="522"/>
  <c r="DF114" i="522"/>
  <c r="DE114" i="522"/>
  <c r="DD114" i="522"/>
  <c r="BC114" i="522" s="1"/>
  <c r="CP114" i="522"/>
  <c r="CO114" i="522"/>
  <c r="CN114" i="522"/>
  <c r="BY114" i="522"/>
  <c r="BX114" i="522"/>
  <c r="BW114" i="522"/>
  <c r="BV114" i="522"/>
  <c r="BA114" i="522" s="1"/>
  <c r="CL114" i="522" s="1"/>
  <c r="BH114" i="522"/>
  <c r="BG114" i="522"/>
  <c r="BF114" i="522"/>
  <c r="BE114" i="522"/>
  <c r="AZ114" i="522" s="1"/>
  <c r="BU114" i="522" s="1"/>
  <c r="DG113" i="522"/>
  <c r="DF113" i="522"/>
  <c r="DE113" i="522"/>
  <c r="DD113" i="522"/>
  <c r="BC113" i="522" s="1"/>
  <c r="CP113" i="522"/>
  <c r="CO113" i="522"/>
  <c r="CN113" i="522"/>
  <c r="CM113" i="522"/>
  <c r="BB113" i="522" s="1"/>
  <c r="DC113" i="522" s="1"/>
  <c r="BY113" i="522"/>
  <c r="BX113" i="522"/>
  <c r="BW113" i="522"/>
  <c r="BV113" i="522"/>
  <c r="BA113" i="522" s="1"/>
  <c r="CL113" i="522" s="1"/>
  <c r="BH113" i="522"/>
  <c r="BG113" i="522"/>
  <c r="BF113" i="522"/>
  <c r="BE113" i="522"/>
  <c r="DG112" i="522"/>
  <c r="DF112" i="522"/>
  <c r="DE112" i="522"/>
  <c r="DD112" i="522"/>
  <c r="BC112" i="522" s="1"/>
  <c r="CP112" i="522"/>
  <c r="CO112" i="522"/>
  <c r="CN112" i="522"/>
  <c r="CM112" i="522"/>
  <c r="BB112" i="522" s="1"/>
  <c r="DC112" i="522" s="1"/>
  <c r="BY112" i="522"/>
  <c r="BX112" i="522"/>
  <c r="BW112" i="522"/>
  <c r="BV112" i="522"/>
  <c r="BA112" i="522" s="1"/>
  <c r="CL112" i="522" s="1"/>
  <c r="BH112" i="522"/>
  <c r="BG112" i="522"/>
  <c r="BF112" i="522"/>
  <c r="DG111" i="522"/>
  <c r="DF111" i="522"/>
  <c r="DE111" i="522"/>
  <c r="DD111" i="522"/>
  <c r="BC111" i="522" s="1"/>
  <c r="CP111" i="522"/>
  <c r="CO111" i="522"/>
  <c r="CN111" i="522"/>
  <c r="CM111" i="522"/>
  <c r="BB111" i="522" s="1"/>
  <c r="BY111" i="522"/>
  <c r="BX111" i="522"/>
  <c r="BW111" i="522"/>
  <c r="BV111" i="522"/>
  <c r="BA111" i="522" s="1"/>
  <c r="BH111" i="522"/>
  <c r="BG111" i="522"/>
  <c r="BF111" i="522"/>
  <c r="BE111" i="522"/>
  <c r="AZ111" i="522" s="1"/>
  <c r="DG108" i="522"/>
  <c r="DF108" i="522"/>
  <c r="DE108" i="522"/>
  <c r="DD108" i="522"/>
  <c r="BC108" i="522" s="1"/>
  <c r="CP108" i="522"/>
  <c r="CO108" i="522"/>
  <c r="CN108" i="522"/>
  <c r="BY108" i="522"/>
  <c r="BX108" i="522"/>
  <c r="BW108" i="522"/>
  <c r="BV108" i="522"/>
  <c r="BA108" i="522" s="1"/>
  <c r="CL108" i="522" s="1"/>
  <c r="BH108" i="522"/>
  <c r="BG108" i="522"/>
  <c r="BF108" i="522"/>
  <c r="BE108" i="522"/>
  <c r="AZ108" i="522" s="1"/>
  <c r="BU108" i="522" s="1"/>
  <c r="DG107" i="522"/>
  <c r="DF107" i="522"/>
  <c r="DE107" i="522"/>
  <c r="DD107" i="522"/>
  <c r="BC107" i="522" s="1"/>
  <c r="CP107" i="522"/>
  <c r="CO107" i="522"/>
  <c r="CN107" i="522"/>
  <c r="CM107" i="522"/>
  <c r="BB107" i="522" s="1"/>
  <c r="DC107" i="522" s="1"/>
  <c r="BY107" i="522"/>
  <c r="BX107" i="522"/>
  <c r="BW107" i="522"/>
  <c r="BV107" i="522"/>
  <c r="BA107" i="522" s="1"/>
  <c r="CL107" i="522" s="1"/>
  <c r="BH107" i="522"/>
  <c r="BG107" i="522"/>
  <c r="BF107" i="522"/>
  <c r="BE107" i="522"/>
  <c r="AZ107" i="522" s="1"/>
  <c r="BU107" i="522" s="1"/>
  <c r="DG104" i="522"/>
  <c r="DF104" i="522"/>
  <c r="DE104" i="522"/>
  <c r="DD104" i="522"/>
  <c r="BC104" i="522" s="1"/>
  <c r="CP104" i="522"/>
  <c r="CO104" i="522"/>
  <c r="CN104" i="522"/>
  <c r="CM104" i="522"/>
  <c r="BB104" i="522" s="1"/>
  <c r="DC104" i="522" s="1"/>
  <c r="BY104" i="522"/>
  <c r="BX104" i="522"/>
  <c r="BW104" i="522"/>
  <c r="BV104" i="522"/>
  <c r="BH104" i="522"/>
  <c r="BG104" i="522"/>
  <c r="BF104" i="522"/>
  <c r="BE104" i="522"/>
  <c r="AZ104" i="522" s="1"/>
  <c r="BU104" i="522" s="1"/>
  <c r="DG103" i="522"/>
  <c r="DF103" i="522"/>
  <c r="DE103" i="522"/>
  <c r="DD103" i="522"/>
  <c r="CP103" i="522"/>
  <c r="CO103" i="522"/>
  <c r="CN103" i="522"/>
  <c r="CM103" i="522"/>
  <c r="BB103" i="522" s="1"/>
  <c r="BY103" i="522"/>
  <c r="BX103" i="522"/>
  <c r="BW103" i="522"/>
  <c r="BV103" i="522"/>
  <c r="BA103" i="522" s="1"/>
  <c r="BH103" i="522"/>
  <c r="BG103" i="522"/>
  <c r="BF103" i="522"/>
  <c r="BE103" i="522"/>
  <c r="AZ103" i="522" s="1"/>
  <c r="DG102" i="522"/>
  <c r="DF102" i="522"/>
  <c r="DE102" i="522"/>
  <c r="DD102" i="522"/>
  <c r="BC102" i="522" s="1"/>
  <c r="CP102" i="522"/>
  <c r="CO102" i="522"/>
  <c r="CN102" i="522"/>
  <c r="CM102" i="522"/>
  <c r="BB102" i="522" s="1"/>
  <c r="DC102" i="522" s="1"/>
  <c r="BY102" i="522"/>
  <c r="BX102" i="522"/>
  <c r="BW102" i="522"/>
  <c r="BV102" i="522"/>
  <c r="BA102" i="522" s="1"/>
  <c r="CL102" i="522" s="1"/>
  <c r="BH102" i="522"/>
  <c r="BG102" i="522"/>
  <c r="BF102" i="522"/>
  <c r="BE102" i="522"/>
  <c r="AZ102" i="522" s="1"/>
  <c r="BU102" i="522" s="1"/>
  <c r="DG101" i="522"/>
  <c r="DF101" i="522"/>
  <c r="DE101" i="522"/>
  <c r="DD101" i="522"/>
  <c r="BC101" i="522" s="1"/>
  <c r="CP101" i="522"/>
  <c r="CO101" i="522"/>
  <c r="CN101" i="522"/>
  <c r="CM101" i="522"/>
  <c r="BB101" i="522" s="1"/>
  <c r="DC101" i="522" s="1"/>
  <c r="BY101" i="522"/>
  <c r="BX101" i="522"/>
  <c r="BW101" i="522"/>
  <c r="BV101" i="522"/>
  <c r="BA101" i="522" s="1"/>
  <c r="CL101" i="522" s="1"/>
  <c r="BH101" i="522"/>
  <c r="BG101" i="522"/>
  <c r="BF101" i="522"/>
  <c r="BE101" i="522"/>
  <c r="DG98" i="522"/>
  <c r="DF98" i="522"/>
  <c r="DE98" i="522"/>
  <c r="DD98" i="522"/>
  <c r="BC98" i="522" s="1"/>
  <c r="CP98" i="522"/>
  <c r="CO98" i="522"/>
  <c r="CN98" i="522"/>
  <c r="CM98" i="522"/>
  <c r="BB98" i="522" s="1"/>
  <c r="DC98" i="522" s="1"/>
  <c r="BY98" i="522"/>
  <c r="BX98" i="522"/>
  <c r="BW98" i="522"/>
  <c r="BV98" i="522"/>
  <c r="BH98" i="522"/>
  <c r="BG98" i="522"/>
  <c r="BF98" i="522"/>
  <c r="DG97" i="522"/>
  <c r="DF97" i="522"/>
  <c r="DE97" i="522"/>
  <c r="DD97" i="522"/>
  <c r="CP97" i="522"/>
  <c r="CO97" i="522"/>
  <c r="CN97" i="522"/>
  <c r="CM97" i="522"/>
  <c r="BB97" i="522" s="1"/>
  <c r="BY97" i="522"/>
  <c r="BX97" i="522"/>
  <c r="BW97" i="522"/>
  <c r="BV97" i="522"/>
  <c r="BA97" i="522" s="1"/>
  <c r="BH97" i="522"/>
  <c r="BG97" i="522"/>
  <c r="BF97" i="522"/>
  <c r="BE97" i="522"/>
  <c r="AZ97" i="522" s="1"/>
  <c r="DG94" i="522"/>
  <c r="DF94" i="522"/>
  <c r="DE94" i="522"/>
  <c r="DD94" i="522"/>
  <c r="BC94" i="522" s="1"/>
  <c r="CP94" i="522"/>
  <c r="CO94" i="522"/>
  <c r="CN94" i="522"/>
  <c r="BY94" i="522"/>
  <c r="BX94" i="522"/>
  <c r="BW94" i="522"/>
  <c r="BV94" i="522"/>
  <c r="BA94" i="522" s="1"/>
  <c r="CL94" i="522" s="1"/>
  <c r="BH94" i="522"/>
  <c r="BG94" i="522"/>
  <c r="BF94" i="522"/>
  <c r="BE94" i="522"/>
  <c r="AZ94" i="522" s="1"/>
  <c r="BU94" i="522" s="1"/>
  <c r="DG93" i="522"/>
  <c r="DF93" i="522"/>
  <c r="DE93" i="522"/>
  <c r="CP93" i="522"/>
  <c r="CO93" i="522"/>
  <c r="CN93" i="522"/>
  <c r="BY93" i="522"/>
  <c r="BX93" i="522"/>
  <c r="BW93" i="522"/>
  <c r="BH93" i="522"/>
  <c r="BG93" i="522"/>
  <c r="BF93" i="522"/>
  <c r="BE93" i="522"/>
  <c r="DG90" i="522"/>
  <c r="DF90" i="522"/>
  <c r="DE90" i="522"/>
  <c r="DD90" i="522"/>
  <c r="BC90" i="522" s="1"/>
  <c r="CP90" i="522"/>
  <c r="CO90" i="522"/>
  <c r="CN90" i="522"/>
  <c r="CM90" i="522"/>
  <c r="BB90" i="522" s="1"/>
  <c r="DC90" i="522" s="1"/>
  <c r="BY90" i="522"/>
  <c r="BX90" i="522"/>
  <c r="BW90" i="522"/>
  <c r="BV90" i="522"/>
  <c r="BH90" i="522"/>
  <c r="BG90" i="522"/>
  <c r="BF90" i="522"/>
  <c r="DG89" i="522"/>
  <c r="DF89" i="522"/>
  <c r="DE89" i="522"/>
  <c r="DD89" i="522"/>
  <c r="BC89" i="522" s="1"/>
  <c r="CP89" i="522"/>
  <c r="CO89" i="522"/>
  <c r="CN89" i="522"/>
  <c r="CM89" i="522"/>
  <c r="BB89" i="522" s="1"/>
  <c r="DC89" i="522" s="1"/>
  <c r="BY89" i="522"/>
  <c r="BX89" i="522"/>
  <c r="BW89" i="522"/>
  <c r="BV89" i="522"/>
  <c r="BA89" i="522" s="1"/>
  <c r="CL89" i="522" s="1"/>
  <c r="BH89" i="522"/>
  <c r="BG89" i="522"/>
  <c r="BF89" i="522"/>
  <c r="BE89" i="522"/>
  <c r="AZ89" i="522" s="1"/>
  <c r="BU89" i="522" s="1"/>
  <c r="DG86" i="522"/>
  <c r="DF86" i="522"/>
  <c r="DE86" i="522"/>
  <c r="DD86" i="522"/>
  <c r="BC86" i="522" s="1"/>
  <c r="CP86" i="522"/>
  <c r="CO86" i="522"/>
  <c r="CN86" i="522"/>
  <c r="BY86" i="522"/>
  <c r="BX86" i="522"/>
  <c r="BW86" i="522"/>
  <c r="BV86" i="522"/>
  <c r="BA86" i="522" s="1"/>
  <c r="CL86" i="522" s="1"/>
  <c r="BH86" i="522"/>
  <c r="BG86" i="522"/>
  <c r="BF86" i="522"/>
  <c r="BE86" i="522"/>
  <c r="AZ86" i="522" s="1"/>
  <c r="BU86" i="522" s="1"/>
  <c r="DG85" i="522"/>
  <c r="DF85" i="522"/>
  <c r="DE85" i="522"/>
  <c r="DD85" i="522"/>
  <c r="BC85" i="522" s="1"/>
  <c r="CP85" i="522"/>
  <c r="CO85" i="522"/>
  <c r="CN85" i="522"/>
  <c r="CM85" i="522"/>
  <c r="BB85" i="522" s="1"/>
  <c r="DC85" i="522" s="1"/>
  <c r="BY85" i="522"/>
  <c r="BX85" i="522"/>
  <c r="BW85" i="522"/>
  <c r="BV85" i="522"/>
  <c r="BA85" i="522" s="1"/>
  <c r="CL85" i="522" s="1"/>
  <c r="BH85" i="522"/>
  <c r="BG85" i="522"/>
  <c r="BF85" i="522"/>
  <c r="BE85" i="522"/>
  <c r="DG82" i="522"/>
  <c r="DF82" i="522"/>
  <c r="DE82" i="522"/>
  <c r="DD82" i="522"/>
  <c r="BC82" i="522" s="1"/>
  <c r="CP82" i="522"/>
  <c r="CO82" i="522"/>
  <c r="CN82" i="522"/>
  <c r="CM82" i="522"/>
  <c r="BB82" i="522" s="1"/>
  <c r="DC82" i="522" s="1"/>
  <c r="BY82" i="522"/>
  <c r="BX82" i="522"/>
  <c r="BW82" i="522"/>
  <c r="BV82" i="522"/>
  <c r="BA82" i="522" s="1"/>
  <c r="CL82" i="522" s="1"/>
  <c r="BH82" i="522"/>
  <c r="BG82" i="522"/>
  <c r="BF82" i="522"/>
  <c r="DG81" i="522"/>
  <c r="DF81" i="522"/>
  <c r="DE81" i="522"/>
  <c r="CP81" i="522"/>
  <c r="CO81" i="522"/>
  <c r="CN81" i="522"/>
  <c r="BY81" i="522"/>
  <c r="BX81" i="522"/>
  <c r="BW81" i="522"/>
  <c r="BV81" i="522"/>
  <c r="BA81" i="522" s="1"/>
  <c r="BH81" i="522"/>
  <c r="BG81" i="522"/>
  <c r="BF81" i="522"/>
  <c r="BE81" i="522"/>
  <c r="AZ81" i="522" s="1"/>
  <c r="DG78" i="522"/>
  <c r="DF78" i="522"/>
  <c r="DE78" i="522"/>
  <c r="DD78" i="522"/>
  <c r="BC78" i="522" s="1"/>
  <c r="CP78" i="522"/>
  <c r="CO78" i="522"/>
  <c r="CN78" i="522"/>
  <c r="BY78" i="522"/>
  <c r="BX78" i="522"/>
  <c r="BW78" i="522"/>
  <c r="BV78" i="522"/>
  <c r="BA78" i="522" s="1"/>
  <c r="CL78" i="522" s="1"/>
  <c r="BH78" i="522"/>
  <c r="BG78" i="522"/>
  <c r="BF78" i="522"/>
  <c r="BE78" i="522"/>
  <c r="AZ78" i="522" s="1"/>
  <c r="BU78" i="522" s="1"/>
  <c r="DG77" i="522"/>
  <c r="DF77" i="522"/>
  <c r="DE77" i="522"/>
  <c r="DD77" i="522"/>
  <c r="BC77" i="522" s="1"/>
  <c r="CP77" i="522"/>
  <c r="CO77" i="522"/>
  <c r="CN77" i="522"/>
  <c r="CM77" i="522"/>
  <c r="BB77" i="522" s="1"/>
  <c r="DC77" i="522" s="1"/>
  <c r="BY77" i="522"/>
  <c r="BX77" i="522"/>
  <c r="BW77" i="522"/>
  <c r="BV77" i="522"/>
  <c r="BA77" i="522" s="1"/>
  <c r="CL77" i="522" s="1"/>
  <c r="BH77" i="522"/>
  <c r="BG77" i="522"/>
  <c r="BF77" i="522"/>
  <c r="BE77" i="522"/>
  <c r="AZ77" i="522" s="1"/>
  <c r="BU77" i="522" s="1"/>
  <c r="DG74" i="522"/>
  <c r="DF74" i="522"/>
  <c r="DE74" i="522"/>
  <c r="DD74" i="522"/>
  <c r="BC74" i="522" s="1"/>
  <c r="CP74" i="522"/>
  <c r="CO74" i="522"/>
  <c r="CN74" i="522"/>
  <c r="CM74" i="522"/>
  <c r="BB74" i="522" s="1"/>
  <c r="DC74" i="522" s="1"/>
  <c r="BY74" i="522"/>
  <c r="BX74" i="522"/>
  <c r="BW74" i="522"/>
  <c r="BV74" i="522"/>
  <c r="BH74" i="522"/>
  <c r="BG74" i="522"/>
  <c r="BF74" i="522"/>
  <c r="BE74" i="522"/>
  <c r="AZ74" i="522" s="1"/>
  <c r="BU74" i="522" s="1"/>
  <c r="DG73" i="522"/>
  <c r="DF73" i="522"/>
  <c r="DE73" i="522"/>
  <c r="DD73" i="522"/>
  <c r="CP73" i="522"/>
  <c r="CO73" i="522"/>
  <c r="CN73" i="522"/>
  <c r="CM73" i="522"/>
  <c r="BB73" i="522" s="1"/>
  <c r="BY73" i="522"/>
  <c r="BX73" i="522"/>
  <c r="BW73" i="522"/>
  <c r="BV73" i="522"/>
  <c r="BA73" i="522" s="1"/>
  <c r="BH73" i="522"/>
  <c r="BG73" i="522"/>
  <c r="BF73" i="522"/>
  <c r="BE73" i="522"/>
  <c r="AZ73" i="522" s="1"/>
  <c r="DG70" i="522"/>
  <c r="DF70" i="522"/>
  <c r="DE70" i="522"/>
  <c r="DD70" i="522"/>
  <c r="BC70" i="522" s="1"/>
  <c r="CP70" i="522"/>
  <c r="CO70" i="522"/>
  <c r="CN70" i="522"/>
  <c r="CM70" i="522"/>
  <c r="BB70" i="522" s="1"/>
  <c r="DC70" i="522" s="1"/>
  <c r="BY70" i="522"/>
  <c r="BX70" i="522"/>
  <c r="BW70" i="522"/>
  <c r="BV70" i="522"/>
  <c r="BA70" i="522" s="1"/>
  <c r="CL70" i="522" s="1"/>
  <c r="BH70" i="522"/>
  <c r="BG70" i="522"/>
  <c r="BF70" i="522"/>
  <c r="BE70" i="522"/>
  <c r="AZ70" i="522" s="1"/>
  <c r="BU70" i="522" s="1"/>
  <c r="DG69" i="522"/>
  <c r="DF69" i="522"/>
  <c r="DE69" i="522"/>
  <c r="DD69" i="522"/>
  <c r="BC69" i="522" s="1"/>
  <c r="CP69" i="522"/>
  <c r="CO69" i="522"/>
  <c r="CN69" i="522"/>
  <c r="CM69" i="522"/>
  <c r="BB69" i="522" s="1"/>
  <c r="DC69" i="522" s="1"/>
  <c r="BY69" i="522"/>
  <c r="BX69" i="522"/>
  <c r="BW69" i="522"/>
  <c r="BV69" i="522"/>
  <c r="BA69" i="522" s="1"/>
  <c r="CL69" i="522" s="1"/>
  <c r="BH69" i="522"/>
  <c r="BG69" i="522"/>
  <c r="BF69" i="522"/>
  <c r="BE69" i="522"/>
  <c r="DG66" i="522"/>
  <c r="DF66" i="522"/>
  <c r="DE66" i="522"/>
  <c r="DD66" i="522"/>
  <c r="BC66" i="522" s="1"/>
  <c r="CP66" i="522"/>
  <c r="CO66" i="522"/>
  <c r="CN66" i="522"/>
  <c r="CM66" i="522"/>
  <c r="BB66" i="522" s="1"/>
  <c r="DC66" i="522" s="1"/>
  <c r="BY66" i="522"/>
  <c r="BX66" i="522"/>
  <c r="BW66" i="522"/>
  <c r="BV66" i="522"/>
  <c r="BH66" i="522"/>
  <c r="BG66" i="522"/>
  <c r="BF66" i="522"/>
  <c r="DG65" i="522"/>
  <c r="DF65" i="522"/>
  <c r="DE65" i="522"/>
  <c r="DD65" i="522"/>
  <c r="CP65" i="522"/>
  <c r="CO65" i="522"/>
  <c r="CN65" i="522"/>
  <c r="CM65" i="522"/>
  <c r="BB65" i="522" s="1"/>
  <c r="BY65" i="522"/>
  <c r="BX65" i="522"/>
  <c r="BW65" i="522"/>
  <c r="BV65" i="522"/>
  <c r="BA65" i="522" s="1"/>
  <c r="BH65" i="522"/>
  <c r="BG65" i="522"/>
  <c r="BF65" i="522"/>
  <c r="BE65" i="522"/>
  <c r="AZ65" i="522" s="1"/>
  <c r="DG62" i="522"/>
  <c r="DF62" i="522"/>
  <c r="DE62" i="522"/>
  <c r="DD62" i="522"/>
  <c r="BC62" i="522" s="1"/>
  <c r="CP62" i="522"/>
  <c r="CO62" i="522"/>
  <c r="CN62" i="522"/>
  <c r="BY62" i="522"/>
  <c r="BX62" i="522"/>
  <c r="BW62" i="522"/>
  <c r="BV62" i="522"/>
  <c r="BA62" i="522" s="1"/>
  <c r="CL62" i="522" s="1"/>
  <c r="BH62" i="522"/>
  <c r="BG62" i="522"/>
  <c r="BF62" i="522"/>
  <c r="BE62" i="522"/>
  <c r="AZ62" i="522" s="1"/>
  <c r="BU62" i="522" s="1"/>
  <c r="DG61" i="522"/>
  <c r="DF61" i="522"/>
  <c r="DE61" i="522"/>
  <c r="DD61" i="522"/>
  <c r="BC61" i="522" s="1"/>
  <c r="CP61" i="522"/>
  <c r="CO61" i="522"/>
  <c r="CN61" i="522"/>
  <c r="CM61" i="522"/>
  <c r="BB61" i="522" s="1"/>
  <c r="DC61" i="522" s="1"/>
  <c r="BY61" i="522"/>
  <c r="BX61" i="522"/>
  <c r="BW61" i="522"/>
  <c r="BV61" i="522"/>
  <c r="BA61" i="522" s="1"/>
  <c r="CL61" i="522" s="1"/>
  <c r="BH61" i="522"/>
  <c r="BG61" i="522"/>
  <c r="BF61" i="522"/>
  <c r="BE61" i="522"/>
  <c r="DG58" i="522"/>
  <c r="DF58" i="522"/>
  <c r="DE58" i="522"/>
  <c r="DD58" i="522"/>
  <c r="BC58" i="522" s="1"/>
  <c r="CP58" i="522"/>
  <c r="CO58" i="522"/>
  <c r="CN58" i="522"/>
  <c r="CM58" i="522"/>
  <c r="BB58" i="522" s="1"/>
  <c r="DC58" i="522" s="1"/>
  <c r="BY58" i="522"/>
  <c r="BX58" i="522"/>
  <c r="BW58" i="522"/>
  <c r="BV58" i="522"/>
  <c r="BH58" i="522"/>
  <c r="BG58" i="522"/>
  <c r="BF58" i="522"/>
  <c r="DG57" i="522"/>
  <c r="DF57" i="522"/>
  <c r="DE57" i="522"/>
  <c r="DD57" i="522"/>
  <c r="BC57" i="522" s="1"/>
  <c r="CP57" i="522"/>
  <c r="CO57" i="522"/>
  <c r="CN57" i="522"/>
  <c r="CM57" i="522"/>
  <c r="BB57" i="522" s="1"/>
  <c r="DC57" i="522" s="1"/>
  <c r="BY57" i="522"/>
  <c r="BX57" i="522"/>
  <c r="BW57" i="522"/>
  <c r="BV57" i="522"/>
  <c r="BA57" i="522" s="1"/>
  <c r="CL57" i="522" s="1"/>
  <c r="BH57" i="522"/>
  <c r="BG57" i="522"/>
  <c r="BF57" i="522"/>
  <c r="BE57" i="522"/>
  <c r="AZ57" i="522" s="1"/>
  <c r="BU57" i="522" s="1"/>
  <c r="DG54" i="522"/>
  <c r="DF54" i="522"/>
  <c r="DE54" i="522"/>
  <c r="DD54" i="522"/>
  <c r="BC54" i="522" s="1"/>
  <c r="CP54" i="522"/>
  <c r="CO54" i="522"/>
  <c r="CN54" i="522"/>
  <c r="BY54" i="522"/>
  <c r="BX54" i="522"/>
  <c r="BW54" i="522"/>
  <c r="BV54" i="522"/>
  <c r="BA54" i="522" s="1"/>
  <c r="CL54" i="522" s="1"/>
  <c r="BH54" i="522"/>
  <c r="BG54" i="522"/>
  <c r="BF54" i="522"/>
  <c r="BE54" i="522"/>
  <c r="AZ54" i="522" s="1"/>
  <c r="BU54" i="522" s="1"/>
  <c r="DG53" i="522"/>
  <c r="DF53" i="522"/>
  <c r="DE53" i="522"/>
  <c r="DD53" i="522"/>
  <c r="BC53" i="522" s="1"/>
  <c r="CP53" i="522"/>
  <c r="CO53" i="522"/>
  <c r="CN53" i="522"/>
  <c r="CM53" i="522"/>
  <c r="BB53" i="522" s="1"/>
  <c r="DC53" i="522" s="1"/>
  <c r="BY53" i="522"/>
  <c r="BX53" i="522"/>
  <c r="BW53" i="522"/>
  <c r="BV53" i="522"/>
  <c r="BA53" i="522" s="1"/>
  <c r="CL53" i="522" s="1"/>
  <c r="BH53" i="522"/>
  <c r="BG53" i="522"/>
  <c r="BF53" i="522"/>
  <c r="BE53" i="522"/>
  <c r="ED813" i="522"/>
  <c r="EC813" i="522"/>
  <c r="DP813" i="522"/>
  <c r="DD813" i="522" s="1"/>
  <c r="BC813" i="522" s="1"/>
  <c r="DL813" i="522"/>
  <c r="DH813" i="522"/>
  <c r="CY813" i="522"/>
  <c r="CM813" i="522" s="1"/>
  <c r="CU813" i="522"/>
  <c r="CQ813" i="522"/>
  <c r="CH813" i="522"/>
  <c r="BV813" i="522" s="1"/>
  <c r="CD813" i="522"/>
  <c r="BZ813" i="522"/>
  <c r="BQ813" i="522"/>
  <c r="BE813" i="522" s="1"/>
  <c r="AZ813" i="522" s="1"/>
  <c r="BU813" i="522" s="1"/>
  <c r="BM813" i="522"/>
  <c r="BI813" i="522"/>
  <c r="BB813" i="522"/>
  <c r="DC813" i="522" s="1"/>
  <c r="BA813" i="522"/>
  <c r="CL813" i="522" s="1"/>
  <c r="ED812" i="522"/>
  <c r="EC812" i="522"/>
  <c r="DP812" i="522"/>
  <c r="DD812" i="522" s="1"/>
  <c r="BC812" i="522" s="1"/>
  <c r="DL812" i="522"/>
  <c r="DH812" i="522"/>
  <c r="DC812" i="522"/>
  <c r="CY812" i="522"/>
  <c r="CM812" i="522" s="1"/>
  <c r="CU812" i="522"/>
  <c r="CQ812" i="522"/>
  <c r="CH812" i="522"/>
  <c r="BV812" i="522" s="1"/>
  <c r="BA812" i="522" s="1"/>
  <c r="CL812" i="522" s="1"/>
  <c r="CD812" i="522"/>
  <c r="BZ812" i="522"/>
  <c r="BU812" i="522"/>
  <c r="BQ812" i="522"/>
  <c r="BE812" i="522" s="1"/>
  <c r="BM812" i="522"/>
  <c r="BI812" i="522"/>
  <c r="BB812" i="522"/>
  <c r="AZ812" i="522"/>
  <c r="ED809" i="522"/>
  <c r="EC809" i="522"/>
  <c r="DP809" i="522"/>
  <c r="DD809" i="522" s="1"/>
  <c r="BC809" i="522" s="1"/>
  <c r="DL809" i="522"/>
  <c r="DH809" i="522"/>
  <c r="CY809" i="522"/>
  <c r="CM809" i="522" s="1"/>
  <c r="CU809" i="522"/>
  <c r="CQ809" i="522"/>
  <c r="CH809" i="522"/>
  <c r="BV809" i="522" s="1"/>
  <c r="CD809" i="522"/>
  <c r="BZ809" i="522"/>
  <c r="BQ809" i="522"/>
  <c r="BE809" i="522" s="1"/>
  <c r="AZ809" i="522" s="1"/>
  <c r="BU809" i="522" s="1"/>
  <c r="BM809" i="522"/>
  <c r="BI809" i="522"/>
  <c r="BB809" i="522"/>
  <c r="DC809" i="522" s="1"/>
  <c r="BA809" i="522"/>
  <c r="CL809" i="522" s="1"/>
  <c r="ED806" i="522"/>
  <c r="EC806" i="522"/>
  <c r="DP806" i="522"/>
  <c r="DD806" i="522" s="1"/>
  <c r="DL806" i="522"/>
  <c r="DH806" i="522"/>
  <c r="DC806" i="522"/>
  <c r="CY806" i="522"/>
  <c r="CM806" i="522" s="1"/>
  <c r="CU806" i="522"/>
  <c r="CQ806" i="522"/>
  <c r="CL806" i="522"/>
  <c r="CH806" i="522"/>
  <c r="BV806" i="522" s="1"/>
  <c r="BA806" i="522" s="1"/>
  <c r="CD806" i="522"/>
  <c r="BZ806" i="522"/>
  <c r="BU806" i="522"/>
  <c r="BQ806" i="522"/>
  <c r="BE806" i="522" s="1"/>
  <c r="BM806" i="522"/>
  <c r="BI806" i="522"/>
  <c r="BC806" i="522"/>
  <c r="BB806" i="522"/>
  <c r="AZ806" i="522"/>
  <c r="ED805" i="522"/>
  <c r="EC805" i="522"/>
  <c r="DP805" i="522"/>
  <c r="DD805" i="522" s="1"/>
  <c r="BC805" i="522" s="1"/>
  <c r="DL805" i="522"/>
  <c r="DH805" i="522"/>
  <c r="CY805" i="522"/>
  <c r="CM805" i="522" s="1"/>
  <c r="BB805" i="522" s="1"/>
  <c r="DC805" i="522" s="1"/>
  <c r="CU805" i="522"/>
  <c r="CQ805" i="522"/>
  <c r="CH805" i="522"/>
  <c r="BV805" i="522" s="1"/>
  <c r="BA805" i="522" s="1"/>
  <c r="CL805" i="522" s="1"/>
  <c r="CD805" i="522"/>
  <c r="BZ805" i="522"/>
  <c r="BQ805" i="522"/>
  <c r="BE805" i="522" s="1"/>
  <c r="AZ805" i="522" s="1"/>
  <c r="BU805" i="522" s="1"/>
  <c r="BM805" i="522"/>
  <c r="BI805" i="522"/>
  <c r="ED802" i="522"/>
  <c r="EC802" i="522"/>
  <c r="DP802" i="522"/>
  <c r="DD802" i="522" s="1"/>
  <c r="DL802" i="522"/>
  <c r="DH802" i="522"/>
  <c r="DC802" i="522"/>
  <c r="CY802" i="522"/>
  <c r="CM802" i="522" s="1"/>
  <c r="CU802" i="522"/>
  <c r="CQ802" i="522"/>
  <c r="CL802" i="522"/>
  <c r="CH802" i="522"/>
  <c r="BV802" i="522" s="1"/>
  <c r="CD802" i="522"/>
  <c r="BZ802" i="522"/>
  <c r="BQ802" i="522"/>
  <c r="BE802" i="522" s="1"/>
  <c r="BM802" i="522"/>
  <c r="BI802" i="522"/>
  <c r="BC802" i="522"/>
  <c r="BB802" i="522"/>
  <c r="BA802" i="522"/>
  <c r="AZ802" i="522"/>
  <c r="BU802" i="522" s="1"/>
  <c r="ED801" i="522"/>
  <c r="EC801" i="522"/>
  <c r="DP801" i="522"/>
  <c r="DD801" i="522" s="1"/>
  <c r="BC801" i="522" s="1"/>
  <c r="DL801" i="522"/>
  <c r="DH801" i="522"/>
  <c r="CY801" i="522"/>
  <c r="CM801" i="522" s="1"/>
  <c r="CU801" i="522"/>
  <c r="CQ801" i="522"/>
  <c r="CH801" i="522"/>
  <c r="BV801" i="522" s="1"/>
  <c r="CD801" i="522"/>
  <c r="BZ801" i="522"/>
  <c r="BQ801" i="522"/>
  <c r="BE801" i="522" s="1"/>
  <c r="AZ801" i="522" s="1"/>
  <c r="BU801" i="522" s="1"/>
  <c r="BM801" i="522"/>
  <c r="BI801" i="522"/>
  <c r="BB801" i="522"/>
  <c r="DC801" i="522" s="1"/>
  <c r="BA801" i="522"/>
  <c r="CL801" i="522" s="1"/>
  <c r="ED798" i="522"/>
  <c r="EC798" i="522"/>
  <c r="DP798" i="522"/>
  <c r="DD798" i="522" s="1"/>
  <c r="DL798" i="522"/>
  <c r="DH798" i="522"/>
  <c r="DC798" i="522"/>
  <c r="CY798" i="522"/>
  <c r="CM798" i="522" s="1"/>
  <c r="CU798" i="522"/>
  <c r="CQ798" i="522"/>
  <c r="CL798" i="522"/>
  <c r="CH798" i="522"/>
  <c r="BV798" i="522" s="1"/>
  <c r="CD798" i="522"/>
  <c r="BZ798" i="522"/>
  <c r="BU798" i="522"/>
  <c r="BQ798" i="522"/>
  <c r="BE798" i="522" s="1"/>
  <c r="BM798" i="522"/>
  <c r="BI798" i="522"/>
  <c r="BC798" i="522"/>
  <c r="BB798" i="522"/>
  <c r="BA798" i="522"/>
  <c r="AZ798" i="522"/>
  <c r="ED797" i="522"/>
  <c r="EC797" i="522"/>
  <c r="DP797" i="522"/>
  <c r="DD797" i="522" s="1"/>
  <c r="BC797" i="522" s="1"/>
  <c r="DL797" i="522"/>
  <c r="DH797" i="522"/>
  <c r="CY797" i="522"/>
  <c r="CM797" i="522" s="1"/>
  <c r="BB797" i="522" s="1"/>
  <c r="DC797" i="522" s="1"/>
  <c r="CU797" i="522"/>
  <c r="CQ797" i="522"/>
  <c r="CH797" i="522"/>
  <c r="BV797" i="522" s="1"/>
  <c r="BA797" i="522" s="1"/>
  <c r="CL797" i="522" s="1"/>
  <c r="CD797" i="522"/>
  <c r="BZ797" i="522"/>
  <c r="BQ797" i="522"/>
  <c r="BE797" i="522" s="1"/>
  <c r="AZ797" i="522" s="1"/>
  <c r="BU797" i="522" s="1"/>
  <c r="BM797" i="522"/>
  <c r="BI797" i="522"/>
  <c r="ED794" i="522"/>
  <c r="EC794" i="522"/>
  <c r="DP794" i="522"/>
  <c r="DD794" i="522" s="1"/>
  <c r="DL794" i="522"/>
  <c r="DH794" i="522"/>
  <c r="DC794" i="522"/>
  <c r="CY794" i="522"/>
  <c r="CM794" i="522" s="1"/>
  <c r="CU794" i="522"/>
  <c r="CQ794" i="522"/>
  <c r="CL794" i="522"/>
  <c r="CH794" i="522"/>
  <c r="BV794" i="522" s="1"/>
  <c r="CD794" i="522"/>
  <c r="BZ794" i="522"/>
  <c r="BQ794" i="522"/>
  <c r="BE794" i="522" s="1"/>
  <c r="BM794" i="522"/>
  <c r="BI794" i="522"/>
  <c r="BC794" i="522"/>
  <c r="BB794" i="522"/>
  <c r="BA794" i="522"/>
  <c r="AZ794" i="522"/>
  <c r="BU794" i="522" s="1"/>
  <c r="ED793" i="522"/>
  <c r="EC793" i="522"/>
  <c r="DP793" i="522"/>
  <c r="DD793" i="522" s="1"/>
  <c r="BC793" i="522" s="1"/>
  <c r="DL793" i="522"/>
  <c r="DH793" i="522"/>
  <c r="CY793" i="522"/>
  <c r="CM793" i="522" s="1"/>
  <c r="CU793" i="522"/>
  <c r="CQ793" i="522"/>
  <c r="CH793" i="522"/>
  <c r="BV793" i="522" s="1"/>
  <c r="CD793" i="522"/>
  <c r="BZ793" i="522"/>
  <c r="BQ793" i="522"/>
  <c r="BE793" i="522" s="1"/>
  <c r="AZ793" i="522" s="1"/>
  <c r="BU793" i="522" s="1"/>
  <c r="BM793" i="522"/>
  <c r="BI793" i="522"/>
  <c r="BB793" i="522"/>
  <c r="DC793" i="522" s="1"/>
  <c r="BA793" i="522"/>
  <c r="CL793" i="522" s="1"/>
  <c r="ED790" i="522"/>
  <c r="EC790" i="522"/>
  <c r="DP790" i="522"/>
  <c r="DL790" i="522"/>
  <c r="DH790" i="522"/>
  <c r="DC790" i="522"/>
  <c r="CY790" i="522"/>
  <c r="CU790" i="522"/>
  <c r="CQ790" i="522"/>
  <c r="CL790" i="522"/>
  <c r="CH790" i="522"/>
  <c r="CD790" i="522"/>
  <c r="BZ790" i="522"/>
  <c r="BQ790" i="522"/>
  <c r="BM790" i="522"/>
  <c r="BI790" i="522"/>
  <c r="BC790" i="522"/>
  <c r="AZ790" i="522"/>
  <c r="BU790" i="522" s="1"/>
  <c r="ED789" i="522"/>
  <c r="EC789" i="522"/>
  <c r="DP789" i="522"/>
  <c r="DD789" i="522" s="1"/>
  <c r="BC789" i="522" s="1"/>
  <c r="DL789" i="522"/>
  <c r="DH789" i="522"/>
  <c r="CY789" i="522"/>
  <c r="CM789" i="522" s="1"/>
  <c r="CU789" i="522"/>
  <c r="CQ789" i="522"/>
  <c r="CH789" i="522"/>
  <c r="BV789" i="522" s="1"/>
  <c r="CD789" i="522"/>
  <c r="BZ789" i="522"/>
  <c r="BQ789" i="522"/>
  <c r="BE789" i="522" s="1"/>
  <c r="AZ789" i="522" s="1"/>
  <c r="BU789" i="522" s="1"/>
  <c r="BM789" i="522"/>
  <c r="BI789" i="522"/>
  <c r="BB789" i="522"/>
  <c r="DC789" i="522" s="1"/>
  <c r="BA789" i="522"/>
  <c r="CL789" i="522" s="1"/>
  <c r="ED786" i="522"/>
  <c r="EC786" i="522"/>
  <c r="DP786" i="522"/>
  <c r="DL786" i="522"/>
  <c r="DH786" i="522"/>
  <c r="DC786" i="522"/>
  <c r="CY786" i="522"/>
  <c r="CU786" i="522"/>
  <c r="CQ786" i="522"/>
  <c r="CL786" i="522"/>
  <c r="CH786" i="522"/>
  <c r="CD786" i="522"/>
  <c r="BZ786" i="522"/>
  <c r="BQ786" i="522"/>
  <c r="BM786" i="522"/>
  <c r="BI786" i="522"/>
  <c r="BC786" i="522"/>
  <c r="AZ786" i="522"/>
  <c r="BU786" i="522" s="1"/>
  <c r="ED785" i="522"/>
  <c r="EC785" i="522"/>
  <c r="DP785" i="522"/>
  <c r="DD785" i="522" s="1"/>
  <c r="BC785" i="522" s="1"/>
  <c r="DL785" i="522"/>
  <c r="DH785" i="522"/>
  <c r="CY785" i="522"/>
  <c r="CM785" i="522" s="1"/>
  <c r="CU785" i="522"/>
  <c r="CQ785" i="522"/>
  <c r="CH785" i="522"/>
  <c r="BV785" i="522" s="1"/>
  <c r="CD785" i="522"/>
  <c r="BZ785" i="522"/>
  <c r="BQ785" i="522"/>
  <c r="BE785" i="522" s="1"/>
  <c r="AZ785" i="522" s="1"/>
  <c r="BU785" i="522" s="1"/>
  <c r="BM785" i="522"/>
  <c r="BI785" i="522"/>
  <c r="BB785" i="522"/>
  <c r="DC785" i="522" s="1"/>
  <c r="BA785" i="522"/>
  <c r="CL785" i="522" s="1"/>
  <c r="ED782" i="522"/>
  <c r="EC782" i="522"/>
  <c r="DP782" i="522"/>
  <c r="DL782" i="522"/>
  <c r="DH782" i="522"/>
  <c r="DC782" i="522"/>
  <c r="CY782" i="522"/>
  <c r="CU782" i="522"/>
  <c r="CQ782" i="522"/>
  <c r="CL782" i="522"/>
  <c r="CH782" i="522"/>
  <c r="CD782" i="522"/>
  <c r="BZ782" i="522"/>
  <c r="BQ782" i="522"/>
  <c r="BM782" i="522"/>
  <c r="BI782" i="522"/>
  <c r="BC782" i="522"/>
  <c r="AZ782" i="522"/>
  <c r="BU782" i="522" s="1"/>
  <c r="ED781" i="522"/>
  <c r="EC781" i="522"/>
  <c r="DP781" i="522"/>
  <c r="DD781" i="522" s="1"/>
  <c r="BC781" i="522" s="1"/>
  <c r="DL781" i="522"/>
  <c r="DH781" i="522"/>
  <c r="CY781" i="522"/>
  <c r="CU781" i="522"/>
  <c r="CQ781" i="522"/>
  <c r="CH781" i="522"/>
  <c r="BV781" i="522" s="1"/>
  <c r="CD781" i="522"/>
  <c r="BZ781" i="522"/>
  <c r="BQ781" i="522"/>
  <c r="BE781" i="522" s="1"/>
  <c r="AZ781" i="522" s="1"/>
  <c r="BU781" i="522" s="1"/>
  <c r="BM781" i="522"/>
  <c r="BI781" i="522"/>
  <c r="BB781" i="522"/>
  <c r="DC781" i="522" s="1"/>
  <c r="BA781" i="522"/>
  <c r="CL781" i="522" s="1"/>
  <c r="ED778" i="522"/>
  <c r="EC778" i="522"/>
  <c r="DP778" i="522"/>
  <c r="DL778" i="522"/>
  <c r="DH778" i="522"/>
  <c r="DC778" i="522"/>
  <c r="CY778" i="522"/>
  <c r="CU778" i="522"/>
  <c r="CQ778" i="522"/>
  <c r="CL778" i="522"/>
  <c r="CH778" i="522"/>
  <c r="CD778" i="522"/>
  <c r="BZ778" i="522"/>
  <c r="BQ778" i="522"/>
  <c r="BM778" i="522"/>
  <c r="BI778" i="522"/>
  <c r="BC778" i="522"/>
  <c r="AZ778" i="522"/>
  <c r="BU778" i="522" s="1"/>
  <c r="ED777" i="522"/>
  <c r="EC777" i="522"/>
  <c r="DP777" i="522"/>
  <c r="DD777" i="522" s="1"/>
  <c r="BC777" i="522" s="1"/>
  <c r="DL777" i="522"/>
  <c r="DH777" i="522"/>
  <c r="CY777" i="522"/>
  <c r="CU777" i="522"/>
  <c r="CQ777" i="522"/>
  <c r="CH777" i="522"/>
  <c r="BV777" i="522" s="1"/>
  <c r="CD777" i="522"/>
  <c r="BZ777" i="522"/>
  <c r="BQ777" i="522"/>
  <c r="BE777" i="522" s="1"/>
  <c r="AZ777" i="522" s="1"/>
  <c r="BU777" i="522" s="1"/>
  <c r="BM777" i="522"/>
  <c r="BI777" i="522"/>
  <c r="BB777" i="522"/>
  <c r="DC777" i="522" s="1"/>
  <c r="BA777" i="522"/>
  <c r="CL777" i="522" s="1"/>
  <c r="ED774" i="522"/>
  <c r="EC774" i="522"/>
  <c r="DP774" i="522"/>
  <c r="DL774" i="522"/>
  <c r="DH774" i="522"/>
  <c r="DC774" i="522"/>
  <c r="CY774" i="522"/>
  <c r="CU774" i="522"/>
  <c r="CQ774" i="522"/>
  <c r="CL774" i="522"/>
  <c r="CH774" i="522"/>
  <c r="CD774" i="522"/>
  <c r="BZ774" i="522"/>
  <c r="BQ774" i="522"/>
  <c r="BM774" i="522"/>
  <c r="BI774" i="522"/>
  <c r="BC774" i="522"/>
  <c r="AZ774" i="522"/>
  <c r="BU774" i="522" s="1"/>
  <c r="ED773" i="522"/>
  <c r="EC773" i="522"/>
  <c r="DP773" i="522"/>
  <c r="DD773" i="522" s="1"/>
  <c r="BC773" i="522" s="1"/>
  <c r="DL773" i="522"/>
  <c r="DH773" i="522"/>
  <c r="CY773" i="522"/>
  <c r="CU773" i="522"/>
  <c r="CQ773" i="522"/>
  <c r="CH773" i="522"/>
  <c r="BV773" i="522" s="1"/>
  <c r="CD773" i="522"/>
  <c r="BZ773" i="522"/>
  <c r="BQ773" i="522"/>
  <c r="BE773" i="522" s="1"/>
  <c r="AZ773" i="522" s="1"/>
  <c r="BU773" i="522" s="1"/>
  <c r="BM773" i="522"/>
  <c r="BI773" i="522"/>
  <c r="BB773" i="522"/>
  <c r="DC773" i="522" s="1"/>
  <c r="BA773" i="522"/>
  <c r="CL773" i="522" s="1"/>
  <c r="ED770" i="522"/>
  <c r="EC770" i="522"/>
  <c r="DP770" i="522"/>
  <c r="DL770" i="522"/>
  <c r="DH770" i="522"/>
  <c r="DC770" i="522"/>
  <c r="CY770" i="522"/>
  <c r="CU770" i="522"/>
  <c r="CQ770" i="522"/>
  <c r="CL770" i="522"/>
  <c r="CH770" i="522"/>
  <c r="CD770" i="522"/>
  <c r="BZ770" i="522"/>
  <c r="BQ770" i="522"/>
  <c r="BM770" i="522"/>
  <c r="BI770" i="522"/>
  <c r="BC770" i="522"/>
  <c r="AZ770" i="522"/>
  <c r="BU770" i="522" s="1"/>
  <c r="ED769" i="522"/>
  <c r="EC769" i="522"/>
  <c r="DP769" i="522"/>
  <c r="DD769" i="522" s="1"/>
  <c r="BC769" i="522" s="1"/>
  <c r="DL769" i="522"/>
  <c r="DH769" i="522"/>
  <c r="CY769" i="522"/>
  <c r="CU769" i="522"/>
  <c r="CQ769" i="522"/>
  <c r="CH769" i="522"/>
  <c r="BV769" i="522" s="1"/>
  <c r="CD769" i="522"/>
  <c r="BZ769" i="522"/>
  <c r="BQ769" i="522"/>
  <c r="BE769" i="522" s="1"/>
  <c r="AZ769" i="522" s="1"/>
  <c r="BU769" i="522" s="1"/>
  <c r="BM769" i="522"/>
  <c r="BI769" i="522"/>
  <c r="BB769" i="522"/>
  <c r="DC769" i="522" s="1"/>
  <c r="BA769" i="522"/>
  <c r="CL769" i="522" s="1"/>
  <c r="ED768" i="522"/>
  <c r="EC768" i="522"/>
  <c r="DP768" i="522"/>
  <c r="DL768" i="522"/>
  <c r="DH768" i="522"/>
  <c r="DC768" i="522"/>
  <c r="CY768" i="522"/>
  <c r="CU768" i="522"/>
  <c r="CQ768" i="522"/>
  <c r="CL768" i="522"/>
  <c r="CH768" i="522"/>
  <c r="CD768" i="522"/>
  <c r="BZ768" i="522"/>
  <c r="BQ768" i="522"/>
  <c r="BM768" i="522"/>
  <c r="BI768" i="522"/>
  <c r="BC768" i="522"/>
  <c r="AZ768" i="522"/>
  <c r="BU768" i="522" s="1"/>
  <c r="ED767" i="522"/>
  <c r="EC767" i="522"/>
  <c r="DP767" i="522"/>
  <c r="DD767" i="522" s="1"/>
  <c r="BC767" i="522" s="1"/>
  <c r="DL767" i="522"/>
  <c r="DH767" i="522"/>
  <c r="CY767" i="522"/>
  <c r="CU767" i="522"/>
  <c r="CQ767" i="522"/>
  <c r="CH767" i="522"/>
  <c r="BV767" i="522" s="1"/>
  <c r="CD767" i="522"/>
  <c r="BZ767" i="522"/>
  <c r="BQ767" i="522"/>
  <c r="BE767" i="522" s="1"/>
  <c r="AZ767" i="522" s="1"/>
  <c r="BU767" i="522" s="1"/>
  <c r="BM767" i="522"/>
  <c r="BI767" i="522"/>
  <c r="BB767" i="522"/>
  <c r="DC767" i="522" s="1"/>
  <c r="BA767" i="522"/>
  <c r="CL767" i="522" s="1"/>
  <c r="ED764" i="522"/>
  <c r="EC764" i="522"/>
  <c r="DP764" i="522"/>
  <c r="DL764" i="522"/>
  <c r="DH764" i="522"/>
  <c r="DC764" i="522"/>
  <c r="CY764" i="522"/>
  <c r="CU764" i="522"/>
  <c r="CQ764" i="522"/>
  <c r="CL764" i="522"/>
  <c r="CH764" i="522"/>
  <c r="CD764" i="522"/>
  <c r="BZ764" i="522"/>
  <c r="BQ764" i="522"/>
  <c r="BM764" i="522"/>
  <c r="BI764" i="522"/>
  <c r="BC764" i="522"/>
  <c r="AZ764" i="522"/>
  <c r="BU764" i="522" s="1"/>
  <c r="ED763" i="522"/>
  <c r="EC763" i="522"/>
  <c r="DP763" i="522"/>
  <c r="DD763" i="522" s="1"/>
  <c r="BC763" i="522" s="1"/>
  <c r="DL763" i="522"/>
  <c r="DH763" i="522"/>
  <c r="CY763" i="522"/>
  <c r="CU763" i="522"/>
  <c r="CQ763" i="522"/>
  <c r="CH763" i="522"/>
  <c r="BV763" i="522" s="1"/>
  <c r="CD763" i="522"/>
  <c r="BZ763" i="522"/>
  <c r="BQ763" i="522"/>
  <c r="BE763" i="522" s="1"/>
  <c r="AZ763" i="522" s="1"/>
  <c r="BU763" i="522" s="1"/>
  <c r="BM763" i="522"/>
  <c r="BI763" i="522"/>
  <c r="BB763" i="522"/>
  <c r="DC763" i="522" s="1"/>
  <c r="BA763" i="522"/>
  <c r="CL763" i="522" s="1"/>
  <c r="ED762" i="522"/>
  <c r="EC762" i="522"/>
  <c r="DP762" i="522"/>
  <c r="DL762" i="522"/>
  <c r="DH762" i="522"/>
  <c r="DC762" i="522"/>
  <c r="CY762" i="522"/>
  <c r="CU762" i="522"/>
  <c r="CQ762" i="522"/>
  <c r="CL762" i="522"/>
  <c r="CH762" i="522"/>
  <c r="CD762" i="522"/>
  <c r="BZ762" i="522"/>
  <c r="BQ762" i="522"/>
  <c r="BM762" i="522"/>
  <c r="BI762" i="522"/>
  <c r="BC762" i="522"/>
  <c r="AZ762" i="522"/>
  <c r="BU762" i="522" s="1"/>
  <c r="ED761" i="522"/>
  <c r="EC761" i="522"/>
  <c r="DP761" i="522"/>
  <c r="DD761" i="522" s="1"/>
  <c r="BC761" i="522" s="1"/>
  <c r="DL761" i="522"/>
  <c r="DH761" i="522"/>
  <c r="CY761" i="522"/>
  <c r="CM761" i="522" s="1"/>
  <c r="BB761" i="522" s="1"/>
  <c r="DC761" i="522" s="1"/>
  <c r="CU761" i="522"/>
  <c r="CQ761" i="522"/>
  <c r="CH761" i="522"/>
  <c r="BV761" i="522" s="1"/>
  <c r="BA761" i="522" s="1"/>
  <c r="CL761" i="522" s="1"/>
  <c r="CD761" i="522"/>
  <c r="BZ761" i="522"/>
  <c r="BQ761" i="522"/>
  <c r="BE761" i="522" s="1"/>
  <c r="AZ761" i="522" s="1"/>
  <c r="BU761" i="522" s="1"/>
  <c r="BM761" i="522"/>
  <c r="BI761" i="522"/>
  <c r="ED758" i="522"/>
  <c r="EC758" i="522"/>
  <c r="DP758" i="522"/>
  <c r="DL758" i="522"/>
  <c r="DH758" i="522"/>
  <c r="DC758" i="522"/>
  <c r="CY758" i="522"/>
  <c r="CU758" i="522"/>
  <c r="CQ758" i="522"/>
  <c r="CL758" i="522"/>
  <c r="CH758" i="522"/>
  <c r="CD758" i="522"/>
  <c r="BZ758" i="522"/>
  <c r="BQ758" i="522"/>
  <c r="BM758" i="522"/>
  <c r="BI758" i="522"/>
  <c r="BC758" i="522"/>
  <c r="AZ758" i="522"/>
  <c r="BU758" i="522" s="1"/>
  <c r="ED757" i="522"/>
  <c r="EC757" i="522"/>
  <c r="DP757" i="522"/>
  <c r="DD757" i="522" s="1"/>
  <c r="BC757" i="522" s="1"/>
  <c r="DL757" i="522"/>
  <c r="DH757" i="522"/>
  <c r="CY757" i="522"/>
  <c r="CU757" i="522"/>
  <c r="CQ757" i="522"/>
  <c r="CH757" i="522"/>
  <c r="BV757" i="522" s="1"/>
  <c r="CD757" i="522"/>
  <c r="BZ757" i="522"/>
  <c r="BQ757" i="522"/>
  <c r="BE757" i="522" s="1"/>
  <c r="AZ757" i="522" s="1"/>
  <c r="BU757" i="522" s="1"/>
  <c r="BM757" i="522"/>
  <c r="BI757" i="522"/>
  <c r="BB757" i="522"/>
  <c r="DC757" i="522" s="1"/>
  <c r="BA757" i="522"/>
  <c r="CL757" i="522" s="1"/>
  <c r="ED756" i="522"/>
  <c r="EC756" i="522"/>
  <c r="DP756" i="522"/>
  <c r="DL756" i="522"/>
  <c r="DH756" i="522"/>
  <c r="DC756" i="522"/>
  <c r="CY756" i="522"/>
  <c r="CU756" i="522"/>
  <c r="CQ756" i="522"/>
  <c r="CL756" i="522"/>
  <c r="CH756" i="522"/>
  <c r="CD756" i="522"/>
  <c r="BZ756" i="522"/>
  <c r="BQ756" i="522"/>
  <c r="BM756" i="522"/>
  <c r="BI756" i="522"/>
  <c r="BC756" i="522"/>
  <c r="AZ756" i="522"/>
  <c r="BU756" i="522" s="1"/>
  <c r="ED755" i="522"/>
  <c r="EC755" i="522"/>
  <c r="DP755" i="522"/>
  <c r="DD755" i="522" s="1"/>
  <c r="BC755" i="522" s="1"/>
  <c r="DL755" i="522"/>
  <c r="DH755" i="522"/>
  <c r="CY755" i="522"/>
  <c r="CM755" i="522" s="1"/>
  <c r="BB755" i="522" s="1"/>
  <c r="DC755" i="522" s="1"/>
  <c r="CU755" i="522"/>
  <c r="CQ755" i="522"/>
  <c r="CH755" i="522"/>
  <c r="CD755" i="522"/>
  <c r="BZ755" i="522"/>
  <c r="BQ755" i="522"/>
  <c r="BE755" i="522" s="1"/>
  <c r="AZ755" i="522" s="1"/>
  <c r="BU755" i="522" s="1"/>
  <c r="BM755" i="522"/>
  <c r="BI755" i="522"/>
  <c r="BA755" i="522"/>
  <c r="CL755" i="522" s="1"/>
  <c r="ED752" i="522"/>
  <c r="EC752" i="522"/>
  <c r="DP752" i="522"/>
  <c r="DL752" i="522"/>
  <c r="DH752" i="522"/>
  <c r="DC752" i="522"/>
  <c r="CY752" i="522"/>
  <c r="CU752" i="522"/>
  <c r="CQ752" i="522"/>
  <c r="CL752" i="522"/>
  <c r="CH752" i="522"/>
  <c r="CD752" i="522"/>
  <c r="BZ752" i="522"/>
  <c r="BQ752" i="522"/>
  <c r="BM752" i="522"/>
  <c r="BI752" i="522"/>
  <c r="BC752" i="522"/>
  <c r="AZ752" i="522"/>
  <c r="BU752" i="522" s="1"/>
  <c r="ED751" i="522"/>
  <c r="EC751" i="522"/>
  <c r="DP751" i="522"/>
  <c r="DD751" i="522" s="1"/>
  <c r="BC751" i="522" s="1"/>
  <c r="DL751" i="522"/>
  <c r="DH751" i="522"/>
  <c r="CY751" i="522"/>
  <c r="CU751" i="522"/>
  <c r="CQ751" i="522"/>
  <c r="CH751" i="522"/>
  <c r="CD751" i="522"/>
  <c r="BZ751" i="522"/>
  <c r="BQ751" i="522"/>
  <c r="BE751" i="522" s="1"/>
  <c r="AZ751" i="522" s="1"/>
  <c r="BU751" i="522" s="1"/>
  <c r="BM751" i="522"/>
  <c r="BI751" i="522"/>
  <c r="BB751" i="522"/>
  <c r="DC751" i="522" s="1"/>
  <c r="BA751" i="522"/>
  <c r="CL751" i="522" s="1"/>
  <c r="ED748" i="522"/>
  <c r="EC748" i="522"/>
  <c r="DP748" i="522"/>
  <c r="DL748" i="522"/>
  <c r="DH748" i="522"/>
  <c r="DC748" i="522"/>
  <c r="CY748" i="522"/>
  <c r="CU748" i="522"/>
  <c r="CQ748" i="522"/>
  <c r="CL748" i="522"/>
  <c r="CH748" i="522"/>
  <c r="CD748" i="522"/>
  <c r="BZ748" i="522"/>
  <c r="BQ748" i="522"/>
  <c r="BM748" i="522"/>
  <c r="BI748" i="522"/>
  <c r="BC748" i="522"/>
  <c r="AZ748" i="522"/>
  <c r="BU748" i="522" s="1"/>
  <c r="ED747" i="522"/>
  <c r="EC747" i="522"/>
  <c r="DP747" i="522"/>
  <c r="DD747" i="522" s="1"/>
  <c r="BC747" i="522" s="1"/>
  <c r="DL747" i="522"/>
  <c r="DH747" i="522"/>
  <c r="CY747" i="522"/>
  <c r="CU747" i="522"/>
  <c r="CQ747" i="522"/>
  <c r="CH747" i="522"/>
  <c r="CD747" i="522"/>
  <c r="BZ747" i="522"/>
  <c r="BQ747" i="522"/>
  <c r="BE747" i="522" s="1"/>
  <c r="AZ747" i="522" s="1"/>
  <c r="BU747" i="522" s="1"/>
  <c r="BM747" i="522"/>
  <c r="BI747" i="522"/>
  <c r="BB747" i="522"/>
  <c r="DC747" i="522" s="1"/>
  <c r="BA747" i="522"/>
  <c r="CL747" i="522" s="1"/>
  <c r="ED744" i="522"/>
  <c r="EC744" i="522"/>
  <c r="DP744" i="522"/>
  <c r="DL744" i="522"/>
  <c r="DH744" i="522"/>
  <c r="DC744" i="522"/>
  <c r="CY744" i="522"/>
  <c r="CU744" i="522"/>
  <c r="CQ744" i="522"/>
  <c r="CL744" i="522"/>
  <c r="CH744" i="522"/>
  <c r="CD744" i="522"/>
  <c r="BZ744" i="522"/>
  <c r="BQ744" i="522"/>
  <c r="BM744" i="522"/>
  <c r="BI744" i="522"/>
  <c r="BC744" i="522"/>
  <c r="AZ744" i="522"/>
  <c r="BU744" i="522" s="1"/>
  <c r="ED743" i="522"/>
  <c r="EC743" i="522"/>
  <c r="DP743" i="522"/>
  <c r="DD743" i="522" s="1"/>
  <c r="BC743" i="522" s="1"/>
  <c r="DL743" i="522"/>
  <c r="DH743" i="522"/>
  <c r="CY743" i="522"/>
  <c r="CU743" i="522"/>
  <c r="CQ743" i="522"/>
  <c r="CH743" i="522"/>
  <c r="CD743" i="522"/>
  <c r="BZ743" i="522"/>
  <c r="BQ743" i="522"/>
  <c r="BE743" i="522" s="1"/>
  <c r="AZ743" i="522" s="1"/>
  <c r="BU743" i="522" s="1"/>
  <c r="BM743" i="522"/>
  <c r="BI743" i="522"/>
  <c r="BB743" i="522"/>
  <c r="DC743" i="522" s="1"/>
  <c r="BA743" i="522"/>
  <c r="CL743" i="522" s="1"/>
  <c r="ED740" i="522"/>
  <c r="EC740" i="522"/>
  <c r="DP740" i="522"/>
  <c r="DL740" i="522"/>
  <c r="DH740" i="522"/>
  <c r="DC740" i="522"/>
  <c r="CY740" i="522"/>
  <c r="CU740" i="522"/>
  <c r="CQ740" i="522"/>
  <c r="CL740" i="522"/>
  <c r="CH740" i="522"/>
  <c r="CD740" i="522"/>
  <c r="BZ740" i="522"/>
  <c r="BQ740" i="522"/>
  <c r="BM740" i="522"/>
  <c r="BI740" i="522"/>
  <c r="BC740" i="522"/>
  <c r="AZ740" i="522"/>
  <c r="BU740" i="522" s="1"/>
  <c r="ED739" i="522"/>
  <c r="EC739" i="522"/>
  <c r="DP739" i="522"/>
  <c r="DD739" i="522" s="1"/>
  <c r="BC739" i="522" s="1"/>
  <c r="DL739" i="522"/>
  <c r="DH739" i="522"/>
  <c r="CY739" i="522"/>
  <c r="CU739" i="522"/>
  <c r="CQ739" i="522"/>
  <c r="CH739" i="522"/>
  <c r="CD739" i="522"/>
  <c r="BZ739" i="522"/>
  <c r="BQ739" i="522"/>
  <c r="BE739" i="522" s="1"/>
  <c r="AZ739" i="522" s="1"/>
  <c r="BU739" i="522" s="1"/>
  <c r="BM739" i="522"/>
  <c r="BI739" i="522"/>
  <c r="BB739" i="522"/>
  <c r="DC739" i="522" s="1"/>
  <c r="BA739" i="522"/>
  <c r="CL739" i="522" s="1"/>
  <c r="ED736" i="522"/>
  <c r="EC736" i="522"/>
  <c r="DP736" i="522"/>
  <c r="DL736" i="522"/>
  <c r="DH736" i="522"/>
  <c r="DC736" i="522"/>
  <c r="CY736" i="522"/>
  <c r="CU736" i="522"/>
  <c r="CQ736" i="522"/>
  <c r="CL736" i="522"/>
  <c r="CH736" i="522"/>
  <c r="CD736" i="522"/>
  <c r="BZ736" i="522"/>
  <c r="BQ736" i="522"/>
  <c r="BM736" i="522"/>
  <c r="BI736" i="522"/>
  <c r="BC736" i="522"/>
  <c r="AZ736" i="522"/>
  <c r="BU736" i="522" s="1"/>
  <c r="ED735" i="522"/>
  <c r="EC735" i="522"/>
  <c r="DP735" i="522"/>
  <c r="DD735" i="522" s="1"/>
  <c r="BC735" i="522" s="1"/>
  <c r="DL735" i="522"/>
  <c r="DH735" i="522"/>
  <c r="CY735" i="522"/>
  <c r="CU735" i="522"/>
  <c r="CQ735" i="522"/>
  <c r="CH735" i="522"/>
  <c r="CD735" i="522"/>
  <c r="BZ735" i="522"/>
  <c r="BQ735" i="522"/>
  <c r="BE735" i="522" s="1"/>
  <c r="AZ735" i="522" s="1"/>
  <c r="BU735" i="522" s="1"/>
  <c r="BM735" i="522"/>
  <c r="BI735" i="522"/>
  <c r="BB735" i="522"/>
  <c r="DC735" i="522" s="1"/>
  <c r="BA735" i="522"/>
  <c r="CL735" i="522" s="1"/>
  <c r="ED732" i="522"/>
  <c r="EC732" i="522"/>
  <c r="DP732" i="522"/>
  <c r="DL732" i="522"/>
  <c r="DH732" i="522"/>
  <c r="DC732" i="522"/>
  <c r="CY732" i="522"/>
  <c r="CU732" i="522"/>
  <c r="CQ732" i="522"/>
  <c r="CL732" i="522"/>
  <c r="CH732" i="522"/>
  <c r="CD732" i="522"/>
  <c r="BZ732" i="522"/>
  <c r="BQ732" i="522"/>
  <c r="BM732" i="522"/>
  <c r="BI732" i="522"/>
  <c r="BC732" i="522"/>
  <c r="AZ732" i="522"/>
  <c r="BU732" i="522" s="1"/>
  <c r="ED731" i="522"/>
  <c r="EC731" i="522"/>
  <c r="DP731" i="522"/>
  <c r="DD731" i="522" s="1"/>
  <c r="BC731" i="522" s="1"/>
  <c r="DL731" i="522"/>
  <c r="DH731" i="522"/>
  <c r="CY731" i="522"/>
  <c r="CU731" i="522"/>
  <c r="CQ731" i="522"/>
  <c r="CH731" i="522"/>
  <c r="CD731" i="522"/>
  <c r="BZ731" i="522"/>
  <c r="BQ731" i="522"/>
  <c r="BE731" i="522" s="1"/>
  <c r="AZ731" i="522" s="1"/>
  <c r="BU731" i="522" s="1"/>
  <c r="BM731" i="522"/>
  <c r="BI731" i="522"/>
  <c r="BB731" i="522"/>
  <c r="DC731" i="522" s="1"/>
  <c r="BA731" i="522"/>
  <c r="CL731" i="522" s="1"/>
  <c r="ED728" i="522"/>
  <c r="EC728" i="522"/>
  <c r="DP728" i="522"/>
  <c r="DL728" i="522"/>
  <c r="DH728" i="522"/>
  <c r="DC728" i="522"/>
  <c r="CY728" i="522"/>
  <c r="CU728" i="522"/>
  <c r="CQ728" i="522"/>
  <c r="CL728" i="522"/>
  <c r="CH728" i="522"/>
  <c r="CD728" i="522"/>
  <c r="BZ728" i="522"/>
  <c r="BQ728" i="522"/>
  <c r="BM728" i="522"/>
  <c r="BI728" i="522"/>
  <c r="BC728" i="522"/>
  <c r="AZ728" i="522"/>
  <c r="BU728" i="522" s="1"/>
  <c r="ED727" i="522"/>
  <c r="EC727" i="522"/>
  <c r="DP727" i="522"/>
  <c r="DD727" i="522" s="1"/>
  <c r="BC727" i="522" s="1"/>
  <c r="DL727" i="522"/>
  <c r="DH727" i="522"/>
  <c r="CY727" i="522"/>
  <c r="CU727" i="522"/>
  <c r="CQ727" i="522"/>
  <c r="CH727" i="522"/>
  <c r="CD727" i="522"/>
  <c r="BZ727" i="522"/>
  <c r="BQ727" i="522"/>
  <c r="BE727" i="522" s="1"/>
  <c r="AZ727" i="522" s="1"/>
  <c r="BU727" i="522" s="1"/>
  <c r="BM727" i="522"/>
  <c r="BI727" i="522"/>
  <c r="BB727" i="522"/>
  <c r="DC727" i="522" s="1"/>
  <c r="BA727" i="522"/>
  <c r="CL727" i="522" s="1"/>
  <c r="ED724" i="522"/>
  <c r="EC724" i="522"/>
  <c r="DP724" i="522"/>
  <c r="DL724" i="522"/>
  <c r="DH724" i="522"/>
  <c r="DC724" i="522"/>
  <c r="CY724" i="522"/>
  <c r="CU724" i="522"/>
  <c r="CQ724" i="522"/>
  <c r="CL724" i="522"/>
  <c r="CH724" i="522"/>
  <c r="CD724" i="522"/>
  <c r="BZ724" i="522"/>
  <c r="BQ724" i="522"/>
  <c r="BM724" i="522"/>
  <c r="BI724" i="522"/>
  <c r="BC724" i="522"/>
  <c r="AZ724" i="522"/>
  <c r="BU724" i="522" s="1"/>
  <c r="ED723" i="522"/>
  <c r="EC723" i="522"/>
  <c r="DP723" i="522"/>
  <c r="DD723" i="522" s="1"/>
  <c r="BC723" i="522" s="1"/>
  <c r="DL723" i="522"/>
  <c r="DH723" i="522"/>
  <c r="CY723" i="522"/>
  <c r="CU723" i="522"/>
  <c r="CQ723" i="522"/>
  <c r="CH723" i="522"/>
  <c r="CD723" i="522"/>
  <c r="BZ723" i="522"/>
  <c r="BQ723" i="522"/>
  <c r="BE723" i="522" s="1"/>
  <c r="AZ723" i="522" s="1"/>
  <c r="BU723" i="522" s="1"/>
  <c r="BM723" i="522"/>
  <c r="BI723" i="522"/>
  <c r="BB723" i="522"/>
  <c r="DC723" i="522" s="1"/>
  <c r="BA723" i="522"/>
  <c r="CL723" i="522" s="1"/>
  <c r="ED720" i="522"/>
  <c r="EC720" i="522"/>
  <c r="DP720" i="522"/>
  <c r="DL720" i="522"/>
  <c r="DH720" i="522"/>
  <c r="DC720" i="522"/>
  <c r="CY720" i="522"/>
  <c r="CU720" i="522"/>
  <c r="CQ720" i="522"/>
  <c r="CL720" i="522"/>
  <c r="CH720" i="522"/>
  <c r="CD720" i="522"/>
  <c r="BZ720" i="522"/>
  <c r="BQ720" i="522"/>
  <c r="BM720" i="522"/>
  <c r="BI720" i="522"/>
  <c r="BC720" i="522"/>
  <c r="AZ720" i="522"/>
  <c r="BU720" i="522" s="1"/>
  <c r="ED719" i="522"/>
  <c r="EC719" i="522"/>
  <c r="DP719" i="522"/>
  <c r="DD719" i="522" s="1"/>
  <c r="BC719" i="522" s="1"/>
  <c r="DL719" i="522"/>
  <c r="DH719" i="522"/>
  <c r="CY719" i="522"/>
  <c r="CU719" i="522"/>
  <c r="CQ719" i="522"/>
  <c r="CH719" i="522"/>
  <c r="CD719" i="522"/>
  <c r="BZ719" i="522"/>
  <c r="BQ719" i="522"/>
  <c r="BE719" i="522" s="1"/>
  <c r="AZ719" i="522" s="1"/>
  <c r="BU719" i="522" s="1"/>
  <c r="BM719" i="522"/>
  <c r="BI719" i="522"/>
  <c r="BB719" i="522"/>
  <c r="DC719" i="522" s="1"/>
  <c r="BA719" i="522"/>
  <c r="CL719" i="522" s="1"/>
  <c r="ED718" i="522"/>
  <c r="EC718" i="522"/>
  <c r="DP718" i="522"/>
  <c r="DL718" i="522"/>
  <c r="DH718" i="522"/>
  <c r="DC718" i="522"/>
  <c r="CY718" i="522"/>
  <c r="CU718" i="522"/>
  <c r="CQ718" i="522"/>
  <c r="CL718" i="522"/>
  <c r="CH718" i="522"/>
  <c r="CD718" i="522"/>
  <c r="BZ718" i="522"/>
  <c r="BQ718" i="522"/>
  <c r="BM718" i="522"/>
  <c r="BI718" i="522"/>
  <c r="BC718" i="522"/>
  <c r="AZ718" i="522"/>
  <c r="BU718" i="522" s="1"/>
  <c r="ED715" i="522"/>
  <c r="EC715" i="522"/>
  <c r="DP715" i="522"/>
  <c r="DD715" i="522" s="1"/>
  <c r="BC715" i="522" s="1"/>
  <c r="DL715" i="522"/>
  <c r="DH715" i="522"/>
  <c r="CY715" i="522"/>
  <c r="CU715" i="522"/>
  <c r="CQ715" i="522"/>
  <c r="CH715" i="522"/>
  <c r="CD715" i="522"/>
  <c r="BZ715" i="522"/>
  <c r="BQ715" i="522"/>
  <c r="BE715" i="522" s="1"/>
  <c r="AZ715" i="522" s="1"/>
  <c r="BU715" i="522" s="1"/>
  <c r="BM715" i="522"/>
  <c r="BI715" i="522"/>
  <c r="BB715" i="522"/>
  <c r="DC715" i="522" s="1"/>
  <c r="BA715" i="522"/>
  <c r="CL715" i="522" s="1"/>
  <c r="ED714" i="522"/>
  <c r="EC714" i="522"/>
  <c r="DP714" i="522"/>
  <c r="DL714" i="522"/>
  <c r="DH714" i="522"/>
  <c r="DC714" i="522"/>
  <c r="CY714" i="522"/>
  <c r="CU714" i="522"/>
  <c r="CQ714" i="522"/>
  <c r="CL714" i="522"/>
  <c r="CH714" i="522"/>
  <c r="CD714" i="522"/>
  <c r="BZ714" i="522"/>
  <c r="BQ714" i="522"/>
  <c r="BM714" i="522"/>
  <c r="BI714" i="522"/>
  <c r="BC714" i="522"/>
  <c r="AZ714" i="522"/>
  <c r="BU714" i="522" s="1"/>
  <c r="ED711" i="522"/>
  <c r="EC711" i="522"/>
  <c r="DP711" i="522"/>
  <c r="DD711" i="522" s="1"/>
  <c r="BC711" i="522" s="1"/>
  <c r="DL711" i="522"/>
  <c r="DH711" i="522"/>
  <c r="CY711" i="522"/>
  <c r="CU711" i="522"/>
  <c r="CQ711" i="522"/>
  <c r="CH711" i="522"/>
  <c r="CD711" i="522"/>
  <c r="BZ711" i="522"/>
  <c r="BQ711" i="522"/>
  <c r="BE711" i="522" s="1"/>
  <c r="AZ711" i="522" s="1"/>
  <c r="BU711" i="522" s="1"/>
  <c r="BM711" i="522"/>
  <c r="BI711" i="522"/>
  <c r="BB711" i="522"/>
  <c r="DC711" i="522" s="1"/>
  <c r="BA711" i="522"/>
  <c r="CL711" i="522" s="1"/>
  <c r="ED710" i="522"/>
  <c r="EC710" i="522"/>
  <c r="DP710" i="522"/>
  <c r="DL710" i="522"/>
  <c r="DH710" i="522"/>
  <c r="DC710" i="522"/>
  <c r="CY710" i="522"/>
  <c r="CU710" i="522"/>
  <c r="CQ710" i="522"/>
  <c r="CL710" i="522"/>
  <c r="CH710" i="522"/>
  <c r="CD710" i="522"/>
  <c r="BZ710" i="522"/>
  <c r="BQ710" i="522"/>
  <c r="BM710" i="522"/>
  <c r="BI710" i="522"/>
  <c r="BC710" i="522"/>
  <c r="AZ710" i="522"/>
  <c r="BU710" i="522" s="1"/>
  <c r="ED707" i="522"/>
  <c r="EC707" i="522"/>
  <c r="DP707" i="522"/>
  <c r="DD707" i="522" s="1"/>
  <c r="BC707" i="522" s="1"/>
  <c r="DL707" i="522"/>
  <c r="DH707" i="522"/>
  <c r="CY707" i="522"/>
  <c r="CU707" i="522"/>
  <c r="CQ707" i="522"/>
  <c r="CH707" i="522"/>
  <c r="CD707" i="522"/>
  <c r="BZ707" i="522"/>
  <c r="BQ707" i="522"/>
  <c r="BE707" i="522" s="1"/>
  <c r="AZ707" i="522" s="1"/>
  <c r="BU707" i="522" s="1"/>
  <c r="BM707" i="522"/>
  <c r="BI707" i="522"/>
  <c r="BB707" i="522"/>
  <c r="DC707" i="522" s="1"/>
  <c r="BA707" i="522"/>
  <c r="CL707" i="522" s="1"/>
  <c r="ED706" i="522"/>
  <c r="EC706" i="522"/>
  <c r="DP706" i="522"/>
  <c r="DD706" i="522" s="1"/>
  <c r="BC706" i="522" s="1"/>
  <c r="DL706" i="522"/>
  <c r="DH706" i="522"/>
  <c r="CY706" i="522"/>
  <c r="CM706" i="522" s="1"/>
  <c r="BB706" i="522" s="1"/>
  <c r="DC706" i="522" s="1"/>
  <c r="CU706" i="522"/>
  <c r="CQ706" i="522"/>
  <c r="CH706" i="522"/>
  <c r="BV706" i="522" s="1"/>
  <c r="BA706" i="522" s="1"/>
  <c r="CL706" i="522" s="1"/>
  <c r="CD706" i="522"/>
  <c r="BZ706" i="522"/>
  <c r="BQ706" i="522"/>
  <c r="BM706" i="522"/>
  <c r="BI706" i="522"/>
  <c r="AZ706" i="522"/>
  <c r="BU706" i="522" s="1"/>
  <c r="ED703" i="522"/>
  <c r="EC703" i="522"/>
  <c r="DP703" i="522"/>
  <c r="DD703" i="522" s="1"/>
  <c r="BC703" i="522" s="1"/>
  <c r="DL703" i="522"/>
  <c r="DH703" i="522"/>
  <c r="CY703" i="522"/>
  <c r="CU703" i="522"/>
  <c r="CQ703" i="522"/>
  <c r="CH703" i="522"/>
  <c r="CD703" i="522"/>
  <c r="BZ703" i="522"/>
  <c r="BQ703" i="522"/>
  <c r="BE703" i="522" s="1"/>
  <c r="AZ703" i="522" s="1"/>
  <c r="BU703" i="522" s="1"/>
  <c r="BM703" i="522"/>
  <c r="BI703" i="522"/>
  <c r="BB703" i="522"/>
  <c r="DC703" i="522" s="1"/>
  <c r="BA703" i="522"/>
  <c r="CL703" i="522" s="1"/>
  <c r="ED702" i="522"/>
  <c r="EC702" i="522"/>
  <c r="DP702" i="522"/>
  <c r="DL702" i="522"/>
  <c r="DH702" i="522"/>
  <c r="DC702" i="522"/>
  <c r="CY702" i="522"/>
  <c r="CU702" i="522"/>
  <c r="CQ702" i="522"/>
  <c r="CL702" i="522"/>
  <c r="CH702" i="522"/>
  <c r="CD702" i="522"/>
  <c r="BZ702" i="522"/>
  <c r="BQ702" i="522"/>
  <c r="BM702" i="522"/>
  <c r="BI702" i="522"/>
  <c r="BC702" i="522"/>
  <c r="AZ702" i="522"/>
  <c r="BU702" i="522" s="1"/>
  <c r="ED699" i="522"/>
  <c r="EC699" i="522"/>
  <c r="DP699" i="522"/>
  <c r="DD699" i="522" s="1"/>
  <c r="BC699" i="522" s="1"/>
  <c r="DL699" i="522"/>
  <c r="DH699" i="522"/>
  <c r="CY699" i="522"/>
  <c r="CU699" i="522"/>
  <c r="CQ699" i="522"/>
  <c r="CH699" i="522"/>
  <c r="CD699" i="522"/>
  <c r="BZ699" i="522"/>
  <c r="BQ699" i="522"/>
  <c r="BE699" i="522" s="1"/>
  <c r="AZ699" i="522" s="1"/>
  <c r="BU699" i="522" s="1"/>
  <c r="BM699" i="522"/>
  <c r="BI699" i="522"/>
  <c r="BB699" i="522"/>
  <c r="DC699" i="522" s="1"/>
  <c r="BA699" i="522"/>
  <c r="CL699" i="522" s="1"/>
  <c r="ED698" i="522"/>
  <c r="EC698" i="522"/>
  <c r="DP698" i="522"/>
  <c r="DL698" i="522"/>
  <c r="DH698" i="522"/>
  <c r="DC698" i="522"/>
  <c r="CY698" i="522"/>
  <c r="CU698" i="522"/>
  <c r="CQ698" i="522"/>
  <c r="CL698" i="522"/>
  <c r="CH698" i="522"/>
  <c r="CD698" i="522"/>
  <c r="BZ698" i="522"/>
  <c r="BQ698" i="522"/>
  <c r="BM698" i="522"/>
  <c r="BI698" i="522"/>
  <c r="BC698" i="522"/>
  <c r="AZ698" i="522"/>
  <c r="BU698" i="522" s="1"/>
  <c r="ED695" i="522"/>
  <c r="EC695" i="522"/>
  <c r="DP695" i="522"/>
  <c r="DD695" i="522" s="1"/>
  <c r="BC695" i="522" s="1"/>
  <c r="DL695" i="522"/>
  <c r="DH695" i="522"/>
  <c r="CY695" i="522"/>
  <c r="CU695" i="522"/>
  <c r="CQ695" i="522"/>
  <c r="CH695" i="522"/>
  <c r="CD695" i="522"/>
  <c r="BZ695" i="522"/>
  <c r="BQ695" i="522"/>
  <c r="BE695" i="522" s="1"/>
  <c r="AZ695" i="522" s="1"/>
  <c r="BU695" i="522" s="1"/>
  <c r="BM695" i="522"/>
  <c r="BI695" i="522"/>
  <c r="BB695" i="522"/>
  <c r="DC695" i="522" s="1"/>
  <c r="BA695" i="522"/>
  <c r="CL695" i="522" s="1"/>
  <c r="ED694" i="522"/>
  <c r="EC694" i="522"/>
  <c r="DP694" i="522"/>
  <c r="DL694" i="522"/>
  <c r="DH694" i="522"/>
  <c r="DC694" i="522"/>
  <c r="CY694" i="522"/>
  <c r="CU694" i="522"/>
  <c r="CQ694" i="522"/>
  <c r="CL694" i="522"/>
  <c r="CH694" i="522"/>
  <c r="CD694" i="522"/>
  <c r="BZ694" i="522"/>
  <c r="BQ694" i="522"/>
  <c r="BM694" i="522"/>
  <c r="BI694" i="522"/>
  <c r="BC694" i="522"/>
  <c r="AZ694" i="522"/>
  <c r="BU694" i="522" s="1"/>
  <c r="ED691" i="522"/>
  <c r="EC691" i="522"/>
  <c r="DP691" i="522"/>
  <c r="DD691" i="522" s="1"/>
  <c r="BC691" i="522" s="1"/>
  <c r="DL691" i="522"/>
  <c r="DH691" i="522"/>
  <c r="CY691" i="522"/>
  <c r="CU691" i="522"/>
  <c r="CQ691" i="522"/>
  <c r="CH691" i="522"/>
  <c r="CD691" i="522"/>
  <c r="BZ691" i="522"/>
  <c r="BQ691" i="522"/>
  <c r="BE691" i="522" s="1"/>
  <c r="AZ691" i="522" s="1"/>
  <c r="BU691" i="522" s="1"/>
  <c r="BM691" i="522"/>
  <c r="BI691" i="522"/>
  <c r="BB691" i="522"/>
  <c r="DC691" i="522" s="1"/>
  <c r="BA691" i="522"/>
  <c r="CL691" i="522" s="1"/>
  <c r="ED690" i="522"/>
  <c r="EC690" i="522"/>
  <c r="DP690" i="522"/>
  <c r="DL690" i="522"/>
  <c r="DH690" i="522"/>
  <c r="CY690" i="522"/>
  <c r="CU690" i="522"/>
  <c r="CQ690" i="522"/>
  <c r="CH690" i="522"/>
  <c r="CD690" i="522"/>
  <c r="BZ690" i="522"/>
  <c r="BQ690" i="522"/>
  <c r="BM690" i="522"/>
  <c r="BI690" i="522"/>
  <c r="BC690" i="522"/>
  <c r="AZ690" i="522"/>
  <c r="BU690" i="522" s="1"/>
  <c r="ED687" i="522"/>
  <c r="EC687" i="522"/>
  <c r="DP687" i="522"/>
  <c r="DL687" i="522"/>
  <c r="DH687" i="522"/>
  <c r="CY687" i="522"/>
  <c r="CU687" i="522"/>
  <c r="CQ687" i="522"/>
  <c r="CH687" i="522"/>
  <c r="CD687" i="522"/>
  <c r="BZ687" i="522"/>
  <c r="BQ687" i="522"/>
  <c r="BE687" i="522" s="1"/>
  <c r="AZ687" i="522" s="1"/>
  <c r="BU687" i="522" s="1"/>
  <c r="BM687" i="522"/>
  <c r="BI687" i="522"/>
  <c r="BA687" i="522"/>
  <c r="CL687" i="522" s="1"/>
  <c r="ED686" i="522"/>
  <c r="EC686" i="522"/>
  <c r="DP686" i="522"/>
  <c r="DL686" i="522"/>
  <c r="DH686" i="522"/>
  <c r="CY686" i="522"/>
  <c r="CU686" i="522"/>
  <c r="CQ686" i="522"/>
  <c r="CH686" i="522"/>
  <c r="CD686" i="522"/>
  <c r="BZ686" i="522"/>
  <c r="BQ686" i="522"/>
  <c r="BM686" i="522"/>
  <c r="BI686" i="522"/>
  <c r="ED683" i="522"/>
  <c r="EC683" i="522"/>
  <c r="DP683" i="522"/>
  <c r="DL683" i="522"/>
  <c r="DH683" i="522"/>
  <c r="CY683" i="522"/>
  <c r="CU683" i="522"/>
  <c r="CQ683" i="522"/>
  <c r="CH683" i="522"/>
  <c r="CD683" i="522"/>
  <c r="BZ683" i="522"/>
  <c r="BQ683" i="522"/>
  <c r="BM683" i="522"/>
  <c r="BI683" i="522"/>
  <c r="BA683" i="522"/>
  <c r="CL683" i="522" s="1"/>
  <c r="ED682" i="522"/>
  <c r="EC682" i="522"/>
  <c r="DP682" i="522"/>
  <c r="DL682" i="522"/>
  <c r="DH682" i="522"/>
  <c r="CY682" i="522"/>
  <c r="CU682" i="522"/>
  <c r="CQ682" i="522"/>
  <c r="CH682" i="522"/>
  <c r="CD682" i="522"/>
  <c r="BZ682" i="522"/>
  <c r="BQ682" i="522"/>
  <c r="BM682" i="522"/>
  <c r="BI682" i="522"/>
  <c r="ED679" i="522"/>
  <c r="EC679" i="522"/>
  <c r="DP679" i="522"/>
  <c r="DL679" i="522"/>
  <c r="DH679" i="522"/>
  <c r="CY679" i="522"/>
  <c r="CU679" i="522"/>
  <c r="CQ679" i="522"/>
  <c r="CH679" i="522"/>
  <c r="CD679" i="522"/>
  <c r="BZ679" i="522"/>
  <c r="BQ679" i="522"/>
  <c r="BM679" i="522"/>
  <c r="BI679" i="522"/>
  <c r="BA679" i="522"/>
  <c r="CL679" i="522" s="1"/>
  <c r="ED678" i="522"/>
  <c r="EC678" i="522"/>
  <c r="DP678" i="522"/>
  <c r="DL678" i="522"/>
  <c r="DH678" i="522"/>
  <c r="CY678" i="522"/>
  <c r="CU678" i="522"/>
  <c r="CQ678" i="522"/>
  <c r="CH678" i="522"/>
  <c r="CD678" i="522"/>
  <c r="BZ678" i="522"/>
  <c r="BQ678" i="522"/>
  <c r="BM678" i="522"/>
  <c r="BI678" i="522"/>
  <c r="ED675" i="522"/>
  <c r="EC675" i="522"/>
  <c r="DP675" i="522"/>
  <c r="DL675" i="522"/>
  <c r="DH675" i="522"/>
  <c r="CY675" i="522"/>
  <c r="CU675" i="522"/>
  <c r="CQ675" i="522"/>
  <c r="CH675" i="522"/>
  <c r="CD675" i="522"/>
  <c r="BZ675" i="522"/>
  <c r="BQ675" i="522"/>
  <c r="BM675" i="522"/>
  <c r="BI675" i="522"/>
  <c r="BA675" i="522"/>
  <c r="CL675" i="522" s="1"/>
  <c r="ED674" i="522"/>
  <c r="EC674" i="522"/>
  <c r="DP674" i="522"/>
  <c r="DD674" i="522" s="1"/>
  <c r="BC674" i="522" s="1"/>
  <c r="DL674" i="522"/>
  <c r="DH674" i="522"/>
  <c r="CY674" i="522"/>
  <c r="CU674" i="522"/>
  <c r="CQ674" i="522"/>
  <c r="CH674" i="522"/>
  <c r="CD674" i="522"/>
  <c r="BZ674" i="522"/>
  <c r="BQ674" i="522"/>
  <c r="BM674" i="522"/>
  <c r="BI674" i="522"/>
  <c r="ED671" i="522"/>
  <c r="EC671" i="522"/>
  <c r="DP671" i="522"/>
  <c r="DL671" i="522"/>
  <c r="DH671" i="522"/>
  <c r="CY671" i="522"/>
  <c r="CU671" i="522"/>
  <c r="CQ671" i="522"/>
  <c r="CH671" i="522"/>
  <c r="CD671" i="522"/>
  <c r="BZ671" i="522"/>
  <c r="BQ671" i="522"/>
  <c r="BM671" i="522"/>
  <c r="BI671" i="522"/>
  <c r="BA671" i="522"/>
  <c r="CL671" i="522" s="1"/>
  <c r="ED670" i="522"/>
  <c r="EC670" i="522"/>
  <c r="DP670" i="522"/>
  <c r="DD670" i="522" s="1"/>
  <c r="BC670" i="522" s="1"/>
  <c r="DL670" i="522"/>
  <c r="DH670" i="522"/>
  <c r="CY670" i="522"/>
  <c r="CU670" i="522"/>
  <c r="CQ670" i="522"/>
  <c r="CH670" i="522"/>
  <c r="CD670" i="522"/>
  <c r="BZ670" i="522"/>
  <c r="BQ670" i="522"/>
  <c r="BM670" i="522"/>
  <c r="BI670" i="522"/>
  <c r="ED667" i="522"/>
  <c r="EC667" i="522"/>
  <c r="DP667" i="522"/>
  <c r="DL667" i="522"/>
  <c r="DH667" i="522"/>
  <c r="CY667" i="522"/>
  <c r="CU667" i="522"/>
  <c r="CQ667" i="522"/>
  <c r="CH667" i="522"/>
  <c r="CD667" i="522"/>
  <c r="BZ667" i="522"/>
  <c r="BQ667" i="522"/>
  <c r="BM667" i="522"/>
  <c r="BI667" i="522"/>
  <c r="BA667" i="522"/>
  <c r="CL667" i="522" s="1"/>
  <c r="ED666" i="522"/>
  <c r="EC666" i="522"/>
  <c r="DP666" i="522"/>
  <c r="DL666" i="522"/>
  <c r="DH666" i="522"/>
  <c r="CY666" i="522"/>
  <c r="CU666" i="522"/>
  <c r="CQ666" i="522"/>
  <c r="CH666" i="522"/>
  <c r="CD666" i="522"/>
  <c r="BZ666" i="522"/>
  <c r="BQ666" i="522"/>
  <c r="BM666" i="522"/>
  <c r="BI666" i="522"/>
  <c r="ED663" i="522"/>
  <c r="EC663" i="522"/>
  <c r="DP663" i="522"/>
  <c r="DL663" i="522"/>
  <c r="DH663" i="522"/>
  <c r="CY663" i="522"/>
  <c r="CU663" i="522"/>
  <c r="CQ663" i="522"/>
  <c r="CH663" i="522"/>
  <c r="CD663" i="522"/>
  <c r="BZ663" i="522"/>
  <c r="BQ663" i="522"/>
  <c r="BM663" i="522"/>
  <c r="BI663" i="522"/>
  <c r="BA663" i="522"/>
  <c r="CL663" i="522" s="1"/>
  <c r="ED662" i="522"/>
  <c r="EC662" i="522"/>
  <c r="DP662" i="522"/>
  <c r="DL662" i="522"/>
  <c r="DH662" i="522"/>
  <c r="CY662" i="522"/>
  <c r="CU662" i="522"/>
  <c r="CQ662" i="522"/>
  <c r="CH662" i="522"/>
  <c r="CD662" i="522"/>
  <c r="BZ662" i="522"/>
  <c r="BQ662" i="522"/>
  <c r="BM662" i="522"/>
  <c r="BI662" i="522"/>
  <c r="ED659" i="522"/>
  <c r="EC659" i="522"/>
  <c r="DP659" i="522"/>
  <c r="DL659" i="522"/>
  <c r="DH659" i="522"/>
  <c r="CY659" i="522"/>
  <c r="CU659" i="522"/>
  <c r="CQ659" i="522"/>
  <c r="CH659" i="522"/>
  <c r="CD659" i="522"/>
  <c r="BZ659" i="522"/>
  <c r="BQ659" i="522"/>
  <c r="BM659" i="522"/>
  <c r="BI659" i="522"/>
  <c r="BA659" i="522"/>
  <c r="CL659" i="522" s="1"/>
  <c r="ED658" i="522"/>
  <c r="EC658" i="522"/>
  <c r="DP658" i="522"/>
  <c r="DL658" i="522"/>
  <c r="DH658" i="522"/>
  <c r="CY658" i="522"/>
  <c r="CU658" i="522"/>
  <c r="CQ658" i="522"/>
  <c r="CH658" i="522"/>
  <c r="CD658" i="522"/>
  <c r="BZ658" i="522"/>
  <c r="BQ658" i="522"/>
  <c r="BM658" i="522"/>
  <c r="BI658" i="522"/>
  <c r="ED655" i="522"/>
  <c r="EC655" i="522"/>
  <c r="DP655" i="522"/>
  <c r="DL655" i="522"/>
  <c r="DH655" i="522"/>
  <c r="CY655" i="522"/>
  <c r="CU655" i="522"/>
  <c r="CQ655" i="522"/>
  <c r="CH655" i="522"/>
  <c r="CD655" i="522"/>
  <c r="BZ655" i="522"/>
  <c r="BQ655" i="522"/>
  <c r="BM655" i="522"/>
  <c r="BI655" i="522"/>
  <c r="BA655" i="522"/>
  <c r="CL655" i="522" s="1"/>
  <c r="ED654" i="522"/>
  <c r="EC654" i="522"/>
  <c r="DP654" i="522"/>
  <c r="DL654" i="522"/>
  <c r="DH654" i="522"/>
  <c r="CY654" i="522"/>
  <c r="CU654" i="522"/>
  <c r="CQ654" i="522"/>
  <c r="CH654" i="522"/>
  <c r="CD654" i="522"/>
  <c r="BZ654" i="522"/>
  <c r="BQ654" i="522"/>
  <c r="BM654" i="522"/>
  <c r="BI654" i="522"/>
  <c r="ED651" i="522"/>
  <c r="EC651" i="522"/>
  <c r="DP651" i="522"/>
  <c r="DL651" i="522"/>
  <c r="DH651" i="522"/>
  <c r="CY651" i="522"/>
  <c r="CU651" i="522"/>
  <c r="CQ651" i="522"/>
  <c r="CH651" i="522"/>
  <c r="CD651" i="522"/>
  <c r="BZ651" i="522"/>
  <c r="BQ651" i="522"/>
  <c r="BM651" i="522"/>
  <c r="BI651" i="522"/>
  <c r="BA651" i="522"/>
  <c r="CL651" i="522" s="1"/>
  <c r="ED650" i="522"/>
  <c r="EC650" i="522"/>
  <c r="DP650" i="522"/>
  <c r="DL650" i="522"/>
  <c r="DH650" i="522"/>
  <c r="CY650" i="522"/>
  <c r="CU650" i="522"/>
  <c r="CQ650" i="522"/>
  <c r="CH650" i="522"/>
  <c r="CD650" i="522"/>
  <c r="BZ650" i="522"/>
  <c r="BQ650" i="522"/>
  <c r="BM650" i="522"/>
  <c r="BI650" i="522"/>
  <c r="ED647" i="522"/>
  <c r="EC647" i="522"/>
  <c r="DP647" i="522"/>
  <c r="DL647" i="522"/>
  <c r="DH647" i="522"/>
  <c r="CY647" i="522"/>
  <c r="CU647" i="522"/>
  <c r="CQ647" i="522"/>
  <c r="CH647" i="522"/>
  <c r="CD647" i="522"/>
  <c r="BZ647" i="522"/>
  <c r="BQ647" i="522"/>
  <c r="BM647" i="522"/>
  <c r="BI647" i="522"/>
  <c r="BA647" i="522"/>
  <c r="CL647" i="522" s="1"/>
  <c r="ED646" i="522"/>
  <c r="EC646" i="522"/>
  <c r="DP646" i="522"/>
  <c r="DL646" i="522"/>
  <c r="DH646" i="522"/>
  <c r="CY646" i="522"/>
  <c r="CU646" i="522"/>
  <c r="CQ646" i="522"/>
  <c r="CH646" i="522"/>
  <c r="CD646" i="522"/>
  <c r="BZ646" i="522"/>
  <c r="BQ646" i="522"/>
  <c r="BM646" i="522"/>
  <c r="BI646" i="522"/>
  <c r="ED643" i="522"/>
  <c r="EC643" i="522"/>
  <c r="DP643" i="522"/>
  <c r="DL643" i="522"/>
  <c r="DH643" i="522"/>
  <c r="CY643" i="522"/>
  <c r="CU643" i="522"/>
  <c r="CQ643" i="522"/>
  <c r="CH643" i="522"/>
  <c r="CD643" i="522"/>
  <c r="BZ643" i="522"/>
  <c r="BQ643" i="522"/>
  <c r="BM643" i="522"/>
  <c r="BI643" i="522"/>
  <c r="BA643" i="522"/>
  <c r="CL643" i="522" s="1"/>
  <c r="ED642" i="522"/>
  <c r="EC642" i="522"/>
  <c r="DP642" i="522"/>
  <c r="DL642" i="522"/>
  <c r="DH642" i="522"/>
  <c r="CY642" i="522"/>
  <c r="CU642" i="522"/>
  <c r="CQ642" i="522"/>
  <c r="CH642" i="522"/>
  <c r="CD642" i="522"/>
  <c r="BZ642" i="522"/>
  <c r="BQ642" i="522"/>
  <c r="BM642" i="522"/>
  <c r="BI642" i="522"/>
  <c r="ED639" i="522"/>
  <c r="EC639" i="522"/>
  <c r="DP639" i="522"/>
  <c r="DL639" i="522"/>
  <c r="DH639" i="522"/>
  <c r="CY639" i="522"/>
  <c r="CU639" i="522"/>
  <c r="CQ639" i="522"/>
  <c r="CH639" i="522"/>
  <c r="CD639" i="522"/>
  <c r="BZ639" i="522"/>
  <c r="BQ639" i="522"/>
  <c r="BM639" i="522"/>
  <c r="BI639" i="522"/>
  <c r="BA639" i="522"/>
  <c r="CL639" i="522" s="1"/>
  <c r="ED638" i="522"/>
  <c r="EC638" i="522"/>
  <c r="DP638" i="522"/>
  <c r="DL638" i="522"/>
  <c r="DH638" i="522"/>
  <c r="CY638" i="522"/>
  <c r="CU638" i="522"/>
  <c r="CQ638" i="522"/>
  <c r="CH638" i="522"/>
  <c r="CD638" i="522"/>
  <c r="BZ638" i="522"/>
  <c r="BQ638" i="522"/>
  <c r="BM638" i="522"/>
  <c r="BI638" i="522"/>
  <c r="ED635" i="522"/>
  <c r="EC635" i="522"/>
  <c r="DP635" i="522"/>
  <c r="DL635" i="522"/>
  <c r="DH635" i="522"/>
  <c r="CY635" i="522"/>
  <c r="CU635" i="522"/>
  <c r="CQ635" i="522"/>
  <c r="CH635" i="522"/>
  <c r="CD635" i="522"/>
  <c r="BZ635" i="522"/>
  <c r="BQ635" i="522"/>
  <c r="BM635" i="522"/>
  <c r="BI635" i="522"/>
  <c r="BA635" i="522"/>
  <c r="CL635" i="522" s="1"/>
  <c r="ED634" i="522"/>
  <c r="EC634" i="522"/>
  <c r="DP634" i="522"/>
  <c r="DL634" i="522"/>
  <c r="DH634" i="522"/>
  <c r="CY634" i="522"/>
  <c r="CU634" i="522"/>
  <c r="CQ634" i="522"/>
  <c r="CH634" i="522"/>
  <c r="CD634" i="522"/>
  <c r="BZ634" i="522"/>
  <c r="BQ634" i="522"/>
  <c r="BM634" i="522"/>
  <c r="BI634" i="522"/>
  <c r="ED631" i="522"/>
  <c r="EC631" i="522"/>
  <c r="DP631" i="522"/>
  <c r="DL631" i="522"/>
  <c r="DH631" i="522"/>
  <c r="CY631" i="522"/>
  <c r="CU631" i="522"/>
  <c r="CQ631" i="522"/>
  <c r="CH631" i="522"/>
  <c r="CD631" i="522"/>
  <c r="BZ631" i="522"/>
  <c r="BQ631" i="522"/>
  <c r="BM631" i="522"/>
  <c r="BI631" i="522"/>
  <c r="BA631" i="522"/>
  <c r="CL631" i="522" s="1"/>
  <c r="ED630" i="522"/>
  <c r="EC630" i="522"/>
  <c r="DP630" i="522"/>
  <c r="DL630" i="522"/>
  <c r="DH630" i="522"/>
  <c r="CY630" i="522"/>
  <c r="CU630" i="522"/>
  <c r="CQ630" i="522"/>
  <c r="CH630" i="522"/>
  <c r="CD630" i="522"/>
  <c r="BZ630" i="522"/>
  <c r="BQ630" i="522"/>
  <c r="BM630" i="522"/>
  <c r="BI630" i="522"/>
  <c r="ED627" i="522"/>
  <c r="EC627" i="522"/>
  <c r="DP627" i="522"/>
  <c r="DL627" i="522"/>
  <c r="DH627" i="522"/>
  <c r="CY627" i="522"/>
  <c r="CU627" i="522"/>
  <c r="CQ627" i="522"/>
  <c r="CH627" i="522"/>
  <c r="CD627" i="522"/>
  <c r="BZ627" i="522"/>
  <c r="BQ627" i="522"/>
  <c r="BM627" i="522"/>
  <c r="BI627" i="522"/>
  <c r="BA627" i="522"/>
  <c r="CL627" i="522" s="1"/>
  <c r="ED626" i="522"/>
  <c r="EC626" i="522"/>
  <c r="DP626" i="522"/>
  <c r="DL626" i="522"/>
  <c r="DH626" i="522"/>
  <c r="CY626" i="522"/>
  <c r="CU626" i="522"/>
  <c r="CQ626" i="522"/>
  <c r="CH626" i="522"/>
  <c r="CD626" i="522"/>
  <c r="BZ626" i="522"/>
  <c r="BQ626" i="522"/>
  <c r="BM626" i="522"/>
  <c r="BI626" i="522"/>
  <c r="ED623" i="522"/>
  <c r="EC623" i="522"/>
  <c r="DP623" i="522"/>
  <c r="DL623" i="522"/>
  <c r="DH623" i="522"/>
  <c r="CY623" i="522"/>
  <c r="CU623" i="522"/>
  <c r="CQ623" i="522"/>
  <c r="CH623" i="522"/>
  <c r="CD623" i="522"/>
  <c r="BZ623" i="522"/>
  <c r="BQ623" i="522"/>
  <c r="BM623" i="522"/>
  <c r="BI623" i="522"/>
  <c r="BA623" i="522"/>
  <c r="CL623" i="522" s="1"/>
  <c r="ED622" i="522"/>
  <c r="EC622" i="522"/>
  <c r="DP622" i="522"/>
  <c r="DL622" i="522"/>
  <c r="DH622" i="522"/>
  <c r="CY622" i="522"/>
  <c r="CU622" i="522"/>
  <c r="CQ622" i="522"/>
  <c r="CH622" i="522"/>
  <c r="CD622" i="522"/>
  <c r="BZ622" i="522"/>
  <c r="BQ622" i="522"/>
  <c r="BM622" i="522"/>
  <c r="BI622" i="522"/>
  <c r="ED619" i="522"/>
  <c r="EC619" i="522"/>
  <c r="DP619" i="522"/>
  <c r="DL619" i="522"/>
  <c r="DH619" i="522"/>
  <c r="CY619" i="522"/>
  <c r="CU619" i="522"/>
  <c r="CQ619" i="522"/>
  <c r="CH619" i="522"/>
  <c r="CD619" i="522"/>
  <c r="BZ619" i="522"/>
  <c r="BQ619" i="522"/>
  <c r="BM619" i="522"/>
  <c r="BI619" i="522"/>
  <c r="BA619" i="522"/>
  <c r="CL619" i="522" s="1"/>
  <c r="ED618" i="522"/>
  <c r="EC618" i="522"/>
  <c r="DP618" i="522"/>
  <c r="DL618" i="522"/>
  <c r="DH618" i="522"/>
  <c r="CY618" i="522"/>
  <c r="CU618" i="522"/>
  <c r="CQ618" i="522"/>
  <c r="CH618" i="522"/>
  <c r="CD618" i="522"/>
  <c r="BZ618" i="522"/>
  <c r="BQ618" i="522"/>
  <c r="BM618" i="522"/>
  <c r="BI618" i="522"/>
  <c r="ED615" i="522"/>
  <c r="EC615" i="522"/>
  <c r="DP615" i="522"/>
  <c r="DL615" i="522"/>
  <c r="DH615" i="522"/>
  <c r="CY615" i="522"/>
  <c r="CU615" i="522"/>
  <c r="CQ615" i="522"/>
  <c r="CH615" i="522"/>
  <c r="CD615" i="522"/>
  <c r="BZ615" i="522"/>
  <c r="BQ615" i="522"/>
  <c r="BM615" i="522"/>
  <c r="BI615" i="522"/>
  <c r="BA615" i="522"/>
  <c r="CL615" i="522" s="1"/>
  <c r="ED614" i="522"/>
  <c r="EC614" i="522"/>
  <c r="DP614" i="522"/>
  <c r="DD614" i="522" s="1"/>
  <c r="BC614" i="522" s="1"/>
  <c r="DL614" i="522"/>
  <c r="DH614" i="522"/>
  <c r="CY614" i="522"/>
  <c r="CU614" i="522"/>
  <c r="CQ614" i="522"/>
  <c r="CH614" i="522"/>
  <c r="BV614" i="522" s="1"/>
  <c r="BA614" i="522" s="1"/>
  <c r="CL614" i="522" s="1"/>
  <c r="CD614" i="522"/>
  <c r="BZ614" i="522"/>
  <c r="BQ614" i="522"/>
  <c r="BE614" i="522" s="1"/>
  <c r="AZ614" i="522" s="1"/>
  <c r="BU614" i="522" s="1"/>
  <c r="BM614" i="522"/>
  <c r="BI614" i="522"/>
  <c r="ED611" i="522"/>
  <c r="EC611" i="522"/>
  <c r="DP611" i="522"/>
  <c r="DL611" i="522"/>
  <c r="DH611" i="522"/>
  <c r="CY611" i="522"/>
  <c r="CU611" i="522"/>
  <c r="CQ611" i="522"/>
  <c r="CH611" i="522"/>
  <c r="CD611" i="522"/>
  <c r="BZ611" i="522"/>
  <c r="BQ611" i="522"/>
  <c r="BM611" i="522"/>
  <c r="BI611" i="522"/>
  <c r="BA611" i="522"/>
  <c r="CL611" i="522" s="1"/>
  <c r="ED610" i="522"/>
  <c r="EC610" i="522"/>
  <c r="DP610" i="522"/>
  <c r="DL610" i="522"/>
  <c r="DH610" i="522"/>
  <c r="CY610" i="522"/>
  <c r="CU610" i="522"/>
  <c r="CQ610" i="522"/>
  <c r="CH610" i="522"/>
  <c r="CD610" i="522"/>
  <c r="BZ610" i="522"/>
  <c r="BQ610" i="522"/>
  <c r="BM610" i="522"/>
  <c r="BI610" i="522"/>
  <c r="ED607" i="522"/>
  <c r="EC607" i="522"/>
  <c r="DP607" i="522"/>
  <c r="DL607" i="522"/>
  <c r="DH607" i="522"/>
  <c r="CY607" i="522"/>
  <c r="CU607" i="522"/>
  <c r="CQ607" i="522"/>
  <c r="CH607" i="522"/>
  <c r="CD607" i="522"/>
  <c r="BZ607" i="522"/>
  <c r="BQ607" i="522"/>
  <c r="BM607" i="522"/>
  <c r="BI607" i="522"/>
  <c r="BA607" i="522"/>
  <c r="CL607" i="522" s="1"/>
  <c r="ED606" i="522"/>
  <c r="EC606" i="522"/>
  <c r="DP606" i="522"/>
  <c r="DL606" i="522"/>
  <c r="DH606" i="522"/>
  <c r="CY606" i="522"/>
  <c r="CU606" i="522"/>
  <c r="CQ606" i="522"/>
  <c r="CH606" i="522"/>
  <c r="CD606" i="522"/>
  <c r="BZ606" i="522"/>
  <c r="BQ606" i="522"/>
  <c r="BM606" i="522"/>
  <c r="BI606" i="522"/>
  <c r="ED603" i="522"/>
  <c r="EC603" i="522"/>
  <c r="DP603" i="522"/>
  <c r="DL603" i="522"/>
  <c r="DH603" i="522"/>
  <c r="CY603" i="522"/>
  <c r="CU603" i="522"/>
  <c r="CQ603" i="522"/>
  <c r="CH603" i="522"/>
  <c r="CD603" i="522"/>
  <c r="BZ603" i="522"/>
  <c r="BQ603" i="522"/>
  <c r="BM603" i="522"/>
  <c r="BI603" i="522"/>
  <c r="BA603" i="522"/>
  <c r="CL603" i="522" s="1"/>
  <c r="ED602" i="522"/>
  <c r="EC602" i="522"/>
  <c r="DP602" i="522"/>
  <c r="DL602" i="522"/>
  <c r="DH602" i="522"/>
  <c r="CY602" i="522"/>
  <c r="CU602" i="522"/>
  <c r="CQ602" i="522"/>
  <c r="CH602" i="522"/>
  <c r="CD602" i="522"/>
  <c r="BZ602" i="522"/>
  <c r="BQ602" i="522"/>
  <c r="BM602" i="522"/>
  <c r="BI602" i="522"/>
  <c r="ED599" i="522"/>
  <c r="EC599" i="522"/>
  <c r="DP599" i="522"/>
  <c r="DL599" i="522"/>
  <c r="DH599" i="522"/>
  <c r="CY599" i="522"/>
  <c r="CU599" i="522"/>
  <c r="CQ599" i="522"/>
  <c r="CH599" i="522"/>
  <c r="CD599" i="522"/>
  <c r="BZ599" i="522"/>
  <c r="BQ599" i="522"/>
  <c r="BM599" i="522"/>
  <c r="BI599" i="522"/>
  <c r="BA599" i="522"/>
  <c r="CL599" i="522" s="1"/>
  <c r="ED598" i="522"/>
  <c r="EC598" i="522"/>
  <c r="DP598" i="522"/>
  <c r="DL598" i="522"/>
  <c r="DH598" i="522"/>
  <c r="CY598" i="522"/>
  <c r="CU598" i="522"/>
  <c r="CQ598" i="522"/>
  <c r="CH598" i="522"/>
  <c r="CD598" i="522"/>
  <c r="BZ598" i="522"/>
  <c r="BQ598" i="522"/>
  <c r="BM598" i="522"/>
  <c r="BI598" i="522"/>
  <c r="ED595" i="522"/>
  <c r="EC595" i="522"/>
  <c r="DP595" i="522"/>
  <c r="DL595" i="522"/>
  <c r="DH595" i="522"/>
  <c r="CY595" i="522"/>
  <c r="CU595" i="522"/>
  <c r="CQ595" i="522"/>
  <c r="CH595" i="522"/>
  <c r="CD595" i="522"/>
  <c r="BZ595" i="522"/>
  <c r="BQ595" i="522"/>
  <c r="BM595" i="522"/>
  <c r="BI595" i="522"/>
  <c r="BA595" i="522"/>
  <c r="CL595" i="522" s="1"/>
  <c r="ED594" i="522"/>
  <c r="EC594" i="522"/>
  <c r="DP594" i="522"/>
  <c r="DL594" i="522"/>
  <c r="DH594" i="522"/>
  <c r="CY594" i="522"/>
  <c r="CU594" i="522"/>
  <c r="CQ594" i="522"/>
  <c r="CH594" i="522"/>
  <c r="CD594" i="522"/>
  <c r="BZ594" i="522"/>
  <c r="BQ594" i="522"/>
  <c r="BM594" i="522"/>
  <c r="BI594" i="522"/>
  <c r="ED591" i="522"/>
  <c r="EC591" i="522"/>
  <c r="DP591" i="522"/>
  <c r="DL591" i="522"/>
  <c r="DH591" i="522"/>
  <c r="CY591" i="522"/>
  <c r="CU591" i="522"/>
  <c r="CQ591" i="522"/>
  <c r="CH591" i="522"/>
  <c r="CD591" i="522"/>
  <c r="BZ591" i="522"/>
  <c r="BQ591" i="522"/>
  <c r="BM591" i="522"/>
  <c r="BI591" i="522"/>
  <c r="BA591" i="522"/>
  <c r="CL591" i="522" s="1"/>
  <c r="ED590" i="522"/>
  <c r="EC590" i="522"/>
  <c r="DP590" i="522"/>
  <c r="DL590" i="522"/>
  <c r="DH590" i="522"/>
  <c r="CY590" i="522"/>
  <c r="CU590" i="522"/>
  <c r="CQ590" i="522"/>
  <c r="CH590" i="522"/>
  <c r="CD590" i="522"/>
  <c r="BZ590" i="522"/>
  <c r="BQ590" i="522"/>
  <c r="BM590" i="522"/>
  <c r="BI590" i="522"/>
  <c r="ED587" i="522"/>
  <c r="EC587" i="522"/>
  <c r="DP587" i="522"/>
  <c r="DL587" i="522"/>
  <c r="DH587" i="522"/>
  <c r="CY587" i="522"/>
  <c r="CU587" i="522"/>
  <c r="CQ587" i="522"/>
  <c r="CH587" i="522"/>
  <c r="CD587" i="522"/>
  <c r="BZ587" i="522"/>
  <c r="BQ587" i="522"/>
  <c r="BM587" i="522"/>
  <c r="BI587" i="522"/>
  <c r="BA587" i="522"/>
  <c r="CL587" i="522" s="1"/>
  <c r="ED586" i="522"/>
  <c r="EC586" i="522"/>
  <c r="DP586" i="522"/>
  <c r="DL586" i="522"/>
  <c r="DH586" i="522"/>
  <c r="CY586" i="522"/>
  <c r="CU586" i="522"/>
  <c r="CQ586" i="522"/>
  <c r="CH586" i="522"/>
  <c r="CD586" i="522"/>
  <c r="BZ586" i="522"/>
  <c r="BQ586" i="522"/>
  <c r="BM586" i="522"/>
  <c r="BI586" i="522"/>
  <c r="ED583" i="522"/>
  <c r="EC583" i="522"/>
  <c r="DP583" i="522"/>
  <c r="DL583" i="522"/>
  <c r="DH583" i="522"/>
  <c r="CY583" i="522"/>
  <c r="CU583" i="522"/>
  <c r="CQ583" i="522"/>
  <c r="CH583" i="522"/>
  <c r="CD583" i="522"/>
  <c r="BZ583" i="522"/>
  <c r="BQ583" i="522"/>
  <c r="BM583" i="522"/>
  <c r="BI583" i="522"/>
  <c r="BA583" i="522"/>
  <c r="CL583" i="522" s="1"/>
  <c r="ED582" i="522"/>
  <c r="EC582" i="522"/>
  <c r="DP582" i="522"/>
  <c r="DL582" i="522"/>
  <c r="DH582" i="522"/>
  <c r="CY582" i="522"/>
  <c r="CU582" i="522"/>
  <c r="CQ582" i="522"/>
  <c r="CH582" i="522"/>
  <c r="CD582" i="522"/>
  <c r="BZ582" i="522"/>
  <c r="BQ582" i="522"/>
  <c r="BM582" i="522"/>
  <c r="BI582" i="522"/>
  <c r="ED579" i="522"/>
  <c r="EC579" i="522"/>
  <c r="DP579" i="522"/>
  <c r="DL579" i="522"/>
  <c r="DH579" i="522"/>
  <c r="CY579" i="522"/>
  <c r="CU579" i="522"/>
  <c r="CQ579" i="522"/>
  <c r="CH579" i="522"/>
  <c r="CD579" i="522"/>
  <c r="BZ579" i="522"/>
  <c r="BQ579" i="522"/>
  <c r="BM579" i="522"/>
  <c r="BI579" i="522"/>
  <c r="BA579" i="522"/>
  <c r="CL579" i="522" s="1"/>
  <c r="ED578" i="522"/>
  <c r="EC578" i="522"/>
  <c r="DP578" i="522"/>
  <c r="DL578" i="522"/>
  <c r="DH578" i="522"/>
  <c r="CY578" i="522"/>
  <c r="CU578" i="522"/>
  <c r="CQ578" i="522"/>
  <c r="CH578" i="522"/>
  <c r="CD578" i="522"/>
  <c r="BZ578" i="522"/>
  <c r="BQ578" i="522"/>
  <c r="BM578" i="522"/>
  <c r="BI578" i="522"/>
  <c r="ED575" i="522"/>
  <c r="EC575" i="522"/>
  <c r="DP575" i="522"/>
  <c r="DL575" i="522"/>
  <c r="DH575" i="522"/>
  <c r="CY575" i="522"/>
  <c r="CU575" i="522"/>
  <c r="CQ575" i="522"/>
  <c r="CH575" i="522"/>
  <c r="CD575" i="522"/>
  <c r="BZ575" i="522"/>
  <c r="BQ575" i="522"/>
  <c r="BM575" i="522"/>
  <c r="BI575" i="522"/>
  <c r="ED574" i="522"/>
  <c r="EC574" i="522"/>
  <c r="DP574" i="522"/>
  <c r="DL574" i="522"/>
  <c r="DH574" i="522"/>
  <c r="CY574" i="522"/>
  <c r="CU574" i="522"/>
  <c r="CQ574" i="522"/>
  <c r="CH574" i="522"/>
  <c r="CD574" i="522"/>
  <c r="BZ574" i="522"/>
  <c r="BQ574" i="522"/>
  <c r="BM574" i="522"/>
  <c r="BI574" i="522"/>
  <c r="ED573" i="522"/>
  <c r="EC573" i="522"/>
  <c r="DP573" i="522"/>
  <c r="DL573" i="522"/>
  <c r="DH573" i="522"/>
  <c r="CY573" i="522"/>
  <c r="CU573" i="522"/>
  <c r="CQ573" i="522"/>
  <c r="CH573" i="522"/>
  <c r="CD573" i="522"/>
  <c r="BZ573" i="522"/>
  <c r="BQ573" i="522"/>
  <c r="BM573" i="522"/>
  <c r="BI573" i="522"/>
  <c r="BA573" i="522"/>
  <c r="CL573" i="522" s="1"/>
  <c r="ED572" i="522"/>
  <c r="EC572" i="522"/>
  <c r="DP572" i="522"/>
  <c r="DL572" i="522"/>
  <c r="DH572" i="522"/>
  <c r="CY572" i="522"/>
  <c r="CU572" i="522"/>
  <c r="CQ572" i="522"/>
  <c r="CH572" i="522"/>
  <c r="CD572" i="522"/>
  <c r="BZ572" i="522"/>
  <c r="BQ572" i="522"/>
  <c r="BM572" i="522"/>
  <c r="BI572" i="522"/>
  <c r="ED569" i="522"/>
  <c r="EC569" i="522"/>
  <c r="DP569" i="522"/>
  <c r="DL569" i="522"/>
  <c r="DH569" i="522"/>
  <c r="CY569" i="522"/>
  <c r="CU569" i="522"/>
  <c r="CQ569" i="522"/>
  <c r="CH569" i="522"/>
  <c r="CD569" i="522"/>
  <c r="BZ569" i="522"/>
  <c r="BQ569" i="522"/>
  <c r="BM569" i="522"/>
  <c r="BI569" i="522"/>
  <c r="ED568" i="522"/>
  <c r="EC568" i="522"/>
  <c r="DP568" i="522"/>
  <c r="DL568" i="522"/>
  <c r="DH568" i="522"/>
  <c r="CY568" i="522"/>
  <c r="CU568" i="522"/>
  <c r="CQ568" i="522"/>
  <c r="CH568" i="522"/>
  <c r="CD568" i="522"/>
  <c r="BZ568" i="522"/>
  <c r="BQ568" i="522"/>
  <c r="BM568" i="522"/>
  <c r="BI568" i="522"/>
  <c r="ED567" i="522"/>
  <c r="EC567" i="522"/>
  <c r="DP567" i="522"/>
  <c r="DL567" i="522"/>
  <c r="DH567" i="522"/>
  <c r="CY567" i="522"/>
  <c r="CU567" i="522"/>
  <c r="CQ567" i="522"/>
  <c r="CH567" i="522"/>
  <c r="CD567" i="522"/>
  <c r="BZ567" i="522"/>
  <c r="BQ567" i="522"/>
  <c r="BM567" i="522"/>
  <c r="BI567" i="522"/>
  <c r="BA567" i="522"/>
  <c r="CL567" i="522" s="1"/>
  <c r="ED566" i="522"/>
  <c r="EC566" i="522"/>
  <c r="DP566" i="522"/>
  <c r="DL566" i="522"/>
  <c r="DH566" i="522"/>
  <c r="CY566" i="522"/>
  <c r="CU566" i="522"/>
  <c r="CQ566" i="522"/>
  <c r="CH566" i="522"/>
  <c r="CD566" i="522"/>
  <c r="BZ566" i="522"/>
  <c r="BQ566" i="522"/>
  <c r="BM566" i="522"/>
  <c r="BI566" i="522"/>
  <c r="ED563" i="522"/>
  <c r="EC563" i="522"/>
  <c r="DP563" i="522"/>
  <c r="DL563" i="522"/>
  <c r="DH563" i="522"/>
  <c r="CY563" i="522"/>
  <c r="CU563" i="522"/>
  <c r="CQ563" i="522"/>
  <c r="CH563" i="522"/>
  <c r="CD563" i="522"/>
  <c r="BZ563" i="522"/>
  <c r="BQ563" i="522"/>
  <c r="BM563" i="522"/>
  <c r="BI563" i="522"/>
  <c r="ED562" i="522"/>
  <c r="EC562" i="522"/>
  <c r="DP562" i="522"/>
  <c r="DL562" i="522"/>
  <c r="DH562" i="522"/>
  <c r="CY562" i="522"/>
  <c r="CU562" i="522"/>
  <c r="CQ562" i="522"/>
  <c r="CH562" i="522"/>
  <c r="CD562" i="522"/>
  <c r="BZ562" i="522"/>
  <c r="BQ562" i="522"/>
  <c r="BM562" i="522"/>
  <c r="BI562" i="522"/>
  <c r="ED559" i="522"/>
  <c r="EC559" i="522"/>
  <c r="DP559" i="522"/>
  <c r="DL559" i="522"/>
  <c r="DH559" i="522"/>
  <c r="CY559" i="522"/>
  <c r="CU559" i="522"/>
  <c r="CQ559" i="522"/>
  <c r="CH559" i="522"/>
  <c r="CD559" i="522"/>
  <c r="BZ559" i="522"/>
  <c r="BQ559" i="522"/>
  <c r="BM559" i="522"/>
  <c r="BI559" i="522"/>
  <c r="BA559" i="522"/>
  <c r="CL559" i="522" s="1"/>
  <c r="ED558" i="522"/>
  <c r="EC558" i="522"/>
  <c r="DP558" i="522"/>
  <c r="DL558" i="522"/>
  <c r="DH558" i="522"/>
  <c r="CY558" i="522"/>
  <c r="CU558" i="522"/>
  <c r="CQ558" i="522"/>
  <c r="CH558" i="522"/>
  <c r="CD558" i="522"/>
  <c r="BZ558" i="522"/>
  <c r="BQ558" i="522"/>
  <c r="BM558" i="522"/>
  <c r="BI558" i="522"/>
  <c r="ED555" i="522"/>
  <c r="EC555" i="522"/>
  <c r="DP555" i="522"/>
  <c r="DL555" i="522"/>
  <c r="DH555" i="522"/>
  <c r="CY555" i="522"/>
  <c r="CU555" i="522"/>
  <c r="CQ555" i="522"/>
  <c r="CH555" i="522"/>
  <c r="CD555" i="522"/>
  <c r="BZ555" i="522"/>
  <c r="BQ555" i="522"/>
  <c r="BM555" i="522"/>
  <c r="BI555" i="522"/>
  <c r="ED554" i="522"/>
  <c r="EC554" i="522"/>
  <c r="DP554" i="522"/>
  <c r="DL554" i="522"/>
  <c r="DH554" i="522"/>
  <c r="CY554" i="522"/>
  <c r="CU554" i="522"/>
  <c r="CQ554" i="522"/>
  <c r="CH554" i="522"/>
  <c r="CD554" i="522"/>
  <c r="BZ554" i="522"/>
  <c r="BQ554" i="522"/>
  <c r="BM554" i="522"/>
  <c r="BI554" i="522"/>
  <c r="ED551" i="522"/>
  <c r="EC551" i="522"/>
  <c r="DP551" i="522"/>
  <c r="DL551" i="522"/>
  <c r="DH551" i="522"/>
  <c r="CY551" i="522"/>
  <c r="CU551" i="522"/>
  <c r="CQ551" i="522"/>
  <c r="CH551" i="522"/>
  <c r="CD551" i="522"/>
  <c r="BZ551" i="522"/>
  <c r="BQ551" i="522"/>
  <c r="BM551" i="522"/>
  <c r="BI551" i="522"/>
  <c r="BA551" i="522"/>
  <c r="CL551" i="522" s="1"/>
  <c r="ED550" i="522"/>
  <c r="EC550" i="522"/>
  <c r="DP550" i="522"/>
  <c r="DL550" i="522"/>
  <c r="DH550" i="522"/>
  <c r="CY550" i="522"/>
  <c r="CU550" i="522"/>
  <c r="CQ550" i="522"/>
  <c r="CH550" i="522"/>
  <c r="CD550" i="522"/>
  <c r="BZ550" i="522"/>
  <c r="BQ550" i="522"/>
  <c r="BM550" i="522"/>
  <c r="BI550" i="522"/>
  <c r="ED547" i="522"/>
  <c r="EC547" i="522"/>
  <c r="DP547" i="522"/>
  <c r="DL547" i="522"/>
  <c r="DH547" i="522"/>
  <c r="CY547" i="522"/>
  <c r="CU547" i="522"/>
  <c r="CQ547" i="522"/>
  <c r="CH547" i="522"/>
  <c r="CD547" i="522"/>
  <c r="BZ547" i="522"/>
  <c r="BQ547" i="522"/>
  <c r="BM547" i="522"/>
  <c r="BI547" i="522"/>
  <c r="ED546" i="522"/>
  <c r="EC546" i="522"/>
  <c r="DP546" i="522"/>
  <c r="DL546" i="522"/>
  <c r="DH546" i="522"/>
  <c r="CY546" i="522"/>
  <c r="CU546" i="522"/>
  <c r="CQ546" i="522"/>
  <c r="CH546" i="522"/>
  <c r="CD546" i="522"/>
  <c r="BZ546" i="522"/>
  <c r="BQ546" i="522"/>
  <c r="BM546" i="522"/>
  <c r="BI546" i="522"/>
  <c r="ED543" i="522"/>
  <c r="EC543" i="522"/>
  <c r="DP543" i="522"/>
  <c r="DL543" i="522"/>
  <c r="DH543" i="522"/>
  <c r="CY543" i="522"/>
  <c r="CU543" i="522"/>
  <c r="CQ543" i="522"/>
  <c r="CH543" i="522"/>
  <c r="CD543" i="522"/>
  <c r="BZ543" i="522"/>
  <c r="BQ543" i="522"/>
  <c r="BM543" i="522"/>
  <c r="BI543" i="522"/>
  <c r="BA543" i="522"/>
  <c r="CL543" i="522" s="1"/>
  <c r="ED542" i="522"/>
  <c r="EC542" i="522"/>
  <c r="DP542" i="522"/>
  <c r="DL542" i="522"/>
  <c r="DH542" i="522"/>
  <c r="CY542" i="522"/>
  <c r="CU542" i="522"/>
  <c r="CQ542" i="522"/>
  <c r="CH542" i="522"/>
  <c r="CD542" i="522"/>
  <c r="BZ542" i="522"/>
  <c r="BQ542" i="522"/>
  <c r="BM542" i="522"/>
  <c r="BI542" i="522"/>
  <c r="ED539" i="522"/>
  <c r="EC539" i="522"/>
  <c r="DP539" i="522"/>
  <c r="DL539" i="522"/>
  <c r="DH539" i="522"/>
  <c r="CY539" i="522"/>
  <c r="CU539" i="522"/>
  <c r="CQ539" i="522"/>
  <c r="CH539" i="522"/>
  <c r="CD539" i="522"/>
  <c r="BZ539" i="522"/>
  <c r="BQ539" i="522"/>
  <c r="BM539" i="522"/>
  <c r="BI539" i="522"/>
  <c r="ED538" i="522"/>
  <c r="EC538" i="522"/>
  <c r="DP538" i="522"/>
  <c r="DL538" i="522"/>
  <c r="DH538" i="522"/>
  <c r="CY538" i="522"/>
  <c r="CU538" i="522"/>
  <c r="CQ538" i="522"/>
  <c r="CH538" i="522"/>
  <c r="CD538" i="522"/>
  <c r="BZ538" i="522"/>
  <c r="BQ538" i="522"/>
  <c r="BM538" i="522"/>
  <c r="BI538" i="522"/>
  <c r="ED535" i="522"/>
  <c r="EC535" i="522"/>
  <c r="DP535" i="522"/>
  <c r="DL535" i="522"/>
  <c r="DH535" i="522"/>
  <c r="CY535" i="522"/>
  <c r="CU535" i="522"/>
  <c r="CQ535" i="522"/>
  <c r="CH535" i="522"/>
  <c r="CD535" i="522"/>
  <c r="BZ535" i="522"/>
  <c r="BQ535" i="522"/>
  <c r="BM535" i="522"/>
  <c r="BI535" i="522"/>
  <c r="BA535" i="522"/>
  <c r="CL535" i="522" s="1"/>
  <c r="ED534" i="522"/>
  <c r="EC534" i="522"/>
  <c r="DP534" i="522"/>
  <c r="DL534" i="522"/>
  <c r="DH534" i="522"/>
  <c r="CY534" i="522"/>
  <c r="CU534" i="522"/>
  <c r="CQ534" i="522"/>
  <c r="CH534" i="522"/>
  <c r="CD534" i="522"/>
  <c r="BZ534" i="522"/>
  <c r="BQ534" i="522"/>
  <c r="BM534" i="522"/>
  <c r="BI534" i="522"/>
  <c r="ED531" i="522"/>
  <c r="EC531" i="522"/>
  <c r="DP531" i="522"/>
  <c r="DL531" i="522"/>
  <c r="DH531" i="522"/>
  <c r="CY531" i="522"/>
  <c r="CU531" i="522"/>
  <c r="CQ531" i="522"/>
  <c r="CH531" i="522"/>
  <c r="CD531" i="522"/>
  <c r="BZ531" i="522"/>
  <c r="BQ531" i="522"/>
  <c r="BM531" i="522"/>
  <c r="BI531" i="522"/>
  <c r="ED530" i="522"/>
  <c r="EC530" i="522"/>
  <c r="DP530" i="522"/>
  <c r="DL530" i="522"/>
  <c r="DH530" i="522"/>
  <c r="CY530" i="522"/>
  <c r="CU530" i="522"/>
  <c r="CQ530" i="522"/>
  <c r="CH530" i="522"/>
  <c r="CD530" i="522"/>
  <c r="BZ530" i="522"/>
  <c r="BQ530" i="522"/>
  <c r="BM530" i="522"/>
  <c r="BI530" i="522"/>
  <c r="ED527" i="522"/>
  <c r="EC527" i="522"/>
  <c r="DP527" i="522"/>
  <c r="DL527" i="522"/>
  <c r="DH527" i="522"/>
  <c r="CY527" i="522"/>
  <c r="CU527" i="522"/>
  <c r="CQ527" i="522"/>
  <c r="CH527" i="522"/>
  <c r="CD527" i="522"/>
  <c r="BZ527" i="522"/>
  <c r="BQ527" i="522"/>
  <c r="BM527" i="522"/>
  <c r="BI527" i="522"/>
  <c r="BA527" i="522"/>
  <c r="CL527" i="522" s="1"/>
  <c r="ED526" i="522"/>
  <c r="EC526" i="522"/>
  <c r="DP526" i="522"/>
  <c r="DL526" i="522"/>
  <c r="DH526" i="522"/>
  <c r="CY526" i="522"/>
  <c r="CU526" i="522"/>
  <c r="CQ526" i="522"/>
  <c r="CH526" i="522"/>
  <c r="CD526" i="522"/>
  <c r="BZ526" i="522"/>
  <c r="BQ526" i="522"/>
  <c r="BM526" i="522"/>
  <c r="BI526" i="522"/>
  <c r="ED523" i="522"/>
  <c r="EC523" i="522"/>
  <c r="DP523" i="522"/>
  <c r="DL523" i="522"/>
  <c r="DH523" i="522"/>
  <c r="CY523" i="522"/>
  <c r="CU523" i="522"/>
  <c r="CQ523" i="522"/>
  <c r="CH523" i="522"/>
  <c r="CD523" i="522"/>
  <c r="BZ523" i="522"/>
  <c r="BQ523" i="522"/>
  <c r="BM523" i="522"/>
  <c r="BI523" i="522"/>
  <c r="ED522" i="522"/>
  <c r="EC522" i="522"/>
  <c r="DP522" i="522"/>
  <c r="DL522" i="522"/>
  <c r="DH522" i="522"/>
  <c r="CY522" i="522"/>
  <c r="CU522" i="522"/>
  <c r="CQ522" i="522"/>
  <c r="CH522" i="522"/>
  <c r="CD522" i="522"/>
  <c r="BZ522" i="522"/>
  <c r="BQ522" i="522"/>
  <c r="BM522" i="522"/>
  <c r="BI522" i="522"/>
  <c r="ED519" i="522"/>
  <c r="EC519" i="522"/>
  <c r="DP519" i="522"/>
  <c r="DL519" i="522"/>
  <c r="DH519" i="522"/>
  <c r="CY519" i="522"/>
  <c r="CU519" i="522"/>
  <c r="CQ519" i="522"/>
  <c r="CH519" i="522"/>
  <c r="CD519" i="522"/>
  <c r="BZ519" i="522"/>
  <c r="BQ519" i="522"/>
  <c r="BM519" i="522"/>
  <c r="BI519" i="522"/>
  <c r="BA519" i="522"/>
  <c r="CL519" i="522" s="1"/>
  <c r="ED518" i="522"/>
  <c r="EC518" i="522"/>
  <c r="DP518" i="522"/>
  <c r="DL518" i="522"/>
  <c r="DH518" i="522"/>
  <c r="CY518" i="522"/>
  <c r="CU518" i="522"/>
  <c r="CQ518" i="522"/>
  <c r="CH518" i="522"/>
  <c r="CD518" i="522"/>
  <c r="BZ518" i="522"/>
  <c r="BQ518" i="522"/>
  <c r="BM518" i="522"/>
  <c r="BI518" i="522"/>
  <c r="ED515" i="522"/>
  <c r="EC515" i="522"/>
  <c r="DP515" i="522"/>
  <c r="DL515" i="522"/>
  <c r="DH515" i="522"/>
  <c r="CY515" i="522"/>
  <c r="CU515" i="522"/>
  <c r="CQ515" i="522"/>
  <c r="CH515" i="522"/>
  <c r="CD515" i="522"/>
  <c r="BZ515" i="522"/>
  <c r="BQ515" i="522"/>
  <c r="BM515" i="522"/>
  <c r="BI515" i="522"/>
  <c r="ED514" i="522"/>
  <c r="EC514" i="522"/>
  <c r="DP514" i="522"/>
  <c r="DL514" i="522"/>
  <c r="DH514" i="522"/>
  <c r="CY514" i="522"/>
  <c r="CU514" i="522"/>
  <c r="CQ514" i="522"/>
  <c r="CH514" i="522"/>
  <c r="CD514" i="522"/>
  <c r="BZ514" i="522"/>
  <c r="BQ514" i="522"/>
  <c r="BM514" i="522"/>
  <c r="BI514" i="522"/>
  <c r="ED511" i="522"/>
  <c r="EC511" i="522"/>
  <c r="DP511" i="522"/>
  <c r="DL511" i="522"/>
  <c r="DH511" i="522"/>
  <c r="CY511" i="522"/>
  <c r="CU511" i="522"/>
  <c r="CQ511" i="522"/>
  <c r="CH511" i="522"/>
  <c r="CD511" i="522"/>
  <c r="BZ511" i="522"/>
  <c r="BQ511" i="522"/>
  <c r="BM511" i="522"/>
  <c r="BI511" i="522"/>
  <c r="BA511" i="522"/>
  <c r="CL511" i="522" s="1"/>
  <c r="ED510" i="522"/>
  <c r="EC510" i="522"/>
  <c r="DP510" i="522"/>
  <c r="DL510" i="522"/>
  <c r="DH510" i="522"/>
  <c r="CY510" i="522"/>
  <c r="CU510" i="522"/>
  <c r="CQ510" i="522"/>
  <c r="CH510" i="522"/>
  <c r="CD510" i="522"/>
  <c r="BZ510" i="522"/>
  <c r="BQ510" i="522"/>
  <c r="BM510" i="522"/>
  <c r="BI510" i="522"/>
  <c r="ED507" i="522"/>
  <c r="EC507" i="522"/>
  <c r="DP507" i="522"/>
  <c r="DL507" i="522"/>
  <c r="DH507" i="522"/>
  <c r="CY507" i="522"/>
  <c r="CU507" i="522"/>
  <c r="CQ507" i="522"/>
  <c r="CH507" i="522"/>
  <c r="CD507" i="522"/>
  <c r="BZ507" i="522"/>
  <c r="BQ507" i="522"/>
  <c r="BM507" i="522"/>
  <c r="BI507" i="522"/>
  <c r="ED506" i="522"/>
  <c r="EC506" i="522"/>
  <c r="DP506" i="522"/>
  <c r="DL506" i="522"/>
  <c r="DH506" i="522"/>
  <c r="CY506" i="522"/>
  <c r="CU506" i="522"/>
  <c r="CQ506" i="522"/>
  <c r="CH506" i="522"/>
  <c r="CD506" i="522"/>
  <c r="BZ506" i="522"/>
  <c r="BQ506" i="522"/>
  <c r="BM506" i="522"/>
  <c r="BI506" i="522"/>
  <c r="ED503" i="522"/>
  <c r="EC503" i="522"/>
  <c r="DP503" i="522"/>
  <c r="DL503" i="522"/>
  <c r="DH503" i="522"/>
  <c r="CY503" i="522"/>
  <c r="CU503" i="522"/>
  <c r="CQ503" i="522"/>
  <c r="CH503" i="522"/>
  <c r="CD503" i="522"/>
  <c r="BZ503" i="522"/>
  <c r="BQ503" i="522"/>
  <c r="BM503" i="522"/>
  <c r="BI503" i="522"/>
  <c r="BA503" i="522"/>
  <c r="CL503" i="522" s="1"/>
  <c r="ED502" i="522"/>
  <c r="EC502" i="522"/>
  <c r="DP502" i="522"/>
  <c r="DL502" i="522"/>
  <c r="DH502" i="522"/>
  <c r="CY502" i="522"/>
  <c r="CU502" i="522"/>
  <c r="CQ502" i="522"/>
  <c r="CH502" i="522"/>
  <c r="CD502" i="522"/>
  <c r="BZ502" i="522"/>
  <c r="BQ502" i="522"/>
  <c r="BM502" i="522"/>
  <c r="BI502" i="522"/>
  <c r="ED499" i="522"/>
  <c r="EC499" i="522"/>
  <c r="DP499" i="522"/>
  <c r="DL499" i="522"/>
  <c r="DH499" i="522"/>
  <c r="CY499" i="522"/>
  <c r="CU499" i="522"/>
  <c r="CQ499" i="522"/>
  <c r="CH499" i="522"/>
  <c r="CD499" i="522"/>
  <c r="BZ499" i="522"/>
  <c r="BQ499" i="522"/>
  <c r="BM499" i="522"/>
  <c r="BI499" i="522"/>
  <c r="ED498" i="522"/>
  <c r="EC498" i="522"/>
  <c r="DP498" i="522"/>
  <c r="DL498" i="522"/>
  <c r="DH498" i="522"/>
  <c r="CY498" i="522"/>
  <c r="CU498" i="522"/>
  <c r="CQ498" i="522"/>
  <c r="CH498" i="522"/>
  <c r="CD498" i="522"/>
  <c r="BZ498" i="522"/>
  <c r="BQ498" i="522"/>
  <c r="BM498" i="522"/>
  <c r="BI498" i="522"/>
  <c r="ED495" i="522"/>
  <c r="EC495" i="522"/>
  <c r="DP495" i="522"/>
  <c r="DL495" i="522"/>
  <c r="DH495" i="522"/>
  <c r="CY495" i="522"/>
  <c r="CU495" i="522"/>
  <c r="CQ495" i="522"/>
  <c r="CH495" i="522"/>
  <c r="CD495" i="522"/>
  <c r="BZ495" i="522"/>
  <c r="BQ495" i="522"/>
  <c r="BM495" i="522"/>
  <c r="BI495" i="522"/>
  <c r="BA495" i="522"/>
  <c r="CL495" i="522" s="1"/>
  <c r="ED494" i="522"/>
  <c r="EC494" i="522"/>
  <c r="DP494" i="522"/>
  <c r="DL494" i="522"/>
  <c r="DH494" i="522"/>
  <c r="CY494" i="522"/>
  <c r="CU494" i="522"/>
  <c r="CQ494" i="522"/>
  <c r="CH494" i="522"/>
  <c r="CD494" i="522"/>
  <c r="BZ494" i="522"/>
  <c r="BQ494" i="522"/>
  <c r="BM494" i="522"/>
  <c r="BI494" i="522"/>
  <c r="ED491" i="522"/>
  <c r="EC491" i="522"/>
  <c r="DP491" i="522"/>
  <c r="DL491" i="522"/>
  <c r="DH491" i="522"/>
  <c r="CY491" i="522"/>
  <c r="CU491" i="522"/>
  <c r="CQ491" i="522"/>
  <c r="CH491" i="522"/>
  <c r="CD491" i="522"/>
  <c r="BZ491" i="522"/>
  <c r="BQ491" i="522"/>
  <c r="BM491" i="522"/>
  <c r="BI491" i="522"/>
  <c r="ED490" i="522"/>
  <c r="EC490" i="522"/>
  <c r="DP490" i="522"/>
  <c r="DL490" i="522"/>
  <c r="DH490" i="522"/>
  <c r="CY490" i="522"/>
  <c r="CU490" i="522"/>
  <c r="CQ490" i="522"/>
  <c r="CH490" i="522"/>
  <c r="CD490" i="522"/>
  <c r="BZ490" i="522"/>
  <c r="BQ490" i="522"/>
  <c r="BM490" i="522"/>
  <c r="BI490" i="522"/>
  <c r="ED487" i="522"/>
  <c r="EC487" i="522"/>
  <c r="DP487" i="522"/>
  <c r="DL487" i="522"/>
  <c r="DH487" i="522"/>
  <c r="CY487" i="522"/>
  <c r="CU487" i="522"/>
  <c r="CQ487" i="522"/>
  <c r="CH487" i="522"/>
  <c r="CD487" i="522"/>
  <c r="BZ487" i="522"/>
  <c r="BQ487" i="522"/>
  <c r="BM487" i="522"/>
  <c r="BI487" i="522"/>
  <c r="BA487" i="522"/>
  <c r="CL487" i="522" s="1"/>
  <c r="ED486" i="522"/>
  <c r="EC486" i="522"/>
  <c r="DP486" i="522"/>
  <c r="DL486" i="522"/>
  <c r="DH486" i="522"/>
  <c r="CY486" i="522"/>
  <c r="CU486" i="522"/>
  <c r="CQ486" i="522"/>
  <c r="CH486" i="522"/>
  <c r="CD486" i="522"/>
  <c r="BZ486" i="522"/>
  <c r="BQ486" i="522"/>
  <c r="BM486" i="522"/>
  <c r="BI486" i="522"/>
  <c r="ED483" i="522"/>
  <c r="EC483" i="522"/>
  <c r="DP483" i="522"/>
  <c r="DL483" i="522"/>
  <c r="DH483" i="522"/>
  <c r="CY483" i="522"/>
  <c r="CU483" i="522"/>
  <c r="CQ483" i="522"/>
  <c r="CH483" i="522"/>
  <c r="CD483" i="522"/>
  <c r="BZ483" i="522"/>
  <c r="BQ483" i="522"/>
  <c r="BM483" i="522"/>
  <c r="BI483" i="522"/>
  <c r="ED482" i="522"/>
  <c r="EC482" i="522"/>
  <c r="DP482" i="522"/>
  <c r="DL482" i="522"/>
  <c r="DH482" i="522"/>
  <c r="CY482" i="522"/>
  <c r="CU482" i="522"/>
  <c r="CQ482" i="522"/>
  <c r="CH482" i="522"/>
  <c r="CD482" i="522"/>
  <c r="BZ482" i="522"/>
  <c r="BQ482" i="522"/>
  <c r="BM482" i="522"/>
  <c r="BI482" i="522"/>
  <c r="ED479" i="522"/>
  <c r="EC479" i="522"/>
  <c r="DP479" i="522"/>
  <c r="DL479" i="522"/>
  <c r="DH479" i="522"/>
  <c r="CY479" i="522"/>
  <c r="CU479" i="522"/>
  <c r="CQ479" i="522"/>
  <c r="CH479" i="522"/>
  <c r="CD479" i="522"/>
  <c r="BZ479" i="522"/>
  <c r="BQ479" i="522"/>
  <c r="BM479" i="522"/>
  <c r="BI479" i="522"/>
  <c r="BA479" i="522"/>
  <c r="CL479" i="522" s="1"/>
  <c r="ED478" i="522"/>
  <c r="EC478" i="522"/>
  <c r="DP478" i="522"/>
  <c r="DL478" i="522"/>
  <c r="DH478" i="522"/>
  <c r="CY478" i="522"/>
  <c r="CU478" i="522"/>
  <c r="CQ478" i="522"/>
  <c r="CH478" i="522"/>
  <c r="CD478" i="522"/>
  <c r="BZ478" i="522"/>
  <c r="BQ478" i="522"/>
  <c r="BM478" i="522"/>
  <c r="BI478" i="522"/>
  <c r="ED475" i="522"/>
  <c r="EC475" i="522"/>
  <c r="DP475" i="522"/>
  <c r="DL475" i="522"/>
  <c r="DH475" i="522"/>
  <c r="CY475" i="522"/>
  <c r="CU475" i="522"/>
  <c r="CQ475" i="522"/>
  <c r="CH475" i="522"/>
  <c r="CD475" i="522"/>
  <c r="BZ475" i="522"/>
  <c r="BQ475" i="522"/>
  <c r="BM475" i="522"/>
  <c r="BI475" i="522"/>
  <c r="ED474" i="522"/>
  <c r="EC474" i="522"/>
  <c r="DP474" i="522"/>
  <c r="DL474" i="522"/>
  <c r="DH474" i="522"/>
  <c r="CY474" i="522"/>
  <c r="CU474" i="522"/>
  <c r="CQ474" i="522"/>
  <c r="CH474" i="522"/>
  <c r="CD474" i="522"/>
  <c r="BZ474" i="522"/>
  <c r="BQ474" i="522"/>
  <c r="BM474" i="522"/>
  <c r="BI474" i="522"/>
  <c r="ED471" i="522"/>
  <c r="EC471" i="522"/>
  <c r="DP471" i="522"/>
  <c r="DL471" i="522"/>
  <c r="DH471" i="522"/>
  <c r="CY471" i="522"/>
  <c r="CU471" i="522"/>
  <c r="CQ471" i="522"/>
  <c r="CH471" i="522"/>
  <c r="CD471" i="522"/>
  <c r="BZ471" i="522"/>
  <c r="BQ471" i="522"/>
  <c r="BM471" i="522"/>
  <c r="BI471" i="522"/>
  <c r="BA471" i="522"/>
  <c r="CL471" i="522" s="1"/>
  <c r="ED470" i="522"/>
  <c r="EC470" i="522"/>
  <c r="DP470" i="522"/>
  <c r="DL470" i="522"/>
  <c r="DH470" i="522"/>
  <c r="CY470" i="522"/>
  <c r="CU470" i="522"/>
  <c r="CQ470" i="522"/>
  <c r="CH470" i="522"/>
  <c r="CD470" i="522"/>
  <c r="BZ470" i="522"/>
  <c r="BQ470" i="522"/>
  <c r="BM470" i="522"/>
  <c r="BI470" i="522"/>
  <c r="ED467" i="522"/>
  <c r="EC467" i="522"/>
  <c r="DP467" i="522"/>
  <c r="DL467" i="522"/>
  <c r="DH467" i="522"/>
  <c r="CY467" i="522"/>
  <c r="CU467" i="522"/>
  <c r="CQ467" i="522"/>
  <c r="CH467" i="522"/>
  <c r="CD467" i="522"/>
  <c r="BZ467" i="522"/>
  <c r="BQ467" i="522"/>
  <c r="BM467" i="522"/>
  <c r="BI467" i="522"/>
  <c r="ED466" i="522"/>
  <c r="EC466" i="522"/>
  <c r="DP466" i="522"/>
  <c r="DL466" i="522"/>
  <c r="DH466" i="522"/>
  <c r="CY466" i="522"/>
  <c r="CU466" i="522"/>
  <c r="CQ466" i="522"/>
  <c r="CH466" i="522"/>
  <c r="CD466" i="522"/>
  <c r="BZ466" i="522"/>
  <c r="BQ466" i="522"/>
  <c r="BM466" i="522"/>
  <c r="BI466" i="522"/>
  <c r="ED463" i="522"/>
  <c r="EC463" i="522"/>
  <c r="DP463" i="522"/>
  <c r="DL463" i="522"/>
  <c r="DH463" i="522"/>
  <c r="CY463" i="522"/>
  <c r="CU463" i="522"/>
  <c r="CQ463" i="522"/>
  <c r="CH463" i="522"/>
  <c r="CD463" i="522"/>
  <c r="BZ463" i="522"/>
  <c r="BQ463" i="522"/>
  <c r="BM463" i="522"/>
  <c r="BI463" i="522"/>
  <c r="BA463" i="522"/>
  <c r="CL463" i="522" s="1"/>
  <c r="ED462" i="522"/>
  <c r="EC462" i="522"/>
  <c r="DP462" i="522"/>
  <c r="DL462" i="522"/>
  <c r="DH462" i="522"/>
  <c r="CY462" i="522"/>
  <c r="CU462" i="522"/>
  <c r="CQ462" i="522"/>
  <c r="CH462" i="522"/>
  <c r="CD462" i="522"/>
  <c r="BZ462" i="522"/>
  <c r="BQ462" i="522"/>
  <c r="BM462" i="522"/>
  <c r="BI462" i="522"/>
  <c r="ED459" i="522"/>
  <c r="EC459" i="522"/>
  <c r="DP459" i="522"/>
  <c r="DL459" i="522"/>
  <c r="DH459" i="522"/>
  <c r="CY459" i="522"/>
  <c r="CU459" i="522"/>
  <c r="CQ459" i="522"/>
  <c r="CH459" i="522"/>
  <c r="CD459" i="522"/>
  <c r="BZ459" i="522"/>
  <c r="BQ459" i="522"/>
  <c r="BM459" i="522"/>
  <c r="BI459" i="522"/>
  <c r="ED458" i="522"/>
  <c r="EC458" i="522"/>
  <c r="DP458" i="522"/>
  <c r="DL458" i="522"/>
  <c r="DH458" i="522"/>
  <c r="CY458" i="522"/>
  <c r="CU458" i="522"/>
  <c r="CQ458" i="522"/>
  <c r="CH458" i="522"/>
  <c r="CD458" i="522"/>
  <c r="BZ458" i="522"/>
  <c r="BQ458" i="522"/>
  <c r="BM458" i="522"/>
  <c r="BI458" i="522"/>
  <c r="ED455" i="522"/>
  <c r="EC455" i="522"/>
  <c r="DP455" i="522"/>
  <c r="DL455" i="522"/>
  <c r="DH455" i="522"/>
  <c r="CY455" i="522"/>
  <c r="CU455" i="522"/>
  <c r="CQ455" i="522"/>
  <c r="CH455" i="522"/>
  <c r="CD455" i="522"/>
  <c r="BZ455" i="522"/>
  <c r="BQ455" i="522"/>
  <c r="BM455" i="522"/>
  <c r="BI455" i="522"/>
  <c r="BA455" i="522"/>
  <c r="CL455" i="522" s="1"/>
  <c r="ED454" i="522"/>
  <c r="EC454" i="522"/>
  <c r="DP454" i="522"/>
  <c r="DL454" i="522"/>
  <c r="DH454" i="522"/>
  <c r="CY454" i="522"/>
  <c r="CU454" i="522"/>
  <c r="CQ454" i="522"/>
  <c r="CH454" i="522"/>
  <c r="CD454" i="522"/>
  <c r="BZ454" i="522"/>
  <c r="BQ454" i="522"/>
  <c r="BM454" i="522"/>
  <c r="BI454" i="522"/>
  <c r="ED451" i="522"/>
  <c r="EC451" i="522"/>
  <c r="DP451" i="522"/>
  <c r="DL451" i="522"/>
  <c r="DH451" i="522"/>
  <c r="CY451" i="522"/>
  <c r="CU451" i="522"/>
  <c r="CQ451" i="522"/>
  <c r="CH451" i="522"/>
  <c r="CD451" i="522"/>
  <c r="BZ451" i="522"/>
  <c r="BQ451" i="522"/>
  <c r="BM451" i="522"/>
  <c r="BI451" i="522"/>
  <c r="ED450" i="522"/>
  <c r="EC450" i="522"/>
  <c r="DP450" i="522"/>
  <c r="DL450" i="522"/>
  <c r="DH450" i="522"/>
  <c r="CY450" i="522"/>
  <c r="CU450" i="522"/>
  <c r="CQ450" i="522"/>
  <c r="CH450" i="522"/>
  <c r="CD450" i="522"/>
  <c r="BZ450" i="522"/>
  <c r="BQ450" i="522"/>
  <c r="BM450" i="522"/>
  <c r="BI450" i="522"/>
  <c r="ED447" i="522"/>
  <c r="EC447" i="522"/>
  <c r="DP447" i="522"/>
  <c r="DL447" i="522"/>
  <c r="DH447" i="522"/>
  <c r="CY447" i="522"/>
  <c r="CU447" i="522"/>
  <c r="CQ447" i="522"/>
  <c r="CH447" i="522"/>
  <c r="CD447" i="522"/>
  <c r="BZ447" i="522"/>
  <c r="BQ447" i="522"/>
  <c r="BM447" i="522"/>
  <c r="BI447" i="522"/>
  <c r="BA447" i="522"/>
  <c r="CL447" i="522" s="1"/>
  <c r="ED446" i="522"/>
  <c r="EC446" i="522"/>
  <c r="DP446" i="522"/>
  <c r="DL446" i="522"/>
  <c r="DH446" i="522"/>
  <c r="CY446" i="522"/>
  <c r="CU446" i="522"/>
  <c r="CQ446" i="522"/>
  <c r="CH446" i="522"/>
  <c r="CD446" i="522"/>
  <c r="BZ446" i="522"/>
  <c r="BQ446" i="522"/>
  <c r="BM446" i="522"/>
  <c r="BI446" i="522"/>
  <c r="ED443" i="522"/>
  <c r="EC443" i="522"/>
  <c r="DP443" i="522"/>
  <c r="DL443" i="522"/>
  <c r="DH443" i="522"/>
  <c r="CY443" i="522"/>
  <c r="CU443" i="522"/>
  <c r="CQ443" i="522"/>
  <c r="CH443" i="522"/>
  <c r="CD443" i="522"/>
  <c r="BZ443" i="522"/>
  <c r="BQ443" i="522"/>
  <c r="BM443" i="522"/>
  <c r="BI443" i="522"/>
  <c r="ED442" i="522"/>
  <c r="EC442" i="522"/>
  <c r="DP442" i="522"/>
  <c r="DL442" i="522"/>
  <c r="DH442" i="522"/>
  <c r="CY442" i="522"/>
  <c r="CU442" i="522"/>
  <c r="CQ442" i="522"/>
  <c r="CH442" i="522"/>
  <c r="CD442" i="522"/>
  <c r="BZ442" i="522"/>
  <c r="BQ442" i="522"/>
  <c r="BM442" i="522"/>
  <c r="BI442" i="522"/>
  <c r="ED439" i="522"/>
  <c r="EC439" i="522"/>
  <c r="DP439" i="522"/>
  <c r="DL439" i="522"/>
  <c r="DH439" i="522"/>
  <c r="CY439" i="522"/>
  <c r="CU439" i="522"/>
  <c r="CQ439" i="522"/>
  <c r="CH439" i="522"/>
  <c r="CD439" i="522"/>
  <c r="BZ439" i="522"/>
  <c r="BQ439" i="522"/>
  <c r="BM439" i="522"/>
  <c r="BI439" i="522"/>
  <c r="BA439" i="522"/>
  <c r="CL439" i="522" s="1"/>
  <c r="ED438" i="522"/>
  <c r="EC438" i="522"/>
  <c r="DP438" i="522"/>
  <c r="DL438" i="522"/>
  <c r="DH438" i="522"/>
  <c r="CY438" i="522"/>
  <c r="CM438" i="522" s="1"/>
  <c r="BB438" i="522" s="1"/>
  <c r="DC438" i="522" s="1"/>
  <c r="CU438" i="522"/>
  <c r="CQ438" i="522"/>
  <c r="CH438" i="522"/>
  <c r="CD438" i="522"/>
  <c r="BZ438" i="522"/>
  <c r="BQ438" i="522"/>
  <c r="BM438" i="522"/>
  <c r="BI438" i="522"/>
  <c r="ED435" i="522"/>
  <c r="EC435" i="522"/>
  <c r="DP435" i="522"/>
  <c r="DL435" i="522"/>
  <c r="DH435" i="522"/>
  <c r="CY435" i="522"/>
  <c r="CU435" i="522"/>
  <c r="CQ435" i="522"/>
  <c r="CH435" i="522"/>
  <c r="CD435" i="522"/>
  <c r="BZ435" i="522"/>
  <c r="BQ435" i="522"/>
  <c r="BM435" i="522"/>
  <c r="BI435" i="522"/>
  <c r="ED434" i="522"/>
  <c r="EC434" i="522"/>
  <c r="DP434" i="522"/>
  <c r="DL434" i="522"/>
  <c r="DH434" i="522"/>
  <c r="CY434" i="522"/>
  <c r="CU434" i="522"/>
  <c r="CQ434" i="522"/>
  <c r="CH434" i="522"/>
  <c r="CD434" i="522"/>
  <c r="BZ434" i="522"/>
  <c r="BQ434" i="522"/>
  <c r="BM434" i="522"/>
  <c r="BI434" i="522"/>
  <c r="ED431" i="522"/>
  <c r="EC431" i="522"/>
  <c r="DP431" i="522"/>
  <c r="DL431" i="522"/>
  <c r="DH431" i="522"/>
  <c r="CY431" i="522"/>
  <c r="CU431" i="522"/>
  <c r="CQ431" i="522"/>
  <c r="CH431" i="522"/>
  <c r="CD431" i="522"/>
  <c r="BZ431" i="522"/>
  <c r="BQ431" i="522"/>
  <c r="BM431" i="522"/>
  <c r="BI431" i="522"/>
  <c r="BA431" i="522"/>
  <c r="CL431" i="522" s="1"/>
  <c r="ED430" i="522"/>
  <c r="EC430" i="522"/>
  <c r="DP430" i="522"/>
  <c r="DD430" i="522" s="1"/>
  <c r="BC430" i="522" s="1"/>
  <c r="DL430" i="522"/>
  <c r="DH430" i="522"/>
  <c r="CY430" i="522"/>
  <c r="CM430" i="522" s="1"/>
  <c r="BB430" i="522" s="1"/>
  <c r="DC430" i="522" s="1"/>
  <c r="CU430" i="522"/>
  <c r="CQ430" i="522"/>
  <c r="CH430" i="522"/>
  <c r="BV430" i="522" s="1"/>
  <c r="BA430" i="522" s="1"/>
  <c r="CL430" i="522" s="1"/>
  <c r="CD430" i="522"/>
  <c r="BZ430" i="522"/>
  <c r="BQ430" i="522"/>
  <c r="BM430" i="522"/>
  <c r="BI430" i="522"/>
  <c r="ED427" i="522"/>
  <c r="EC427" i="522"/>
  <c r="DP427" i="522"/>
  <c r="DL427" i="522"/>
  <c r="DH427" i="522"/>
  <c r="CY427" i="522"/>
  <c r="CU427" i="522"/>
  <c r="CQ427" i="522"/>
  <c r="CH427" i="522"/>
  <c r="CD427" i="522"/>
  <c r="BZ427" i="522"/>
  <c r="BQ427" i="522"/>
  <c r="BM427" i="522"/>
  <c r="BI427" i="522"/>
  <c r="ED426" i="522"/>
  <c r="EC426" i="522"/>
  <c r="DP426" i="522"/>
  <c r="DD426" i="522" s="1"/>
  <c r="BC426" i="522" s="1"/>
  <c r="DL426" i="522"/>
  <c r="DH426" i="522"/>
  <c r="CY426" i="522"/>
  <c r="CM426" i="522" s="1"/>
  <c r="BB426" i="522" s="1"/>
  <c r="DC426" i="522" s="1"/>
  <c r="CU426" i="522"/>
  <c r="CQ426" i="522"/>
  <c r="CH426" i="522"/>
  <c r="BV426" i="522" s="1"/>
  <c r="BA426" i="522" s="1"/>
  <c r="CL426" i="522" s="1"/>
  <c r="CD426" i="522"/>
  <c r="BZ426" i="522"/>
  <c r="BQ426" i="522"/>
  <c r="BM426" i="522"/>
  <c r="BI426" i="522"/>
  <c r="ED423" i="522"/>
  <c r="EC423" i="522"/>
  <c r="DP423" i="522"/>
  <c r="DL423" i="522"/>
  <c r="DH423" i="522"/>
  <c r="CY423" i="522"/>
  <c r="CU423" i="522"/>
  <c r="CQ423" i="522"/>
  <c r="CH423" i="522"/>
  <c r="CD423" i="522"/>
  <c r="BZ423" i="522"/>
  <c r="BQ423" i="522"/>
  <c r="BM423" i="522"/>
  <c r="BI423" i="522"/>
  <c r="BA423" i="522"/>
  <c r="CL423" i="522" s="1"/>
  <c r="ED422" i="522"/>
  <c r="EC422" i="522"/>
  <c r="DP422" i="522"/>
  <c r="DL422" i="522"/>
  <c r="DH422" i="522"/>
  <c r="CY422" i="522"/>
  <c r="CU422" i="522"/>
  <c r="CQ422" i="522"/>
  <c r="CH422" i="522"/>
  <c r="CD422" i="522"/>
  <c r="BZ422" i="522"/>
  <c r="BQ422" i="522"/>
  <c r="BM422" i="522"/>
  <c r="BI422" i="522"/>
  <c r="ED419" i="522"/>
  <c r="EC419" i="522"/>
  <c r="DP419" i="522"/>
  <c r="DL419" i="522"/>
  <c r="DH419" i="522"/>
  <c r="CY419" i="522"/>
  <c r="CU419" i="522"/>
  <c r="CQ419" i="522"/>
  <c r="CH419" i="522"/>
  <c r="CD419" i="522"/>
  <c r="BZ419" i="522"/>
  <c r="BQ419" i="522"/>
  <c r="BM419" i="522"/>
  <c r="BI419" i="522"/>
  <c r="ED418" i="522"/>
  <c r="EC418" i="522"/>
  <c r="DP418" i="522"/>
  <c r="DL418" i="522"/>
  <c r="DH418" i="522"/>
  <c r="CY418" i="522"/>
  <c r="CU418" i="522"/>
  <c r="CQ418" i="522"/>
  <c r="CH418" i="522"/>
  <c r="CD418" i="522"/>
  <c r="BZ418" i="522"/>
  <c r="BQ418" i="522"/>
  <c r="BM418" i="522"/>
  <c r="BI418" i="522"/>
  <c r="ED415" i="522"/>
  <c r="EC415" i="522"/>
  <c r="DP415" i="522"/>
  <c r="DL415" i="522"/>
  <c r="DH415" i="522"/>
  <c r="CY415" i="522"/>
  <c r="CU415" i="522"/>
  <c r="CQ415" i="522"/>
  <c r="CH415" i="522"/>
  <c r="CD415" i="522"/>
  <c r="BZ415" i="522"/>
  <c r="BQ415" i="522"/>
  <c r="BM415" i="522"/>
  <c r="BI415" i="522"/>
  <c r="BA415" i="522"/>
  <c r="CL415" i="522" s="1"/>
  <c r="ED414" i="522"/>
  <c r="EC414" i="522"/>
  <c r="DP414" i="522"/>
  <c r="DL414" i="522"/>
  <c r="DH414" i="522"/>
  <c r="CY414" i="522"/>
  <c r="CU414" i="522"/>
  <c r="CQ414" i="522"/>
  <c r="CH414" i="522"/>
  <c r="CD414" i="522"/>
  <c r="BZ414" i="522"/>
  <c r="BQ414" i="522"/>
  <c r="BM414" i="522"/>
  <c r="BI414" i="522"/>
  <c r="ED411" i="522"/>
  <c r="EC411" i="522"/>
  <c r="DP411" i="522"/>
  <c r="DL411" i="522"/>
  <c r="DH411" i="522"/>
  <c r="CY411" i="522"/>
  <c r="CU411" i="522"/>
  <c r="CQ411" i="522"/>
  <c r="CH411" i="522"/>
  <c r="CD411" i="522"/>
  <c r="BZ411" i="522"/>
  <c r="BQ411" i="522"/>
  <c r="BM411" i="522"/>
  <c r="BI411" i="522"/>
  <c r="ED410" i="522"/>
  <c r="EC410" i="522"/>
  <c r="DP410" i="522"/>
  <c r="DL410" i="522"/>
  <c r="DH410" i="522"/>
  <c r="CY410" i="522"/>
  <c r="CU410" i="522"/>
  <c r="CQ410" i="522"/>
  <c r="CH410" i="522"/>
  <c r="CD410" i="522"/>
  <c r="BZ410" i="522"/>
  <c r="BQ410" i="522"/>
  <c r="BM410" i="522"/>
  <c r="BI410" i="522"/>
  <c r="ED407" i="522"/>
  <c r="EC407" i="522"/>
  <c r="DP407" i="522"/>
  <c r="DL407" i="522"/>
  <c r="DH407" i="522"/>
  <c r="CY407" i="522"/>
  <c r="CU407" i="522"/>
  <c r="CQ407" i="522"/>
  <c r="CH407" i="522"/>
  <c r="CD407" i="522"/>
  <c r="BZ407" i="522"/>
  <c r="BQ407" i="522"/>
  <c r="BM407" i="522"/>
  <c r="BI407" i="522"/>
  <c r="BA407" i="522"/>
  <c r="CL407" i="522" s="1"/>
  <c r="ED406" i="522"/>
  <c r="EC406" i="522"/>
  <c r="DP406" i="522"/>
  <c r="DL406" i="522"/>
  <c r="DH406" i="522"/>
  <c r="CY406" i="522"/>
  <c r="CU406" i="522"/>
  <c r="CQ406" i="522"/>
  <c r="CH406" i="522"/>
  <c r="CD406" i="522"/>
  <c r="BZ406" i="522"/>
  <c r="BQ406" i="522"/>
  <c r="BM406" i="522"/>
  <c r="BI406" i="522"/>
  <c r="ED403" i="522"/>
  <c r="EC403" i="522"/>
  <c r="DP403" i="522"/>
  <c r="DL403" i="522"/>
  <c r="DH403" i="522"/>
  <c r="CY403" i="522"/>
  <c r="CU403" i="522"/>
  <c r="CQ403" i="522"/>
  <c r="CH403" i="522"/>
  <c r="CD403" i="522"/>
  <c r="BZ403" i="522"/>
  <c r="BQ403" i="522"/>
  <c r="BM403" i="522"/>
  <c r="BI403" i="522"/>
  <c r="ED402" i="522"/>
  <c r="EC402" i="522"/>
  <c r="DP402" i="522"/>
  <c r="DL402" i="522"/>
  <c r="DH402" i="522"/>
  <c r="CY402" i="522"/>
  <c r="CU402" i="522"/>
  <c r="CQ402" i="522"/>
  <c r="CH402" i="522"/>
  <c r="CD402" i="522"/>
  <c r="BZ402" i="522"/>
  <c r="BQ402" i="522"/>
  <c r="BM402" i="522"/>
  <c r="BI402" i="522"/>
  <c r="ED399" i="522"/>
  <c r="EC399" i="522"/>
  <c r="DP399" i="522"/>
  <c r="DL399" i="522"/>
  <c r="DH399" i="522"/>
  <c r="CY399" i="522"/>
  <c r="CU399" i="522"/>
  <c r="CQ399" i="522"/>
  <c r="CH399" i="522"/>
  <c r="CD399" i="522"/>
  <c r="BZ399" i="522"/>
  <c r="BQ399" i="522"/>
  <c r="BM399" i="522"/>
  <c r="BI399" i="522"/>
  <c r="BA399" i="522"/>
  <c r="CL399" i="522" s="1"/>
  <c r="ED398" i="522"/>
  <c r="EC398" i="522"/>
  <c r="DP398" i="522"/>
  <c r="DL398" i="522"/>
  <c r="DH398" i="522"/>
  <c r="CY398" i="522"/>
  <c r="CU398" i="522"/>
  <c r="CQ398" i="522"/>
  <c r="CH398" i="522"/>
  <c r="CD398" i="522"/>
  <c r="BZ398" i="522"/>
  <c r="BQ398" i="522"/>
  <c r="BM398" i="522"/>
  <c r="BI398" i="522"/>
  <c r="ED395" i="522"/>
  <c r="EC395" i="522"/>
  <c r="DP395" i="522"/>
  <c r="DL395" i="522"/>
  <c r="DH395" i="522"/>
  <c r="CY395" i="522"/>
  <c r="CU395" i="522"/>
  <c r="CQ395" i="522"/>
  <c r="CH395" i="522"/>
  <c r="CD395" i="522"/>
  <c r="BZ395" i="522"/>
  <c r="BQ395" i="522"/>
  <c r="BM395" i="522"/>
  <c r="BI395" i="522"/>
  <c r="ED394" i="522"/>
  <c r="EC394" i="522"/>
  <c r="DP394" i="522"/>
  <c r="DD394" i="522" s="1"/>
  <c r="BC394" i="522" s="1"/>
  <c r="DL394" i="522"/>
  <c r="DH394" i="522"/>
  <c r="CY394" i="522"/>
  <c r="CU394" i="522"/>
  <c r="CQ394" i="522"/>
  <c r="CH394" i="522"/>
  <c r="CD394" i="522"/>
  <c r="BZ394" i="522"/>
  <c r="BQ394" i="522"/>
  <c r="BM394" i="522"/>
  <c r="BI394" i="522"/>
  <c r="ED391" i="522"/>
  <c r="EC391" i="522"/>
  <c r="DP391" i="522"/>
  <c r="DL391" i="522"/>
  <c r="DH391" i="522"/>
  <c r="CY391" i="522"/>
  <c r="CU391" i="522"/>
  <c r="CQ391" i="522"/>
  <c r="CH391" i="522"/>
  <c r="CD391" i="522"/>
  <c r="BZ391" i="522"/>
  <c r="BQ391" i="522"/>
  <c r="BM391" i="522"/>
  <c r="BI391" i="522"/>
  <c r="BA391" i="522"/>
  <c r="CL391" i="522" s="1"/>
  <c r="ED390" i="522"/>
  <c r="EC390" i="522"/>
  <c r="DP390" i="522"/>
  <c r="DL390" i="522"/>
  <c r="DH390" i="522"/>
  <c r="CY390" i="522"/>
  <c r="CU390" i="522"/>
  <c r="CQ390" i="522"/>
  <c r="CH390" i="522"/>
  <c r="CD390" i="522"/>
  <c r="BZ390" i="522"/>
  <c r="BQ390" i="522"/>
  <c r="BM390" i="522"/>
  <c r="BI390" i="522"/>
  <c r="ED387" i="522"/>
  <c r="EC387" i="522"/>
  <c r="DP387" i="522"/>
  <c r="DL387" i="522"/>
  <c r="DH387" i="522"/>
  <c r="CY387" i="522"/>
  <c r="CU387" i="522"/>
  <c r="CQ387" i="522"/>
  <c r="CH387" i="522"/>
  <c r="CD387" i="522"/>
  <c r="BZ387" i="522"/>
  <c r="BQ387" i="522"/>
  <c r="BM387" i="522"/>
  <c r="BI387" i="522"/>
  <c r="ED386" i="522"/>
  <c r="EC386" i="522"/>
  <c r="DP386" i="522"/>
  <c r="DL386" i="522"/>
  <c r="DH386" i="522"/>
  <c r="CY386" i="522"/>
  <c r="CU386" i="522"/>
  <c r="CQ386" i="522"/>
  <c r="CH386" i="522"/>
  <c r="CD386" i="522"/>
  <c r="BZ386" i="522"/>
  <c r="BQ386" i="522"/>
  <c r="BM386" i="522"/>
  <c r="BI386" i="522"/>
  <c r="ED383" i="522"/>
  <c r="EC383" i="522"/>
  <c r="DP383" i="522"/>
  <c r="DL383" i="522"/>
  <c r="DH383" i="522"/>
  <c r="CY383" i="522"/>
  <c r="CU383" i="522"/>
  <c r="CQ383" i="522"/>
  <c r="CH383" i="522"/>
  <c r="CD383" i="522"/>
  <c r="BZ383" i="522"/>
  <c r="BQ383" i="522"/>
  <c r="BM383" i="522"/>
  <c r="BI383" i="522"/>
  <c r="BA383" i="522"/>
  <c r="CL383" i="522" s="1"/>
  <c r="ED382" i="522"/>
  <c r="EC382" i="522"/>
  <c r="DP382" i="522"/>
  <c r="DD382" i="522" s="1"/>
  <c r="BC382" i="522" s="1"/>
  <c r="DL382" i="522"/>
  <c r="DH382" i="522"/>
  <c r="CY382" i="522"/>
  <c r="CU382" i="522"/>
  <c r="CQ382" i="522"/>
  <c r="CH382" i="522"/>
  <c r="CD382" i="522"/>
  <c r="BZ382" i="522"/>
  <c r="BQ382" i="522"/>
  <c r="BM382" i="522"/>
  <c r="BI382" i="522"/>
  <c r="ED379" i="522"/>
  <c r="EC379" i="522"/>
  <c r="DP379" i="522"/>
  <c r="DL379" i="522"/>
  <c r="DH379" i="522"/>
  <c r="CY379" i="522"/>
  <c r="CU379" i="522"/>
  <c r="CQ379" i="522"/>
  <c r="CH379" i="522"/>
  <c r="CD379" i="522"/>
  <c r="BZ379" i="522"/>
  <c r="BQ379" i="522"/>
  <c r="BM379" i="522"/>
  <c r="BI379" i="522"/>
  <c r="ED378" i="522"/>
  <c r="EC378" i="522"/>
  <c r="DP378" i="522"/>
  <c r="DD378" i="522" s="1"/>
  <c r="BC378" i="522" s="1"/>
  <c r="DL378" i="522"/>
  <c r="DH378" i="522"/>
  <c r="CY378" i="522"/>
  <c r="CU378" i="522"/>
  <c r="CQ378" i="522"/>
  <c r="CH378" i="522"/>
  <c r="CD378" i="522"/>
  <c r="BZ378" i="522"/>
  <c r="BQ378" i="522"/>
  <c r="BM378" i="522"/>
  <c r="BI378" i="522"/>
  <c r="ED375" i="522"/>
  <c r="EC375" i="522"/>
  <c r="DP375" i="522"/>
  <c r="DL375" i="522"/>
  <c r="DH375" i="522"/>
  <c r="CY375" i="522"/>
  <c r="CU375" i="522"/>
  <c r="CQ375" i="522"/>
  <c r="CH375" i="522"/>
  <c r="CD375" i="522"/>
  <c r="BZ375" i="522"/>
  <c r="BQ375" i="522"/>
  <c r="BM375" i="522"/>
  <c r="BI375" i="522"/>
  <c r="BA375" i="522"/>
  <c r="CL375" i="522" s="1"/>
  <c r="ED374" i="522"/>
  <c r="EC374" i="522"/>
  <c r="DP374" i="522"/>
  <c r="DD374" i="522" s="1"/>
  <c r="BC374" i="522" s="1"/>
  <c r="DL374" i="522"/>
  <c r="DH374" i="522"/>
  <c r="CY374" i="522"/>
  <c r="CU374" i="522"/>
  <c r="CQ374" i="522"/>
  <c r="CH374" i="522"/>
  <c r="CD374" i="522"/>
  <c r="BZ374" i="522"/>
  <c r="BQ374" i="522"/>
  <c r="BM374" i="522"/>
  <c r="BI374" i="522"/>
  <c r="ED371" i="522"/>
  <c r="EC371" i="522"/>
  <c r="DP371" i="522"/>
  <c r="DL371" i="522"/>
  <c r="DH371" i="522"/>
  <c r="CY371" i="522"/>
  <c r="CU371" i="522"/>
  <c r="CQ371" i="522"/>
  <c r="CH371" i="522"/>
  <c r="CD371" i="522"/>
  <c r="BZ371" i="522"/>
  <c r="BQ371" i="522"/>
  <c r="BM371" i="522"/>
  <c r="BI371" i="522"/>
  <c r="ED370" i="522"/>
  <c r="EC370" i="522"/>
  <c r="DP370" i="522"/>
  <c r="DL370" i="522"/>
  <c r="DH370" i="522"/>
  <c r="CY370" i="522"/>
  <c r="CU370" i="522"/>
  <c r="CQ370" i="522"/>
  <c r="CH370" i="522"/>
  <c r="CD370" i="522"/>
  <c r="BZ370" i="522"/>
  <c r="BQ370" i="522"/>
  <c r="BM370" i="522"/>
  <c r="BI370" i="522"/>
  <c r="ED367" i="522"/>
  <c r="EC367" i="522"/>
  <c r="DP367" i="522"/>
  <c r="DL367" i="522"/>
  <c r="DH367" i="522"/>
  <c r="CY367" i="522"/>
  <c r="CU367" i="522"/>
  <c r="CQ367" i="522"/>
  <c r="CH367" i="522"/>
  <c r="CD367" i="522"/>
  <c r="BZ367" i="522"/>
  <c r="BQ367" i="522"/>
  <c r="BM367" i="522"/>
  <c r="BI367" i="522"/>
  <c r="BA367" i="522"/>
  <c r="CL367" i="522" s="1"/>
  <c r="ED366" i="522"/>
  <c r="EC366" i="522"/>
  <c r="DP366" i="522"/>
  <c r="DL366" i="522"/>
  <c r="DH366" i="522"/>
  <c r="CY366" i="522"/>
  <c r="CU366" i="522"/>
  <c r="CQ366" i="522"/>
  <c r="CH366" i="522"/>
  <c r="CD366" i="522"/>
  <c r="BZ366" i="522"/>
  <c r="BQ366" i="522"/>
  <c r="BM366" i="522"/>
  <c r="BI366" i="522"/>
  <c r="ED363" i="522"/>
  <c r="EC363" i="522"/>
  <c r="DP363" i="522"/>
  <c r="DL363" i="522"/>
  <c r="DH363" i="522"/>
  <c r="CY363" i="522"/>
  <c r="CU363" i="522"/>
  <c r="CQ363" i="522"/>
  <c r="CH363" i="522"/>
  <c r="CD363" i="522"/>
  <c r="BZ363" i="522"/>
  <c r="BQ363" i="522"/>
  <c r="BM363" i="522"/>
  <c r="BI363" i="522"/>
  <c r="ED362" i="522"/>
  <c r="EC362" i="522"/>
  <c r="DP362" i="522"/>
  <c r="DL362" i="522"/>
  <c r="DH362" i="522"/>
  <c r="CY362" i="522"/>
  <c r="CU362" i="522"/>
  <c r="CQ362" i="522"/>
  <c r="CH362" i="522"/>
  <c r="CD362" i="522"/>
  <c r="BZ362" i="522"/>
  <c r="BQ362" i="522"/>
  <c r="BM362" i="522"/>
  <c r="BI362" i="522"/>
  <c r="ED359" i="522"/>
  <c r="EC359" i="522"/>
  <c r="DP359" i="522"/>
  <c r="DL359" i="522"/>
  <c r="DH359" i="522"/>
  <c r="CY359" i="522"/>
  <c r="CU359" i="522"/>
  <c r="CQ359" i="522"/>
  <c r="CH359" i="522"/>
  <c r="CD359" i="522"/>
  <c r="BZ359" i="522"/>
  <c r="BQ359" i="522"/>
  <c r="BM359" i="522"/>
  <c r="BI359" i="522"/>
  <c r="BA359" i="522"/>
  <c r="CL359" i="522" s="1"/>
  <c r="ED358" i="522"/>
  <c r="EC358" i="522"/>
  <c r="DP358" i="522"/>
  <c r="DD358" i="522" s="1"/>
  <c r="BC358" i="522" s="1"/>
  <c r="DL358" i="522"/>
  <c r="DH358" i="522"/>
  <c r="CY358" i="522"/>
  <c r="CU358" i="522"/>
  <c r="CQ358" i="522"/>
  <c r="CH358" i="522"/>
  <c r="CD358" i="522"/>
  <c r="BZ358" i="522"/>
  <c r="BQ358" i="522"/>
  <c r="BM358" i="522"/>
  <c r="BI358" i="522"/>
  <c r="ED355" i="522"/>
  <c r="EC355" i="522"/>
  <c r="DP355" i="522"/>
  <c r="DL355" i="522"/>
  <c r="DH355" i="522"/>
  <c r="CY355" i="522"/>
  <c r="CU355" i="522"/>
  <c r="CQ355" i="522"/>
  <c r="CH355" i="522"/>
  <c r="CD355" i="522"/>
  <c r="BZ355" i="522"/>
  <c r="BQ355" i="522"/>
  <c r="BM355" i="522"/>
  <c r="BI355" i="522"/>
  <c r="ED354" i="522"/>
  <c r="EC354" i="522"/>
  <c r="DP354" i="522"/>
  <c r="DD354" i="522" s="1"/>
  <c r="BC354" i="522" s="1"/>
  <c r="DL354" i="522"/>
  <c r="DH354" i="522"/>
  <c r="CY354" i="522"/>
  <c r="CU354" i="522"/>
  <c r="CQ354" i="522"/>
  <c r="CH354" i="522"/>
  <c r="CD354" i="522"/>
  <c r="BZ354" i="522"/>
  <c r="BQ354" i="522"/>
  <c r="BM354" i="522"/>
  <c r="BI354" i="522"/>
  <c r="ED351" i="522"/>
  <c r="EC351" i="522"/>
  <c r="DP351" i="522"/>
  <c r="DL351" i="522"/>
  <c r="DH351" i="522"/>
  <c r="CY351" i="522"/>
  <c r="CU351" i="522"/>
  <c r="CQ351" i="522"/>
  <c r="CH351" i="522"/>
  <c r="CD351" i="522"/>
  <c r="BZ351" i="522"/>
  <c r="BQ351" i="522"/>
  <c r="BM351" i="522"/>
  <c r="BI351" i="522"/>
  <c r="BA351" i="522"/>
  <c r="CL351" i="522" s="1"/>
  <c r="ED350" i="522"/>
  <c r="EC350" i="522"/>
  <c r="DP350" i="522"/>
  <c r="DD350" i="522" s="1"/>
  <c r="BC350" i="522" s="1"/>
  <c r="DL350" i="522"/>
  <c r="DH350" i="522"/>
  <c r="CY350" i="522"/>
  <c r="CU350" i="522"/>
  <c r="CQ350" i="522"/>
  <c r="CH350" i="522"/>
  <c r="CD350" i="522"/>
  <c r="BZ350" i="522"/>
  <c r="BQ350" i="522"/>
  <c r="BM350" i="522"/>
  <c r="BI350" i="522"/>
  <c r="ED347" i="522"/>
  <c r="EC347" i="522"/>
  <c r="DP347" i="522"/>
  <c r="DL347" i="522"/>
  <c r="DH347" i="522"/>
  <c r="CY347" i="522"/>
  <c r="CU347" i="522"/>
  <c r="CQ347" i="522"/>
  <c r="CH347" i="522"/>
  <c r="CD347" i="522"/>
  <c r="BZ347" i="522"/>
  <c r="BQ347" i="522"/>
  <c r="BM347" i="522"/>
  <c r="BI347" i="522"/>
  <c r="ED346" i="522"/>
  <c r="EC346" i="522"/>
  <c r="DP346" i="522"/>
  <c r="DD346" i="522" s="1"/>
  <c r="BC346" i="522" s="1"/>
  <c r="DL346" i="522"/>
  <c r="DH346" i="522"/>
  <c r="CY346" i="522"/>
  <c r="CU346" i="522"/>
  <c r="CQ346" i="522"/>
  <c r="CH346" i="522"/>
  <c r="CD346" i="522"/>
  <c r="BZ346" i="522"/>
  <c r="BQ346" i="522"/>
  <c r="BM346" i="522"/>
  <c r="BI346" i="522"/>
  <c r="ED343" i="522"/>
  <c r="EC343" i="522"/>
  <c r="DP343" i="522"/>
  <c r="DL343" i="522"/>
  <c r="DH343" i="522"/>
  <c r="CY343" i="522"/>
  <c r="CU343" i="522"/>
  <c r="CQ343" i="522"/>
  <c r="CH343" i="522"/>
  <c r="CD343" i="522"/>
  <c r="BZ343" i="522"/>
  <c r="BQ343" i="522"/>
  <c r="BM343" i="522"/>
  <c r="BI343" i="522"/>
  <c r="BA343" i="522"/>
  <c r="CL343" i="522" s="1"/>
  <c r="ED342" i="522"/>
  <c r="EC342" i="522"/>
  <c r="DP342" i="522"/>
  <c r="DD342" i="522" s="1"/>
  <c r="BC342" i="522" s="1"/>
  <c r="DL342" i="522"/>
  <c r="DH342" i="522"/>
  <c r="CY342" i="522"/>
  <c r="CU342" i="522"/>
  <c r="CQ342" i="522"/>
  <c r="CH342" i="522"/>
  <c r="CD342" i="522"/>
  <c r="BZ342" i="522"/>
  <c r="BQ342" i="522"/>
  <c r="BM342" i="522"/>
  <c r="BI342" i="522"/>
  <c r="ED339" i="522"/>
  <c r="EC339" i="522"/>
  <c r="DP339" i="522"/>
  <c r="DL339" i="522"/>
  <c r="DH339" i="522"/>
  <c r="CY339" i="522"/>
  <c r="CU339" i="522"/>
  <c r="CQ339" i="522"/>
  <c r="CH339" i="522"/>
  <c r="CD339" i="522"/>
  <c r="BZ339" i="522"/>
  <c r="BQ339" i="522"/>
  <c r="BM339" i="522"/>
  <c r="BI339" i="522"/>
  <c r="ED338" i="522"/>
  <c r="EC338" i="522"/>
  <c r="DP338" i="522"/>
  <c r="DL338" i="522"/>
  <c r="DH338" i="522"/>
  <c r="CY338" i="522"/>
  <c r="CM338" i="522" s="1"/>
  <c r="BB338" i="522" s="1"/>
  <c r="DC338" i="522" s="1"/>
  <c r="CU338" i="522"/>
  <c r="CQ338" i="522"/>
  <c r="CH338" i="522"/>
  <c r="CD338" i="522"/>
  <c r="BZ338" i="522"/>
  <c r="BQ338" i="522"/>
  <c r="BM338" i="522"/>
  <c r="BI338" i="522"/>
  <c r="ED335" i="522"/>
  <c r="EC335" i="522"/>
  <c r="DP335" i="522"/>
  <c r="DL335" i="522"/>
  <c r="DH335" i="522"/>
  <c r="CY335" i="522"/>
  <c r="CU335" i="522"/>
  <c r="CQ335" i="522"/>
  <c r="CH335" i="522"/>
  <c r="CD335" i="522"/>
  <c r="BZ335" i="522"/>
  <c r="BQ335" i="522"/>
  <c r="BM335" i="522"/>
  <c r="BI335" i="522"/>
  <c r="ED334" i="522"/>
  <c r="EC334" i="522"/>
  <c r="DP334" i="522"/>
  <c r="DL334" i="522"/>
  <c r="DH334" i="522"/>
  <c r="CY334" i="522"/>
  <c r="CU334" i="522"/>
  <c r="CQ334" i="522"/>
  <c r="CH334" i="522"/>
  <c r="CD334" i="522"/>
  <c r="BZ334" i="522"/>
  <c r="BQ334" i="522"/>
  <c r="BM334" i="522"/>
  <c r="BI334" i="522"/>
  <c r="ED331" i="522"/>
  <c r="EC331" i="522"/>
  <c r="DP331" i="522"/>
  <c r="DL331" i="522"/>
  <c r="DH331" i="522"/>
  <c r="CY331" i="522"/>
  <c r="CU331" i="522"/>
  <c r="CQ331" i="522"/>
  <c r="CH331" i="522"/>
  <c r="CD331" i="522"/>
  <c r="BZ331" i="522"/>
  <c r="BQ331" i="522"/>
  <c r="BM331" i="522"/>
  <c r="BI331" i="522"/>
  <c r="ED330" i="522"/>
  <c r="EC330" i="522"/>
  <c r="DP330" i="522"/>
  <c r="DL330" i="522"/>
  <c r="DH330" i="522"/>
  <c r="CY330" i="522"/>
  <c r="CU330" i="522"/>
  <c r="CQ330" i="522"/>
  <c r="CH330" i="522"/>
  <c r="CD330" i="522"/>
  <c r="BZ330" i="522"/>
  <c r="BQ330" i="522"/>
  <c r="BM330" i="522"/>
  <c r="BI330" i="522"/>
  <c r="ED327" i="522"/>
  <c r="EC327" i="522"/>
  <c r="DP327" i="522"/>
  <c r="DL327" i="522"/>
  <c r="DH327" i="522"/>
  <c r="CY327" i="522"/>
  <c r="CU327" i="522"/>
  <c r="CQ327" i="522"/>
  <c r="CH327" i="522"/>
  <c r="CD327" i="522"/>
  <c r="BZ327" i="522"/>
  <c r="BQ327" i="522"/>
  <c r="BM327" i="522"/>
  <c r="BI327" i="522"/>
  <c r="ED326" i="522"/>
  <c r="EC326" i="522"/>
  <c r="DP326" i="522"/>
  <c r="DL326" i="522"/>
  <c r="DH326" i="522"/>
  <c r="CY326" i="522"/>
  <c r="CU326" i="522"/>
  <c r="CQ326" i="522"/>
  <c r="CH326" i="522"/>
  <c r="CD326" i="522"/>
  <c r="BZ326" i="522"/>
  <c r="BQ326" i="522"/>
  <c r="BM326" i="522"/>
  <c r="BI326" i="522"/>
  <c r="ED323" i="522"/>
  <c r="EC323" i="522"/>
  <c r="DP323" i="522"/>
  <c r="DL323" i="522"/>
  <c r="DH323" i="522"/>
  <c r="CY323" i="522"/>
  <c r="CU323" i="522"/>
  <c r="CQ323" i="522"/>
  <c r="CH323" i="522"/>
  <c r="CD323" i="522"/>
  <c r="BZ323" i="522"/>
  <c r="BQ323" i="522"/>
  <c r="BM323" i="522"/>
  <c r="BI323" i="522"/>
  <c r="ED322" i="522"/>
  <c r="EC322" i="522"/>
  <c r="DP322" i="522"/>
  <c r="DL322" i="522"/>
  <c r="DH322" i="522"/>
  <c r="CY322" i="522"/>
  <c r="CU322" i="522"/>
  <c r="CQ322" i="522"/>
  <c r="CH322" i="522"/>
  <c r="CD322" i="522"/>
  <c r="BZ322" i="522"/>
  <c r="BQ322" i="522"/>
  <c r="BM322" i="522"/>
  <c r="BI322" i="522"/>
  <c r="ED319" i="522"/>
  <c r="EC319" i="522"/>
  <c r="DP319" i="522"/>
  <c r="DL319" i="522"/>
  <c r="DH319" i="522"/>
  <c r="CY319" i="522"/>
  <c r="CU319" i="522"/>
  <c r="CQ319" i="522"/>
  <c r="CH319" i="522"/>
  <c r="CD319" i="522"/>
  <c r="BZ319" i="522"/>
  <c r="BQ319" i="522"/>
  <c r="BM319" i="522"/>
  <c r="BI319" i="522"/>
  <c r="ED318" i="522"/>
  <c r="EC318" i="522"/>
  <c r="DP318" i="522"/>
  <c r="DD318" i="522" s="1"/>
  <c r="BC318" i="522" s="1"/>
  <c r="DL318" i="522"/>
  <c r="DH318" i="522"/>
  <c r="CY318" i="522"/>
  <c r="CM318" i="522" s="1"/>
  <c r="BB318" i="522" s="1"/>
  <c r="DC318" i="522" s="1"/>
  <c r="CU318" i="522"/>
  <c r="CQ318" i="522"/>
  <c r="CH318" i="522"/>
  <c r="BV318" i="522" s="1"/>
  <c r="BA318" i="522" s="1"/>
  <c r="CL318" i="522" s="1"/>
  <c r="CD318" i="522"/>
  <c r="BZ318" i="522"/>
  <c r="BQ318" i="522"/>
  <c r="BM318" i="522"/>
  <c r="BI318" i="522"/>
  <c r="ED315" i="522"/>
  <c r="EC315" i="522"/>
  <c r="DP315" i="522"/>
  <c r="DL315" i="522"/>
  <c r="DH315" i="522"/>
  <c r="CY315" i="522"/>
  <c r="CU315" i="522"/>
  <c r="CQ315" i="522"/>
  <c r="CH315" i="522"/>
  <c r="CD315" i="522"/>
  <c r="BZ315" i="522"/>
  <c r="BQ315" i="522"/>
  <c r="BM315" i="522"/>
  <c r="BI315" i="522"/>
  <c r="AZ315" i="522"/>
  <c r="BU315" i="522" s="1"/>
  <c r="ED314" i="522"/>
  <c r="EC314" i="522"/>
  <c r="DP314" i="522"/>
  <c r="DL314" i="522"/>
  <c r="DH314" i="522"/>
  <c r="CY314" i="522"/>
  <c r="CU314" i="522"/>
  <c r="CQ314" i="522"/>
  <c r="CH314" i="522"/>
  <c r="CD314" i="522"/>
  <c r="BZ314" i="522"/>
  <c r="BQ314" i="522"/>
  <c r="BE314" i="522" s="1"/>
  <c r="AZ314" i="522" s="1"/>
  <c r="BU314" i="522" s="1"/>
  <c r="BM314" i="522"/>
  <c r="BI314" i="522"/>
  <c r="ED311" i="522"/>
  <c r="EC311" i="522"/>
  <c r="DP311" i="522"/>
  <c r="DL311" i="522"/>
  <c r="DH311" i="522"/>
  <c r="CY311" i="522"/>
  <c r="CU311" i="522"/>
  <c r="CQ311" i="522"/>
  <c r="CH311" i="522"/>
  <c r="CD311" i="522"/>
  <c r="BZ311" i="522"/>
  <c r="BQ311" i="522"/>
  <c r="BM311" i="522"/>
  <c r="BI311" i="522"/>
  <c r="ED310" i="522"/>
  <c r="EC310" i="522"/>
  <c r="DP310" i="522"/>
  <c r="DL310" i="522"/>
  <c r="DH310" i="522"/>
  <c r="CY310" i="522"/>
  <c r="CU310" i="522"/>
  <c r="CQ310" i="522"/>
  <c r="CH310" i="522"/>
  <c r="CD310" i="522"/>
  <c r="BZ310" i="522"/>
  <c r="BQ310" i="522"/>
  <c r="BM310" i="522"/>
  <c r="BI310" i="522"/>
  <c r="ED307" i="522"/>
  <c r="EC307" i="522"/>
  <c r="DP307" i="522"/>
  <c r="DL307" i="522"/>
  <c r="DH307" i="522"/>
  <c r="CY307" i="522"/>
  <c r="CU307" i="522"/>
  <c r="CQ307" i="522"/>
  <c r="CH307" i="522"/>
  <c r="CD307" i="522"/>
  <c r="BZ307" i="522"/>
  <c r="BQ307" i="522"/>
  <c r="BM307" i="522"/>
  <c r="BI307" i="522"/>
  <c r="BA307" i="522"/>
  <c r="CL307" i="522" s="1"/>
  <c r="ED306" i="522"/>
  <c r="EC306" i="522"/>
  <c r="DP306" i="522"/>
  <c r="DD306" i="522" s="1"/>
  <c r="BC306" i="522" s="1"/>
  <c r="DL306" i="522"/>
  <c r="DH306" i="522"/>
  <c r="CY306" i="522"/>
  <c r="CM306" i="522" s="1"/>
  <c r="BB306" i="522" s="1"/>
  <c r="DC306" i="522" s="1"/>
  <c r="CU306" i="522"/>
  <c r="CQ306" i="522"/>
  <c r="CH306" i="522"/>
  <c r="BV306" i="522" s="1"/>
  <c r="BA306" i="522" s="1"/>
  <c r="CL306" i="522" s="1"/>
  <c r="CD306" i="522"/>
  <c r="BZ306" i="522"/>
  <c r="BQ306" i="522"/>
  <c r="BM306" i="522"/>
  <c r="BI306" i="522"/>
  <c r="ED303" i="522"/>
  <c r="EC303" i="522"/>
  <c r="DP303" i="522"/>
  <c r="DL303" i="522"/>
  <c r="DH303" i="522"/>
  <c r="CY303" i="522"/>
  <c r="CU303" i="522"/>
  <c r="CQ303" i="522"/>
  <c r="CH303" i="522"/>
  <c r="CD303" i="522"/>
  <c r="BZ303" i="522"/>
  <c r="BQ303" i="522"/>
  <c r="BM303" i="522"/>
  <c r="BI303" i="522"/>
  <c r="ED302" i="522"/>
  <c r="EC302" i="522"/>
  <c r="DP302" i="522"/>
  <c r="DD302" i="522" s="1"/>
  <c r="BC302" i="522" s="1"/>
  <c r="DL302" i="522"/>
  <c r="DH302" i="522"/>
  <c r="CY302" i="522"/>
  <c r="CU302" i="522"/>
  <c r="CQ302" i="522"/>
  <c r="CH302" i="522"/>
  <c r="CD302" i="522"/>
  <c r="BZ302" i="522"/>
  <c r="BQ302" i="522"/>
  <c r="BM302" i="522"/>
  <c r="BI302" i="522"/>
  <c r="ED299" i="522"/>
  <c r="EC299" i="522"/>
  <c r="DP299" i="522"/>
  <c r="DD299" i="522" s="1"/>
  <c r="BC299" i="522" s="1"/>
  <c r="DL299" i="522"/>
  <c r="DH299" i="522"/>
  <c r="CY299" i="522"/>
  <c r="CU299" i="522"/>
  <c r="CQ299" i="522"/>
  <c r="CH299" i="522"/>
  <c r="CD299" i="522"/>
  <c r="BZ299" i="522"/>
  <c r="BQ299" i="522"/>
  <c r="BM299" i="522"/>
  <c r="BI299" i="522"/>
  <c r="BB299" i="522"/>
  <c r="DC299" i="522" s="1"/>
  <c r="ED298" i="522"/>
  <c r="EC298" i="522"/>
  <c r="DP298" i="522"/>
  <c r="DL298" i="522"/>
  <c r="DH298" i="522"/>
  <c r="CY298" i="522"/>
  <c r="CU298" i="522"/>
  <c r="CQ298" i="522"/>
  <c r="CH298" i="522"/>
  <c r="CD298" i="522"/>
  <c r="BZ298" i="522"/>
  <c r="BQ298" i="522"/>
  <c r="BM298" i="522"/>
  <c r="BI298" i="522"/>
  <c r="ED295" i="522"/>
  <c r="EC295" i="522"/>
  <c r="DP295" i="522"/>
  <c r="DL295" i="522"/>
  <c r="DH295" i="522"/>
  <c r="CY295" i="522"/>
  <c r="CM295" i="522" s="1"/>
  <c r="BB295" i="522" s="1"/>
  <c r="DC295" i="522" s="1"/>
  <c r="CU295" i="522"/>
  <c r="CQ295" i="522"/>
  <c r="CH295" i="522"/>
  <c r="CD295" i="522"/>
  <c r="BZ295" i="522"/>
  <c r="BQ295" i="522"/>
  <c r="BM295" i="522"/>
  <c r="BI295" i="522"/>
  <c r="ED294" i="522"/>
  <c r="EC294" i="522"/>
  <c r="DP294" i="522"/>
  <c r="DD294" i="522" s="1"/>
  <c r="BC294" i="522" s="1"/>
  <c r="DL294" i="522"/>
  <c r="DH294" i="522"/>
  <c r="CY294" i="522"/>
  <c r="CU294" i="522"/>
  <c r="CQ294" i="522"/>
  <c r="CH294" i="522"/>
  <c r="CD294" i="522"/>
  <c r="BZ294" i="522"/>
  <c r="BQ294" i="522"/>
  <c r="BM294" i="522"/>
  <c r="BI294" i="522"/>
  <c r="ED291" i="522"/>
  <c r="EC291" i="522"/>
  <c r="DP291" i="522"/>
  <c r="DL291" i="522"/>
  <c r="DH291" i="522"/>
  <c r="CY291" i="522"/>
  <c r="CU291" i="522"/>
  <c r="CQ291" i="522"/>
  <c r="CH291" i="522"/>
  <c r="CD291" i="522"/>
  <c r="BZ291" i="522"/>
  <c r="BQ291" i="522"/>
  <c r="BM291" i="522"/>
  <c r="BI291" i="522"/>
  <c r="ED290" i="522"/>
  <c r="EC290" i="522"/>
  <c r="DP290" i="522"/>
  <c r="DL290" i="522"/>
  <c r="DH290" i="522"/>
  <c r="CY290" i="522"/>
  <c r="CU290" i="522"/>
  <c r="CQ290" i="522"/>
  <c r="CH290" i="522"/>
  <c r="CD290" i="522"/>
  <c r="BZ290" i="522"/>
  <c r="BQ290" i="522"/>
  <c r="BM290" i="522"/>
  <c r="BI290" i="522"/>
  <c r="ED287" i="522"/>
  <c r="EC287" i="522"/>
  <c r="DP287" i="522"/>
  <c r="DL287" i="522"/>
  <c r="DH287" i="522"/>
  <c r="CY287" i="522"/>
  <c r="CU287" i="522"/>
  <c r="CQ287" i="522"/>
  <c r="CH287" i="522"/>
  <c r="CD287" i="522"/>
  <c r="BZ287" i="522"/>
  <c r="BQ287" i="522"/>
  <c r="BM287" i="522"/>
  <c r="BI287" i="522"/>
  <c r="ED286" i="522"/>
  <c r="EC286" i="522"/>
  <c r="DP286" i="522"/>
  <c r="DL286" i="522"/>
  <c r="DH286" i="522"/>
  <c r="CY286" i="522"/>
  <c r="CU286" i="522"/>
  <c r="CQ286" i="522"/>
  <c r="CH286" i="522"/>
  <c r="CD286" i="522"/>
  <c r="BZ286" i="522"/>
  <c r="BQ286" i="522"/>
  <c r="BM286" i="522"/>
  <c r="BI286" i="522"/>
  <c r="ED283" i="522"/>
  <c r="EC283" i="522"/>
  <c r="DP283" i="522"/>
  <c r="DL283" i="522"/>
  <c r="DH283" i="522"/>
  <c r="CY283" i="522"/>
  <c r="CU283" i="522"/>
  <c r="CQ283" i="522"/>
  <c r="CH283" i="522"/>
  <c r="CD283" i="522"/>
  <c r="BZ283" i="522"/>
  <c r="BQ283" i="522"/>
  <c r="BM283" i="522"/>
  <c r="BI283" i="522"/>
  <c r="ED282" i="522"/>
  <c r="EC282" i="522"/>
  <c r="DP282" i="522"/>
  <c r="DD282" i="522" s="1"/>
  <c r="BC282" i="522" s="1"/>
  <c r="DL282" i="522"/>
  <c r="DH282" i="522"/>
  <c r="CY282" i="522"/>
  <c r="CU282" i="522"/>
  <c r="CQ282" i="522"/>
  <c r="CH282" i="522"/>
  <c r="CD282" i="522"/>
  <c r="BZ282" i="522"/>
  <c r="BQ282" i="522"/>
  <c r="BM282" i="522"/>
  <c r="BI282" i="522"/>
  <c r="BB282" i="522"/>
  <c r="DC282" i="522" s="1"/>
  <c r="ED279" i="522"/>
  <c r="EC279" i="522"/>
  <c r="DP279" i="522"/>
  <c r="DL279" i="522"/>
  <c r="DH279" i="522"/>
  <c r="CY279" i="522"/>
  <c r="CU279" i="522"/>
  <c r="CQ279" i="522"/>
  <c r="CH279" i="522"/>
  <c r="CD279" i="522"/>
  <c r="BZ279" i="522"/>
  <c r="BQ279" i="522"/>
  <c r="BM279" i="522"/>
  <c r="BI279" i="522"/>
  <c r="ED278" i="522"/>
  <c r="EC278" i="522"/>
  <c r="DP278" i="522"/>
  <c r="DL278" i="522"/>
  <c r="DH278" i="522"/>
  <c r="CY278" i="522"/>
  <c r="CU278" i="522"/>
  <c r="CQ278" i="522"/>
  <c r="CH278" i="522"/>
  <c r="CD278" i="522"/>
  <c r="BZ278" i="522"/>
  <c r="BQ278" i="522"/>
  <c r="BM278" i="522"/>
  <c r="BI278" i="522"/>
  <c r="ED275" i="522"/>
  <c r="EC275" i="522"/>
  <c r="DP275" i="522"/>
  <c r="DL275" i="522"/>
  <c r="DH275" i="522"/>
  <c r="CY275" i="522"/>
  <c r="CU275" i="522"/>
  <c r="CQ275" i="522"/>
  <c r="CH275" i="522"/>
  <c r="CD275" i="522"/>
  <c r="BZ275" i="522"/>
  <c r="BQ275" i="522"/>
  <c r="BM275" i="522"/>
  <c r="BI275" i="522"/>
  <c r="ED274" i="522"/>
  <c r="EC274" i="522"/>
  <c r="DP274" i="522"/>
  <c r="DL274" i="522"/>
  <c r="DH274" i="522"/>
  <c r="DC274" i="522"/>
  <c r="CY274" i="522"/>
  <c r="CU274" i="522"/>
  <c r="CQ274" i="522"/>
  <c r="CL274" i="522"/>
  <c r="CH274" i="522"/>
  <c r="CD274" i="522"/>
  <c r="BZ274" i="522"/>
  <c r="BU274" i="522"/>
  <c r="BQ274" i="522"/>
  <c r="BM274" i="522"/>
  <c r="BI274" i="522"/>
  <c r="BC274" i="522"/>
  <c r="ED271" i="522"/>
  <c r="EC271" i="522"/>
  <c r="DP271" i="522"/>
  <c r="DL271" i="522"/>
  <c r="DH271" i="522"/>
  <c r="CY271" i="522"/>
  <c r="CU271" i="522"/>
  <c r="CQ271" i="522"/>
  <c r="CH271" i="522"/>
  <c r="CD271" i="522"/>
  <c r="BZ271" i="522"/>
  <c r="BQ271" i="522"/>
  <c r="BM271" i="522"/>
  <c r="BI271" i="522"/>
  <c r="ED270" i="522"/>
  <c r="EC270" i="522"/>
  <c r="DP270" i="522"/>
  <c r="DL270" i="522"/>
  <c r="DH270" i="522"/>
  <c r="CY270" i="522"/>
  <c r="CU270" i="522"/>
  <c r="CQ270" i="522"/>
  <c r="CH270" i="522"/>
  <c r="CD270" i="522"/>
  <c r="BZ270" i="522"/>
  <c r="BQ270" i="522"/>
  <c r="BM270" i="522"/>
  <c r="BI270" i="522"/>
  <c r="ED267" i="522"/>
  <c r="EC267" i="522"/>
  <c r="DP267" i="522"/>
  <c r="DL267" i="522"/>
  <c r="DH267" i="522"/>
  <c r="CY267" i="522"/>
  <c r="CU267" i="522"/>
  <c r="CQ267" i="522"/>
  <c r="CH267" i="522"/>
  <c r="CD267" i="522"/>
  <c r="BZ267" i="522"/>
  <c r="BQ267" i="522"/>
  <c r="BM267" i="522"/>
  <c r="BI267" i="522"/>
  <c r="BA267" i="522"/>
  <c r="CL267" i="522" s="1"/>
  <c r="ED266" i="522"/>
  <c r="EC266" i="522"/>
  <c r="DP266" i="522"/>
  <c r="DL266" i="522"/>
  <c r="DH266" i="522"/>
  <c r="CY266" i="522"/>
  <c r="CU266" i="522"/>
  <c r="CQ266" i="522"/>
  <c r="CH266" i="522"/>
  <c r="CD266" i="522"/>
  <c r="BZ266" i="522"/>
  <c r="BQ266" i="522"/>
  <c r="BM266" i="522"/>
  <c r="BI266" i="522"/>
  <c r="ED263" i="522"/>
  <c r="EC263" i="522"/>
  <c r="DP263" i="522"/>
  <c r="DL263" i="522"/>
  <c r="DH263" i="522"/>
  <c r="CY263" i="522"/>
  <c r="CU263" i="522"/>
  <c r="CQ263" i="522"/>
  <c r="CH263" i="522"/>
  <c r="CD263" i="522"/>
  <c r="BZ263" i="522"/>
  <c r="BQ263" i="522"/>
  <c r="BM263" i="522"/>
  <c r="BI263" i="522"/>
  <c r="ED262" i="522"/>
  <c r="EC262" i="522"/>
  <c r="DP262" i="522"/>
  <c r="DL262" i="522"/>
  <c r="DH262" i="522"/>
  <c r="CY262" i="522"/>
  <c r="CU262" i="522"/>
  <c r="CQ262" i="522"/>
  <c r="CH262" i="522"/>
  <c r="CD262" i="522"/>
  <c r="BZ262" i="522"/>
  <c r="BQ262" i="522"/>
  <c r="BM262" i="522"/>
  <c r="BI262" i="522"/>
  <c r="AZ262" i="522"/>
  <c r="BU262" i="522" s="1"/>
  <c r="ED259" i="522"/>
  <c r="EC259" i="522"/>
  <c r="DP259" i="522"/>
  <c r="DL259" i="522"/>
  <c r="DH259" i="522"/>
  <c r="CY259" i="522"/>
  <c r="CU259" i="522"/>
  <c r="CQ259" i="522"/>
  <c r="CH259" i="522"/>
  <c r="CD259" i="522"/>
  <c r="BZ259" i="522"/>
  <c r="BQ259" i="522"/>
  <c r="BE259" i="522" s="1"/>
  <c r="AZ259" i="522" s="1"/>
  <c r="BU259" i="522" s="1"/>
  <c r="BM259" i="522"/>
  <c r="BI259" i="522"/>
  <c r="ED258" i="522"/>
  <c r="EC258" i="522"/>
  <c r="DP258" i="522"/>
  <c r="DL258" i="522"/>
  <c r="DH258" i="522"/>
  <c r="CY258" i="522"/>
  <c r="CU258" i="522"/>
  <c r="CQ258" i="522"/>
  <c r="CH258" i="522"/>
  <c r="CD258" i="522"/>
  <c r="BZ258" i="522"/>
  <c r="BQ258" i="522"/>
  <c r="BM258" i="522"/>
  <c r="BI258" i="522"/>
  <c r="ED255" i="522"/>
  <c r="EC255" i="522"/>
  <c r="DP255" i="522"/>
  <c r="DL255" i="522"/>
  <c r="DH255" i="522"/>
  <c r="CY255" i="522"/>
  <c r="CM255" i="522" s="1"/>
  <c r="BB255" i="522" s="1"/>
  <c r="DC255" i="522" s="1"/>
  <c r="CU255" i="522"/>
  <c r="CQ255" i="522"/>
  <c r="CH255" i="522"/>
  <c r="CD255" i="522"/>
  <c r="BZ255" i="522"/>
  <c r="BQ255" i="522"/>
  <c r="BM255" i="522"/>
  <c r="BI255" i="522"/>
  <c r="ED254" i="522"/>
  <c r="EC254" i="522"/>
  <c r="DP254" i="522"/>
  <c r="DL254" i="522"/>
  <c r="DH254" i="522"/>
  <c r="CY254" i="522"/>
  <c r="CU254" i="522"/>
  <c r="CQ254" i="522"/>
  <c r="CH254" i="522"/>
  <c r="CD254" i="522"/>
  <c r="BZ254" i="522"/>
  <c r="BQ254" i="522"/>
  <c r="BM254" i="522"/>
  <c r="BI254" i="522"/>
  <c r="ED251" i="522"/>
  <c r="EC251" i="522"/>
  <c r="DP251" i="522"/>
  <c r="DL251" i="522"/>
  <c r="DH251" i="522"/>
  <c r="CY251" i="522"/>
  <c r="CU251" i="522"/>
  <c r="CQ251" i="522"/>
  <c r="CH251" i="522"/>
  <c r="CD251" i="522"/>
  <c r="BZ251" i="522"/>
  <c r="BQ251" i="522"/>
  <c r="BM251" i="522"/>
  <c r="BI251" i="522"/>
  <c r="ED250" i="522"/>
  <c r="EC250" i="522"/>
  <c r="DP250" i="522"/>
  <c r="DL250" i="522"/>
  <c r="DH250" i="522"/>
  <c r="CY250" i="522"/>
  <c r="CU250" i="522"/>
  <c r="CQ250" i="522"/>
  <c r="CH250" i="522"/>
  <c r="CD250" i="522"/>
  <c r="BZ250" i="522"/>
  <c r="BQ250" i="522"/>
  <c r="BM250" i="522"/>
  <c r="BI250" i="522"/>
  <c r="ED247" i="522"/>
  <c r="EC247" i="522"/>
  <c r="DP247" i="522"/>
  <c r="DL247" i="522"/>
  <c r="DH247" i="522"/>
  <c r="CY247" i="522"/>
  <c r="CU247" i="522"/>
  <c r="CQ247" i="522"/>
  <c r="CH247" i="522"/>
  <c r="CD247" i="522"/>
  <c r="BZ247" i="522"/>
  <c r="BQ247" i="522"/>
  <c r="BM247" i="522"/>
  <c r="BI247" i="522"/>
  <c r="ED246" i="522"/>
  <c r="EC246" i="522"/>
  <c r="DP246" i="522"/>
  <c r="DL246" i="522"/>
  <c r="DH246" i="522"/>
  <c r="CY246" i="522"/>
  <c r="CU246" i="522"/>
  <c r="CQ246" i="522"/>
  <c r="CH246" i="522"/>
  <c r="CD246" i="522"/>
  <c r="BZ246" i="522"/>
  <c r="BQ246" i="522"/>
  <c r="BM246" i="522"/>
  <c r="BI246" i="522"/>
  <c r="ED243" i="522"/>
  <c r="EC243" i="522"/>
  <c r="DP243" i="522"/>
  <c r="DL243" i="522"/>
  <c r="DH243" i="522"/>
  <c r="CY243" i="522"/>
  <c r="CU243" i="522"/>
  <c r="CQ243" i="522"/>
  <c r="CH243" i="522"/>
  <c r="CD243" i="522"/>
  <c r="BZ243" i="522"/>
  <c r="BQ243" i="522"/>
  <c r="BM243" i="522"/>
  <c r="BI243" i="522"/>
  <c r="ED242" i="522"/>
  <c r="EC242" i="522"/>
  <c r="DP242" i="522"/>
  <c r="DL242" i="522"/>
  <c r="DH242" i="522"/>
  <c r="DC242" i="522"/>
  <c r="CY242" i="522"/>
  <c r="CU242" i="522"/>
  <c r="CQ242" i="522"/>
  <c r="CL242" i="522"/>
  <c r="CH242" i="522"/>
  <c r="CD242" i="522"/>
  <c r="BZ242" i="522"/>
  <c r="BU242" i="522"/>
  <c r="BQ242" i="522"/>
  <c r="BM242" i="522"/>
  <c r="BI242" i="522"/>
  <c r="BC242" i="522"/>
  <c r="ED239" i="522"/>
  <c r="EC239" i="522"/>
  <c r="DP239" i="522"/>
  <c r="DL239" i="522"/>
  <c r="DH239" i="522"/>
  <c r="CY239" i="522"/>
  <c r="CU239" i="522"/>
  <c r="CQ239" i="522"/>
  <c r="CH239" i="522"/>
  <c r="CD239" i="522"/>
  <c r="BZ239" i="522"/>
  <c r="BQ239" i="522"/>
  <c r="BM239" i="522"/>
  <c r="BI239" i="522"/>
  <c r="ED238" i="522"/>
  <c r="EC238" i="522"/>
  <c r="DP238" i="522"/>
  <c r="DL238" i="522"/>
  <c r="DH238" i="522"/>
  <c r="CY238" i="522"/>
  <c r="CU238" i="522"/>
  <c r="CQ238" i="522"/>
  <c r="CH238" i="522"/>
  <c r="CD238" i="522"/>
  <c r="BZ238" i="522"/>
  <c r="BQ238" i="522"/>
  <c r="BM238" i="522"/>
  <c r="BI238" i="522"/>
  <c r="ED235" i="522"/>
  <c r="EC235" i="522"/>
  <c r="DP235" i="522"/>
  <c r="DL235" i="522"/>
  <c r="DH235" i="522"/>
  <c r="CY235" i="522"/>
  <c r="CU235" i="522"/>
  <c r="CQ235" i="522"/>
  <c r="CH235" i="522"/>
  <c r="CD235" i="522"/>
  <c r="BZ235" i="522"/>
  <c r="BQ235" i="522"/>
  <c r="BM235" i="522"/>
  <c r="BI235" i="522"/>
  <c r="ED234" i="522"/>
  <c r="EC234" i="522"/>
  <c r="DP234" i="522"/>
  <c r="DL234" i="522"/>
  <c r="DH234" i="522"/>
  <c r="CY234" i="522"/>
  <c r="CU234" i="522"/>
  <c r="CQ234" i="522"/>
  <c r="CH234" i="522"/>
  <c r="CD234" i="522"/>
  <c r="BZ234" i="522"/>
  <c r="BQ234" i="522"/>
  <c r="BM234" i="522"/>
  <c r="BI234" i="522"/>
  <c r="ED231" i="522"/>
  <c r="EC231" i="522"/>
  <c r="DP231" i="522"/>
  <c r="DL231" i="522"/>
  <c r="DH231" i="522"/>
  <c r="CY231" i="522"/>
  <c r="CM231" i="522" s="1"/>
  <c r="BB231" i="522" s="1"/>
  <c r="DC231" i="522" s="1"/>
  <c r="CU231" i="522"/>
  <c r="CQ231" i="522"/>
  <c r="CH231" i="522"/>
  <c r="CD231" i="522"/>
  <c r="BZ231" i="522"/>
  <c r="BQ231" i="522"/>
  <c r="BM231" i="522"/>
  <c r="BI231" i="522"/>
  <c r="ED230" i="522"/>
  <c r="EC230" i="522"/>
  <c r="DP230" i="522"/>
  <c r="DL230" i="522"/>
  <c r="DH230" i="522"/>
  <c r="DC230" i="522"/>
  <c r="CY230" i="522"/>
  <c r="CU230" i="522"/>
  <c r="CQ230" i="522"/>
  <c r="CL230" i="522"/>
  <c r="CH230" i="522"/>
  <c r="CD230" i="522"/>
  <c r="BZ230" i="522"/>
  <c r="BU230" i="522"/>
  <c r="BQ230" i="522"/>
  <c r="BM230" i="522"/>
  <c r="BI230" i="522"/>
  <c r="BC230" i="522"/>
  <c r="ED227" i="522"/>
  <c r="EC227" i="522"/>
  <c r="DP227" i="522"/>
  <c r="DL227" i="522"/>
  <c r="DH227" i="522"/>
  <c r="CY227" i="522"/>
  <c r="CU227" i="522"/>
  <c r="CQ227" i="522"/>
  <c r="CH227" i="522"/>
  <c r="CD227" i="522"/>
  <c r="BZ227" i="522"/>
  <c r="BQ227" i="522"/>
  <c r="BM227" i="522"/>
  <c r="BI227" i="522"/>
  <c r="BA227" i="522"/>
  <c r="CL227" i="522" s="1"/>
  <c r="ED226" i="522"/>
  <c r="EC226" i="522"/>
  <c r="DP226" i="522"/>
  <c r="DL226" i="522"/>
  <c r="DH226" i="522"/>
  <c r="CY226" i="522"/>
  <c r="CU226" i="522"/>
  <c r="CQ226" i="522"/>
  <c r="CH226" i="522"/>
  <c r="CD226" i="522"/>
  <c r="BZ226" i="522"/>
  <c r="BQ226" i="522"/>
  <c r="BM226" i="522"/>
  <c r="BI226" i="522"/>
  <c r="AZ226" i="522"/>
  <c r="BU226" i="522" s="1"/>
  <c r="ED223" i="522"/>
  <c r="EC223" i="522"/>
  <c r="DP223" i="522"/>
  <c r="DL223" i="522"/>
  <c r="DH223" i="522"/>
  <c r="CY223" i="522"/>
  <c r="CU223" i="522"/>
  <c r="CQ223" i="522"/>
  <c r="CH223" i="522"/>
  <c r="CD223" i="522"/>
  <c r="BZ223" i="522"/>
  <c r="BQ223" i="522"/>
  <c r="BE223" i="522" s="1"/>
  <c r="AZ223" i="522" s="1"/>
  <c r="BU223" i="522" s="1"/>
  <c r="BM223" i="522"/>
  <c r="BI223" i="522"/>
  <c r="ED222" i="522"/>
  <c r="EC222" i="522"/>
  <c r="DP222" i="522"/>
  <c r="DL222" i="522"/>
  <c r="DH222" i="522"/>
  <c r="CY222" i="522"/>
  <c r="CU222" i="522"/>
  <c r="CQ222" i="522"/>
  <c r="CH222" i="522"/>
  <c r="CD222" i="522"/>
  <c r="BZ222" i="522"/>
  <c r="BQ222" i="522"/>
  <c r="BM222" i="522"/>
  <c r="BI222" i="522"/>
  <c r="ED219" i="522"/>
  <c r="EC219" i="522"/>
  <c r="DP219" i="522"/>
  <c r="DL219" i="522"/>
  <c r="DH219" i="522"/>
  <c r="CY219" i="522"/>
  <c r="CU219" i="522"/>
  <c r="CQ219" i="522"/>
  <c r="CH219" i="522"/>
  <c r="CD219" i="522"/>
  <c r="BZ219" i="522"/>
  <c r="BQ219" i="522"/>
  <c r="BM219" i="522"/>
  <c r="BI219" i="522"/>
  <c r="ED218" i="522"/>
  <c r="EC218" i="522"/>
  <c r="DP218" i="522"/>
  <c r="DL218" i="522"/>
  <c r="DH218" i="522"/>
  <c r="CY218" i="522"/>
  <c r="CU218" i="522"/>
  <c r="CQ218" i="522"/>
  <c r="CH218" i="522"/>
  <c r="CD218" i="522"/>
  <c r="BZ218" i="522"/>
  <c r="BQ218" i="522"/>
  <c r="BM218" i="522"/>
  <c r="BI218" i="522"/>
  <c r="ED215" i="522"/>
  <c r="EC215" i="522"/>
  <c r="DP215" i="522"/>
  <c r="DL215" i="522"/>
  <c r="DH215" i="522"/>
  <c r="CY215" i="522"/>
  <c r="CM215" i="522" s="1"/>
  <c r="BB215" i="522" s="1"/>
  <c r="DC215" i="522" s="1"/>
  <c r="CU215" i="522"/>
  <c r="CQ215" i="522"/>
  <c r="CH215" i="522"/>
  <c r="CD215" i="522"/>
  <c r="BZ215" i="522"/>
  <c r="BQ215" i="522"/>
  <c r="BM215" i="522"/>
  <c r="BI215" i="522"/>
  <c r="ED214" i="522"/>
  <c r="EC214" i="522"/>
  <c r="DP214" i="522"/>
  <c r="DL214" i="522"/>
  <c r="DH214" i="522"/>
  <c r="DC214" i="522"/>
  <c r="CY214" i="522"/>
  <c r="CU214" i="522"/>
  <c r="CQ214" i="522"/>
  <c r="CL214" i="522"/>
  <c r="CH214" i="522"/>
  <c r="CD214" i="522"/>
  <c r="BZ214" i="522"/>
  <c r="BQ214" i="522"/>
  <c r="BM214" i="522"/>
  <c r="BI214" i="522"/>
  <c r="BC214" i="522"/>
  <c r="ED211" i="522"/>
  <c r="EC211" i="522"/>
  <c r="DP211" i="522"/>
  <c r="DL211" i="522"/>
  <c r="DH211" i="522"/>
  <c r="CY211" i="522"/>
  <c r="CU211" i="522"/>
  <c r="CQ211" i="522"/>
  <c r="CH211" i="522"/>
  <c r="CD211" i="522"/>
  <c r="BZ211" i="522"/>
  <c r="BQ211" i="522"/>
  <c r="BM211" i="522"/>
  <c r="BI211" i="522"/>
  <c r="BA211" i="522"/>
  <c r="CL211" i="522" s="1"/>
  <c r="ED210" i="522"/>
  <c r="EC210" i="522"/>
  <c r="DP210" i="522"/>
  <c r="DL210" i="522"/>
  <c r="DH210" i="522"/>
  <c r="CY210" i="522"/>
  <c r="CU210" i="522"/>
  <c r="CQ210" i="522"/>
  <c r="CH210" i="522"/>
  <c r="CD210" i="522"/>
  <c r="BZ210" i="522"/>
  <c r="BQ210" i="522"/>
  <c r="BM210" i="522"/>
  <c r="BI210" i="522"/>
  <c r="AZ210" i="522"/>
  <c r="BU210" i="522" s="1"/>
  <c r="ED207" i="522"/>
  <c r="EC207" i="522"/>
  <c r="DP207" i="522"/>
  <c r="DL207" i="522"/>
  <c r="DH207" i="522"/>
  <c r="CY207" i="522"/>
  <c r="CU207" i="522"/>
  <c r="CQ207" i="522"/>
  <c r="CH207" i="522"/>
  <c r="CD207" i="522"/>
  <c r="BZ207" i="522"/>
  <c r="BQ207" i="522"/>
  <c r="BE207" i="522" s="1"/>
  <c r="AZ207" i="522" s="1"/>
  <c r="BU207" i="522" s="1"/>
  <c r="BM207" i="522"/>
  <c r="BI207" i="522"/>
  <c r="ED206" i="522"/>
  <c r="EC206" i="522"/>
  <c r="DP206" i="522"/>
  <c r="DL206" i="522"/>
  <c r="DH206" i="522"/>
  <c r="CY206" i="522"/>
  <c r="CU206" i="522"/>
  <c r="CQ206" i="522"/>
  <c r="CH206" i="522"/>
  <c r="CD206" i="522"/>
  <c r="BZ206" i="522"/>
  <c r="BQ206" i="522"/>
  <c r="BM206" i="522"/>
  <c r="BI206" i="522"/>
  <c r="ED203" i="522"/>
  <c r="EC203" i="522"/>
  <c r="DP203" i="522"/>
  <c r="DL203" i="522"/>
  <c r="DH203" i="522"/>
  <c r="CY203" i="522"/>
  <c r="CU203" i="522"/>
  <c r="CQ203" i="522"/>
  <c r="CH203" i="522"/>
  <c r="CD203" i="522"/>
  <c r="BZ203" i="522"/>
  <c r="BQ203" i="522"/>
  <c r="BM203" i="522"/>
  <c r="BI203" i="522"/>
  <c r="ED202" i="522"/>
  <c r="EC202" i="522"/>
  <c r="DP202" i="522"/>
  <c r="DL202" i="522"/>
  <c r="DH202" i="522"/>
  <c r="CY202" i="522"/>
  <c r="CU202" i="522"/>
  <c r="CQ202" i="522"/>
  <c r="CH202" i="522"/>
  <c r="CD202" i="522"/>
  <c r="BZ202" i="522"/>
  <c r="BQ202" i="522"/>
  <c r="BM202" i="522"/>
  <c r="BI202" i="522"/>
  <c r="ED199" i="522"/>
  <c r="EC199" i="522"/>
  <c r="DP199" i="522"/>
  <c r="DL199" i="522"/>
  <c r="DH199" i="522"/>
  <c r="CY199" i="522"/>
  <c r="CM199" i="522" s="1"/>
  <c r="BB199" i="522" s="1"/>
  <c r="DC199" i="522" s="1"/>
  <c r="CU199" i="522"/>
  <c r="CQ199" i="522"/>
  <c r="CH199" i="522"/>
  <c r="CD199" i="522"/>
  <c r="BZ199" i="522"/>
  <c r="BQ199" i="522"/>
  <c r="BM199" i="522"/>
  <c r="BI199" i="522"/>
  <c r="ED198" i="522"/>
  <c r="EC198" i="522"/>
  <c r="DP198" i="522"/>
  <c r="DL198" i="522"/>
  <c r="DH198" i="522"/>
  <c r="CY198" i="522"/>
  <c r="CM198" i="522" s="1"/>
  <c r="BB198" i="522" s="1"/>
  <c r="DC198" i="522" s="1"/>
  <c r="CU198" i="522"/>
  <c r="CQ198" i="522"/>
  <c r="CH198" i="522"/>
  <c r="CD198" i="522"/>
  <c r="BZ198" i="522"/>
  <c r="BQ198" i="522"/>
  <c r="BM198" i="522"/>
  <c r="BI198" i="522"/>
  <c r="ED195" i="522"/>
  <c r="EC195" i="522"/>
  <c r="DP195" i="522"/>
  <c r="DL195" i="522"/>
  <c r="DH195" i="522"/>
  <c r="CY195" i="522"/>
  <c r="CM195" i="522" s="1"/>
  <c r="BB195" i="522" s="1"/>
  <c r="DC195" i="522" s="1"/>
  <c r="CU195" i="522"/>
  <c r="CQ195" i="522"/>
  <c r="CH195" i="522"/>
  <c r="CD195" i="522"/>
  <c r="BZ195" i="522"/>
  <c r="BQ195" i="522"/>
  <c r="BM195" i="522"/>
  <c r="BI195" i="522"/>
  <c r="ED194" i="522"/>
  <c r="EC194" i="522"/>
  <c r="DP194" i="522"/>
  <c r="DL194" i="522"/>
  <c r="DH194" i="522"/>
  <c r="CY194" i="522"/>
  <c r="CM194" i="522" s="1"/>
  <c r="BB194" i="522" s="1"/>
  <c r="DC194" i="522" s="1"/>
  <c r="CU194" i="522"/>
  <c r="CQ194" i="522"/>
  <c r="CH194" i="522"/>
  <c r="CD194" i="522"/>
  <c r="BZ194" i="522"/>
  <c r="BQ194" i="522"/>
  <c r="BM194" i="522"/>
  <c r="BI194" i="522"/>
  <c r="ED191" i="522"/>
  <c r="EC191" i="522"/>
  <c r="DP191" i="522"/>
  <c r="DL191" i="522"/>
  <c r="DH191" i="522"/>
  <c r="CY191" i="522"/>
  <c r="CU191" i="522"/>
  <c r="CQ191" i="522"/>
  <c r="CH191" i="522"/>
  <c r="CD191" i="522"/>
  <c r="BZ191" i="522"/>
  <c r="BQ191" i="522"/>
  <c r="BM191" i="522"/>
  <c r="BI191" i="522"/>
  <c r="AZ191" i="522"/>
  <c r="BU191" i="522" s="1"/>
  <c r="ED190" i="522"/>
  <c r="EC190" i="522"/>
  <c r="DP190" i="522"/>
  <c r="DL190" i="522"/>
  <c r="DH190" i="522"/>
  <c r="CY190" i="522"/>
  <c r="CU190" i="522"/>
  <c r="CQ190" i="522"/>
  <c r="CH190" i="522"/>
  <c r="CD190" i="522"/>
  <c r="BZ190" i="522"/>
  <c r="BQ190" i="522"/>
  <c r="BE190" i="522" s="1"/>
  <c r="AZ190" i="522" s="1"/>
  <c r="BU190" i="522" s="1"/>
  <c r="BM190" i="522"/>
  <c r="BI190" i="522"/>
  <c r="BA190" i="522"/>
  <c r="CL190" i="522" s="1"/>
  <c r="ED187" i="522"/>
  <c r="EC187" i="522"/>
  <c r="DP187" i="522"/>
  <c r="DL187" i="522"/>
  <c r="DH187" i="522"/>
  <c r="DC187" i="522"/>
  <c r="CY187" i="522"/>
  <c r="CU187" i="522"/>
  <c r="CQ187" i="522"/>
  <c r="CL187" i="522"/>
  <c r="CH187" i="522"/>
  <c r="CD187" i="522"/>
  <c r="BZ187" i="522"/>
  <c r="BU187" i="522"/>
  <c r="BQ187" i="522"/>
  <c r="BM187" i="522"/>
  <c r="BI187" i="522"/>
  <c r="BC187" i="522"/>
  <c r="ED186" i="522"/>
  <c r="EC186" i="522"/>
  <c r="DP186" i="522"/>
  <c r="DL186" i="522"/>
  <c r="DH186" i="522"/>
  <c r="CY186" i="522"/>
  <c r="CM186" i="522" s="1"/>
  <c r="BB186" i="522" s="1"/>
  <c r="DC186" i="522" s="1"/>
  <c r="CU186" i="522"/>
  <c r="CQ186" i="522"/>
  <c r="CH186" i="522"/>
  <c r="CD186" i="522"/>
  <c r="BZ186" i="522"/>
  <c r="BQ186" i="522"/>
  <c r="BM186" i="522"/>
  <c r="BI186" i="522"/>
  <c r="ED183" i="522"/>
  <c r="EC183" i="522"/>
  <c r="DP183" i="522"/>
  <c r="DL183" i="522"/>
  <c r="DH183" i="522"/>
  <c r="CY183" i="522"/>
  <c r="CU183" i="522"/>
  <c r="CQ183" i="522"/>
  <c r="CH183" i="522"/>
  <c r="CD183" i="522"/>
  <c r="BZ183" i="522"/>
  <c r="BQ183" i="522"/>
  <c r="BM183" i="522"/>
  <c r="BI183" i="522"/>
  <c r="AZ183" i="522"/>
  <c r="BU183" i="522" s="1"/>
  <c r="ED182" i="522"/>
  <c r="EC182" i="522"/>
  <c r="DP182" i="522"/>
  <c r="DL182" i="522"/>
  <c r="DH182" i="522"/>
  <c r="CY182" i="522"/>
  <c r="CU182" i="522"/>
  <c r="CQ182" i="522"/>
  <c r="CH182" i="522"/>
  <c r="CD182" i="522"/>
  <c r="BZ182" i="522"/>
  <c r="BQ182" i="522"/>
  <c r="BE182" i="522" s="1"/>
  <c r="AZ182" i="522" s="1"/>
  <c r="BU182" i="522" s="1"/>
  <c r="BM182" i="522"/>
  <c r="BI182" i="522"/>
  <c r="BA182" i="522"/>
  <c r="CL182" i="522" s="1"/>
  <c r="ED179" i="522"/>
  <c r="EC179" i="522"/>
  <c r="DP179" i="522"/>
  <c r="DL179" i="522"/>
  <c r="DH179" i="522"/>
  <c r="CY179" i="522"/>
  <c r="CU179" i="522"/>
  <c r="CQ179" i="522"/>
  <c r="CL179" i="522"/>
  <c r="CH179" i="522"/>
  <c r="CD179" i="522"/>
  <c r="BZ179" i="522"/>
  <c r="BQ179" i="522"/>
  <c r="BM179" i="522"/>
  <c r="BI179" i="522"/>
  <c r="BC179" i="522"/>
  <c r="ED178" i="522"/>
  <c r="EC178" i="522"/>
  <c r="DP178" i="522"/>
  <c r="DL178" i="522"/>
  <c r="DH178" i="522"/>
  <c r="CY178" i="522"/>
  <c r="CM178" i="522" s="1"/>
  <c r="BB178" i="522" s="1"/>
  <c r="DC178" i="522" s="1"/>
  <c r="CU178" i="522"/>
  <c r="CQ178" i="522"/>
  <c r="CH178" i="522"/>
  <c r="CD178" i="522"/>
  <c r="BZ178" i="522"/>
  <c r="BQ178" i="522"/>
  <c r="BM178" i="522"/>
  <c r="BI178" i="522"/>
  <c r="ED175" i="522"/>
  <c r="EC175" i="522"/>
  <c r="DP175" i="522"/>
  <c r="DL175" i="522"/>
  <c r="DH175" i="522"/>
  <c r="CY175" i="522"/>
  <c r="CU175" i="522"/>
  <c r="CQ175" i="522"/>
  <c r="CH175" i="522"/>
  <c r="CD175" i="522"/>
  <c r="BZ175" i="522"/>
  <c r="BQ175" i="522"/>
  <c r="BM175" i="522"/>
  <c r="BI175" i="522"/>
  <c r="AZ175" i="522"/>
  <c r="BU175" i="522" s="1"/>
  <c r="ED174" i="522"/>
  <c r="EC174" i="522"/>
  <c r="DP174" i="522"/>
  <c r="DL174" i="522"/>
  <c r="DH174" i="522"/>
  <c r="CY174" i="522"/>
  <c r="CU174" i="522"/>
  <c r="CQ174" i="522"/>
  <c r="CH174" i="522"/>
  <c r="CD174" i="522"/>
  <c r="BZ174" i="522"/>
  <c r="BQ174" i="522"/>
  <c r="BE174" i="522" s="1"/>
  <c r="AZ174" i="522" s="1"/>
  <c r="BU174" i="522" s="1"/>
  <c r="BM174" i="522"/>
  <c r="BI174" i="522"/>
  <c r="BA174" i="522"/>
  <c r="CL174" i="522" s="1"/>
  <c r="ED171" i="522"/>
  <c r="EC171" i="522"/>
  <c r="DP171" i="522"/>
  <c r="DL171" i="522"/>
  <c r="DH171" i="522"/>
  <c r="DC171" i="522"/>
  <c r="CY171" i="522"/>
  <c r="CU171" i="522"/>
  <c r="CQ171" i="522"/>
  <c r="CL171" i="522"/>
  <c r="CH171" i="522"/>
  <c r="CD171" i="522"/>
  <c r="BZ171" i="522"/>
  <c r="BU171" i="522"/>
  <c r="BQ171" i="522"/>
  <c r="BM171" i="522"/>
  <c r="BI171" i="522"/>
  <c r="BC171" i="522"/>
  <c r="ED170" i="522"/>
  <c r="EC170" i="522"/>
  <c r="DP170" i="522"/>
  <c r="DL170" i="522"/>
  <c r="DH170" i="522"/>
  <c r="CY170" i="522"/>
  <c r="CM170" i="522" s="1"/>
  <c r="BB170" i="522" s="1"/>
  <c r="DC170" i="522" s="1"/>
  <c r="CU170" i="522"/>
  <c r="CQ170" i="522"/>
  <c r="CH170" i="522"/>
  <c r="CD170" i="522"/>
  <c r="BZ170" i="522"/>
  <c r="BQ170" i="522"/>
  <c r="BM170" i="522"/>
  <c r="BI170" i="522"/>
  <c r="ED167" i="522"/>
  <c r="EC167" i="522"/>
  <c r="DP167" i="522"/>
  <c r="DL167" i="522"/>
  <c r="DH167" i="522"/>
  <c r="CY167" i="522"/>
  <c r="CU167" i="522"/>
  <c r="CQ167" i="522"/>
  <c r="CH167" i="522"/>
  <c r="CD167" i="522"/>
  <c r="BZ167" i="522"/>
  <c r="BQ167" i="522"/>
  <c r="BM167" i="522"/>
  <c r="BI167" i="522"/>
  <c r="AZ167" i="522"/>
  <c r="BU167" i="522" s="1"/>
  <c r="ED164" i="522"/>
  <c r="EC164" i="522"/>
  <c r="DP164" i="522"/>
  <c r="DL164" i="522"/>
  <c r="DH164" i="522"/>
  <c r="CY164" i="522"/>
  <c r="CU164" i="522"/>
  <c r="CQ164" i="522"/>
  <c r="CH164" i="522"/>
  <c r="CD164" i="522"/>
  <c r="BZ164" i="522"/>
  <c r="BQ164" i="522"/>
  <c r="BE164" i="522" s="1"/>
  <c r="AZ164" i="522" s="1"/>
  <c r="BU164" i="522" s="1"/>
  <c r="BM164" i="522"/>
  <c r="BI164" i="522"/>
  <c r="BA164" i="522"/>
  <c r="CL164" i="522" s="1"/>
  <c r="ED163" i="522"/>
  <c r="EC163" i="522"/>
  <c r="DP163" i="522"/>
  <c r="DD163" i="522" s="1"/>
  <c r="BC163" i="522" s="1"/>
  <c r="DL163" i="522"/>
  <c r="DH163" i="522"/>
  <c r="CY163" i="522"/>
  <c r="CM163" i="522" s="1"/>
  <c r="BB163" i="522" s="1"/>
  <c r="DC163" i="522" s="1"/>
  <c r="CU163" i="522"/>
  <c r="CQ163" i="522"/>
  <c r="CH163" i="522"/>
  <c r="BV163" i="522" s="1"/>
  <c r="BA163" i="522" s="1"/>
  <c r="CL163" i="522" s="1"/>
  <c r="CD163" i="522"/>
  <c r="BZ163" i="522"/>
  <c r="BQ163" i="522"/>
  <c r="BM163" i="522"/>
  <c r="BI163" i="522"/>
  <c r="ED160" i="522"/>
  <c r="EC160" i="522"/>
  <c r="DP160" i="522"/>
  <c r="DL160" i="522"/>
  <c r="DH160" i="522"/>
  <c r="CY160" i="522"/>
  <c r="CM160" i="522" s="1"/>
  <c r="BB160" i="522" s="1"/>
  <c r="DC160" i="522" s="1"/>
  <c r="CU160" i="522"/>
  <c r="CQ160" i="522"/>
  <c r="CH160" i="522"/>
  <c r="CD160" i="522"/>
  <c r="BZ160" i="522"/>
  <c r="BQ160" i="522"/>
  <c r="BM160" i="522"/>
  <c r="BI160" i="522"/>
  <c r="ED159" i="522"/>
  <c r="EC159" i="522"/>
  <c r="DP159" i="522"/>
  <c r="DL159" i="522"/>
  <c r="DH159" i="522"/>
  <c r="CY159" i="522"/>
  <c r="CU159" i="522"/>
  <c r="CQ159" i="522"/>
  <c r="CH159" i="522"/>
  <c r="CD159" i="522"/>
  <c r="BZ159" i="522"/>
  <c r="BQ159" i="522"/>
  <c r="BM159" i="522"/>
  <c r="BI159" i="522"/>
  <c r="AZ159" i="522"/>
  <c r="BU159" i="522" s="1"/>
  <c r="ED156" i="522"/>
  <c r="EC156" i="522"/>
  <c r="DP156" i="522"/>
  <c r="DL156" i="522"/>
  <c r="DH156" i="522"/>
  <c r="CY156" i="522"/>
  <c r="CU156" i="522"/>
  <c r="CQ156" i="522"/>
  <c r="CH156" i="522"/>
  <c r="CD156" i="522"/>
  <c r="BZ156" i="522"/>
  <c r="BQ156" i="522"/>
  <c r="BE156" i="522" s="1"/>
  <c r="AZ156" i="522" s="1"/>
  <c r="BU156" i="522" s="1"/>
  <c r="BM156" i="522"/>
  <c r="BI156" i="522"/>
  <c r="BA156" i="522"/>
  <c r="CL156" i="522" s="1"/>
  <c r="ED155" i="522"/>
  <c r="EC155" i="522"/>
  <c r="DP155" i="522"/>
  <c r="DL155" i="522"/>
  <c r="DH155" i="522"/>
  <c r="DC155" i="522"/>
  <c r="CY155" i="522"/>
  <c r="CU155" i="522"/>
  <c r="CQ155" i="522"/>
  <c r="CL155" i="522"/>
  <c r="CH155" i="522"/>
  <c r="CD155" i="522"/>
  <c r="BZ155" i="522"/>
  <c r="BU155" i="522"/>
  <c r="BQ155" i="522"/>
  <c r="BM155" i="522"/>
  <c r="BI155" i="522"/>
  <c r="BC155" i="522"/>
  <c r="ED152" i="522"/>
  <c r="EC152" i="522"/>
  <c r="DP152" i="522"/>
  <c r="DL152" i="522"/>
  <c r="DH152" i="522"/>
  <c r="CY152" i="522"/>
  <c r="CM152" i="522" s="1"/>
  <c r="BB152" i="522" s="1"/>
  <c r="DC152" i="522" s="1"/>
  <c r="CU152" i="522"/>
  <c r="CQ152" i="522"/>
  <c r="CH152" i="522"/>
  <c r="CD152" i="522"/>
  <c r="BZ152" i="522"/>
  <c r="BQ152" i="522"/>
  <c r="BM152" i="522"/>
  <c r="BI152" i="522"/>
  <c r="ED151" i="522"/>
  <c r="EC151" i="522"/>
  <c r="DP151" i="522"/>
  <c r="DD151" i="522" s="1"/>
  <c r="BC151" i="522" s="1"/>
  <c r="DL151" i="522"/>
  <c r="DH151" i="522"/>
  <c r="CY151" i="522"/>
  <c r="CU151" i="522"/>
  <c r="CQ151" i="522"/>
  <c r="CH151" i="522"/>
  <c r="CD151" i="522"/>
  <c r="BZ151" i="522"/>
  <c r="BQ151" i="522"/>
  <c r="BM151" i="522"/>
  <c r="BI151" i="522"/>
  <c r="AZ151" i="522"/>
  <c r="BU151" i="522" s="1"/>
  <c r="ED148" i="522"/>
  <c r="EC148" i="522"/>
  <c r="DP148" i="522"/>
  <c r="DL148" i="522"/>
  <c r="DH148" i="522"/>
  <c r="CY148" i="522"/>
  <c r="CU148" i="522"/>
  <c r="CQ148" i="522"/>
  <c r="CH148" i="522"/>
  <c r="CD148" i="522"/>
  <c r="BZ148" i="522"/>
  <c r="BQ148" i="522"/>
  <c r="BE148" i="522" s="1"/>
  <c r="AZ148" i="522" s="1"/>
  <c r="BU148" i="522" s="1"/>
  <c r="BM148" i="522"/>
  <c r="BI148" i="522"/>
  <c r="BA148" i="522"/>
  <c r="CL148" i="522" s="1"/>
  <c r="ED147" i="522"/>
  <c r="EC147" i="522"/>
  <c r="DP147" i="522"/>
  <c r="DL147" i="522"/>
  <c r="DH147" i="522"/>
  <c r="CY147" i="522"/>
  <c r="CU147" i="522"/>
  <c r="CQ147" i="522"/>
  <c r="CL147" i="522"/>
  <c r="CH147" i="522"/>
  <c r="CD147" i="522"/>
  <c r="BZ147" i="522"/>
  <c r="BQ147" i="522"/>
  <c r="BM147" i="522"/>
  <c r="BI147" i="522"/>
  <c r="BC147" i="522"/>
  <c r="ED144" i="522"/>
  <c r="EC144" i="522"/>
  <c r="DP144" i="522"/>
  <c r="DL144" i="522"/>
  <c r="DH144" i="522"/>
  <c r="CY144" i="522"/>
  <c r="CM144" i="522" s="1"/>
  <c r="BB144" i="522" s="1"/>
  <c r="DC144" i="522" s="1"/>
  <c r="CU144" i="522"/>
  <c r="CQ144" i="522"/>
  <c r="CH144" i="522"/>
  <c r="CD144" i="522"/>
  <c r="BZ144" i="522"/>
  <c r="BQ144" i="522"/>
  <c r="BM144" i="522"/>
  <c r="BI144" i="522"/>
  <c r="ED143" i="522"/>
  <c r="EC143" i="522"/>
  <c r="DP143" i="522"/>
  <c r="DL143" i="522"/>
  <c r="DH143" i="522"/>
  <c r="CY143" i="522"/>
  <c r="CU143" i="522"/>
  <c r="CQ143" i="522"/>
  <c r="CH143" i="522"/>
  <c r="CD143" i="522"/>
  <c r="BZ143" i="522"/>
  <c r="BQ143" i="522"/>
  <c r="BM143" i="522"/>
  <c r="BI143" i="522"/>
  <c r="AZ143" i="522"/>
  <c r="BU143" i="522" s="1"/>
  <c r="ED140" i="522"/>
  <c r="EC140" i="522"/>
  <c r="DP140" i="522"/>
  <c r="DL140" i="522"/>
  <c r="DH140" i="522"/>
  <c r="CY140" i="522"/>
  <c r="CU140" i="522"/>
  <c r="CQ140" i="522"/>
  <c r="CH140" i="522"/>
  <c r="CD140" i="522"/>
  <c r="BZ140" i="522"/>
  <c r="BQ140" i="522"/>
  <c r="BE140" i="522" s="1"/>
  <c r="AZ140" i="522" s="1"/>
  <c r="BU140" i="522" s="1"/>
  <c r="BM140" i="522"/>
  <c r="BI140" i="522"/>
  <c r="BA140" i="522"/>
  <c r="CL140" i="522" s="1"/>
  <c r="ED139" i="522"/>
  <c r="EC139" i="522"/>
  <c r="DP139" i="522"/>
  <c r="DL139" i="522"/>
  <c r="DH139" i="522"/>
  <c r="DC139" i="522"/>
  <c r="CY139" i="522"/>
  <c r="CU139" i="522"/>
  <c r="CQ139" i="522"/>
  <c r="CL139" i="522"/>
  <c r="CH139" i="522"/>
  <c r="CD139" i="522"/>
  <c r="BZ139" i="522"/>
  <c r="BU139" i="522"/>
  <c r="BQ139" i="522"/>
  <c r="BM139" i="522"/>
  <c r="BI139" i="522"/>
  <c r="BC139" i="522"/>
  <c r="ED136" i="522"/>
  <c r="EC136" i="522"/>
  <c r="DP136" i="522"/>
  <c r="DL136" i="522"/>
  <c r="DH136" i="522"/>
  <c r="CY136" i="522"/>
  <c r="CM136" i="522" s="1"/>
  <c r="BB136" i="522" s="1"/>
  <c r="DC136" i="522" s="1"/>
  <c r="CU136" i="522"/>
  <c r="CQ136" i="522"/>
  <c r="CH136" i="522"/>
  <c r="CD136" i="522"/>
  <c r="BZ136" i="522"/>
  <c r="BQ136" i="522"/>
  <c r="BM136" i="522"/>
  <c r="BI136" i="522"/>
  <c r="ED135" i="522"/>
  <c r="EC135" i="522"/>
  <c r="DP135" i="522"/>
  <c r="DL135" i="522"/>
  <c r="DH135" i="522"/>
  <c r="CY135" i="522"/>
  <c r="CU135" i="522"/>
  <c r="CQ135" i="522"/>
  <c r="CH135" i="522"/>
  <c r="CD135" i="522"/>
  <c r="BZ135" i="522"/>
  <c r="BQ135" i="522"/>
  <c r="BM135" i="522"/>
  <c r="BI135" i="522"/>
  <c r="AZ135" i="522"/>
  <c r="BU135" i="522" s="1"/>
  <c r="ED132" i="522"/>
  <c r="EC132" i="522"/>
  <c r="DP132" i="522"/>
  <c r="DL132" i="522"/>
  <c r="DH132" i="522"/>
  <c r="CY132" i="522"/>
  <c r="CU132" i="522"/>
  <c r="CQ132" i="522"/>
  <c r="CH132" i="522"/>
  <c r="CD132" i="522"/>
  <c r="BZ132" i="522"/>
  <c r="BQ132" i="522"/>
  <c r="BE132" i="522" s="1"/>
  <c r="AZ132" i="522" s="1"/>
  <c r="BU132" i="522" s="1"/>
  <c r="BM132" i="522"/>
  <c r="BI132" i="522"/>
  <c r="BA132" i="522"/>
  <c r="CL132" i="522" s="1"/>
  <c r="ED131" i="522"/>
  <c r="EC131" i="522"/>
  <c r="DP131" i="522"/>
  <c r="DL131" i="522"/>
  <c r="DH131" i="522"/>
  <c r="DC131" i="522"/>
  <c r="CY131" i="522"/>
  <c r="CU131" i="522"/>
  <c r="CQ131" i="522"/>
  <c r="CL131" i="522"/>
  <c r="CH131" i="522"/>
  <c r="CD131" i="522"/>
  <c r="BZ131" i="522"/>
  <c r="BU131" i="522"/>
  <c r="BQ131" i="522"/>
  <c r="BM131" i="522"/>
  <c r="BI131" i="522"/>
  <c r="BC131" i="522"/>
  <c r="ED128" i="522"/>
  <c r="EC128" i="522"/>
  <c r="DP128" i="522"/>
  <c r="DL128" i="522"/>
  <c r="DH128" i="522"/>
  <c r="CY128" i="522"/>
  <c r="CM128" i="522" s="1"/>
  <c r="BB128" i="522" s="1"/>
  <c r="DC128" i="522" s="1"/>
  <c r="CU128" i="522"/>
  <c r="CQ128" i="522"/>
  <c r="CH128" i="522"/>
  <c r="CD128" i="522"/>
  <c r="BZ128" i="522"/>
  <c r="BQ128" i="522"/>
  <c r="BM128" i="522"/>
  <c r="BI128" i="522"/>
  <c r="ED127" i="522"/>
  <c r="EC127" i="522"/>
  <c r="DP127" i="522"/>
  <c r="DL127" i="522"/>
  <c r="DH127" i="522"/>
  <c r="CY127" i="522"/>
  <c r="CU127" i="522"/>
  <c r="CQ127" i="522"/>
  <c r="CH127" i="522"/>
  <c r="CD127" i="522"/>
  <c r="BZ127" i="522"/>
  <c r="BQ127" i="522"/>
  <c r="BM127" i="522"/>
  <c r="BI127" i="522"/>
  <c r="AZ127" i="522"/>
  <c r="BU127" i="522" s="1"/>
  <c r="ED124" i="522"/>
  <c r="EC124" i="522"/>
  <c r="DP124" i="522"/>
  <c r="DL124" i="522"/>
  <c r="DH124" i="522"/>
  <c r="CY124" i="522"/>
  <c r="CU124" i="522"/>
  <c r="CQ124" i="522"/>
  <c r="CH124" i="522"/>
  <c r="CD124" i="522"/>
  <c r="BZ124" i="522"/>
  <c r="BQ124" i="522"/>
  <c r="BE124" i="522" s="1"/>
  <c r="AZ124" i="522" s="1"/>
  <c r="BU124" i="522" s="1"/>
  <c r="BM124" i="522"/>
  <c r="BI124" i="522"/>
  <c r="BA124" i="522"/>
  <c r="CL124" i="522" s="1"/>
  <c r="ED123" i="522"/>
  <c r="EC123" i="522"/>
  <c r="DP123" i="522"/>
  <c r="DL123" i="522"/>
  <c r="DH123" i="522"/>
  <c r="DC123" i="522"/>
  <c r="CY123" i="522"/>
  <c r="CU123" i="522"/>
  <c r="CQ123" i="522"/>
  <c r="CL123" i="522"/>
  <c r="CH123" i="522"/>
  <c r="CD123" i="522"/>
  <c r="BZ123" i="522"/>
  <c r="BU123" i="522"/>
  <c r="BQ123" i="522"/>
  <c r="BM123" i="522"/>
  <c r="BI123" i="522"/>
  <c r="BC123" i="522"/>
  <c r="ED120" i="522"/>
  <c r="EC120" i="522"/>
  <c r="DP120" i="522"/>
  <c r="DL120" i="522"/>
  <c r="DH120" i="522"/>
  <c r="CY120" i="522"/>
  <c r="CM120" i="522" s="1"/>
  <c r="BB120" i="522" s="1"/>
  <c r="DC120" i="522" s="1"/>
  <c r="CU120" i="522"/>
  <c r="CQ120" i="522"/>
  <c r="CH120" i="522"/>
  <c r="CD120" i="522"/>
  <c r="BZ120" i="522"/>
  <c r="BQ120" i="522"/>
  <c r="BM120" i="522"/>
  <c r="BI120" i="522"/>
  <c r="ED119" i="522"/>
  <c r="EC119" i="522"/>
  <c r="DP119" i="522"/>
  <c r="DL119" i="522"/>
  <c r="DH119" i="522"/>
  <c r="CY119" i="522"/>
  <c r="CU119" i="522"/>
  <c r="CQ119" i="522"/>
  <c r="CH119" i="522"/>
  <c r="CD119" i="522"/>
  <c r="BZ119" i="522"/>
  <c r="BQ119" i="522"/>
  <c r="BM119" i="522"/>
  <c r="BI119" i="522"/>
  <c r="AZ119" i="522"/>
  <c r="BU119" i="522" s="1"/>
  <c r="ED118" i="522"/>
  <c r="EC118" i="522"/>
  <c r="DP118" i="522"/>
  <c r="DL118" i="522"/>
  <c r="DH118" i="522"/>
  <c r="CY118" i="522"/>
  <c r="CU118" i="522"/>
  <c r="CQ118" i="522"/>
  <c r="CH118" i="522"/>
  <c r="CD118" i="522"/>
  <c r="BZ118" i="522"/>
  <c r="BQ118" i="522"/>
  <c r="BE118" i="522" s="1"/>
  <c r="AZ118" i="522" s="1"/>
  <c r="BU118" i="522" s="1"/>
  <c r="BM118" i="522"/>
  <c r="BI118" i="522"/>
  <c r="BA118" i="522"/>
  <c r="CL118" i="522" s="1"/>
  <c r="ED117" i="522"/>
  <c r="EC117" i="522"/>
  <c r="DP117" i="522"/>
  <c r="DD117" i="522" s="1"/>
  <c r="BC117" i="522" s="1"/>
  <c r="DL117" i="522"/>
  <c r="DH117" i="522"/>
  <c r="CY117" i="522"/>
  <c r="CM117" i="522" s="1"/>
  <c r="BB117" i="522" s="1"/>
  <c r="DC117" i="522" s="1"/>
  <c r="CU117" i="522"/>
  <c r="CQ117" i="522"/>
  <c r="CH117" i="522"/>
  <c r="BV117" i="522" s="1"/>
  <c r="BA117" i="522" s="1"/>
  <c r="CL117" i="522" s="1"/>
  <c r="CD117" i="522"/>
  <c r="BZ117" i="522"/>
  <c r="BQ117" i="522"/>
  <c r="BM117" i="522"/>
  <c r="BI117" i="522"/>
  <c r="ED114" i="522"/>
  <c r="EC114" i="522"/>
  <c r="DP114" i="522"/>
  <c r="DL114" i="522"/>
  <c r="DH114" i="522"/>
  <c r="CY114" i="522"/>
  <c r="CM114" i="522" s="1"/>
  <c r="BB114" i="522" s="1"/>
  <c r="DC114" i="522" s="1"/>
  <c r="CU114" i="522"/>
  <c r="CQ114" i="522"/>
  <c r="CH114" i="522"/>
  <c r="CD114" i="522"/>
  <c r="BZ114" i="522"/>
  <c r="BQ114" i="522"/>
  <c r="BM114" i="522"/>
  <c r="BI114" i="522"/>
  <c r="ED113" i="522"/>
  <c r="EC113" i="522"/>
  <c r="DP113" i="522"/>
  <c r="DL113" i="522"/>
  <c r="DH113" i="522"/>
  <c r="CY113" i="522"/>
  <c r="CU113" i="522"/>
  <c r="CQ113" i="522"/>
  <c r="CH113" i="522"/>
  <c r="CD113" i="522"/>
  <c r="BZ113" i="522"/>
  <c r="BQ113" i="522"/>
  <c r="BM113" i="522"/>
  <c r="BI113" i="522"/>
  <c r="AZ113" i="522"/>
  <c r="BU113" i="522" s="1"/>
  <c r="ED112" i="522"/>
  <c r="EC112" i="522"/>
  <c r="DP112" i="522"/>
  <c r="DL112" i="522"/>
  <c r="DH112" i="522"/>
  <c r="CY112" i="522"/>
  <c r="CU112" i="522"/>
  <c r="CQ112" i="522"/>
  <c r="CH112" i="522"/>
  <c r="CD112" i="522"/>
  <c r="BZ112" i="522"/>
  <c r="BQ112" i="522"/>
  <c r="BE112" i="522" s="1"/>
  <c r="AZ112" i="522" s="1"/>
  <c r="BU112" i="522" s="1"/>
  <c r="BM112" i="522"/>
  <c r="BI112" i="522"/>
  <c r="ED111" i="522"/>
  <c r="EC111" i="522"/>
  <c r="DP111" i="522"/>
  <c r="DL111" i="522"/>
  <c r="DH111" i="522"/>
  <c r="DC111" i="522"/>
  <c r="CY111" i="522"/>
  <c r="CU111" i="522"/>
  <c r="CQ111" i="522"/>
  <c r="CL111" i="522"/>
  <c r="CH111" i="522"/>
  <c r="CD111" i="522"/>
  <c r="BZ111" i="522"/>
  <c r="BU111" i="522"/>
  <c r="BQ111" i="522"/>
  <c r="BM111" i="522"/>
  <c r="BI111" i="522"/>
  <c r="ED108" i="522"/>
  <c r="EC108" i="522"/>
  <c r="DP108" i="522"/>
  <c r="DL108" i="522"/>
  <c r="DH108" i="522"/>
  <c r="CY108" i="522"/>
  <c r="CM108" i="522" s="1"/>
  <c r="BB108" i="522" s="1"/>
  <c r="DC108" i="522" s="1"/>
  <c r="CU108" i="522"/>
  <c r="CQ108" i="522"/>
  <c r="CH108" i="522"/>
  <c r="CD108" i="522"/>
  <c r="BZ108" i="522"/>
  <c r="BQ108" i="522"/>
  <c r="BM108" i="522"/>
  <c r="BI108" i="522"/>
  <c r="ED107" i="522"/>
  <c r="EC107" i="522"/>
  <c r="DP107" i="522"/>
  <c r="DL107" i="522"/>
  <c r="DH107" i="522"/>
  <c r="CY107" i="522"/>
  <c r="CU107" i="522"/>
  <c r="CQ107" i="522"/>
  <c r="CH107" i="522"/>
  <c r="CD107" i="522"/>
  <c r="BZ107" i="522"/>
  <c r="BQ107" i="522"/>
  <c r="BM107" i="522"/>
  <c r="BI107" i="522"/>
  <c r="ED104" i="522"/>
  <c r="EC104" i="522"/>
  <c r="DP104" i="522"/>
  <c r="DL104" i="522"/>
  <c r="DH104" i="522"/>
  <c r="CY104" i="522"/>
  <c r="CU104" i="522"/>
  <c r="CQ104" i="522"/>
  <c r="CH104" i="522"/>
  <c r="CD104" i="522"/>
  <c r="BZ104" i="522"/>
  <c r="BQ104" i="522"/>
  <c r="BM104" i="522"/>
  <c r="BI104" i="522"/>
  <c r="BA104" i="522"/>
  <c r="CL104" i="522" s="1"/>
  <c r="ED103" i="522"/>
  <c r="EC103" i="522"/>
  <c r="DP103" i="522"/>
  <c r="DL103" i="522"/>
  <c r="DH103" i="522"/>
  <c r="DC103" i="522"/>
  <c r="CY103" i="522"/>
  <c r="CU103" i="522"/>
  <c r="CQ103" i="522"/>
  <c r="CL103" i="522"/>
  <c r="CH103" i="522"/>
  <c r="CD103" i="522"/>
  <c r="BZ103" i="522"/>
  <c r="BU103" i="522"/>
  <c r="BQ103" i="522"/>
  <c r="BM103" i="522"/>
  <c r="BI103" i="522"/>
  <c r="BC103" i="522"/>
  <c r="ED102" i="522"/>
  <c r="EC102" i="522"/>
  <c r="DP102" i="522"/>
  <c r="DL102" i="522"/>
  <c r="DH102" i="522"/>
  <c r="CY102" i="522"/>
  <c r="CU102" i="522"/>
  <c r="CQ102" i="522"/>
  <c r="CH102" i="522"/>
  <c r="CD102" i="522"/>
  <c r="BZ102" i="522"/>
  <c r="BQ102" i="522"/>
  <c r="BM102" i="522"/>
  <c r="BI102" i="522"/>
  <c r="ED101" i="522"/>
  <c r="EC101" i="522"/>
  <c r="DP101" i="522"/>
  <c r="DL101" i="522"/>
  <c r="DH101" i="522"/>
  <c r="CY101" i="522"/>
  <c r="CU101" i="522"/>
  <c r="CQ101" i="522"/>
  <c r="CH101" i="522"/>
  <c r="CD101" i="522"/>
  <c r="BZ101" i="522"/>
  <c r="BQ101" i="522"/>
  <c r="BM101" i="522"/>
  <c r="BI101" i="522"/>
  <c r="AZ101" i="522"/>
  <c r="BU101" i="522" s="1"/>
  <c r="ED98" i="522"/>
  <c r="EC98" i="522"/>
  <c r="DP98" i="522"/>
  <c r="DL98" i="522"/>
  <c r="DH98" i="522"/>
  <c r="CY98" i="522"/>
  <c r="CU98" i="522"/>
  <c r="CQ98" i="522"/>
  <c r="CH98" i="522"/>
  <c r="CD98" i="522"/>
  <c r="BZ98" i="522"/>
  <c r="BQ98" i="522"/>
  <c r="BE98" i="522" s="1"/>
  <c r="AZ98" i="522" s="1"/>
  <c r="BU98" i="522" s="1"/>
  <c r="BM98" i="522"/>
  <c r="BI98" i="522"/>
  <c r="BA98" i="522"/>
  <c r="CL98" i="522" s="1"/>
  <c r="ED97" i="522"/>
  <c r="EC97" i="522"/>
  <c r="DP97" i="522"/>
  <c r="DL97" i="522"/>
  <c r="DH97" i="522"/>
  <c r="DC97" i="522"/>
  <c r="CY97" i="522"/>
  <c r="CU97" i="522"/>
  <c r="CQ97" i="522"/>
  <c r="CL97" i="522"/>
  <c r="CH97" i="522"/>
  <c r="CD97" i="522"/>
  <c r="BZ97" i="522"/>
  <c r="BU97" i="522"/>
  <c r="BQ97" i="522"/>
  <c r="BM97" i="522"/>
  <c r="BI97" i="522"/>
  <c r="BC97" i="522"/>
  <c r="ED94" i="522"/>
  <c r="EC94" i="522"/>
  <c r="DP94" i="522"/>
  <c r="DL94" i="522"/>
  <c r="DH94" i="522"/>
  <c r="CY94" i="522"/>
  <c r="CM94" i="522" s="1"/>
  <c r="BB94" i="522" s="1"/>
  <c r="DC94" i="522" s="1"/>
  <c r="CU94" i="522"/>
  <c r="CQ94" i="522"/>
  <c r="CH94" i="522"/>
  <c r="CD94" i="522"/>
  <c r="BZ94" i="522"/>
  <c r="BQ94" i="522"/>
  <c r="BM94" i="522"/>
  <c r="BI94" i="522"/>
  <c r="ED93" i="522"/>
  <c r="EC93" i="522"/>
  <c r="DP93" i="522"/>
  <c r="DD93" i="522" s="1"/>
  <c r="BC93" i="522" s="1"/>
  <c r="DL93" i="522"/>
  <c r="DH93" i="522"/>
  <c r="CY93" i="522"/>
  <c r="CM93" i="522" s="1"/>
  <c r="BB93" i="522" s="1"/>
  <c r="DC93" i="522" s="1"/>
  <c r="CU93" i="522"/>
  <c r="CQ93" i="522"/>
  <c r="CH93" i="522"/>
  <c r="BV93" i="522" s="1"/>
  <c r="BA93" i="522" s="1"/>
  <c r="CL93" i="522" s="1"/>
  <c r="CD93" i="522"/>
  <c r="BZ93" i="522"/>
  <c r="BQ93" i="522"/>
  <c r="BM93" i="522"/>
  <c r="BI93" i="522"/>
  <c r="AZ93" i="522"/>
  <c r="BU93" i="522" s="1"/>
  <c r="ED90" i="522"/>
  <c r="EC90" i="522"/>
  <c r="DP90" i="522"/>
  <c r="DL90" i="522"/>
  <c r="DH90" i="522"/>
  <c r="CY90" i="522"/>
  <c r="CU90" i="522"/>
  <c r="CQ90" i="522"/>
  <c r="CH90" i="522"/>
  <c r="CD90" i="522"/>
  <c r="BZ90" i="522"/>
  <c r="BQ90" i="522"/>
  <c r="BE90" i="522" s="1"/>
  <c r="AZ90" i="522" s="1"/>
  <c r="BU90" i="522" s="1"/>
  <c r="BM90" i="522"/>
  <c r="BI90" i="522"/>
  <c r="BA90" i="522"/>
  <c r="CL90" i="522" s="1"/>
  <c r="ED89" i="522"/>
  <c r="EC89" i="522"/>
  <c r="DP89" i="522"/>
  <c r="DL89" i="522"/>
  <c r="DH89" i="522"/>
  <c r="CY89" i="522"/>
  <c r="CU89" i="522"/>
  <c r="CQ89" i="522"/>
  <c r="CH89" i="522"/>
  <c r="CD89" i="522"/>
  <c r="BZ89" i="522"/>
  <c r="BQ89" i="522"/>
  <c r="BM89" i="522"/>
  <c r="BI89" i="522"/>
  <c r="ED86" i="522"/>
  <c r="EC86" i="522"/>
  <c r="DP86" i="522"/>
  <c r="DL86" i="522"/>
  <c r="DH86" i="522"/>
  <c r="CY86" i="522"/>
  <c r="CM86" i="522" s="1"/>
  <c r="BB86" i="522" s="1"/>
  <c r="DC86" i="522" s="1"/>
  <c r="CU86" i="522"/>
  <c r="CQ86" i="522"/>
  <c r="CH86" i="522"/>
  <c r="CD86" i="522"/>
  <c r="BZ86" i="522"/>
  <c r="BQ86" i="522"/>
  <c r="BM86" i="522"/>
  <c r="BI86" i="522"/>
  <c r="ED85" i="522"/>
  <c r="EC85" i="522"/>
  <c r="DP85" i="522"/>
  <c r="DL85" i="522"/>
  <c r="DH85" i="522"/>
  <c r="CY85" i="522"/>
  <c r="CU85" i="522"/>
  <c r="CQ85" i="522"/>
  <c r="CH85" i="522"/>
  <c r="CD85" i="522"/>
  <c r="BZ85" i="522"/>
  <c r="BQ85" i="522"/>
  <c r="BM85" i="522"/>
  <c r="BI85" i="522"/>
  <c r="AZ85" i="522"/>
  <c r="BU85" i="522" s="1"/>
  <c r="ED82" i="522"/>
  <c r="EC82" i="522"/>
  <c r="DP82" i="522"/>
  <c r="DL82" i="522"/>
  <c r="DH82" i="522"/>
  <c r="CY82" i="522"/>
  <c r="CU82" i="522"/>
  <c r="CQ82" i="522"/>
  <c r="CH82" i="522"/>
  <c r="CD82" i="522"/>
  <c r="BZ82" i="522"/>
  <c r="BQ82" i="522"/>
  <c r="BE82" i="522" s="1"/>
  <c r="AZ82" i="522" s="1"/>
  <c r="BU82" i="522" s="1"/>
  <c r="BM82" i="522"/>
  <c r="BI82" i="522"/>
  <c r="ED81" i="522"/>
  <c r="EC81" i="522"/>
  <c r="DP81" i="522"/>
  <c r="DD81" i="522" s="1"/>
  <c r="BC81" i="522" s="1"/>
  <c r="DL81" i="522"/>
  <c r="DH81" i="522"/>
  <c r="CY81" i="522"/>
  <c r="CM81" i="522" s="1"/>
  <c r="BB81" i="522" s="1"/>
  <c r="DC81" i="522" s="1"/>
  <c r="CU81" i="522"/>
  <c r="CQ81" i="522"/>
  <c r="CL81" i="522"/>
  <c r="CH81" i="522"/>
  <c r="CD81" i="522"/>
  <c r="BZ81" i="522"/>
  <c r="BU81" i="522"/>
  <c r="BQ81" i="522"/>
  <c r="BM81" i="522"/>
  <c r="BI81" i="522"/>
  <c r="ED78" i="522"/>
  <c r="EC78" i="522"/>
  <c r="DP78" i="522"/>
  <c r="DL78" i="522"/>
  <c r="DH78" i="522"/>
  <c r="CY78" i="522"/>
  <c r="CM78" i="522" s="1"/>
  <c r="BB78" i="522" s="1"/>
  <c r="DC78" i="522" s="1"/>
  <c r="CU78" i="522"/>
  <c r="CQ78" i="522"/>
  <c r="CH78" i="522"/>
  <c r="CD78" i="522"/>
  <c r="BZ78" i="522"/>
  <c r="BQ78" i="522"/>
  <c r="BM78" i="522"/>
  <c r="BI78" i="522"/>
  <c r="ED77" i="522"/>
  <c r="EC77" i="522"/>
  <c r="DP77" i="522"/>
  <c r="DL77" i="522"/>
  <c r="DH77" i="522"/>
  <c r="CY77" i="522"/>
  <c r="CU77" i="522"/>
  <c r="CQ77" i="522"/>
  <c r="CH77" i="522"/>
  <c r="CD77" i="522"/>
  <c r="BZ77" i="522"/>
  <c r="BQ77" i="522"/>
  <c r="BM77" i="522"/>
  <c r="BI77" i="522"/>
  <c r="ED74" i="522"/>
  <c r="EC74" i="522"/>
  <c r="DP74" i="522"/>
  <c r="DL74" i="522"/>
  <c r="DH74" i="522"/>
  <c r="CY74" i="522"/>
  <c r="CU74" i="522"/>
  <c r="CQ74" i="522"/>
  <c r="CH74" i="522"/>
  <c r="CD74" i="522"/>
  <c r="BZ74" i="522"/>
  <c r="BQ74" i="522"/>
  <c r="BM74" i="522"/>
  <c r="BI74" i="522"/>
  <c r="BA74" i="522"/>
  <c r="CL74" i="522" s="1"/>
  <c r="ED73" i="522"/>
  <c r="EC73" i="522"/>
  <c r="DP73" i="522"/>
  <c r="DL73" i="522"/>
  <c r="DH73" i="522"/>
  <c r="DC73" i="522"/>
  <c r="CY73" i="522"/>
  <c r="CU73" i="522"/>
  <c r="CQ73" i="522"/>
  <c r="CL73" i="522"/>
  <c r="CH73" i="522"/>
  <c r="CD73" i="522"/>
  <c r="BZ73" i="522"/>
  <c r="BU73" i="522"/>
  <c r="BQ73" i="522"/>
  <c r="BM73" i="522"/>
  <c r="BI73" i="522"/>
  <c r="BC73" i="522"/>
  <c r="ED70" i="522"/>
  <c r="EC70" i="522"/>
  <c r="DP70" i="522"/>
  <c r="DL70" i="522"/>
  <c r="DH70" i="522"/>
  <c r="CY70" i="522"/>
  <c r="CU70" i="522"/>
  <c r="CQ70" i="522"/>
  <c r="CH70" i="522"/>
  <c r="CD70" i="522"/>
  <c r="BZ70" i="522"/>
  <c r="BQ70" i="522"/>
  <c r="BM70" i="522"/>
  <c r="BI70" i="522"/>
  <c r="ED69" i="522"/>
  <c r="EC69" i="522"/>
  <c r="DP69" i="522"/>
  <c r="DL69" i="522"/>
  <c r="DH69" i="522"/>
  <c r="CY69" i="522"/>
  <c r="CU69" i="522"/>
  <c r="CQ69" i="522"/>
  <c r="CH69" i="522"/>
  <c r="CD69" i="522"/>
  <c r="BZ69" i="522"/>
  <c r="BQ69" i="522"/>
  <c r="BM69" i="522"/>
  <c r="BI69" i="522"/>
  <c r="AZ69" i="522"/>
  <c r="BU69" i="522" s="1"/>
  <c r="ED66" i="522"/>
  <c r="EC66" i="522"/>
  <c r="DP66" i="522"/>
  <c r="DL66" i="522"/>
  <c r="DH66" i="522"/>
  <c r="CY66" i="522"/>
  <c r="CU66" i="522"/>
  <c r="CQ66" i="522"/>
  <c r="CH66" i="522"/>
  <c r="CD66" i="522"/>
  <c r="BZ66" i="522"/>
  <c r="BQ66" i="522"/>
  <c r="BE66" i="522" s="1"/>
  <c r="AZ66" i="522" s="1"/>
  <c r="BU66" i="522" s="1"/>
  <c r="BM66" i="522"/>
  <c r="BI66" i="522"/>
  <c r="BA66" i="522"/>
  <c r="CL66" i="522" s="1"/>
  <c r="ED65" i="522"/>
  <c r="EC65" i="522"/>
  <c r="DP65" i="522"/>
  <c r="DL65" i="522"/>
  <c r="DH65" i="522"/>
  <c r="DC65" i="522"/>
  <c r="CY65" i="522"/>
  <c r="CU65" i="522"/>
  <c r="CQ65" i="522"/>
  <c r="CL65" i="522"/>
  <c r="CH65" i="522"/>
  <c r="CD65" i="522"/>
  <c r="BZ65" i="522"/>
  <c r="BU65" i="522"/>
  <c r="BQ65" i="522"/>
  <c r="BM65" i="522"/>
  <c r="BI65" i="522"/>
  <c r="BC65" i="522"/>
  <c r="ED62" i="522"/>
  <c r="EC62" i="522"/>
  <c r="DP62" i="522"/>
  <c r="DL62" i="522"/>
  <c r="DH62" i="522"/>
  <c r="CY62" i="522"/>
  <c r="CM62" i="522" s="1"/>
  <c r="BB62" i="522" s="1"/>
  <c r="DC62" i="522" s="1"/>
  <c r="CU62" i="522"/>
  <c r="CQ62" i="522"/>
  <c r="CH62" i="522"/>
  <c r="CD62" i="522"/>
  <c r="BZ62" i="522"/>
  <c r="BQ62" i="522"/>
  <c r="BM62" i="522"/>
  <c r="BI62" i="522"/>
  <c r="ED61" i="522"/>
  <c r="EC61" i="522"/>
  <c r="DP61" i="522"/>
  <c r="DL61" i="522"/>
  <c r="DH61" i="522"/>
  <c r="CY61" i="522"/>
  <c r="CU61" i="522"/>
  <c r="CQ61" i="522"/>
  <c r="CH61" i="522"/>
  <c r="CD61" i="522"/>
  <c r="BZ61" i="522"/>
  <c r="BQ61" i="522"/>
  <c r="BM61" i="522"/>
  <c r="BI61" i="522"/>
  <c r="AZ61" i="522"/>
  <c r="BU61" i="522" s="1"/>
  <c r="ED58" i="522"/>
  <c r="EC58" i="522"/>
  <c r="DP58" i="522"/>
  <c r="DL58" i="522"/>
  <c r="DH58" i="522"/>
  <c r="CY58" i="522"/>
  <c r="CU58" i="522"/>
  <c r="CQ58" i="522"/>
  <c r="CH58" i="522"/>
  <c r="CD58" i="522"/>
  <c r="BZ58" i="522"/>
  <c r="BQ58" i="522"/>
  <c r="BE58" i="522" s="1"/>
  <c r="AZ58" i="522" s="1"/>
  <c r="BU58" i="522" s="1"/>
  <c r="BM58" i="522"/>
  <c r="BI58" i="522"/>
  <c r="BA58" i="522"/>
  <c r="CL58" i="522" s="1"/>
  <c r="ED57" i="522"/>
  <c r="EC57" i="522"/>
  <c r="DP57" i="522"/>
  <c r="DL57" i="522"/>
  <c r="DH57" i="522"/>
  <c r="CY57" i="522"/>
  <c r="CU57" i="522"/>
  <c r="CQ57" i="522"/>
  <c r="CH57" i="522"/>
  <c r="CD57" i="522"/>
  <c r="BZ57" i="522"/>
  <c r="BQ57" i="522"/>
  <c r="BM57" i="522"/>
  <c r="BI57" i="522"/>
  <c r="ED54" i="522"/>
  <c r="EC54" i="522"/>
  <c r="DP54" i="522"/>
  <c r="DL54" i="522"/>
  <c r="DH54" i="522"/>
  <c r="CY54" i="522"/>
  <c r="CM54" i="522" s="1"/>
  <c r="BB54" i="522" s="1"/>
  <c r="DC54" i="522" s="1"/>
  <c r="CU54" i="522"/>
  <c r="CQ54" i="522"/>
  <c r="CH54" i="522"/>
  <c r="CD54" i="522"/>
  <c r="BZ54" i="522"/>
  <c r="BQ54" i="522"/>
  <c r="BM54" i="522"/>
  <c r="BI54" i="522"/>
  <c r="ED53" i="522"/>
  <c r="EC53" i="522"/>
  <c r="DP53" i="522"/>
  <c r="DL53" i="522"/>
  <c r="DH53" i="522"/>
  <c r="CY53" i="522"/>
  <c r="CU53" i="522"/>
  <c r="CQ53" i="522"/>
  <c r="CH53" i="522"/>
  <c r="CD53" i="522"/>
  <c r="BZ53" i="522"/>
  <c r="BQ53" i="522"/>
  <c r="BM53" i="522"/>
  <c r="BI53" i="522"/>
  <c r="AZ53" i="522"/>
  <c r="BU53" i="522" s="1"/>
  <c r="DU89" i="522" l="1"/>
  <c r="BD89" i="522"/>
  <c r="DT89" i="522"/>
  <c r="DU57" i="522"/>
  <c r="BD57" i="522"/>
  <c r="DT57" i="522"/>
  <c r="DU117" i="522"/>
  <c r="BD117" i="522"/>
  <c r="DT117" i="522"/>
  <c r="DU65" i="522"/>
  <c r="BD65" i="522"/>
  <c r="DT65" i="522"/>
  <c r="DU97" i="522"/>
  <c r="BD97" i="522"/>
  <c r="DT97" i="522"/>
  <c r="DU123" i="522"/>
  <c r="BD123" i="522"/>
  <c r="DT123" i="522"/>
  <c r="DU155" i="522"/>
  <c r="BD155" i="522"/>
  <c r="DT155" i="522"/>
  <c r="DU187" i="522"/>
  <c r="BD187" i="522"/>
  <c r="DT187" i="522"/>
  <c r="DU226" i="522"/>
  <c r="BD226" i="522"/>
  <c r="DT226" i="522"/>
  <c r="DU147" i="522"/>
  <c r="BD147" i="522"/>
  <c r="DT147" i="522"/>
  <c r="DU179" i="522"/>
  <c r="BD179" i="522"/>
  <c r="DT179" i="522"/>
  <c r="DU151" i="522"/>
  <c r="BD151" i="522"/>
  <c r="DT151" i="522"/>
  <c r="DU167" i="522"/>
  <c r="BD167" i="522"/>
  <c r="DT167" i="522"/>
  <c r="DU183" i="522"/>
  <c r="BD183" i="522"/>
  <c r="DT183" i="522"/>
  <c r="DU218" i="522"/>
  <c r="BD218" i="522"/>
  <c r="DT218" i="522"/>
  <c r="DU222" i="522"/>
  <c r="BD222" i="522"/>
  <c r="DT222" i="522"/>
  <c r="DU266" i="522"/>
  <c r="BD266" i="522"/>
  <c r="DT266" i="522"/>
  <c r="DU210" i="522"/>
  <c r="BD210" i="522"/>
  <c r="DT210" i="522"/>
  <c r="DU258" i="522"/>
  <c r="BD258" i="522"/>
  <c r="DT258" i="522"/>
  <c r="DU306" i="522"/>
  <c r="BD306" i="522"/>
  <c r="DT306" i="522"/>
  <c r="DU81" i="522"/>
  <c r="BD81" i="522"/>
  <c r="DT81" i="522"/>
  <c r="DU111" i="522"/>
  <c r="BD111" i="522"/>
  <c r="DT111" i="522"/>
  <c r="DU139" i="522"/>
  <c r="BD139" i="522"/>
  <c r="DT139" i="522"/>
  <c r="DU171" i="522"/>
  <c r="BD171" i="522"/>
  <c r="DT171" i="522"/>
  <c r="DU230" i="522"/>
  <c r="BD230" i="522"/>
  <c r="DT230" i="522"/>
  <c r="DU274" i="522"/>
  <c r="BD274" i="522"/>
  <c r="DT274" i="522"/>
  <c r="DU299" i="522"/>
  <c r="BD299" i="522"/>
  <c r="DT299" i="522"/>
  <c r="DU73" i="522"/>
  <c r="BD73" i="522"/>
  <c r="DT73" i="522"/>
  <c r="DU103" i="522"/>
  <c r="BD103" i="522"/>
  <c r="DT103" i="522"/>
  <c r="DU131" i="522"/>
  <c r="BD131" i="522"/>
  <c r="DT131" i="522"/>
  <c r="DU163" i="522"/>
  <c r="BD163" i="522"/>
  <c r="DT163" i="522"/>
  <c r="DU214" i="522"/>
  <c r="BD214" i="522"/>
  <c r="DT214" i="522"/>
  <c r="DU242" i="522"/>
  <c r="BD242" i="522"/>
  <c r="DT242" i="522"/>
  <c r="DU282" i="522"/>
  <c r="BD282" i="522"/>
  <c r="DT282" i="522"/>
  <c r="BD53" i="522"/>
  <c r="DU53" i="522"/>
  <c r="DT53" i="522"/>
  <c r="DU54" i="522"/>
  <c r="BD54" i="522"/>
  <c r="DT54" i="522"/>
  <c r="DU58" i="522"/>
  <c r="BD58" i="522"/>
  <c r="DT58" i="522"/>
  <c r="BD61" i="522"/>
  <c r="DU61" i="522"/>
  <c r="DT61" i="522"/>
  <c r="DU62" i="522"/>
  <c r="BD62" i="522"/>
  <c r="DT62" i="522"/>
  <c r="DU66" i="522"/>
  <c r="BD66" i="522"/>
  <c r="DT66" i="522"/>
  <c r="BD69" i="522"/>
  <c r="DU69" i="522"/>
  <c r="DT69" i="522"/>
  <c r="DU70" i="522"/>
  <c r="BD70" i="522"/>
  <c r="DT70" i="522"/>
  <c r="DU74" i="522"/>
  <c r="BD74" i="522"/>
  <c r="DT74" i="522"/>
  <c r="BD77" i="522"/>
  <c r="DU77" i="522"/>
  <c r="DT77" i="522"/>
  <c r="DU78" i="522"/>
  <c r="BD78" i="522"/>
  <c r="DT78" i="522"/>
  <c r="DU82" i="522"/>
  <c r="BD82" i="522"/>
  <c r="DT82" i="522"/>
  <c r="BD85" i="522"/>
  <c r="DU85" i="522"/>
  <c r="DT85" i="522"/>
  <c r="DU86" i="522"/>
  <c r="BD86" i="522"/>
  <c r="DT86" i="522"/>
  <c r="DU90" i="522"/>
  <c r="BD90" i="522"/>
  <c r="DT90" i="522"/>
  <c r="BD93" i="522"/>
  <c r="DU93" i="522"/>
  <c r="DT93" i="522"/>
  <c r="DU94" i="522"/>
  <c r="BD94" i="522"/>
  <c r="DT94" i="522"/>
  <c r="DU98" i="522"/>
  <c r="BD98" i="522"/>
  <c r="DT98" i="522"/>
  <c r="BD101" i="522"/>
  <c r="DU101" i="522"/>
  <c r="DT101" i="522"/>
  <c r="DU102" i="522"/>
  <c r="BD102" i="522"/>
  <c r="DT102" i="522"/>
  <c r="DU104" i="522"/>
  <c r="BD104" i="522"/>
  <c r="DT104" i="522"/>
  <c r="BD107" i="522"/>
  <c r="DU107" i="522"/>
  <c r="DT107" i="522"/>
  <c r="DU108" i="522"/>
  <c r="BD108" i="522"/>
  <c r="DT108" i="522"/>
  <c r="DU112" i="522"/>
  <c r="BD112" i="522"/>
  <c r="DT112" i="522"/>
  <c r="BD113" i="522"/>
  <c r="DU113" i="522"/>
  <c r="DT113" i="522"/>
  <c r="DU114" i="522"/>
  <c r="BD114" i="522"/>
  <c r="DT114" i="522"/>
  <c r="DU118" i="522"/>
  <c r="BD118" i="522"/>
  <c r="DT118" i="522"/>
  <c r="BD119" i="522"/>
  <c r="DU119" i="522"/>
  <c r="DT119" i="522"/>
  <c r="DU120" i="522"/>
  <c r="BD120" i="522"/>
  <c r="DT120" i="522"/>
  <c r="DU124" i="522"/>
  <c r="BD124" i="522"/>
  <c r="DT124" i="522"/>
  <c r="BD127" i="522"/>
  <c r="DU127" i="522"/>
  <c r="DT127" i="522"/>
  <c r="DU128" i="522"/>
  <c r="BD128" i="522"/>
  <c r="DT128" i="522"/>
  <c r="DU132" i="522"/>
  <c r="BD132" i="522"/>
  <c r="DT132" i="522"/>
  <c r="BD135" i="522"/>
  <c r="DU135" i="522"/>
  <c r="DT135" i="522"/>
  <c r="DU136" i="522"/>
  <c r="BD136" i="522"/>
  <c r="DT136" i="522"/>
  <c r="DU140" i="522"/>
  <c r="BD140" i="522"/>
  <c r="DT140" i="522"/>
  <c r="BD143" i="522"/>
  <c r="DU143" i="522"/>
  <c r="DT143" i="522"/>
  <c r="DU159" i="522"/>
  <c r="BD159" i="522"/>
  <c r="DT159" i="522"/>
  <c r="BD175" i="522"/>
  <c r="DU175" i="522"/>
  <c r="DT175" i="522"/>
  <c r="DU191" i="522"/>
  <c r="BD191" i="522"/>
  <c r="DT191" i="522"/>
  <c r="DU202" i="522"/>
  <c r="BD202" i="522"/>
  <c r="DT202" i="522"/>
  <c r="DU206" i="522"/>
  <c r="BD206" i="522"/>
  <c r="DT206" i="522"/>
  <c r="DU234" i="522"/>
  <c r="BD234" i="522"/>
  <c r="DT234" i="522"/>
  <c r="DU238" i="522"/>
  <c r="BD238" i="522"/>
  <c r="DT238" i="522"/>
  <c r="BD250" i="522"/>
  <c r="DU250" i="522"/>
  <c r="DT250" i="522"/>
  <c r="DU160" i="522"/>
  <c r="BD160" i="522"/>
  <c r="DT160" i="522"/>
  <c r="DU164" i="522"/>
  <c r="BD164" i="522"/>
  <c r="DT164" i="522"/>
  <c r="DU170" i="522"/>
  <c r="BD170" i="522"/>
  <c r="DT170" i="522"/>
  <c r="DU178" i="522"/>
  <c r="BD178" i="522"/>
  <c r="DT178" i="522"/>
  <c r="DU182" i="522"/>
  <c r="BD182" i="522"/>
  <c r="DT182" i="522"/>
  <c r="BD186" i="522"/>
  <c r="DU186" i="522"/>
  <c r="DT186" i="522"/>
  <c r="DU195" i="522"/>
  <c r="BD195" i="522"/>
  <c r="DT195" i="522"/>
  <c r="DU199" i="522"/>
  <c r="BD199" i="522"/>
  <c r="DT199" i="522"/>
  <c r="DU203" i="522"/>
  <c r="BD203" i="522"/>
  <c r="DT203" i="522"/>
  <c r="BD207" i="522"/>
  <c r="DU207" i="522"/>
  <c r="DT207" i="522"/>
  <c r="DU211" i="522"/>
  <c r="BD211" i="522"/>
  <c r="DT211" i="522"/>
  <c r="DU227" i="522"/>
  <c r="BD227" i="522"/>
  <c r="DT227" i="522"/>
  <c r="DU231" i="522"/>
  <c r="BD231" i="522"/>
  <c r="DT231" i="522"/>
  <c r="DU235" i="522"/>
  <c r="BD235" i="522"/>
  <c r="DT235" i="522"/>
  <c r="DU247" i="522"/>
  <c r="BD247" i="522"/>
  <c r="DT247" i="522"/>
  <c r="DU251" i="522"/>
  <c r="BD251" i="522"/>
  <c r="DT251" i="522"/>
  <c r="DU255" i="522"/>
  <c r="BD255" i="522"/>
  <c r="DT255" i="522"/>
  <c r="DU259" i="522"/>
  <c r="BD259" i="522"/>
  <c r="DT259" i="522"/>
  <c r="DU267" i="522"/>
  <c r="BD267" i="522"/>
  <c r="DT267" i="522"/>
  <c r="DU270" i="522"/>
  <c r="BD270" i="522"/>
  <c r="DT270" i="522"/>
  <c r="DU275" i="522"/>
  <c r="BD275" i="522"/>
  <c r="DT275" i="522"/>
  <c r="DU278" i="522"/>
  <c r="BD278" i="522"/>
  <c r="DT278" i="522"/>
  <c r="DU286" i="522"/>
  <c r="BD286" i="522"/>
  <c r="DT286" i="522"/>
  <c r="DU287" i="522"/>
  <c r="BD287" i="522"/>
  <c r="DT287" i="522"/>
  <c r="DU291" i="522"/>
  <c r="BD291" i="522"/>
  <c r="DT291" i="522"/>
  <c r="DU294" i="522"/>
  <c r="BD294" i="522"/>
  <c r="DT294" i="522"/>
  <c r="DU302" i="522"/>
  <c r="BD302" i="522"/>
  <c r="DT302" i="522"/>
  <c r="DU307" i="522"/>
  <c r="BD307" i="522"/>
  <c r="DT307" i="522"/>
  <c r="DU310" i="522"/>
  <c r="BD310" i="522"/>
  <c r="DT310" i="522"/>
  <c r="DU314" i="522"/>
  <c r="BD314" i="522"/>
  <c r="DT314" i="522"/>
  <c r="DU322" i="522"/>
  <c r="BD322" i="522"/>
  <c r="DT322" i="522"/>
  <c r="DU326" i="522"/>
  <c r="BD326" i="522"/>
  <c r="DT326" i="522"/>
  <c r="DU330" i="522"/>
  <c r="BD330" i="522"/>
  <c r="DT330" i="522"/>
  <c r="DU331" i="522"/>
  <c r="BD331" i="522"/>
  <c r="DT331" i="522"/>
  <c r="DU339" i="522"/>
  <c r="BD339" i="522"/>
  <c r="DT339" i="522"/>
  <c r="DU342" i="522"/>
  <c r="BD342" i="522"/>
  <c r="DT342" i="522"/>
  <c r="DU346" i="522"/>
  <c r="BD346" i="522"/>
  <c r="DT346" i="522"/>
  <c r="DU350" i="522"/>
  <c r="BD350" i="522"/>
  <c r="DT350" i="522"/>
  <c r="DU355" i="522"/>
  <c r="BD355" i="522"/>
  <c r="DT355" i="522"/>
  <c r="DU359" i="522"/>
  <c r="BD359" i="522"/>
  <c r="DT359" i="522"/>
  <c r="DU362" i="522"/>
  <c r="BD362" i="522"/>
  <c r="DT362" i="522"/>
  <c r="DU367" i="522"/>
  <c r="BD367" i="522"/>
  <c r="DT367" i="522"/>
  <c r="DU370" i="522"/>
  <c r="BD370" i="522"/>
  <c r="DT370" i="522"/>
  <c r="DU375" i="522"/>
  <c r="BD375" i="522"/>
  <c r="DT375" i="522"/>
  <c r="DU379" i="522"/>
  <c r="BD379" i="522"/>
  <c r="DT379" i="522"/>
  <c r="DU383" i="522"/>
  <c r="BD383" i="522"/>
  <c r="DT383" i="522"/>
  <c r="DU387" i="522"/>
  <c r="BD387" i="522"/>
  <c r="DT387" i="522"/>
  <c r="DU390" i="522"/>
  <c r="BD390" i="522"/>
  <c r="DT390" i="522"/>
  <c r="DU394" i="522"/>
  <c r="BD394" i="522"/>
  <c r="DT394" i="522"/>
  <c r="DU398" i="522"/>
  <c r="BD398" i="522"/>
  <c r="DT398" i="522"/>
  <c r="DU403" i="522"/>
  <c r="BD403" i="522"/>
  <c r="DT403" i="522"/>
  <c r="DU407" i="522"/>
  <c r="BD407" i="522"/>
  <c r="DT407" i="522"/>
  <c r="DU410" i="522"/>
  <c r="BD410" i="522"/>
  <c r="DT410" i="522"/>
  <c r="DU415" i="522"/>
  <c r="BD415" i="522"/>
  <c r="DT415" i="522"/>
  <c r="DU418" i="522"/>
  <c r="BD418" i="522"/>
  <c r="DT418" i="522"/>
  <c r="DU423" i="522"/>
  <c r="BD423" i="522"/>
  <c r="DT423" i="522"/>
  <c r="DU426" i="522"/>
  <c r="BD426" i="522"/>
  <c r="DT426" i="522"/>
  <c r="DU431" i="522"/>
  <c r="BD431" i="522"/>
  <c r="DT431" i="522"/>
  <c r="DU435" i="522"/>
  <c r="BD435" i="522"/>
  <c r="DT435" i="522"/>
  <c r="DU438" i="522"/>
  <c r="BD438" i="522"/>
  <c r="DT438" i="522"/>
  <c r="DU443" i="522"/>
  <c r="BD443" i="522"/>
  <c r="DT443" i="522"/>
  <c r="DU447" i="522"/>
  <c r="BD447" i="522"/>
  <c r="DT447" i="522"/>
  <c r="DU451" i="522"/>
  <c r="BD451" i="522"/>
  <c r="DT451" i="522"/>
  <c r="DU455" i="522"/>
  <c r="BD455" i="522"/>
  <c r="DT455" i="522"/>
  <c r="DU458" i="522"/>
  <c r="BD458" i="522"/>
  <c r="DT458" i="522"/>
  <c r="DU459" i="522"/>
  <c r="BD459" i="522"/>
  <c r="DT459" i="522"/>
  <c r="DU462" i="522"/>
  <c r="BD462" i="522"/>
  <c r="DT462" i="522"/>
  <c r="DU470" i="522"/>
  <c r="BD470" i="522"/>
  <c r="DT470" i="522"/>
  <c r="DU474" i="522"/>
  <c r="BD474" i="522"/>
  <c r="DT474" i="522"/>
  <c r="DU479" i="522"/>
  <c r="BD479" i="522"/>
  <c r="DT479" i="522"/>
  <c r="DU482" i="522"/>
  <c r="BD482" i="522"/>
  <c r="DT482" i="522"/>
  <c r="DU486" i="522"/>
  <c r="BD486" i="522"/>
  <c r="DT486" i="522"/>
  <c r="DU491" i="522"/>
  <c r="BD491" i="522"/>
  <c r="DT491" i="522"/>
  <c r="DU495" i="522"/>
  <c r="BD495" i="522"/>
  <c r="DT495" i="522"/>
  <c r="DU498" i="522"/>
  <c r="BD498" i="522"/>
  <c r="DT498" i="522"/>
  <c r="DU503" i="522"/>
  <c r="BD503" i="522"/>
  <c r="DT503" i="522"/>
  <c r="BD506" i="522"/>
  <c r="DU506" i="522"/>
  <c r="DT506" i="522"/>
  <c r="DU510" i="522"/>
  <c r="BD510" i="522"/>
  <c r="DT510" i="522"/>
  <c r="DU514" i="522"/>
  <c r="BD514" i="522"/>
  <c r="DT514" i="522"/>
  <c r="DU519" i="522"/>
  <c r="BD519" i="522"/>
  <c r="DT519" i="522"/>
  <c r="BD527" i="522"/>
  <c r="DU527" i="522"/>
  <c r="DT527" i="522"/>
  <c r="DU531" i="522"/>
  <c r="BD531" i="522"/>
  <c r="DT531" i="522"/>
  <c r="DU534" i="522"/>
  <c r="BD534" i="522"/>
  <c r="DT534" i="522"/>
  <c r="DU539" i="522"/>
  <c r="BD539" i="522"/>
  <c r="DT539" i="522"/>
  <c r="DU144" i="522"/>
  <c r="BD144" i="522"/>
  <c r="DT144" i="522"/>
  <c r="DU148" i="522"/>
  <c r="BD148" i="522"/>
  <c r="DT148" i="522"/>
  <c r="BD152" i="522"/>
  <c r="DU152" i="522"/>
  <c r="DT152" i="522"/>
  <c r="DU156" i="522"/>
  <c r="BD156" i="522"/>
  <c r="DT156" i="522"/>
  <c r="DU174" i="522"/>
  <c r="BD174" i="522"/>
  <c r="DT174" i="522"/>
  <c r="DU190" i="522"/>
  <c r="DT190" i="522"/>
  <c r="BD190" i="522"/>
  <c r="DU194" i="522"/>
  <c r="BD194" i="522"/>
  <c r="DT194" i="522"/>
  <c r="BD198" i="522"/>
  <c r="DU198" i="522"/>
  <c r="DT198" i="522"/>
  <c r="DU215" i="522"/>
  <c r="BD215" i="522"/>
  <c r="DT215" i="522"/>
  <c r="DU219" i="522"/>
  <c r="BD219" i="522"/>
  <c r="DT219" i="522"/>
  <c r="DU223" i="522"/>
  <c r="BD223" i="522"/>
  <c r="DT223" i="522"/>
  <c r="DU239" i="522"/>
  <c r="BD239" i="522"/>
  <c r="DT239" i="522"/>
  <c r="DU243" i="522"/>
  <c r="BD243" i="522"/>
  <c r="DT243" i="522"/>
  <c r="DU246" i="522"/>
  <c r="BD246" i="522"/>
  <c r="DT246" i="522"/>
  <c r="DU254" i="522"/>
  <c r="BD254" i="522"/>
  <c r="DT254" i="522"/>
  <c r="DU262" i="522"/>
  <c r="BD262" i="522"/>
  <c r="DT262" i="522"/>
  <c r="BD271" i="522"/>
  <c r="DU271" i="522"/>
  <c r="DT271" i="522"/>
  <c r="DU279" i="522"/>
  <c r="BD279" i="522"/>
  <c r="DT279" i="522"/>
  <c r="DU283" i="522"/>
  <c r="BD283" i="522"/>
  <c r="DT283" i="522"/>
  <c r="DU290" i="522"/>
  <c r="BD290" i="522"/>
  <c r="DT290" i="522"/>
  <c r="DU295" i="522"/>
  <c r="BD295" i="522"/>
  <c r="DT295" i="522"/>
  <c r="DU298" i="522"/>
  <c r="BD298" i="522"/>
  <c r="DT298" i="522"/>
  <c r="DU303" i="522"/>
  <c r="BD303" i="522"/>
  <c r="DT303" i="522"/>
  <c r="DU311" i="522"/>
  <c r="BD311" i="522"/>
  <c r="DT311" i="522"/>
  <c r="DU315" i="522"/>
  <c r="BD315" i="522"/>
  <c r="DT315" i="522"/>
  <c r="DU318" i="522"/>
  <c r="DT318" i="522"/>
  <c r="BD318" i="522"/>
  <c r="DU319" i="522"/>
  <c r="BD319" i="522"/>
  <c r="DT319" i="522"/>
  <c r="DU323" i="522"/>
  <c r="BD323" i="522"/>
  <c r="DT323" i="522"/>
  <c r="DU327" i="522"/>
  <c r="BD327" i="522"/>
  <c r="DT327" i="522"/>
  <c r="DU334" i="522"/>
  <c r="BD334" i="522"/>
  <c r="DT334" i="522"/>
  <c r="BD335" i="522"/>
  <c r="DU335" i="522"/>
  <c r="DT335" i="522"/>
  <c r="DU338" i="522"/>
  <c r="BD338" i="522"/>
  <c r="DT338" i="522"/>
  <c r="DU343" i="522"/>
  <c r="BD343" i="522"/>
  <c r="DT343" i="522"/>
  <c r="DU347" i="522"/>
  <c r="BD347" i="522"/>
  <c r="DT347" i="522"/>
  <c r="DU351" i="522"/>
  <c r="BD351" i="522"/>
  <c r="DT351" i="522"/>
  <c r="DU354" i="522"/>
  <c r="BD354" i="522"/>
  <c r="DT354" i="522"/>
  <c r="BD358" i="522"/>
  <c r="DU358" i="522"/>
  <c r="DT358" i="522"/>
  <c r="DU363" i="522"/>
  <c r="BD363" i="522"/>
  <c r="DT363" i="522"/>
  <c r="DU366" i="522"/>
  <c r="BD366" i="522"/>
  <c r="DT366" i="522"/>
  <c r="DU371" i="522"/>
  <c r="BD371" i="522"/>
  <c r="DT371" i="522"/>
  <c r="DU374" i="522"/>
  <c r="BD374" i="522"/>
  <c r="DT374" i="522"/>
  <c r="BD378" i="522"/>
  <c r="DU378" i="522"/>
  <c r="DT378" i="522"/>
  <c r="DU382" i="522"/>
  <c r="BD382" i="522"/>
  <c r="DT382" i="522"/>
  <c r="DU386" i="522"/>
  <c r="BD386" i="522"/>
  <c r="DT386" i="522"/>
  <c r="DU391" i="522"/>
  <c r="BD391" i="522"/>
  <c r="DT391" i="522"/>
  <c r="DU395" i="522"/>
  <c r="BD395" i="522"/>
  <c r="DT395" i="522"/>
  <c r="BD399" i="522"/>
  <c r="DU399" i="522"/>
  <c r="DT399" i="522"/>
  <c r="DU402" i="522"/>
  <c r="BD402" i="522"/>
  <c r="DT402" i="522"/>
  <c r="DU411" i="522"/>
  <c r="BD411" i="522"/>
  <c r="DT411" i="522"/>
  <c r="DU414" i="522"/>
  <c r="BD414" i="522"/>
  <c r="DT414" i="522"/>
  <c r="DU419" i="522"/>
  <c r="BD419" i="522"/>
  <c r="DT419" i="522"/>
  <c r="BD422" i="522"/>
  <c r="DU422" i="522"/>
  <c r="DT422" i="522"/>
  <c r="DU427" i="522"/>
  <c r="BD427" i="522"/>
  <c r="DT427" i="522"/>
  <c r="DU430" i="522"/>
  <c r="BD430" i="522"/>
  <c r="DT430" i="522"/>
  <c r="DU434" i="522"/>
  <c r="BD434" i="522"/>
  <c r="DT434" i="522"/>
  <c r="DU439" i="522"/>
  <c r="BD439" i="522"/>
  <c r="DT439" i="522"/>
  <c r="BD442" i="522"/>
  <c r="DU442" i="522"/>
  <c r="DT442" i="522"/>
  <c r="DU446" i="522"/>
  <c r="BD446" i="522"/>
  <c r="DT446" i="522"/>
  <c r="DU450" i="522"/>
  <c r="BD450" i="522"/>
  <c r="DT450" i="522"/>
  <c r="DU454" i="522"/>
  <c r="BD454" i="522"/>
  <c r="DT454" i="522"/>
  <c r="BD463" i="522"/>
  <c r="DU463" i="522"/>
  <c r="DT463" i="522"/>
  <c r="DU466" i="522"/>
  <c r="BD466" i="522"/>
  <c r="DT466" i="522"/>
  <c r="DU467" i="522"/>
  <c r="BD467" i="522"/>
  <c r="DT467" i="522"/>
  <c r="DU471" i="522"/>
  <c r="BD471" i="522"/>
  <c r="DT471" i="522"/>
  <c r="DU475" i="522"/>
  <c r="BD475" i="522"/>
  <c r="DT475" i="522"/>
  <c r="DU478" i="522"/>
  <c r="BD478" i="522"/>
  <c r="DT478" i="522"/>
  <c r="DU483" i="522"/>
  <c r="BD483" i="522"/>
  <c r="DT483" i="522"/>
  <c r="DU487" i="522"/>
  <c r="BD487" i="522"/>
  <c r="DT487" i="522"/>
  <c r="DU490" i="522"/>
  <c r="BD490" i="522"/>
  <c r="DT490" i="522"/>
  <c r="DU494" i="522"/>
  <c r="BD494" i="522"/>
  <c r="DT494" i="522"/>
  <c r="DU499" i="522"/>
  <c r="BD499" i="522"/>
  <c r="DT499" i="522"/>
  <c r="DU502" i="522"/>
  <c r="BD502" i="522"/>
  <c r="DT502" i="522"/>
  <c r="DU507" i="522"/>
  <c r="BD507" i="522"/>
  <c r="DT507" i="522"/>
  <c r="DU511" i="522"/>
  <c r="BD511" i="522"/>
  <c r="DT511" i="522"/>
  <c r="DU515" i="522"/>
  <c r="BD515" i="522"/>
  <c r="DT515" i="522"/>
  <c r="DU518" i="522"/>
  <c r="BD518" i="522"/>
  <c r="DT518" i="522"/>
  <c r="DU522" i="522"/>
  <c r="BD522" i="522"/>
  <c r="DT522" i="522"/>
  <c r="DU523" i="522"/>
  <c r="BD523" i="522"/>
  <c r="DT523" i="522"/>
  <c r="DU526" i="522"/>
  <c r="BD526" i="522"/>
  <c r="DT526" i="522"/>
  <c r="DU530" i="522"/>
  <c r="BD530" i="522"/>
  <c r="DT530" i="522"/>
  <c r="DU535" i="522"/>
  <c r="BD535" i="522"/>
  <c r="DT535" i="522"/>
  <c r="DU538" i="522"/>
  <c r="BD538" i="522"/>
  <c r="DT538" i="522"/>
  <c r="DU806" i="522"/>
  <c r="BD806" i="522"/>
  <c r="DT806" i="522"/>
  <c r="DU809" i="522"/>
  <c r="BD809" i="522"/>
  <c r="DT809" i="522"/>
  <c r="DU263" i="522"/>
  <c r="BD263" i="522"/>
  <c r="DT263" i="522"/>
  <c r="DU406" i="522"/>
  <c r="BD406" i="522"/>
  <c r="DT406" i="522"/>
  <c r="DU542" i="522"/>
  <c r="BD542" i="522"/>
  <c r="DT542" i="522"/>
  <c r="DU543" i="522"/>
  <c r="BD543" i="522"/>
  <c r="DT543" i="522"/>
  <c r="DU546" i="522"/>
  <c r="BD546" i="522"/>
  <c r="DT546" i="522"/>
  <c r="DU547" i="522"/>
  <c r="BD547" i="522"/>
  <c r="DT547" i="522"/>
  <c r="DU550" i="522"/>
  <c r="BD550" i="522"/>
  <c r="DT550" i="522"/>
  <c r="DU551" i="522"/>
  <c r="BD551" i="522"/>
  <c r="DT551" i="522"/>
  <c r="DU554" i="522"/>
  <c r="BD554" i="522"/>
  <c r="DT554" i="522"/>
  <c r="DU555" i="522"/>
  <c r="BD555" i="522"/>
  <c r="DT555" i="522"/>
  <c r="DU659" i="522"/>
  <c r="BD659" i="522"/>
  <c r="DT659" i="522"/>
  <c r="DU662" i="522"/>
  <c r="BD662" i="522"/>
  <c r="DT662" i="522"/>
  <c r="DU663" i="522"/>
  <c r="BD663" i="522"/>
  <c r="DT663" i="522"/>
  <c r="DU666" i="522"/>
  <c r="BD666" i="522"/>
  <c r="DT666" i="522"/>
  <c r="DU667" i="522"/>
  <c r="BD667" i="522"/>
  <c r="DT667" i="522"/>
  <c r="DU670" i="522"/>
  <c r="BD670" i="522"/>
  <c r="DT670" i="522"/>
  <c r="DU671" i="522"/>
  <c r="BD671" i="522"/>
  <c r="DT671" i="522"/>
  <c r="BD674" i="522"/>
  <c r="DU674" i="522"/>
  <c r="DT674" i="522"/>
  <c r="DU675" i="522"/>
  <c r="BD675" i="522"/>
  <c r="DT675" i="522"/>
  <c r="DU678" i="522"/>
  <c r="BD678" i="522"/>
  <c r="DT678" i="522"/>
  <c r="DU679" i="522"/>
  <c r="BD679" i="522"/>
  <c r="DT679" i="522"/>
  <c r="DU682" i="522"/>
  <c r="BD682" i="522"/>
  <c r="DT682" i="522"/>
  <c r="DU683" i="522"/>
  <c r="BD683" i="522"/>
  <c r="DT683" i="522"/>
  <c r="DU686" i="522"/>
  <c r="BD686" i="522"/>
  <c r="DT686" i="522"/>
  <c r="DU687" i="522"/>
  <c r="BD687" i="522"/>
  <c r="DT687" i="522"/>
  <c r="DU558" i="522"/>
  <c r="BD558" i="522"/>
  <c r="DT558" i="522"/>
  <c r="DU559" i="522"/>
  <c r="BD559" i="522"/>
  <c r="DT559" i="522"/>
  <c r="DU562" i="522"/>
  <c r="BD562" i="522"/>
  <c r="DT562" i="522"/>
  <c r="DU563" i="522"/>
  <c r="BD563" i="522"/>
  <c r="DT563" i="522"/>
  <c r="DU566" i="522"/>
  <c r="BD566" i="522"/>
  <c r="DT566" i="522"/>
  <c r="DU567" i="522"/>
  <c r="BD567" i="522"/>
  <c r="DT567" i="522"/>
  <c r="DU568" i="522"/>
  <c r="BD568" i="522"/>
  <c r="DT568" i="522"/>
  <c r="DU569" i="522"/>
  <c r="BD569" i="522"/>
  <c r="DT569" i="522"/>
  <c r="DU572" i="522"/>
  <c r="BD572" i="522"/>
  <c r="DT572" i="522"/>
  <c r="DU573" i="522"/>
  <c r="BD573" i="522"/>
  <c r="DT573" i="522"/>
  <c r="DU574" i="522"/>
  <c r="BD574" i="522"/>
  <c r="DT574" i="522"/>
  <c r="DU575" i="522"/>
  <c r="BD575" i="522"/>
  <c r="DT575" i="522"/>
  <c r="DU578" i="522"/>
  <c r="BD578" i="522"/>
  <c r="DT578" i="522"/>
  <c r="DU579" i="522"/>
  <c r="BD579" i="522"/>
  <c r="DT579" i="522"/>
  <c r="DU582" i="522"/>
  <c r="BD582" i="522"/>
  <c r="DT582" i="522"/>
  <c r="DU583" i="522"/>
  <c r="BD583" i="522"/>
  <c r="DT583" i="522"/>
  <c r="DU586" i="522"/>
  <c r="BD586" i="522"/>
  <c r="DT586" i="522"/>
  <c r="BD587" i="522"/>
  <c r="DU587" i="522"/>
  <c r="DT587" i="522"/>
  <c r="DU590" i="522"/>
  <c r="BD590" i="522"/>
  <c r="DT590" i="522"/>
  <c r="DU591" i="522"/>
  <c r="BD591" i="522"/>
  <c r="DT591" i="522"/>
  <c r="DU594" i="522"/>
  <c r="BD594" i="522"/>
  <c r="DT594" i="522"/>
  <c r="DU595" i="522"/>
  <c r="BD595" i="522"/>
  <c r="DT595" i="522"/>
  <c r="DU598" i="522"/>
  <c r="BD598" i="522"/>
  <c r="DT598" i="522"/>
  <c r="DU599" i="522"/>
  <c r="BD599" i="522"/>
  <c r="DT599" i="522"/>
  <c r="DU602" i="522"/>
  <c r="BD602" i="522"/>
  <c r="DT602" i="522"/>
  <c r="DU603" i="522"/>
  <c r="BD603" i="522"/>
  <c r="DT603" i="522"/>
  <c r="DU606" i="522"/>
  <c r="BD606" i="522"/>
  <c r="DT606" i="522"/>
  <c r="DU607" i="522"/>
  <c r="BD607" i="522"/>
  <c r="DT607" i="522"/>
  <c r="BD610" i="522"/>
  <c r="DU610" i="522"/>
  <c r="DT610" i="522"/>
  <c r="DU611" i="522"/>
  <c r="BD611" i="522"/>
  <c r="DT611" i="522"/>
  <c r="DU614" i="522"/>
  <c r="BD614" i="522"/>
  <c r="DT614" i="522"/>
  <c r="DU615" i="522"/>
  <c r="BD615" i="522"/>
  <c r="DT615" i="522"/>
  <c r="DU618" i="522"/>
  <c r="BD618" i="522"/>
  <c r="DT618" i="522"/>
  <c r="DU619" i="522"/>
  <c r="BD619" i="522"/>
  <c r="DT619" i="522"/>
  <c r="DU622" i="522"/>
  <c r="BD622" i="522"/>
  <c r="DT622" i="522"/>
  <c r="DU623" i="522"/>
  <c r="BD623" i="522"/>
  <c r="DT623" i="522"/>
  <c r="DU626" i="522"/>
  <c r="BD626" i="522"/>
  <c r="DT626" i="522"/>
  <c r="DU627" i="522"/>
  <c r="BD627" i="522"/>
  <c r="DT627" i="522"/>
  <c r="BD630" i="522"/>
  <c r="DU630" i="522"/>
  <c r="DT630" i="522"/>
  <c r="DU631" i="522"/>
  <c r="BD631" i="522"/>
  <c r="DT631" i="522"/>
  <c r="DU634" i="522"/>
  <c r="BD634" i="522"/>
  <c r="DT634" i="522"/>
  <c r="DU635" i="522"/>
  <c r="BD635" i="522"/>
  <c r="DT635" i="522"/>
  <c r="DU638" i="522"/>
  <c r="BD638" i="522"/>
  <c r="DT638" i="522"/>
  <c r="DU639" i="522"/>
  <c r="BD639" i="522"/>
  <c r="DT639" i="522"/>
  <c r="DU642" i="522"/>
  <c r="BD642" i="522"/>
  <c r="DT642" i="522"/>
  <c r="DU643" i="522"/>
  <c r="BD643" i="522"/>
  <c r="DT643" i="522"/>
  <c r="DU646" i="522"/>
  <c r="BD646" i="522"/>
  <c r="DT646" i="522"/>
  <c r="DU647" i="522"/>
  <c r="BD647" i="522"/>
  <c r="DT647" i="522"/>
  <c r="DU650" i="522"/>
  <c r="BD650" i="522"/>
  <c r="DT650" i="522"/>
  <c r="BD651" i="522"/>
  <c r="DU651" i="522"/>
  <c r="DT651" i="522"/>
  <c r="DU654" i="522"/>
  <c r="BD654" i="522"/>
  <c r="DT654" i="522"/>
  <c r="DU655" i="522"/>
  <c r="BD655" i="522"/>
  <c r="DT655" i="522"/>
  <c r="DU658" i="522"/>
  <c r="BD658" i="522"/>
  <c r="DT658" i="522"/>
  <c r="DU690" i="522"/>
  <c r="BD690" i="522"/>
  <c r="DT690" i="522"/>
  <c r="DU691" i="522"/>
  <c r="BD691" i="522"/>
  <c r="DT691" i="522"/>
  <c r="BD694" i="522"/>
  <c r="DU694" i="522"/>
  <c r="DT694" i="522"/>
  <c r="DU695" i="522"/>
  <c r="BD695" i="522"/>
  <c r="DT695" i="522"/>
  <c r="DU698" i="522"/>
  <c r="BD698" i="522"/>
  <c r="DT698" i="522"/>
  <c r="DU699" i="522"/>
  <c r="BD699" i="522"/>
  <c r="DT699" i="522"/>
  <c r="DU702" i="522"/>
  <c r="BD702" i="522"/>
  <c r="DT702" i="522"/>
  <c r="DU703" i="522"/>
  <c r="BD703" i="522"/>
  <c r="DT703" i="522"/>
  <c r="DU706" i="522"/>
  <c r="BD706" i="522"/>
  <c r="DT706" i="522"/>
  <c r="DU707" i="522"/>
  <c r="BD707" i="522"/>
  <c r="DT707" i="522"/>
  <c r="DU710" i="522"/>
  <c r="BD710" i="522"/>
  <c r="DT710" i="522"/>
  <c r="DU711" i="522"/>
  <c r="BD711" i="522"/>
  <c r="DT711" i="522"/>
  <c r="DU714" i="522"/>
  <c r="BD714" i="522"/>
  <c r="DT714" i="522"/>
  <c r="BD715" i="522"/>
  <c r="DU715" i="522"/>
  <c r="DT715" i="522"/>
  <c r="DU718" i="522"/>
  <c r="BD718" i="522"/>
  <c r="DT718" i="522"/>
  <c r="DU719" i="522"/>
  <c r="BD719" i="522"/>
  <c r="DT719" i="522"/>
  <c r="DU720" i="522"/>
  <c r="BD720" i="522"/>
  <c r="DT720" i="522"/>
  <c r="DU723" i="522"/>
  <c r="BD723" i="522"/>
  <c r="DT723" i="522"/>
  <c r="DU724" i="522"/>
  <c r="BD724" i="522"/>
  <c r="DT724" i="522"/>
  <c r="DU727" i="522"/>
  <c r="BD727" i="522"/>
  <c r="DT727" i="522"/>
  <c r="DU728" i="522"/>
  <c r="BD728" i="522"/>
  <c r="DT728" i="522"/>
  <c r="DU731" i="522"/>
  <c r="BD731" i="522"/>
  <c r="DT731" i="522"/>
  <c r="DU732" i="522"/>
  <c r="BD732" i="522"/>
  <c r="DT732" i="522"/>
  <c r="DU735" i="522"/>
  <c r="BD735" i="522"/>
  <c r="DT735" i="522"/>
  <c r="BD736" i="522"/>
  <c r="DU736" i="522"/>
  <c r="DT736" i="522"/>
  <c r="BD739" i="522"/>
  <c r="DU739" i="522"/>
  <c r="DT739" i="522"/>
  <c r="DU740" i="522"/>
  <c r="BD740" i="522"/>
  <c r="DT740" i="522"/>
  <c r="DU743" i="522"/>
  <c r="BD743" i="522"/>
  <c r="DT743" i="522"/>
  <c r="DU744" i="522"/>
  <c r="BD744" i="522"/>
  <c r="DT744" i="522"/>
  <c r="BD747" i="522"/>
  <c r="DU747" i="522"/>
  <c r="DT747" i="522"/>
  <c r="DU748" i="522"/>
  <c r="BD748" i="522"/>
  <c r="DT748" i="522"/>
  <c r="DU751" i="522"/>
  <c r="BD751" i="522"/>
  <c r="DT751" i="522"/>
  <c r="DU752" i="522"/>
  <c r="BD752" i="522"/>
  <c r="DT752" i="522"/>
  <c r="DU755" i="522"/>
  <c r="BD755" i="522"/>
  <c r="DT755" i="522"/>
  <c r="DU756" i="522"/>
  <c r="BD756" i="522"/>
  <c r="DT756" i="522"/>
  <c r="DU757" i="522"/>
  <c r="BD757" i="522"/>
  <c r="DT757" i="522"/>
  <c r="BD758" i="522"/>
  <c r="DU758" i="522"/>
  <c r="DT758" i="522"/>
  <c r="BD761" i="522"/>
  <c r="DU761" i="522"/>
  <c r="DT761" i="522"/>
  <c r="DU762" i="522"/>
  <c r="BD762" i="522"/>
  <c r="DT762" i="522"/>
  <c r="DU763" i="522"/>
  <c r="BD763" i="522"/>
  <c r="DT763" i="522"/>
  <c r="BD764" i="522"/>
  <c r="DU764" i="522"/>
  <c r="DT764" i="522"/>
  <c r="BD767" i="522"/>
  <c r="DU767" i="522"/>
  <c r="DT767" i="522"/>
  <c r="DU768" i="522"/>
  <c r="BD768" i="522"/>
  <c r="DT768" i="522"/>
  <c r="DU769" i="522"/>
  <c r="BD769" i="522"/>
  <c r="DT769" i="522"/>
  <c r="DU770" i="522"/>
  <c r="BD770" i="522"/>
  <c r="DT770" i="522"/>
  <c r="DU773" i="522"/>
  <c r="BD773" i="522"/>
  <c r="DT773" i="522"/>
  <c r="DU774" i="522"/>
  <c r="BD774" i="522"/>
  <c r="DT774" i="522"/>
  <c r="DU777" i="522"/>
  <c r="BD777" i="522"/>
  <c r="DT777" i="522"/>
  <c r="BD778" i="522"/>
  <c r="DU778" i="522"/>
  <c r="DT778" i="522"/>
  <c r="BD781" i="522"/>
  <c r="DU781" i="522"/>
  <c r="DT781" i="522"/>
  <c r="DU782" i="522"/>
  <c r="BD782" i="522"/>
  <c r="DT782" i="522"/>
  <c r="DU785" i="522"/>
  <c r="BD785" i="522"/>
  <c r="DT785" i="522"/>
  <c r="DU786" i="522"/>
  <c r="BD786" i="522"/>
  <c r="DT786" i="522"/>
  <c r="DU789" i="522"/>
  <c r="BD789" i="522"/>
  <c r="DT789" i="522"/>
  <c r="DU790" i="522"/>
  <c r="BD790" i="522"/>
  <c r="DT790" i="522"/>
  <c r="DU793" i="522"/>
  <c r="DY793" i="522" s="1"/>
  <c r="BD793" i="522"/>
  <c r="DT793" i="522"/>
  <c r="DU798" i="522"/>
  <c r="BD798" i="522"/>
  <c r="DT798" i="522"/>
  <c r="DU801" i="522"/>
  <c r="BD801" i="522"/>
  <c r="DT801" i="522"/>
  <c r="DU812" i="522"/>
  <c r="BD812" i="522"/>
  <c r="DT812" i="522"/>
  <c r="DU813" i="522"/>
  <c r="DY813" i="522" s="1"/>
  <c r="BD813" i="522"/>
  <c r="DT813" i="522"/>
  <c r="BD794" i="522"/>
  <c r="DU794" i="522"/>
  <c r="DT794" i="522"/>
  <c r="BD797" i="522"/>
  <c r="DU797" i="522"/>
  <c r="DT797" i="522"/>
  <c r="DU802" i="522"/>
  <c r="BD802" i="522"/>
  <c r="DT802" i="522"/>
  <c r="DU805" i="522"/>
  <c r="BD805" i="522"/>
  <c r="DT805" i="522"/>
  <c r="G11" i="521"/>
  <c r="B3" i="518"/>
  <c r="BD3" i="527" l="1"/>
  <c r="BD49" i="522"/>
  <c r="BD47" i="522"/>
  <c r="BD7" i="522"/>
  <c r="BC3" i="527"/>
  <c r="BC47" i="522"/>
  <c r="BC7" i="522"/>
  <c r="DS3" i="527" l="1"/>
  <c r="DR3" i="527"/>
  <c r="DQ3" i="527"/>
  <c r="DP3" i="527"/>
  <c r="DO3" i="527"/>
  <c r="DN3" i="527"/>
  <c r="DM3" i="527"/>
  <c r="DL3" i="527"/>
  <c r="DK3" i="527"/>
  <c r="DJ3" i="527"/>
  <c r="DI3" i="527"/>
  <c r="DH3" i="527"/>
  <c r="DG3" i="527"/>
  <c r="DF3" i="527"/>
  <c r="DE3" i="527"/>
  <c r="DD3" i="527"/>
  <c r="DB3" i="527"/>
  <c r="DA3" i="527"/>
  <c r="CZ3" i="527"/>
  <c r="CY3" i="527"/>
  <c r="CX3" i="527"/>
  <c r="CW3" i="527"/>
  <c r="CV3" i="527"/>
  <c r="CU3" i="527"/>
  <c r="CT3" i="527"/>
  <c r="CS3" i="527"/>
  <c r="CR3" i="527"/>
  <c r="CQ3" i="527"/>
  <c r="CP3" i="527"/>
  <c r="CO3" i="527"/>
  <c r="CN3" i="527"/>
  <c r="CM3" i="527"/>
  <c r="CK3" i="527"/>
  <c r="CJ3" i="527"/>
  <c r="CI3" i="527"/>
  <c r="CH3" i="527"/>
  <c r="CG3" i="527"/>
  <c r="CF3" i="527"/>
  <c r="CE3" i="527"/>
  <c r="CD3" i="527"/>
  <c r="CC3" i="527"/>
  <c r="CB3" i="527"/>
  <c r="CA3" i="527"/>
  <c r="BZ3" i="527"/>
  <c r="BY3" i="527"/>
  <c r="BX3" i="527"/>
  <c r="BW3" i="527"/>
  <c r="BV3" i="527"/>
  <c r="BT3" i="527"/>
  <c r="BS3" i="527"/>
  <c r="BR3" i="527"/>
  <c r="BQ3" i="527"/>
  <c r="BP3" i="527"/>
  <c r="BO3" i="527"/>
  <c r="BN3" i="527"/>
  <c r="BM3" i="527"/>
  <c r="BL3" i="527"/>
  <c r="BK3" i="527"/>
  <c r="BJ3" i="527"/>
  <c r="BI3" i="527"/>
  <c r="BH3" i="527"/>
  <c r="BG3" i="527"/>
  <c r="BF3" i="527"/>
  <c r="BE3" i="527"/>
  <c r="BB3" i="527"/>
  <c r="BA3" i="527"/>
  <c r="AZ3" i="527"/>
  <c r="AY3" i="527"/>
  <c r="AX3" i="527"/>
  <c r="DT2" i="527"/>
  <c r="DC2" i="527"/>
  <c r="CL2" i="527"/>
  <c r="BU2" i="527"/>
  <c r="D1" i="527"/>
  <c r="DT49" i="522"/>
  <c r="DT6" i="522"/>
  <c r="DC49" i="522"/>
  <c r="DC6" i="522"/>
  <c r="CL49" i="522"/>
  <c r="CL6" i="522"/>
  <c r="BU49" i="522"/>
  <c r="BU6" i="522"/>
  <c r="BC49" i="522"/>
  <c r="CY49" i="522"/>
  <c r="CQ49" i="522"/>
  <c r="CP49" i="522"/>
  <c r="CO49" i="522"/>
  <c r="BX49" i="522"/>
  <c r="BW49" i="522"/>
  <c r="BH49" i="522"/>
  <c r="AZ49" i="522"/>
  <c r="BB47" i="522"/>
  <c r="BA47" i="522"/>
  <c r="AZ47" i="522"/>
  <c r="BB7" i="522"/>
  <c r="BA7" i="522"/>
  <c r="AZ7" i="522"/>
  <c r="DP49" i="522"/>
  <c r="DP16" i="527"/>
  <c r="DL16" i="527"/>
  <c r="DH16" i="527"/>
  <c r="DG16" i="527"/>
  <c r="DF16" i="527"/>
  <c r="DE16" i="527"/>
  <c r="DP13" i="527"/>
  <c r="DL13" i="527"/>
  <c r="DH13" i="527"/>
  <c r="DG13" i="527"/>
  <c r="DF13" i="527"/>
  <c r="DE13" i="527"/>
  <c r="DP8" i="527"/>
  <c r="DL8" i="527"/>
  <c r="DH8" i="527"/>
  <c r="DG8" i="527"/>
  <c r="DF8" i="527"/>
  <c r="DE8" i="527"/>
  <c r="CY16" i="527"/>
  <c r="CU16" i="527"/>
  <c r="CQ16" i="527"/>
  <c r="CM16" i="527" s="1"/>
  <c r="BB16" i="527" s="1"/>
  <c r="DC16" i="527" s="1"/>
  <c r="CP16" i="527"/>
  <c r="CO16" i="527"/>
  <c r="CN16" i="527"/>
  <c r="CY13" i="527"/>
  <c r="CU13" i="527"/>
  <c r="CQ13" i="527"/>
  <c r="CP13" i="527"/>
  <c r="CO13" i="527"/>
  <c r="CN13" i="527"/>
  <c r="CY8" i="527"/>
  <c r="CU8" i="527"/>
  <c r="CQ8" i="527"/>
  <c r="CP8" i="527"/>
  <c r="CO8" i="527"/>
  <c r="CN8" i="527"/>
  <c r="CH16" i="527"/>
  <c r="CD16" i="527"/>
  <c r="BZ16" i="527"/>
  <c r="BY16" i="527"/>
  <c r="BX16" i="527"/>
  <c r="BW16" i="527"/>
  <c r="CH13" i="527"/>
  <c r="CD13" i="527"/>
  <c r="BZ13" i="527"/>
  <c r="BV13" i="527" s="1"/>
  <c r="BA13" i="527" s="1"/>
  <c r="CL13" i="527" s="1"/>
  <c r="BY13" i="527"/>
  <c r="BX13" i="527"/>
  <c r="BW13" i="527"/>
  <c r="CH8" i="527"/>
  <c r="CD8" i="527"/>
  <c r="BZ8" i="527"/>
  <c r="BY8" i="527"/>
  <c r="BX8" i="527"/>
  <c r="BW8" i="527"/>
  <c r="BH16" i="527"/>
  <c r="BG16" i="527"/>
  <c r="BF16" i="527"/>
  <c r="BH13" i="527"/>
  <c r="BG13" i="527"/>
  <c r="BF13" i="527"/>
  <c r="BF8" i="527"/>
  <c r="BG8" i="527"/>
  <c r="BH8" i="527"/>
  <c r="BQ16" i="527"/>
  <c r="BQ13" i="527"/>
  <c r="BQ8" i="527"/>
  <c r="BM16" i="527"/>
  <c r="BM13" i="527"/>
  <c r="BM8" i="527"/>
  <c r="D7" i="559"/>
  <c r="J10" i="559"/>
  <c r="J44" i="559"/>
  <c r="H44" i="559"/>
  <c r="J40" i="559"/>
  <c r="H40" i="559"/>
  <c r="J36" i="559"/>
  <c r="H36" i="559"/>
  <c r="J31" i="559"/>
  <c r="H31" i="559"/>
  <c r="J26" i="559"/>
  <c r="H26" i="559"/>
  <c r="J22" i="559"/>
  <c r="H22" i="559"/>
  <c r="J18" i="559"/>
  <c r="H18" i="559"/>
  <c r="J13" i="559"/>
  <c r="H13" i="559"/>
  <c r="CH10" i="557"/>
  <c r="CI10" i="557"/>
  <c r="CJ10" i="557"/>
  <c r="CK10" i="557"/>
  <c r="CL10" i="557"/>
  <c r="CM10" i="557"/>
  <c r="CN10" i="557"/>
  <c r="CO10" i="557"/>
  <c r="CP10" i="557"/>
  <c r="CQ10" i="557"/>
  <c r="CR10" i="557"/>
  <c r="CG10" i="557"/>
  <c r="BU10" i="557"/>
  <c r="BV10" i="557"/>
  <c r="BW10" i="557"/>
  <c r="BX10" i="557"/>
  <c r="BY10" i="557"/>
  <c r="BZ10" i="557"/>
  <c r="CA10" i="557"/>
  <c r="CB10" i="557"/>
  <c r="CC10" i="557"/>
  <c r="CD10" i="557"/>
  <c r="CE10" i="557"/>
  <c r="BT10" i="557"/>
  <c r="BH10" i="557"/>
  <c r="BI10" i="557"/>
  <c r="BJ10" i="557"/>
  <c r="BK10" i="557"/>
  <c r="BL10" i="557"/>
  <c r="BM10" i="557"/>
  <c r="BN10" i="557"/>
  <c r="BO10" i="557"/>
  <c r="BP10" i="557"/>
  <c r="BQ10" i="557"/>
  <c r="BR10" i="557"/>
  <c r="BG10" i="557"/>
  <c r="AU10" i="557"/>
  <c r="AV10" i="557"/>
  <c r="AW10" i="557"/>
  <c r="AX10" i="557"/>
  <c r="AY10" i="557"/>
  <c r="AZ10" i="557"/>
  <c r="BA10" i="557"/>
  <c r="BB10" i="557"/>
  <c r="BC10" i="557"/>
  <c r="BD10" i="557"/>
  <c r="BE10" i="557"/>
  <c r="AT10" i="557"/>
  <c r="AH10" i="557"/>
  <c r="AI10" i="557"/>
  <c r="AJ10" i="557"/>
  <c r="AK10" i="557"/>
  <c r="AL10" i="557"/>
  <c r="AM10" i="557"/>
  <c r="AN10" i="557"/>
  <c r="AO10" i="557"/>
  <c r="AP10" i="557"/>
  <c r="AQ10" i="557"/>
  <c r="AR10" i="557"/>
  <c r="AG10" i="557"/>
  <c r="U10" i="557"/>
  <c r="V10" i="557"/>
  <c r="W10" i="557"/>
  <c r="X10" i="557"/>
  <c r="Y10" i="557"/>
  <c r="Z10" i="557"/>
  <c r="AA10" i="557"/>
  <c r="AB10" i="557"/>
  <c r="AC10" i="557"/>
  <c r="AD10" i="557"/>
  <c r="AE10" i="557"/>
  <c r="T10" i="557"/>
  <c r="H10" i="557"/>
  <c r="I10" i="557"/>
  <c r="J10" i="557"/>
  <c r="K10" i="557"/>
  <c r="L10" i="557"/>
  <c r="M10" i="557"/>
  <c r="N10" i="557"/>
  <c r="O10" i="557"/>
  <c r="P10" i="557"/>
  <c r="Q10" i="557"/>
  <c r="R10" i="557"/>
  <c r="G10" i="557"/>
  <c r="DS49" i="522"/>
  <c r="DR49" i="522"/>
  <c r="DQ49" i="522"/>
  <c r="DO49" i="522"/>
  <c r="DN49" i="522"/>
  <c r="DM49" i="522"/>
  <c r="DK49" i="522"/>
  <c r="DJ49" i="522"/>
  <c r="DI49" i="522"/>
  <c r="DH49" i="522"/>
  <c r="DG49" i="522"/>
  <c r="DF49" i="522"/>
  <c r="DE49" i="522"/>
  <c r="DS47" i="522"/>
  <c r="DR47" i="522"/>
  <c r="DQ47" i="522"/>
  <c r="DP47" i="522"/>
  <c r="DO47" i="522"/>
  <c r="DN47" i="522"/>
  <c r="DM47" i="522"/>
  <c r="DL47" i="522"/>
  <c r="DK47" i="522"/>
  <c r="DJ47" i="522"/>
  <c r="DI47" i="522"/>
  <c r="DH47" i="522"/>
  <c r="DG47" i="522"/>
  <c r="DF47" i="522"/>
  <c r="DE47" i="522"/>
  <c r="DD47" i="522"/>
  <c r="DS7" i="522"/>
  <c r="DR7" i="522"/>
  <c r="DQ7" i="522"/>
  <c r="DP7" i="522"/>
  <c r="DO7" i="522"/>
  <c r="DN7" i="522"/>
  <c r="DM7" i="522"/>
  <c r="DL7" i="522"/>
  <c r="DK7" i="522"/>
  <c r="DJ7" i="522"/>
  <c r="DI7" i="522"/>
  <c r="DH7" i="522"/>
  <c r="DG7" i="522"/>
  <c r="DF7" i="522"/>
  <c r="DE7" i="522"/>
  <c r="DD7" i="522"/>
  <c r="DB49" i="522"/>
  <c r="DA49" i="522"/>
  <c r="CZ49" i="522"/>
  <c r="CX49" i="522"/>
  <c r="CW49" i="522"/>
  <c r="CV49" i="522"/>
  <c r="CU49" i="522"/>
  <c r="CT49" i="522"/>
  <c r="CS49" i="522"/>
  <c r="CR49" i="522"/>
  <c r="CN49" i="522"/>
  <c r="DB47" i="522"/>
  <c r="DA47" i="522"/>
  <c r="CZ47" i="522"/>
  <c r="CY47" i="522"/>
  <c r="CX47" i="522"/>
  <c r="CW47" i="522"/>
  <c r="CV47" i="522"/>
  <c r="CU47" i="522"/>
  <c r="CT47" i="522"/>
  <c r="CS47" i="522"/>
  <c r="CR47" i="522"/>
  <c r="CQ47" i="522"/>
  <c r="CP47" i="522"/>
  <c r="CO47" i="522"/>
  <c r="CN47" i="522"/>
  <c r="CM47" i="522"/>
  <c r="DB7" i="522"/>
  <c r="DA7" i="522"/>
  <c r="CZ7" i="522"/>
  <c r="CY7" i="522"/>
  <c r="CX7" i="522"/>
  <c r="CW7" i="522"/>
  <c r="CV7" i="522"/>
  <c r="CU7" i="522"/>
  <c r="CT7" i="522"/>
  <c r="CS7" i="522"/>
  <c r="CR7" i="522"/>
  <c r="CQ7" i="522"/>
  <c r="CP7" i="522"/>
  <c r="CO7" i="522"/>
  <c r="CN7" i="522"/>
  <c r="CM7" i="522"/>
  <c r="CK49" i="522"/>
  <c r="CJ49" i="522"/>
  <c r="CI49" i="522"/>
  <c r="CH49" i="522"/>
  <c r="CG49" i="522"/>
  <c r="CF49" i="522"/>
  <c r="CE49" i="522"/>
  <c r="CC49" i="522"/>
  <c r="CB49" i="522"/>
  <c r="CA49" i="522"/>
  <c r="BZ49" i="522"/>
  <c r="BY49" i="522"/>
  <c r="CK47" i="522"/>
  <c r="CJ47" i="522"/>
  <c r="CI47" i="522"/>
  <c r="CH47" i="522"/>
  <c r="CG47" i="522"/>
  <c r="CF47" i="522"/>
  <c r="CE47" i="522"/>
  <c r="CD47" i="522"/>
  <c r="CC47" i="522"/>
  <c r="CB47" i="522"/>
  <c r="CA47" i="522"/>
  <c r="BZ47" i="522"/>
  <c r="BY47" i="522"/>
  <c r="BX47" i="522"/>
  <c r="BW47" i="522"/>
  <c r="BV47" i="522"/>
  <c r="CK7" i="522"/>
  <c r="CJ7" i="522"/>
  <c r="CI7" i="522"/>
  <c r="CH7" i="522"/>
  <c r="CG7" i="522"/>
  <c r="CF7" i="522"/>
  <c r="CE7" i="522"/>
  <c r="CD7" i="522"/>
  <c r="CC7" i="522"/>
  <c r="CB7" i="522"/>
  <c r="CA7" i="522"/>
  <c r="BZ7" i="522"/>
  <c r="BY7" i="522"/>
  <c r="BX7" i="522"/>
  <c r="BW7" i="522"/>
  <c r="BV7" i="522"/>
  <c r="BT47" i="522"/>
  <c r="BS47" i="522"/>
  <c r="BR47" i="522"/>
  <c r="BQ47" i="522"/>
  <c r="BP47" i="522"/>
  <c r="BO47" i="522"/>
  <c r="BN47" i="522"/>
  <c r="BM47" i="522"/>
  <c r="BL47" i="522"/>
  <c r="BK47" i="522"/>
  <c r="BJ47" i="522"/>
  <c r="BI47" i="522"/>
  <c r="BG49" i="522"/>
  <c r="BF49" i="522"/>
  <c r="BE49" i="522"/>
  <c r="BH47" i="522"/>
  <c r="BG47" i="522"/>
  <c r="BF47" i="522"/>
  <c r="BE47" i="522"/>
  <c r="BH7" i="522"/>
  <c r="BG7" i="522"/>
  <c r="BF7" i="522"/>
  <c r="BE7" i="522"/>
  <c r="BT49" i="522"/>
  <c r="BS49" i="522"/>
  <c r="BR49" i="522"/>
  <c r="BQ49" i="522"/>
  <c r="BT7" i="522"/>
  <c r="BS7" i="522"/>
  <c r="BR7" i="522"/>
  <c r="BQ7" i="522"/>
  <c r="BP49" i="522"/>
  <c r="BO49" i="522"/>
  <c r="BN49" i="522"/>
  <c r="BM49" i="522"/>
  <c r="BP7" i="522"/>
  <c r="BO7" i="522"/>
  <c r="BN7" i="522"/>
  <c r="BM7" i="522"/>
  <c r="BL7" i="522"/>
  <c r="BK7" i="522"/>
  <c r="BJ7" i="522"/>
  <c r="BI7" i="522"/>
  <c r="BV16" i="527" l="1"/>
  <c r="BA16" i="527" s="1"/>
  <c r="CL16" i="527" s="1"/>
  <c r="DD8" i="527"/>
  <c r="BC8" i="527" s="1"/>
  <c r="DT8" i="527" s="1"/>
  <c r="DD16" i="527"/>
  <c r="BC16" i="527" s="1"/>
  <c r="DT16" i="527" s="1"/>
  <c r="CM13" i="527"/>
  <c r="BB13" i="527" s="1"/>
  <c r="DC13" i="527" s="1"/>
  <c r="CM8" i="527"/>
  <c r="BB8" i="527" s="1"/>
  <c r="DC8" i="527" s="1"/>
  <c r="BV8" i="527"/>
  <c r="BA8" i="527" s="1"/>
  <c r="CL8" i="527" s="1"/>
  <c r="DD13" i="527"/>
  <c r="BC13" i="527" s="1"/>
  <c r="DT13" i="527" s="1"/>
  <c r="BA49" i="522"/>
  <c r="BV49" i="522"/>
  <c r="CD49" i="522"/>
  <c r="DD49" i="522"/>
  <c r="DL49" i="522"/>
  <c r="H30" i="559"/>
  <c r="H12" i="559"/>
  <c r="J30" i="559"/>
  <c r="J12" i="559"/>
  <c r="ED44" i="522"/>
  <c r="ED30" i="522"/>
  <c r="ED31" i="522"/>
  <c r="BD31" i="522" s="1"/>
  <c r="ED32" i="522"/>
  <c r="BD32" i="522" s="1"/>
  <c r="ED33" i="522"/>
  <c r="BD33" i="522" s="1"/>
  <c r="ED35" i="522"/>
  <c r="AY35" i="522" s="1"/>
  <c r="ED36" i="522"/>
  <c r="ED37" i="522"/>
  <c r="BD37" i="522" s="1"/>
  <c r="ED39" i="522"/>
  <c r="BD39" i="522" s="1"/>
  <c r="ED40" i="522"/>
  <c r="ED41" i="522"/>
  <c r="BD41" i="522" s="1"/>
  <c r="ED43" i="522"/>
  <c r="BD43" i="522" s="1"/>
  <c r="EC26" i="522"/>
  <c r="BD26" i="522" s="1"/>
  <c r="EC25" i="522"/>
  <c r="EC23" i="522"/>
  <c r="EC22" i="522"/>
  <c r="BD22" i="522" s="1"/>
  <c r="EC21" i="522"/>
  <c r="BD21" i="522" s="1"/>
  <c r="EC19" i="522"/>
  <c r="EC18" i="522"/>
  <c r="EC17" i="522"/>
  <c r="BD17" i="522" s="1"/>
  <c r="EC15" i="522"/>
  <c r="EC12" i="522"/>
  <c r="EC13" i="522"/>
  <c r="BX13" i="522" s="1"/>
  <c r="EC14" i="522"/>
  <c r="BD14" i="522" s="1"/>
  <c r="BB18" i="522" l="1"/>
  <c r="BD18" i="522"/>
  <c r="AZ23" i="522"/>
  <c r="BD23" i="522"/>
  <c r="BD20" i="522" s="1"/>
  <c r="BL13" i="522"/>
  <c r="DN13" i="522"/>
  <c r="CU13" i="522"/>
  <c r="BD13" i="522"/>
  <c r="DL12" i="522"/>
  <c r="BD12" i="522"/>
  <c r="BL19" i="522"/>
  <c r="BD19" i="522"/>
  <c r="BD16" i="522" s="1"/>
  <c r="BK25" i="522"/>
  <c r="BD25" i="522"/>
  <c r="BD24" i="522" s="1"/>
  <c r="BI12" i="522"/>
  <c r="BJ36" i="522"/>
  <c r="BD36" i="522"/>
  <c r="BB23" i="522"/>
  <c r="BT12" i="522"/>
  <c r="BO15" i="522"/>
  <c r="BD15" i="522"/>
  <c r="BK19" i="522"/>
  <c r="BK40" i="522"/>
  <c r="BD40" i="522"/>
  <c r="BD38" i="522" s="1"/>
  <c r="AX35" i="522"/>
  <c r="BD35" i="522"/>
  <c r="BK30" i="522"/>
  <c r="BD30" i="522"/>
  <c r="BD29" i="522" s="1"/>
  <c r="DP13" i="522"/>
  <c r="CY12" i="522"/>
  <c r="AX12" i="522"/>
  <c r="DU12" i="522"/>
  <c r="DL44" i="522"/>
  <c r="BD44" i="522"/>
  <c r="BD42" i="522" s="1"/>
  <c r="DJ12" i="522"/>
  <c r="CO13" i="522"/>
  <c r="DO44" i="522"/>
  <c r="BL23" i="522"/>
  <c r="AY13" i="522"/>
  <c r="BJ30" i="522"/>
  <c r="AY44" i="522"/>
  <c r="DJ13" i="522"/>
  <c r="DS13" i="522"/>
  <c r="DM13" i="522"/>
  <c r="DF12" i="522"/>
  <c r="AZ15" i="522"/>
  <c r="CS13" i="522"/>
  <c r="CB13" i="522"/>
  <c r="BT13" i="522"/>
  <c r="AZ18" i="522"/>
  <c r="CQ13" i="522"/>
  <c r="CH13" i="522"/>
  <c r="DH13" i="522"/>
  <c r="CD13" i="522"/>
  <c r="AW12" i="522"/>
  <c r="F14" i="559" s="1"/>
  <c r="I14" i="559" s="1"/>
  <c r="BI13" i="522"/>
  <c r="BI18" i="522"/>
  <c r="AW30" i="522"/>
  <c r="DP44" i="522"/>
  <c r="DN12" i="522"/>
  <c r="DR13" i="522"/>
  <c r="DE13" i="522"/>
  <c r="DL13" i="522"/>
  <c r="CQ15" i="522"/>
  <c r="CB15" i="522"/>
  <c r="BX12" i="522"/>
  <c r="BM13" i="522"/>
  <c r="CY13" i="522"/>
  <c r="BV13" i="522"/>
  <c r="DK15" i="522"/>
  <c r="DM15" i="522"/>
  <c r="DR12" i="522"/>
  <c r="DJ15" i="522"/>
  <c r="DI13" i="522"/>
  <c r="BB13" i="522"/>
  <c r="DA13" i="522"/>
  <c r="CJ13" i="522"/>
  <c r="BH13" i="522"/>
  <c r="BV15" i="522"/>
  <c r="BF15" i="522"/>
  <c r="DU14" i="522"/>
  <c r="BU14" i="522"/>
  <c r="CX14" i="522"/>
  <c r="CP14" i="522"/>
  <c r="DT14" i="522"/>
  <c r="CL14" i="522"/>
  <c r="CV14" i="522"/>
  <c r="CN14" i="522"/>
  <c r="CG14" i="522"/>
  <c r="BY14" i="522"/>
  <c r="DC14" i="522"/>
  <c r="DD14" i="522"/>
  <c r="CZ14" i="522"/>
  <c r="CR14" i="522"/>
  <c r="CK14" i="522"/>
  <c r="CC14" i="522"/>
  <c r="BG14" i="522"/>
  <c r="BS14" i="522"/>
  <c r="BP14" i="522"/>
  <c r="BB14" i="522"/>
  <c r="CT14" i="522"/>
  <c r="CA14" i="522"/>
  <c r="AZ14" i="522"/>
  <c r="DP14" i="522"/>
  <c r="BW14" i="522"/>
  <c r="BN14" i="522"/>
  <c r="CE14" i="522"/>
  <c r="BQ14" i="522"/>
  <c r="BE14" i="522"/>
  <c r="CI14" i="522"/>
  <c r="CD14" i="522"/>
  <c r="DA14" i="522"/>
  <c r="DB14" i="522"/>
  <c r="BZ14" i="522"/>
  <c r="CM14" i="522"/>
  <c r="BM14" i="522"/>
  <c r="BT14" i="522"/>
  <c r="BH14" i="522"/>
  <c r="CF14" i="522"/>
  <c r="CW14" i="522"/>
  <c r="BC14" i="522"/>
  <c r="DQ14" i="522"/>
  <c r="DO14" i="522"/>
  <c r="DF14" i="522"/>
  <c r="BO14" i="522"/>
  <c r="BR14" i="522"/>
  <c r="BF14" i="522"/>
  <c r="CQ14" i="522"/>
  <c r="CJ14" i="522"/>
  <c r="DC17" i="522"/>
  <c r="BB17" i="522"/>
  <c r="AZ17" i="522"/>
  <c r="DT17" i="522"/>
  <c r="CL17" i="522"/>
  <c r="BU17" i="522"/>
  <c r="DC22" i="522"/>
  <c r="DT22" i="522"/>
  <c r="CL22" i="522"/>
  <c r="BB22" i="522"/>
  <c r="AZ22" i="522"/>
  <c r="BU22" i="522"/>
  <c r="DI14" i="522"/>
  <c r="BC17" i="522"/>
  <c r="DT39" i="522"/>
  <c r="CL39" i="522"/>
  <c r="BC39" i="522"/>
  <c r="BA39" i="522"/>
  <c r="BU39" i="522"/>
  <c r="BB39" i="522"/>
  <c r="DC39" i="522"/>
  <c r="AZ39" i="522"/>
  <c r="DT33" i="522"/>
  <c r="CL33" i="522"/>
  <c r="BC33" i="522"/>
  <c r="BA33" i="522"/>
  <c r="BU33" i="522"/>
  <c r="DC33" i="522"/>
  <c r="AZ33" i="522"/>
  <c r="BB33" i="522"/>
  <c r="AY33" i="522"/>
  <c r="DS44" i="522"/>
  <c r="DM14" i="522"/>
  <c r="CS14" i="522"/>
  <c r="BX15" i="522"/>
  <c r="BJ12" i="522"/>
  <c r="DG12" i="522"/>
  <c r="CX12" i="522"/>
  <c r="CP12" i="522"/>
  <c r="DC12" i="522"/>
  <c r="DD12" i="522"/>
  <c r="CV12" i="522"/>
  <c r="CN12" i="522"/>
  <c r="CG12" i="522"/>
  <c r="BY12" i="522"/>
  <c r="BN12" i="522"/>
  <c r="DT12" i="522"/>
  <c r="CL12" i="522"/>
  <c r="BB12" i="522"/>
  <c r="AZ12" i="522"/>
  <c r="DK12" i="522"/>
  <c r="CZ12" i="522"/>
  <c r="CR12" i="522"/>
  <c r="CK12" i="522"/>
  <c r="CC12" i="522"/>
  <c r="BG12" i="522"/>
  <c r="BS12" i="522"/>
  <c r="BP12" i="522"/>
  <c r="CT12" i="522"/>
  <c r="CA12" i="522"/>
  <c r="BQ12" i="522"/>
  <c r="DP12" i="522"/>
  <c r="BW12" i="522"/>
  <c r="CI12" i="522"/>
  <c r="BU12" i="522"/>
  <c r="DB12" i="522"/>
  <c r="CE12" i="522"/>
  <c r="BE12" i="522"/>
  <c r="BO12" i="522"/>
  <c r="CQ12" i="522"/>
  <c r="BC12" i="522"/>
  <c r="CJ12" i="522"/>
  <c r="DH12" i="522"/>
  <c r="BA12" i="522"/>
  <c r="BR12" i="522"/>
  <c r="BF12" i="522"/>
  <c r="BZ12" i="522"/>
  <c r="CM12" i="522"/>
  <c r="DO12" i="522"/>
  <c r="CF12" i="522"/>
  <c r="CW12" i="522"/>
  <c r="DQ12" i="522"/>
  <c r="BK12" i="522"/>
  <c r="CD12" i="522"/>
  <c r="DA12" i="522"/>
  <c r="BU19" i="522"/>
  <c r="BB19" i="522"/>
  <c r="AZ19" i="522"/>
  <c r="DT19" i="522"/>
  <c r="CL19" i="522"/>
  <c r="DC19" i="522"/>
  <c r="BC19" i="522"/>
  <c r="BA19" i="522"/>
  <c r="BI19" i="522"/>
  <c r="BU25" i="522"/>
  <c r="DT25" i="522"/>
  <c r="CL25" i="522"/>
  <c r="DC25" i="522"/>
  <c r="BC25" i="522"/>
  <c r="BB25" i="522"/>
  <c r="AZ25" i="522"/>
  <c r="BA25" i="522"/>
  <c r="BI25" i="522"/>
  <c r="AY12" i="522"/>
  <c r="BL12" i="522"/>
  <c r="BU43" i="522"/>
  <c r="DT43" i="522"/>
  <c r="CL43" i="522"/>
  <c r="BC43" i="522"/>
  <c r="BA43" i="522"/>
  <c r="DC43" i="522"/>
  <c r="BB43" i="522"/>
  <c r="AZ43" i="522"/>
  <c r="BU37" i="522"/>
  <c r="DT37" i="522"/>
  <c r="CL37" i="522"/>
  <c r="BC37" i="522"/>
  <c r="BA37" i="522"/>
  <c r="DC37" i="522"/>
  <c r="BB37" i="522"/>
  <c r="AZ37" i="522"/>
  <c r="BU32" i="522"/>
  <c r="DT32" i="522"/>
  <c r="CL32" i="522"/>
  <c r="BC32" i="522"/>
  <c r="BA32" i="522"/>
  <c r="DC32" i="522"/>
  <c r="BB32" i="522"/>
  <c r="AZ32" i="522"/>
  <c r="BJ39" i="522"/>
  <c r="DD44" i="522"/>
  <c r="DN14" i="522"/>
  <c r="DR15" i="522"/>
  <c r="DS14" i="522"/>
  <c r="DI12" i="522"/>
  <c r="DE15" i="522"/>
  <c r="DL14" i="522"/>
  <c r="CT15" i="522"/>
  <c r="BA17" i="522"/>
  <c r="DS12" i="522"/>
  <c r="CO14" i="522"/>
  <c r="CS12" i="522"/>
  <c r="CB14" i="522"/>
  <c r="BH12" i="522"/>
  <c r="BM12" i="522"/>
  <c r="BB15" i="522"/>
  <c r="DP15" i="522"/>
  <c r="CY15" i="522"/>
  <c r="BV14" i="522"/>
  <c r="CH12" i="522"/>
  <c r="CU14" i="522"/>
  <c r="BJ15" i="522"/>
  <c r="DT15" i="522"/>
  <c r="CL15" i="522"/>
  <c r="BC15" i="522"/>
  <c r="BA15" i="522"/>
  <c r="CR15" i="522"/>
  <c r="DH15" i="522"/>
  <c r="CZ15" i="522"/>
  <c r="CO15" i="522"/>
  <c r="CO11" i="522" s="1"/>
  <c r="CG15" i="522"/>
  <c r="BY15" i="522"/>
  <c r="BG15" i="522"/>
  <c r="BS15" i="522"/>
  <c r="BP15" i="522"/>
  <c r="BU15" i="522"/>
  <c r="CU15" i="522"/>
  <c r="CK15" i="522"/>
  <c r="CC15" i="522"/>
  <c r="CA15" i="522"/>
  <c r="BE15" i="522"/>
  <c r="BN15" i="522"/>
  <c r="CI15" i="522"/>
  <c r="BW15" i="522"/>
  <c r="BQ15" i="522"/>
  <c r="CM15" i="522"/>
  <c r="CE15" i="522"/>
  <c r="DC15" i="522"/>
  <c r="CW15" i="522"/>
  <c r="CD15" i="522"/>
  <c r="BM15" i="522"/>
  <c r="BT15" i="522"/>
  <c r="BH15" i="522"/>
  <c r="DB15" i="522"/>
  <c r="BZ15" i="522"/>
  <c r="CN15" i="522"/>
  <c r="CF15" i="522"/>
  <c r="DA15" i="522"/>
  <c r="DD15" i="522"/>
  <c r="CX15" i="522"/>
  <c r="DQ15" i="522"/>
  <c r="DO15" i="522"/>
  <c r="DF15" i="522"/>
  <c r="BL15" i="522"/>
  <c r="CS15" i="522"/>
  <c r="CJ15" i="522"/>
  <c r="CJ11" i="522" s="1"/>
  <c r="DL15" i="522"/>
  <c r="DT21" i="522"/>
  <c r="CL21" i="522"/>
  <c r="BU21" i="522"/>
  <c r="DC21" i="522"/>
  <c r="BC21" i="522"/>
  <c r="BA21" i="522"/>
  <c r="DT26" i="522"/>
  <c r="DT24" i="522" s="1"/>
  <c r="CL26" i="522"/>
  <c r="BC26" i="522"/>
  <c r="BA26" i="522"/>
  <c r="BU26" i="522"/>
  <c r="DC26" i="522"/>
  <c r="BB26" i="522"/>
  <c r="BB24" i="522" s="1"/>
  <c r="AZ26" i="522"/>
  <c r="BJ41" i="522"/>
  <c r="DC41" i="522"/>
  <c r="BB41" i="522"/>
  <c r="AZ41" i="522"/>
  <c r="BU41" i="522"/>
  <c r="DT41" i="522"/>
  <c r="BC41" i="522"/>
  <c r="CL41" i="522"/>
  <c r="BA41" i="522"/>
  <c r="DC36" i="522"/>
  <c r="BB36" i="522"/>
  <c r="AZ36" i="522"/>
  <c r="BU36" i="522"/>
  <c r="DT36" i="522"/>
  <c r="BA36" i="522"/>
  <c r="BC36" i="522"/>
  <c r="CL36" i="522"/>
  <c r="AY31" i="522"/>
  <c r="DC31" i="522"/>
  <c r="BB31" i="522"/>
  <c r="AZ31" i="522"/>
  <c r="BU31" i="522"/>
  <c r="DT31" i="522"/>
  <c r="BC31" i="522"/>
  <c r="CL31" i="522"/>
  <c r="BA31" i="522"/>
  <c r="BL33" i="522"/>
  <c r="BL44" i="522"/>
  <c r="DG44" i="522"/>
  <c r="DR14" i="522"/>
  <c r="DG15" i="522"/>
  <c r="DM12" i="522"/>
  <c r="DE14" i="522"/>
  <c r="DI15" i="522"/>
  <c r="CP15" i="522"/>
  <c r="AZ21" i="522"/>
  <c r="AZ20" i="522" s="1"/>
  <c r="CV15" i="522"/>
  <c r="CO12" i="522"/>
  <c r="BX14" i="522"/>
  <c r="CB12" i="522"/>
  <c r="BC22" i="522"/>
  <c r="BA14" i="522"/>
  <c r="DH14" i="522"/>
  <c r="CY14" i="522"/>
  <c r="CY11" i="522" s="1"/>
  <c r="CH15" i="522"/>
  <c r="BV12" i="522"/>
  <c r="DG14" i="522"/>
  <c r="DT44" i="522"/>
  <c r="CL44" i="522"/>
  <c r="BC44" i="522"/>
  <c r="BA44" i="522"/>
  <c r="DM44" i="522"/>
  <c r="DE44" i="522"/>
  <c r="CY44" i="522"/>
  <c r="CU44" i="522"/>
  <c r="CQ44" i="522"/>
  <c r="CM44" i="522"/>
  <c r="DR44" i="522"/>
  <c r="DJ44" i="522"/>
  <c r="DB44" i="522"/>
  <c r="CX44" i="522"/>
  <c r="CT44" i="522"/>
  <c r="CP44" i="522"/>
  <c r="CI44" i="522"/>
  <c r="CE44" i="522"/>
  <c r="CA44" i="522"/>
  <c r="BW44" i="522"/>
  <c r="BH44" i="522"/>
  <c r="BT44" i="522"/>
  <c r="BP44" i="522"/>
  <c r="BU44" i="522"/>
  <c r="DN44" i="522"/>
  <c r="DF44" i="522"/>
  <c r="CZ44" i="522"/>
  <c r="CV44" i="522"/>
  <c r="CR44" i="522"/>
  <c r="CN44" i="522"/>
  <c r="CK44" i="522"/>
  <c r="CG44" i="522"/>
  <c r="CC44" i="522"/>
  <c r="BY44" i="522"/>
  <c r="BF44" i="522"/>
  <c r="BR44" i="522"/>
  <c r="BN44" i="522"/>
  <c r="DI44" i="522"/>
  <c r="CS44" i="522"/>
  <c r="CF44" i="522"/>
  <c r="BX44" i="522"/>
  <c r="BQ44" i="522"/>
  <c r="BO44" i="522"/>
  <c r="DC44" i="522"/>
  <c r="AZ44" i="522"/>
  <c r="CO44" i="522"/>
  <c r="CD44" i="522"/>
  <c r="BV44" i="522"/>
  <c r="DA44" i="522"/>
  <c r="CB44" i="522"/>
  <c r="BG44" i="522"/>
  <c r="DQ44" i="522"/>
  <c r="CW44" i="522"/>
  <c r="CH44" i="522"/>
  <c r="BZ44" i="522"/>
  <c r="BE44" i="522"/>
  <c r="BM44" i="522"/>
  <c r="BB44" i="522"/>
  <c r="BB42" i="522" s="1"/>
  <c r="BS44" i="522"/>
  <c r="CJ44" i="522"/>
  <c r="DH44" i="522"/>
  <c r="DK44" i="522"/>
  <c r="DJ14" i="522"/>
  <c r="DN15" i="522"/>
  <c r="DN11" i="522" s="1"/>
  <c r="DK14" i="522"/>
  <c r="DS15" i="522"/>
  <c r="BA22" i="522"/>
  <c r="BB21" i="522"/>
  <c r="DE12" i="522"/>
  <c r="CU12" i="522"/>
  <c r="CH14" i="522"/>
  <c r="BR15" i="522"/>
  <c r="AZ16" i="522"/>
  <c r="BJ13" i="522"/>
  <c r="DC13" i="522"/>
  <c r="DK13" i="522"/>
  <c r="CX13" i="522"/>
  <c r="CP13" i="522"/>
  <c r="BU13" i="522"/>
  <c r="BC13" i="522"/>
  <c r="BA13" i="522"/>
  <c r="DG13" i="522"/>
  <c r="CV13" i="522"/>
  <c r="CN13" i="522"/>
  <c r="CG13" i="522"/>
  <c r="BY13" i="522"/>
  <c r="BG13" i="522"/>
  <c r="BS13" i="522"/>
  <c r="BP13" i="522"/>
  <c r="CZ13" i="522"/>
  <c r="CR13" i="522"/>
  <c r="CK13" i="522"/>
  <c r="CC13" i="522"/>
  <c r="BQ13" i="522"/>
  <c r="CT13" i="522"/>
  <c r="CI13" i="522"/>
  <c r="DB13" i="522"/>
  <c r="BW13" i="522"/>
  <c r="CE13" i="522"/>
  <c r="CA13" i="522"/>
  <c r="DT13" i="522"/>
  <c r="CL13" i="522"/>
  <c r="BE13" i="522"/>
  <c r="BN13" i="522"/>
  <c r="DC18" i="522"/>
  <c r="BU18" i="522"/>
  <c r="BC18" i="522"/>
  <c r="BA18" i="522"/>
  <c r="DT18" i="522"/>
  <c r="CL18" i="522"/>
  <c r="DC23" i="522"/>
  <c r="BU23" i="522"/>
  <c r="BC23" i="522"/>
  <c r="BA23" i="522"/>
  <c r="DT23" i="522"/>
  <c r="CL23" i="522"/>
  <c r="AW13" i="522"/>
  <c r="DC40" i="522"/>
  <c r="BB40" i="522"/>
  <c r="AZ40" i="522"/>
  <c r="DT40" i="522"/>
  <c r="CL40" i="522"/>
  <c r="BC40" i="522"/>
  <c r="BA40" i="522"/>
  <c r="BU40" i="522"/>
  <c r="DC35" i="522"/>
  <c r="BB35" i="522"/>
  <c r="AZ35" i="522"/>
  <c r="DT35" i="522"/>
  <c r="CL35" i="522"/>
  <c r="BC35" i="522"/>
  <c r="BA35" i="522"/>
  <c r="BU35" i="522"/>
  <c r="DC30" i="522"/>
  <c r="BB30" i="522"/>
  <c r="AZ30" i="522"/>
  <c r="DT30" i="522"/>
  <c r="CL30" i="522"/>
  <c r="BC30" i="522"/>
  <c r="BA30" i="522"/>
  <c r="BU30" i="522"/>
  <c r="BL35" i="522"/>
  <c r="BI40" i="522"/>
  <c r="DU30" i="522"/>
  <c r="DF13" i="522"/>
  <c r="DO13" i="522"/>
  <c r="DQ13" i="522"/>
  <c r="DD13" i="522"/>
  <c r="CW13" i="522"/>
  <c r="CF13" i="522"/>
  <c r="AZ13" i="522"/>
  <c r="CM13" i="522"/>
  <c r="BZ13" i="522"/>
  <c r="BF13" i="522"/>
  <c r="BR13" i="522"/>
  <c r="BO13" i="522"/>
  <c r="BT11" i="522"/>
  <c r="CB11" i="522"/>
  <c r="BB49" i="522"/>
  <c r="CM49" i="522"/>
  <c r="BJ17" i="522"/>
  <c r="DQ17" i="522"/>
  <c r="DM17" i="522"/>
  <c r="DI17" i="522"/>
  <c r="DE17" i="522"/>
  <c r="DS17" i="522"/>
  <c r="DO17" i="522"/>
  <c r="DK17" i="522"/>
  <c r="DG17" i="522"/>
  <c r="DR17" i="522"/>
  <c r="DN17" i="522"/>
  <c r="DJ17" i="522"/>
  <c r="DF17" i="522"/>
  <c r="DH17" i="522"/>
  <c r="DD17" i="522"/>
  <c r="DL17" i="522"/>
  <c r="CZ17" i="522"/>
  <c r="CV17" i="522"/>
  <c r="CR17" i="522"/>
  <c r="CN17" i="522"/>
  <c r="CY17" i="522"/>
  <c r="CT17" i="522"/>
  <c r="CO17" i="522"/>
  <c r="CI17" i="522"/>
  <c r="CE17" i="522"/>
  <c r="CA17" i="522"/>
  <c r="BW17" i="522"/>
  <c r="CX17" i="522"/>
  <c r="CS17" i="522"/>
  <c r="CM17" i="522"/>
  <c r="DP17" i="522"/>
  <c r="DB17" i="522"/>
  <c r="CW17" i="522"/>
  <c r="CQ17" i="522"/>
  <c r="CK17" i="522"/>
  <c r="CG17" i="522"/>
  <c r="CC17" i="522"/>
  <c r="BY17" i="522"/>
  <c r="CJ17" i="522"/>
  <c r="CB17" i="522"/>
  <c r="BE17" i="522"/>
  <c r="DA17" i="522"/>
  <c r="CH17" i="522"/>
  <c r="BZ17" i="522"/>
  <c r="CP17" i="522"/>
  <c r="CD17" i="522"/>
  <c r="BV17" i="522"/>
  <c r="BF17" i="522"/>
  <c r="BS17" i="522"/>
  <c r="BO17" i="522"/>
  <c r="BR17" i="522"/>
  <c r="BH17" i="522"/>
  <c r="BQ17" i="522"/>
  <c r="BP17" i="522"/>
  <c r="BG17" i="522"/>
  <c r="CU17" i="522"/>
  <c r="BN17" i="522"/>
  <c r="CF17" i="522"/>
  <c r="BM17" i="522"/>
  <c r="BX17" i="522"/>
  <c r="BT17" i="522"/>
  <c r="BJ22" i="522"/>
  <c r="DQ22" i="522"/>
  <c r="DM22" i="522"/>
  <c r="DI22" i="522"/>
  <c r="DE22" i="522"/>
  <c r="DS22" i="522"/>
  <c r="DO22" i="522"/>
  <c r="DK22" i="522"/>
  <c r="DG22" i="522"/>
  <c r="DR22" i="522"/>
  <c r="DN22" i="522"/>
  <c r="DJ22" i="522"/>
  <c r="DF22" i="522"/>
  <c r="DH22" i="522"/>
  <c r="DD22" i="522"/>
  <c r="DL22" i="522"/>
  <c r="DA22" i="522"/>
  <c r="CW22" i="522"/>
  <c r="CS22" i="522"/>
  <c r="CO22" i="522"/>
  <c r="CZ22" i="522"/>
  <c r="CU22" i="522"/>
  <c r="CP22" i="522"/>
  <c r="CK22" i="522"/>
  <c r="CG22" i="522"/>
  <c r="CC22" i="522"/>
  <c r="BY22" i="522"/>
  <c r="DP22" i="522"/>
  <c r="CY22" i="522"/>
  <c r="CT22" i="522"/>
  <c r="CN22" i="522"/>
  <c r="CX22" i="522"/>
  <c r="CR22" i="522"/>
  <c r="CM22" i="522"/>
  <c r="CI22" i="522"/>
  <c r="CE22" i="522"/>
  <c r="CA22" i="522"/>
  <c r="BW22" i="522"/>
  <c r="CQ22" i="522"/>
  <c r="CD22" i="522"/>
  <c r="BV22" i="522"/>
  <c r="BE22" i="522"/>
  <c r="CJ22" i="522"/>
  <c r="CB22" i="522"/>
  <c r="CV22" i="522"/>
  <c r="CF22" i="522"/>
  <c r="BX22" i="522"/>
  <c r="BF22" i="522"/>
  <c r="BQ22" i="522"/>
  <c r="BO22" i="522"/>
  <c r="BT22" i="522"/>
  <c r="CH22" i="522"/>
  <c r="BH22" i="522"/>
  <c r="BP22" i="522"/>
  <c r="BM22" i="522"/>
  <c r="DB22" i="522"/>
  <c r="BZ22" i="522"/>
  <c r="BG22" i="522"/>
  <c r="BS22" i="522"/>
  <c r="BN22" i="522"/>
  <c r="BR22" i="522"/>
  <c r="BJ18" i="522"/>
  <c r="DQ18" i="522"/>
  <c r="DM18" i="522"/>
  <c r="DI18" i="522"/>
  <c r="DE18" i="522"/>
  <c r="DS18" i="522"/>
  <c r="DO18" i="522"/>
  <c r="DK18" i="522"/>
  <c r="DG18" i="522"/>
  <c r="DR18" i="522"/>
  <c r="DN18" i="522"/>
  <c r="DJ18" i="522"/>
  <c r="DF18" i="522"/>
  <c r="DH18" i="522"/>
  <c r="DD18" i="522"/>
  <c r="DL18" i="522"/>
  <c r="CZ18" i="522"/>
  <c r="CV18" i="522"/>
  <c r="CR18" i="522"/>
  <c r="CN18" i="522"/>
  <c r="CY18" i="522"/>
  <c r="CT18" i="522"/>
  <c r="CO18" i="522"/>
  <c r="CI18" i="522"/>
  <c r="CE18" i="522"/>
  <c r="CA18" i="522"/>
  <c r="BW18" i="522"/>
  <c r="DP18" i="522"/>
  <c r="CX18" i="522"/>
  <c r="CS18" i="522"/>
  <c r="CM18" i="522"/>
  <c r="DB18" i="522"/>
  <c r="CW18" i="522"/>
  <c r="CQ18" i="522"/>
  <c r="CK18" i="522"/>
  <c r="CG18" i="522"/>
  <c r="CC18" i="522"/>
  <c r="BY18" i="522"/>
  <c r="CP18" i="522"/>
  <c r="CJ18" i="522"/>
  <c r="CB18" i="522"/>
  <c r="CH18" i="522"/>
  <c r="BZ18" i="522"/>
  <c r="CU18" i="522"/>
  <c r="CD18" i="522"/>
  <c r="BV18" i="522"/>
  <c r="BF18" i="522"/>
  <c r="BS18" i="522"/>
  <c r="BO18" i="522"/>
  <c r="BE18" i="522"/>
  <c r="BR18" i="522"/>
  <c r="DA18" i="522"/>
  <c r="CF18" i="522"/>
  <c r="BT18" i="522"/>
  <c r="BP18" i="522"/>
  <c r="BX18" i="522"/>
  <c r="BM18" i="522"/>
  <c r="BH18" i="522"/>
  <c r="BQ18" i="522"/>
  <c r="BN18" i="522"/>
  <c r="BG18" i="522"/>
  <c r="BJ23" i="522"/>
  <c r="DP23" i="522"/>
  <c r="DS23" i="522"/>
  <c r="DO23" i="522"/>
  <c r="DM23" i="522"/>
  <c r="DI23" i="522"/>
  <c r="DE23" i="522"/>
  <c r="DQ23" i="522"/>
  <c r="DK23" i="522"/>
  <c r="DG23" i="522"/>
  <c r="DN23" i="522"/>
  <c r="DJ23" i="522"/>
  <c r="DF23" i="522"/>
  <c r="DH23" i="522"/>
  <c r="DD23" i="522"/>
  <c r="DL23" i="522"/>
  <c r="DA23" i="522"/>
  <c r="CW23" i="522"/>
  <c r="CS23" i="522"/>
  <c r="CO23" i="522"/>
  <c r="DR23" i="522"/>
  <c r="CZ23" i="522"/>
  <c r="CU23" i="522"/>
  <c r="CP23" i="522"/>
  <c r="CK23" i="522"/>
  <c r="CG23" i="522"/>
  <c r="CC23" i="522"/>
  <c r="BY23" i="522"/>
  <c r="CY23" i="522"/>
  <c r="CT23" i="522"/>
  <c r="CN23" i="522"/>
  <c r="CX23" i="522"/>
  <c r="CR23" i="522"/>
  <c r="CM23" i="522"/>
  <c r="CI23" i="522"/>
  <c r="CE23" i="522"/>
  <c r="CA23" i="522"/>
  <c r="BW23" i="522"/>
  <c r="CV23" i="522"/>
  <c r="CD23" i="522"/>
  <c r="BV23" i="522"/>
  <c r="BT23" i="522"/>
  <c r="CQ23" i="522"/>
  <c r="CJ23" i="522"/>
  <c r="CB23" i="522"/>
  <c r="DB23" i="522"/>
  <c r="CF23" i="522"/>
  <c r="BX23" i="522"/>
  <c r="BF23" i="522"/>
  <c r="BQ23" i="522"/>
  <c r="BO23" i="522"/>
  <c r="BE23" i="522"/>
  <c r="BN23" i="522"/>
  <c r="BS23" i="522"/>
  <c r="BM23" i="522"/>
  <c r="BR23" i="522"/>
  <c r="BP23" i="522"/>
  <c r="CH23" i="522"/>
  <c r="BH23" i="522"/>
  <c r="BZ23" i="522"/>
  <c r="BG23" i="522"/>
  <c r="BI23" i="522"/>
  <c r="BJ40" i="522"/>
  <c r="DP40" i="522"/>
  <c r="DL40" i="522"/>
  <c r="DH40" i="522"/>
  <c r="DD40" i="522"/>
  <c r="DS40" i="522"/>
  <c r="DO40" i="522"/>
  <c r="DK40" i="522"/>
  <c r="DG40" i="522"/>
  <c r="DM40" i="522"/>
  <c r="DE40" i="522"/>
  <c r="DQ40" i="522"/>
  <c r="DI40" i="522"/>
  <c r="DN40" i="522"/>
  <c r="DF40" i="522"/>
  <c r="DB40" i="522"/>
  <c r="CX40" i="522"/>
  <c r="CT40" i="522"/>
  <c r="CP40" i="522"/>
  <c r="DA40" i="522"/>
  <c r="CW40" i="522"/>
  <c r="CS40" i="522"/>
  <c r="CO40" i="522"/>
  <c r="DJ40" i="522"/>
  <c r="CY40" i="522"/>
  <c r="CU40" i="522"/>
  <c r="CQ40" i="522"/>
  <c r="CM40" i="522"/>
  <c r="CJ40" i="522"/>
  <c r="CF40" i="522"/>
  <c r="CB40" i="522"/>
  <c r="BX40" i="522"/>
  <c r="DR40" i="522"/>
  <c r="CR40" i="522"/>
  <c r="CI40" i="522"/>
  <c r="CD40" i="522"/>
  <c r="BY40" i="522"/>
  <c r="CN40" i="522"/>
  <c r="CH40" i="522"/>
  <c r="CC40" i="522"/>
  <c r="BW40" i="522"/>
  <c r="CZ40" i="522"/>
  <c r="CG40" i="522"/>
  <c r="CA40" i="522"/>
  <c r="BV40" i="522"/>
  <c r="CE40" i="522"/>
  <c r="BZ40" i="522"/>
  <c r="CV40" i="522"/>
  <c r="CK40" i="522"/>
  <c r="BE40" i="522"/>
  <c r="BR40" i="522"/>
  <c r="BN40" i="522"/>
  <c r="BH40" i="522"/>
  <c r="BQ40" i="522"/>
  <c r="BM40" i="522"/>
  <c r="BG40" i="522"/>
  <c r="BP40" i="522"/>
  <c r="BF40" i="522"/>
  <c r="BO40" i="522"/>
  <c r="BT40" i="522"/>
  <c r="BS40" i="522"/>
  <c r="BJ35" i="522"/>
  <c r="DP35" i="522"/>
  <c r="DL35" i="522"/>
  <c r="DH35" i="522"/>
  <c r="DD35" i="522"/>
  <c r="DS35" i="522"/>
  <c r="DO35" i="522"/>
  <c r="DK35" i="522"/>
  <c r="DG35" i="522"/>
  <c r="DM35" i="522"/>
  <c r="DE35" i="522"/>
  <c r="DQ35" i="522"/>
  <c r="DI35" i="522"/>
  <c r="DN35" i="522"/>
  <c r="DF35" i="522"/>
  <c r="DR35" i="522"/>
  <c r="DB35" i="522"/>
  <c r="CX35" i="522"/>
  <c r="CT35" i="522"/>
  <c r="CP35" i="522"/>
  <c r="DJ35" i="522"/>
  <c r="DA35" i="522"/>
  <c r="CW35" i="522"/>
  <c r="CS35" i="522"/>
  <c r="CO35" i="522"/>
  <c r="CY35" i="522"/>
  <c r="CU35" i="522"/>
  <c r="CQ35" i="522"/>
  <c r="CM35" i="522"/>
  <c r="CZ35" i="522"/>
  <c r="CK35" i="522"/>
  <c r="CG35" i="522"/>
  <c r="CC35" i="522"/>
  <c r="BY35" i="522"/>
  <c r="CV35" i="522"/>
  <c r="CJ35" i="522"/>
  <c r="CF35" i="522"/>
  <c r="CB35" i="522"/>
  <c r="BX35" i="522"/>
  <c r="CR35" i="522"/>
  <c r="CI35" i="522"/>
  <c r="CE35" i="522"/>
  <c r="CA35" i="522"/>
  <c r="BW35" i="522"/>
  <c r="CN35" i="522"/>
  <c r="CH35" i="522"/>
  <c r="BQ35" i="522"/>
  <c r="CD35" i="522"/>
  <c r="BV35" i="522"/>
  <c r="BE35" i="522"/>
  <c r="BR35" i="522"/>
  <c r="BN35" i="522"/>
  <c r="BH35" i="522"/>
  <c r="BM35" i="522"/>
  <c r="BG35" i="522"/>
  <c r="BP35" i="522"/>
  <c r="BF35" i="522"/>
  <c r="BO35" i="522"/>
  <c r="BZ35" i="522"/>
  <c r="BT35" i="522"/>
  <c r="BS35" i="522"/>
  <c r="AY30" i="522"/>
  <c r="DP30" i="522"/>
  <c r="DL30" i="522"/>
  <c r="DH30" i="522"/>
  <c r="DD30" i="522"/>
  <c r="DS30" i="522"/>
  <c r="DO30" i="522"/>
  <c r="DK30" i="522"/>
  <c r="DG30" i="522"/>
  <c r="DM30" i="522"/>
  <c r="DE30" i="522"/>
  <c r="DQ30" i="522"/>
  <c r="DI30" i="522"/>
  <c r="DN30" i="522"/>
  <c r="DF30" i="522"/>
  <c r="DB30" i="522"/>
  <c r="CX30" i="522"/>
  <c r="CT30" i="522"/>
  <c r="CP30" i="522"/>
  <c r="DA30" i="522"/>
  <c r="CW30" i="522"/>
  <c r="CS30" i="522"/>
  <c r="CO30" i="522"/>
  <c r="DJ30" i="522"/>
  <c r="CY30" i="522"/>
  <c r="CU30" i="522"/>
  <c r="CQ30" i="522"/>
  <c r="CM30" i="522"/>
  <c r="CZ30" i="522"/>
  <c r="CJ30" i="522"/>
  <c r="CF30" i="522"/>
  <c r="CB30" i="522"/>
  <c r="BX30" i="522"/>
  <c r="DR30" i="522"/>
  <c r="CV30" i="522"/>
  <c r="CR30" i="522"/>
  <c r="CH30" i="522"/>
  <c r="CD30" i="522"/>
  <c r="BZ30" i="522"/>
  <c r="BV30" i="522"/>
  <c r="CG30" i="522"/>
  <c r="BY30" i="522"/>
  <c r="BN30" i="522"/>
  <c r="CN30" i="522"/>
  <c r="CE30" i="522"/>
  <c r="BW30" i="522"/>
  <c r="CI30" i="522"/>
  <c r="CA30" i="522"/>
  <c r="BE30" i="522"/>
  <c r="BR30" i="522"/>
  <c r="BO30" i="522"/>
  <c r="BH30" i="522"/>
  <c r="BQ30" i="522"/>
  <c r="CK30" i="522"/>
  <c r="BG30" i="522"/>
  <c r="BF30" i="522"/>
  <c r="BP30" i="522"/>
  <c r="CC30" i="522"/>
  <c r="BT30" i="522"/>
  <c r="BM30" i="522"/>
  <c r="BS30" i="522"/>
  <c r="AW35" i="522"/>
  <c r="BL31" i="522"/>
  <c r="BI30" i="522"/>
  <c r="BK35" i="522"/>
  <c r="AY40" i="522"/>
  <c r="DU35" i="522"/>
  <c r="DU19" i="522"/>
  <c r="DQ19" i="522"/>
  <c r="DM19" i="522"/>
  <c r="DI19" i="522"/>
  <c r="DE19" i="522"/>
  <c r="DS19" i="522"/>
  <c r="DO19" i="522"/>
  <c r="DK19" i="522"/>
  <c r="DG19" i="522"/>
  <c r="DR19" i="522"/>
  <c r="DN19" i="522"/>
  <c r="DJ19" i="522"/>
  <c r="DF19" i="522"/>
  <c r="DH19" i="522"/>
  <c r="DD19" i="522"/>
  <c r="DL19" i="522"/>
  <c r="CZ19" i="522"/>
  <c r="CV19" i="522"/>
  <c r="CR19" i="522"/>
  <c r="CN19" i="522"/>
  <c r="DP19" i="522"/>
  <c r="CY19" i="522"/>
  <c r="CT19" i="522"/>
  <c r="CO19" i="522"/>
  <c r="CI19" i="522"/>
  <c r="CE19" i="522"/>
  <c r="CA19" i="522"/>
  <c r="BW19" i="522"/>
  <c r="CX19" i="522"/>
  <c r="CS19" i="522"/>
  <c r="CM19" i="522"/>
  <c r="DB19" i="522"/>
  <c r="CW19" i="522"/>
  <c r="CQ19" i="522"/>
  <c r="CK19" i="522"/>
  <c r="CG19" i="522"/>
  <c r="CC19" i="522"/>
  <c r="BY19" i="522"/>
  <c r="CU19" i="522"/>
  <c r="CJ19" i="522"/>
  <c r="CB19" i="522"/>
  <c r="BE19" i="522"/>
  <c r="BR19" i="522"/>
  <c r="CP19" i="522"/>
  <c r="CH19" i="522"/>
  <c r="BZ19" i="522"/>
  <c r="DA19" i="522"/>
  <c r="CD19" i="522"/>
  <c r="BV19" i="522"/>
  <c r="BF19" i="522"/>
  <c r="BS19" i="522"/>
  <c r="BO19" i="522"/>
  <c r="BH19" i="522"/>
  <c r="BQ19" i="522"/>
  <c r="BM19" i="522"/>
  <c r="BG19" i="522"/>
  <c r="CF19" i="522"/>
  <c r="BP19" i="522"/>
  <c r="BX19" i="522"/>
  <c r="BT19" i="522"/>
  <c r="BN19" i="522"/>
  <c r="DU25" i="522"/>
  <c r="DP25" i="522"/>
  <c r="DL25" i="522"/>
  <c r="DH25" i="522"/>
  <c r="DD25" i="522"/>
  <c r="DS25" i="522"/>
  <c r="DO25" i="522"/>
  <c r="DK25" i="522"/>
  <c r="DG25" i="522"/>
  <c r="DM25" i="522"/>
  <c r="DE25" i="522"/>
  <c r="DQ25" i="522"/>
  <c r="DI25" i="522"/>
  <c r="DN25" i="522"/>
  <c r="DF25" i="522"/>
  <c r="DJ25" i="522"/>
  <c r="CY25" i="522"/>
  <c r="CU25" i="522"/>
  <c r="CQ25" i="522"/>
  <c r="CM25" i="522"/>
  <c r="DB25" i="522"/>
  <c r="CW25" i="522"/>
  <c r="CR25" i="522"/>
  <c r="CI25" i="522"/>
  <c r="CE25" i="522"/>
  <c r="CA25" i="522"/>
  <c r="BW25" i="522"/>
  <c r="DA25" i="522"/>
  <c r="CV25" i="522"/>
  <c r="CP25" i="522"/>
  <c r="CZ25" i="522"/>
  <c r="CT25" i="522"/>
  <c r="CO25" i="522"/>
  <c r="CK25" i="522"/>
  <c r="CG25" i="522"/>
  <c r="CC25" i="522"/>
  <c r="BY25" i="522"/>
  <c r="CN25" i="522"/>
  <c r="CF25" i="522"/>
  <c r="BX25" i="522"/>
  <c r="DR25" i="522"/>
  <c r="CD25" i="522"/>
  <c r="BV25" i="522"/>
  <c r="CS25" i="522"/>
  <c r="CH25" i="522"/>
  <c r="BZ25" i="522"/>
  <c r="BF25" i="522"/>
  <c r="BQ25" i="522"/>
  <c r="BO25" i="522"/>
  <c r="BE25" i="522"/>
  <c r="BT25" i="522"/>
  <c r="BN25" i="522"/>
  <c r="BH25" i="522"/>
  <c r="BS25" i="522"/>
  <c r="BM25" i="522"/>
  <c r="BG25" i="522"/>
  <c r="BR25" i="522"/>
  <c r="BP25" i="522"/>
  <c r="CJ25" i="522"/>
  <c r="CX25" i="522"/>
  <c r="CB25" i="522"/>
  <c r="BL18" i="522"/>
  <c r="BL25" i="522"/>
  <c r="DP39" i="522"/>
  <c r="DL39" i="522"/>
  <c r="DH39" i="522"/>
  <c r="DD39" i="522"/>
  <c r="DS39" i="522"/>
  <c r="DO39" i="522"/>
  <c r="DK39" i="522"/>
  <c r="DG39" i="522"/>
  <c r="DM39" i="522"/>
  <c r="DE39" i="522"/>
  <c r="DQ39" i="522"/>
  <c r="DI39" i="522"/>
  <c r="DN39" i="522"/>
  <c r="DF39" i="522"/>
  <c r="DR39" i="522"/>
  <c r="DB39" i="522"/>
  <c r="CX39" i="522"/>
  <c r="CT39" i="522"/>
  <c r="CP39" i="522"/>
  <c r="DJ39" i="522"/>
  <c r="DA39" i="522"/>
  <c r="CW39" i="522"/>
  <c r="CS39" i="522"/>
  <c r="CO39" i="522"/>
  <c r="CY39" i="522"/>
  <c r="CU39" i="522"/>
  <c r="CQ39" i="522"/>
  <c r="CM39" i="522"/>
  <c r="CJ39" i="522"/>
  <c r="CF39" i="522"/>
  <c r="CB39" i="522"/>
  <c r="BX39" i="522"/>
  <c r="CR39" i="522"/>
  <c r="CI39" i="522"/>
  <c r="CD39" i="522"/>
  <c r="BY39" i="522"/>
  <c r="CN39" i="522"/>
  <c r="CH39" i="522"/>
  <c r="CC39" i="522"/>
  <c r="BW39" i="522"/>
  <c r="CZ39" i="522"/>
  <c r="CG39" i="522"/>
  <c r="CA39" i="522"/>
  <c r="BV39" i="522"/>
  <c r="CV39" i="522"/>
  <c r="BZ39" i="522"/>
  <c r="BQ39" i="522"/>
  <c r="CE39" i="522"/>
  <c r="BE39" i="522"/>
  <c r="BR39" i="522"/>
  <c r="BN39" i="522"/>
  <c r="BH39" i="522"/>
  <c r="BM39" i="522"/>
  <c r="BT39" i="522"/>
  <c r="CK39" i="522"/>
  <c r="BS39" i="522"/>
  <c r="BO39" i="522"/>
  <c r="BG39" i="522"/>
  <c r="BP39" i="522"/>
  <c r="BF39" i="522"/>
  <c r="BJ33" i="522"/>
  <c r="DP33" i="522"/>
  <c r="DL33" i="522"/>
  <c r="DH33" i="522"/>
  <c r="DD33" i="522"/>
  <c r="DS33" i="522"/>
  <c r="DO33" i="522"/>
  <c r="DK33" i="522"/>
  <c r="DG33" i="522"/>
  <c r="DM33" i="522"/>
  <c r="DE33" i="522"/>
  <c r="DQ33" i="522"/>
  <c r="DI33" i="522"/>
  <c r="DN33" i="522"/>
  <c r="DF33" i="522"/>
  <c r="DR33" i="522"/>
  <c r="DB33" i="522"/>
  <c r="CX33" i="522"/>
  <c r="CT33" i="522"/>
  <c r="CP33" i="522"/>
  <c r="DJ33" i="522"/>
  <c r="DA33" i="522"/>
  <c r="CW33" i="522"/>
  <c r="CS33" i="522"/>
  <c r="CO33" i="522"/>
  <c r="CY33" i="522"/>
  <c r="CU33" i="522"/>
  <c r="CQ33" i="522"/>
  <c r="CM33" i="522"/>
  <c r="CZ33" i="522"/>
  <c r="CJ33" i="522"/>
  <c r="CF33" i="522"/>
  <c r="CB33" i="522"/>
  <c r="BX33" i="522"/>
  <c r="CV33" i="522"/>
  <c r="CR33" i="522"/>
  <c r="CH33" i="522"/>
  <c r="CD33" i="522"/>
  <c r="BZ33" i="522"/>
  <c r="BV33" i="522"/>
  <c r="CG33" i="522"/>
  <c r="BY33" i="522"/>
  <c r="BH33" i="522"/>
  <c r="CE33" i="522"/>
  <c r="BW33" i="522"/>
  <c r="CI33" i="522"/>
  <c r="CA33" i="522"/>
  <c r="BE33" i="522"/>
  <c r="BR33" i="522"/>
  <c r="BO33" i="522"/>
  <c r="BQ33" i="522"/>
  <c r="BN33" i="522"/>
  <c r="BT33" i="522"/>
  <c r="BM33" i="522"/>
  <c r="CN33" i="522"/>
  <c r="BS33" i="522"/>
  <c r="BP33" i="522"/>
  <c r="CK33" i="522"/>
  <c r="BG33" i="522"/>
  <c r="CC33" i="522"/>
  <c r="BF33" i="522"/>
  <c r="AW40" i="522"/>
  <c r="AX30" i="522"/>
  <c r="BI35" i="522"/>
  <c r="BL40" i="522"/>
  <c r="AX40" i="522"/>
  <c r="AY43" i="522"/>
  <c r="DP43" i="522"/>
  <c r="DL43" i="522"/>
  <c r="DL42" i="522" s="1"/>
  <c r="DH43" i="522"/>
  <c r="DD43" i="522"/>
  <c r="DS43" i="522"/>
  <c r="DO43" i="522"/>
  <c r="DO42" i="522" s="1"/>
  <c r="DK43" i="522"/>
  <c r="DG43" i="522"/>
  <c r="DM43" i="522"/>
  <c r="DE43" i="522"/>
  <c r="DQ43" i="522"/>
  <c r="DI43" i="522"/>
  <c r="DN43" i="522"/>
  <c r="DN42" i="522" s="1"/>
  <c r="DF43" i="522"/>
  <c r="DR43" i="522"/>
  <c r="DR42" i="522" s="1"/>
  <c r="DB43" i="522"/>
  <c r="DB42" i="522" s="1"/>
  <c r="CX43" i="522"/>
  <c r="CX42" i="522" s="1"/>
  <c r="CT43" i="522"/>
  <c r="CT42" i="522" s="1"/>
  <c r="CP43" i="522"/>
  <c r="DJ43" i="522"/>
  <c r="DA43" i="522"/>
  <c r="DA42" i="522" s="1"/>
  <c r="CW43" i="522"/>
  <c r="CW42" i="522" s="1"/>
  <c r="CS43" i="522"/>
  <c r="CS42" i="522" s="1"/>
  <c r="CO43" i="522"/>
  <c r="CY43" i="522"/>
  <c r="CY42" i="522" s="1"/>
  <c r="CU43" i="522"/>
  <c r="CQ43" i="522"/>
  <c r="CQ42" i="522" s="1"/>
  <c r="CM43" i="522"/>
  <c r="CH43" i="522"/>
  <c r="CD43" i="522"/>
  <c r="CD42" i="522" s="1"/>
  <c r="BZ43" i="522"/>
  <c r="BV43" i="522"/>
  <c r="CR43" i="522"/>
  <c r="CK43" i="522"/>
  <c r="CK42" i="522" s="1"/>
  <c r="CF43" i="522"/>
  <c r="CA43" i="522"/>
  <c r="CN43" i="522"/>
  <c r="CN42" i="522" s="1"/>
  <c r="CJ43" i="522"/>
  <c r="CE43" i="522"/>
  <c r="BY43" i="522"/>
  <c r="CZ43" i="522"/>
  <c r="CZ42" i="522" s="1"/>
  <c r="CI43" i="522"/>
  <c r="CI42" i="522" s="1"/>
  <c r="CC43" i="522"/>
  <c r="CC42" i="522" s="1"/>
  <c r="BX43" i="522"/>
  <c r="BX42" i="522" s="1"/>
  <c r="CV43" i="522"/>
  <c r="CB43" i="522"/>
  <c r="BQ43" i="522"/>
  <c r="BW43" i="522"/>
  <c r="CG43" i="522"/>
  <c r="BE43" i="522"/>
  <c r="BR43" i="522"/>
  <c r="BP43" i="522"/>
  <c r="BP42" i="522" s="1"/>
  <c r="BH43" i="522"/>
  <c r="BH42" i="522" s="1"/>
  <c r="BO43" i="522"/>
  <c r="BO42" i="522" s="1"/>
  <c r="BG43" i="522"/>
  <c r="BG42" i="522" s="1"/>
  <c r="BN43" i="522"/>
  <c r="BN42" i="522" s="1"/>
  <c r="BF43" i="522"/>
  <c r="BF42" i="522" s="1"/>
  <c r="BM43" i="522"/>
  <c r="BM42" i="522" s="1"/>
  <c r="BT43" i="522"/>
  <c r="BS43" i="522"/>
  <c r="BS42" i="522" s="1"/>
  <c r="BJ37" i="522"/>
  <c r="DP37" i="522"/>
  <c r="DL37" i="522"/>
  <c r="DH37" i="522"/>
  <c r="DD37" i="522"/>
  <c r="DS37" i="522"/>
  <c r="DO37" i="522"/>
  <c r="DK37" i="522"/>
  <c r="DG37" i="522"/>
  <c r="DM37" i="522"/>
  <c r="DE37" i="522"/>
  <c r="DQ37" i="522"/>
  <c r="DI37" i="522"/>
  <c r="DN37" i="522"/>
  <c r="DF37" i="522"/>
  <c r="DR37" i="522"/>
  <c r="DB37" i="522"/>
  <c r="CX37" i="522"/>
  <c r="CT37" i="522"/>
  <c r="CP37" i="522"/>
  <c r="DJ37" i="522"/>
  <c r="DA37" i="522"/>
  <c r="CW37" i="522"/>
  <c r="CS37" i="522"/>
  <c r="CO37" i="522"/>
  <c r="CY37" i="522"/>
  <c r="CU37" i="522"/>
  <c r="CQ37" i="522"/>
  <c r="CM37" i="522"/>
  <c r="CJ37" i="522"/>
  <c r="CF37" i="522"/>
  <c r="CB37" i="522"/>
  <c r="CZ37" i="522"/>
  <c r="CI37" i="522"/>
  <c r="CD37" i="522"/>
  <c r="BY37" i="522"/>
  <c r="CV37" i="522"/>
  <c r="CH37" i="522"/>
  <c r="CC37" i="522"/>
  <c r="BX37" i="522"/>
  <c r="CR37" i="522"/>
  <c r="CG37" i="522"/>
  <c r="CA37" i="522"/>
  <c r="BW37" i="522"/>
  <c r="CK37" i="522"/>
  <c r="CE37" i="522"/>
  <c r="BV37" i="522"/>
  <c r="BE37" i="522"/>
  <c r="BR37" i="522"/>
  <c r="BN37" i="522"/>
  <c r="BH37" i="522"/>
  <c r="BQ37" i="522"/>
  <c r="BM37" i="522"/>
  <c r="CN37" i="522"/>
  <c r="BG37" i="522"/>
  <c r="BP37" i="522"/>
  <c r="BF37" i="522"/>
  <c r="BO37" i="522"/>
  <c r="BT37" i="522"/>
  <c r="BZ37" i="522"/>
  <c r="BS37" i="522"/>
  <c r="DP41" i="522"/>
  <c r="DL41" i="522"/>
  <c r="DH41" i="522"/>
  <c r="DD41" i="522"/>
  <c r="DS41" i="522"/>
  <c r="DO41" i="522"/>
  <c r="DK41" i="522"/>
  <c r="DG41" i="522"/>
  <c r="DM41" i="522"/>
  <c r="DE41" i="522"/>
  <c r="DQ41" i="522"/>
  <c r="DI41" i="522"/>
  <c r="DN41" i="522"/>
  <c r="DF41" i="522"/>
  <c r="DR41" i="522"/>
  <c r="DB41" i="522"/>
  <c r="CX41" i="522"/>
  <c r="CT41" i="522"/>
  <c r="CP41" i="522"/>
  <c r="DJ41" i="522"/>
  <c r="DA41" i="522"/>
  <c r="CW41" i="522"/>
  <c r="CS41" i="522"/>
  <c r="CO41" i="522"/>
  <c r="CY41" i="522"/>
  <c r="CU41" i="522"/>
  <c r="CQ41" i="522"/>
  <c r="CM41" i="522"/>
  <c r="CJ41" i="522"/>
  <c r="CF41" i="522"/>
  <c r="CB41" i="522"/>
  <c r="BX41" i="522"/>
  <c r="CR41" i="522"/>
  <c r="CI41" i="522"/>
  <c r="CD41" i="522"/>
  <c r="BY41" i="522"/>
  <c r="CN41" i="522"/>
  <c r="CH41" i="522"/>
  <c r="CC41" i="522"/>
  <c r="BW41" i="522"/>
  <c r="CZ41" i="522"/>
  <c r="CG41" i="522"/>
  <c r="CA41" i="522"/>
  <c r="BV41" i="522"/>
  <c r="CK41" i="522"/>
  <c r="CE41" i="522"/>
  <c r="BE41" i="522"/>
  <c r="BR41" i="522"/>
  <c r="BN41" i="522"/>
  <c r="BH41" i="522"/>
  <c r="BQ41" i="522"/>
  <c r="BM41" i="522"/>
  <c r="BZ41" i="522"/>
  <c r="BT41" i="522"/>
  <c r="BS41" i="522"/>
  <c r="BO41" i="522"/>
  <c r="BG41" i="522"/>
  <c r="BP41" i="522"/>
  <c r="CV41" i="522"/>
  <c r="BF41" i="522"/>
  <c r="DP36" i="522"/>
  <c r="DL36" i="522"/>
  <c r="DH36" i="522"/>
  <c r="DD36" i="522"/>
  <c r="DS36" i="522"/>
  <c r="DO36" i="522"/>
  <c r="DK36" i="522"/>
  <c r="DG36" i="522"/>
  <c r="DM36" i="522"/>
  <c r="DE36" i="522"/>
  <c r="DQ36" i="522"/>
  <c r="DI36" i="522"/>
  <c r="DN36" i="522"/>
  <c r="DF36" i="522"/>
  <c r="DB36" i="522"/>
  <c r="CX36" i="522"/>
  <c r="CT36" i="522"/>
  <c r="CP36" i="522"/>
  <c r="DA36" i="522"/>
  <c r="CW36" i="522"/>
  <c r="CS36" i="522"/>
  <c r="CO36" i="522"/>
  <c r="DJ36" i="522"/>
  <c r="CY36" i="522"/>
  <c r="CU36" i="522"/>
  <c r="CQ36" i="522"/>
  <c r="CM36" i="522"/>
  <c r="CZ36" i="522"/>
  <c r="CK36" i="522"/>
  <c r="CG36" i="522"/>
  <c r="CC36" i="522"/>
  <c r="BY36" i="522"/>
  <c r="CV36" i="522"/>
  <c r="CJ36" i="522"/>
  <c r="CF36" i="522"/>
  <c r="CB36" i="522"/>
  <c r="BX36" i="522"/>
  <c r="DR36" i="522"/>
  <c r="CR36" i="522"/>
  <c r="CI36" i="522"/>
  <c r="CE36" i="522"/>
  <c r="CA36" i="522"/>
  <c r="BW36" i="522"/>
  <c r="CH36" i="522"/>
  <c r="CD36" i="522"/>
  <c r="CN36" i="522"/>
  <c r="BV36" i="522"/>
  <c r="BE36" i="522"/>
  <c r="BR36" i="522"/>
  <c r="BN36" i="522"/>
  <c r="BH36" i="522"/>
  <c r="BQ36" i="522"/>
  <c r="BM36" i="522"/>
  <c r="BZ36" i="522"/>
  <c r="BT36" i="522"/>
  <c r="BS36" i="522"/>
  <c r="BO36" i="522"/>
  <c r="BG36" i="522"/>
  <c r="BP36" i="522"/>
  <c r="BF36" i="522"/>
  <c r="BJ31" i="522"/>
  <c r="DP31" i="522"/>
  <c r="DL31" i="522"/>
  <c r="DH31" i="522"/>
  <c r="DD31" i="522"/>
  <c r="DS31" i="522"/>
  <c r="DO31" i="522"/>
  <c r="DK31" i="522"/>
  <c r="DG31" i="522"/>
  <c r="DM31" i="522"/>
  <c r="DE31" i="522"/>
  <c r="DQ31" i="522"/>
  <c r="DI31" i="522"/>
  <c r="DN31" i="522"/>
  <c r="DF31" i="522"/>
  <c r="DR31" i="522"/>
  <c r="DB31" i="522"/>
  <c r="CX31" i="522"/>
  <c r="CT31" i="522"/>
  <c r="CP31" i="522"/>
  <c r="DJ31" i="522"/>
  <c r="DA31" i="522"/>
  <c r="CW31" i="522"/>
  <c r="CS31" i="522"/>
  <c r="CO31" i="522"/>
  <c r="CY31" i="522"/>
  <c r="CU31" i="522"/>
  <c r="CQ31" i="522"/>
  <c r="CM31" i="522"/>
  <c r="CZ31" i="522"/>
  <c r="CJ31" i="522"/>
  <c r="CF31" i="522"/>
  <c r="CB31" i="522"/>
  <c r="BX31" i="522"/>
  <c r="CV31" i="522"/>
  <c r="CR31" i="522"/>
  <c r="CH31" i="522"/>
  <c r="CD31" i="522"/>
  <c r="BZ31" i="522"/>
  <c r="BV31" i="522"/>
  <c r="CN31" i="522"/>
  <c r="CG31" i="522"/>
  <c r="BY31" i="522"/>
  <c r="CE31" i="522"/>
  <c r="BW31" i="522"/>
  <c r="CI31" i="522"/>
  <c r="CA31" i="522"/>
  <c r="BE31" i="522"/>
  <c r="BR31" i="522"/>
  <c r="BO31" i="522"/>
  <c r="BH31" i="522"/>
  <c r="BQ31" i="522"/>
  <c r="BN31" i="522"/>
  <c r="BT31" i="522"/>
  <c r="BM31" i="522"/>
  <c r="BS31" i="522"/>
  <c r="CK31" i="522"/>
  <c r="BG31" i="522"/>
  <c r="CC31" i="522"/>
  <c r="BF31" i="522"/>
  <c r="BP31" i="522"/>
  <c r="AW31" i="522"/>
  <c r="DF11" i="522"/>
  <c r="BJ21" i="522"/>
  <c r="DQ21" i="522"/>
  <c r="DM21" i="522"/>
  <c r="DI21" i="522"/>
  <c r="DI20" i="522" s="1"/>
  <c r="DE21" i="522"/>
  <c r="DS21" i="522"/>
  <c r="DO21" i="522"/>
  <c r="DK21" i="522"/>
  <c r="DG21" i="522"/>
  <c r="DR21" i="522"/>
  <c r="DN21" i="522"/>
  <c r="DJ21" i="522"/>
  <c r="DF21" i="522"/>
  <c r="DH21" i="522"/>
  <c r="DD21" i="522"/>
  <c r="DL21" i="522"/>
  <c r="DA21" i="522"/>
  <c r="CW21" i="522"/>
  <c r="CS21" i="522"/>
  <c r="CO21" i="522"/>
  <c r="CZ21" i="522"/>
  <c r="CU21" i="522"/>
  <c r="CP21" i="522"/>
  <c r="CK21" i="522"/>
  <c r="CG21" i="522"/>
  <c r="CC21" i="522"/>
  <c r="BY21" i="522"/>
  <c r="CY21" i="522"/>
  <c r="CT21" i="522"/>
  <c r="CT20" i="522" s="1"/>
  <c r="CN21" i="522"/>
  <c r="DP21" i="522"/>
  <c r="CX21" i="522"/>
  <c r="CR21" i="522"/>
  <c r="CM21" i="522"/>
  <c r="CI21" i="522"/>
  <c r="CE21" i="522"/>
  <c r="CA21" i="522"/>
  <c r="BW21" i="522"/>
  <c r="CD21" i="522"/>
  <c r="BV21" i="522"/>
  <c r="BT21" i="522"/>
  <c r="DB21" i="522"/>
  <c r="DB20" i="522" s="1"/>
  <c r="CJ21" i="522"/>
  <c r="CB21" i="522"/>
  <c r="CQ21" i="522"/>
  <c r="CF21" i="522"/>
  <c r="BX21" i="522"/>
  <c r="BF21" i="522"/>
  <c r="BQ21" i="522"/>
  <c r="BO21" i="522"/>
  <c r="BE21" i="522"/>
  <c r="BS21" i="522"/>
  <c r="BP21" i="522"/>
  <c r="BR21" i="522"/>
  <c r="BN21" i="522"/>
  <c r="CV21" i="522"/>
  <c r="CV20" i="522" s="1"/>
  <c r="CH21" i="522"/>
  <c r="BH21" i="522"/>
  <c r="BM21" i="522"/>
  <c r="BZ21" i="522"/>
  <c r="BG21" i="522"/>
  <c r="BJ26" i="522"/>
  <c r="DP26" i="522"/>
  <c r="DL26" i="522"/>
  <c r="DH26" i="522"/>
  <c r="DD26" i="522"/>
  <c r="DS26" i="522"/>
  <c r="DO26" i="522"/>
  <c r="DK26" i="522"/>
  <c r="DG26" i="522"/>
  <c r="DM26" i="522"/>
  <c r="DE26" i="522"/>
  <c r="DQ26" i="522"/>
  <c r="DI26" i="522"/>
  <c r="DN26" i="522"/>
  <c r="DF26" i="522"/>
  <c r="DR26" i="522"/>
  <c r="DJ26" i="522"/>
  <c r="DA26" i="522"/>
  <c r="CY26" i="522"/>
  <c r="CU26" i="522"/>
  <c r="CQ26" i="522"/>
  <c r="CM26" i="522"/>
  <c r="CW26" i="522"/>
  <c r="CR26" i="522"/>
  <c r="CI26" i="522"/>
  <c r="CE26" i="522"/>
  <c r="CA26" i="522"/>
  <c r="BW26" i="522"/>
  <c r="DB26" i="522"/>
  <c r="CV26" i="522"/>
  <c r="CP26" i="522"/>
  <c r="CZ26" i="522"/>
  <c r="CT26" i="522"/>
  <c r="CO26" i="522"/>
  <c r="CK26" i="522"/>
  <c r="CG26" i="522"/>
  <c r="CC26" i="522"/>
  <c r="BY26" i="522"/>
  <c r="CS26" i="522"/>
  <c r="CF26" i="522"/>
  <c r="BX26" i="522"/>
  <c r="BE26" i="522"/>
  <c r="CN26" i="522"/>
  <c r="CD26" i="522"/>
  <c r="BV26" i="522"/>
  <c r="CX26" i="522"/>
  <c r="CH26" i="522"/>
  <c r="BZ26" i="522"/>
  <c r="BF26" i="522"/>
  <c r="BQ26" i="522"/>
  <c r="BO26" i="522"/>
  <c r="BT26" i="522"/>
  <c r="BN26" i="522"/>
  <c r="CJ26" i="522"/>
  <c r="BP26" i="522"/>
  <c r="CB26" i="522"/>
  <c r="BH26" i="522"/>
  <c r="BS26" i="522"/>
  <c r="BM26" i="522"/>
  <c r="BG26" i="522"/>
  <c r="BR26" i="522"/>
  <c r="DU32" i="522"/>
  <c r="DP32" i="522"/>
  <c r="DL32" i="522"/>
  <c r="DH32" i="522"/>
  <c r="DD32" i="522"/>
  <c r="DS32" i="522"/>
  <c r="DO32" i="522"/>
  <c r="DK32" i="522"/>
  <c r="DG32" i="522"/>
  <c r="DM32" i="522"/>
  <c r="DE32" i="522"/>
  <c r="DQ32" i="522"/>
  <c r="DI32" i="522"/>
  <c r="DN32" i="522"/>
  <c r="DF32" i="522"/>
  <c r="DB32" i="522"/>
  <c r="CX32" i="522"/>
  <c r="CT32" i="522"/>
  <c r="CP32" i="522"/>
  <c r="DA32" i="522"/>
  <c r="CW32" i="522"/>
  <c r="CS32" i="522"/>
  <c r="CO32" i="522"/>
  <c r="DJ32" i="522"/>
  <c r="CY32" i="522"/>
  <c r="CU32" i="522"/>
  <c r="CQ32" i="522"/>
  <c r="CM32" i="522"/>
  <c r="DR32" i="522"/>
  <c r="CZ32" i="522"/>
  <c r="CJ32" i="522"/>
  <c r="CF32" i="522"/>
  <c r="CB32" i="522"/>
  <c r="BX32" i="522"/>
  <c r="CV32" i="522"/>
  <c r="CR32" i="522"/>
  <c r="CH32" i="522"/>
  <c r="CD32" i="522"/>
  <c r="BZ32" i="522"/>
  <c r="BV32" i="522"/>
  <c r="CG32" i="522"/>
  <c r="BY32" i="522"/>
  <c r="CE32" i="522"/>
  <c r="BW32" i="522"/>
  <c r="CN32" i="522"/>
  <c r="CI32" i="522"/>
  <c r="CA32" i="522"/>
  <c r="BE32" i="522"/>
  <c r="BR32" i="522"/>
  <c r="BO32" i="522"/>
  <c r="BH32" i="522"/>
  <c r="BQ32" i="522"/>
  <c r="BN32" i="522"/>
  <c r="CK32" i="522"/>
  <c r="BG32" i="522"/>
  <c r="CC32" i="522"/>
  <c r="BF32" i="522"/>
  <c r="BP32" i="522"/>
  <c r="BT32" i="522"/>
  <c r="BM32" i="522"/>
  <c r="BS32" i="522"/>
  <c r="DB11" i="522"/>
  <c r="AW17" i="522"/>
  <c r="AW22" i="522"/>
  <c r="BL14" i="522"/>
  <c r="AW21" i="522"/>
  <c r="AW26" i="522"/>
  <c r="AX15" i="522"/>
  <c r="AX21" i="522"/>
  <c r="AX26" i="522"/>
  <c r="AY21" i="522"/>
  <c r="AY26" i="522"/>
  <c r="BI15" i="522"/>
  <c r="BI14" i="522"/>
  <c r="BI17" i="522"/>
  <c r="BI22" i="522"/>
  <c r="BI21" i="522"/>
  <c r="BI26" i="522"/>
  <c r="DU15" i="522"/>
  <c r="DU21" i="522"/>
  <c r="DU26" i="522"/>
  <c r="AW39" i="522"/>
  <c r="AW44" i="522"/>
  <c r="BI33" i="522"/>
  <c r="BK32" i="522"/>
  <c r="AX32" i="522"/>
  <c r="BI31" i="522"/>
  <c r="BI37" i="522"/>
  <c r="BK36" i="522"/>
  <c r="AX36" i="522"/>
  <c r="BK41" i="522"/>
  <c r="AX41" i="522"/>
  <c r="BK39" i="522"/>
  <c r="AX39" i="522"/>
  <c r="BI44" i="522"/>
  <c r="BK43" i="522"/>
  <c r="AX43" i="522"/>
  <c r="DU33" i="522"/>
  <c r="DU36" i="522"/>
  <c r="DU39" i="522"/>
  <c r="DU41" i="522"/>
  <c r="DU44" i="522"/>
  <c r="AX17" i="522"/>
  <c r="AX22" i="522"/>
  <c r="BL22" i="522"/>
  <c r="BL21" i="522"/>
  <c r="BL26" i="522"/>
  <c r="DU17" i="522"/>
  <c r="DU22" i="522"/>
  <c r="BJ32" i="522"/>
  <c r="BJ43" i="522"/>
  <c r="AW15" i="522"/>
  <c r="AW18" i="522"/>
  <c r="AW23" i="522"/>
  <c r="AX13" i="522"/>
  <c r="AX18" i="522"/>
  <c r="AX23" i="522"/>
  <c r="AY15" i="522"/>
  <c r="AY18" i="522"/>
  <c r="AY23" i="522"/>
  <c r="BK15" i="522"/>
  <c r="BK14" i="522"/>
  <c r="BK13" i="522"/>
  <c r="BK18" i="522"/>
  <c r="BK17" i="522"/>
  <c r="BK23" i="522"/>
  <c r="BK22" i="522"/>
  <c r="BK21" i="522"/>
  <c r="BK26" i="522"/>
  <c r="BK37" i="522"/>
  <c r="AX37" i="522"/>
  <c r="BI36" i="522"/>
  <c r="BI41" i="522"/>
  <c r="DU37" i="522"/>
  <c r="DU40" i="522"/>
  <c r="DU43" i="522"/>
  <c r="AY17" i="522"/>
  <c r="AY22" i="522"/>
  <c r="BL17" i="522"/>
  <c r="BL37" i="522"/>
  <c r="AY37" i="522"/>
  <c r="DU13" i="522"/>
  <c r="DU18" i="522"/>
  <c r="DU23" i="522"/>
  <c r="AW33" i="522"/>
  <c r="AW36" i="522"/>
  <c r="AW41" i="522"/>
  <c r="BK33" i="522"/>
  <c r="AX33" i="522"/>
  <c r="BI32" i="522"/>
  <c r="BK31" i="522"/>
  <c r="AX31" i="522"/>
  <c r="BI39" i="522"/>
  <c r="BK44" i="522"/>
  <c r="AX44" i="522"/>
  <c r="BI43" i="522"/>
  <c r="DU31" i="522"/>
  <c r="AW14" i="522"/>
  <c r="AW19" i="522"/>
  <c r="AW25" i="522"/>
  <c r="AX14" i="522"/>
  <c r="AX19" i="522"/>
  <c r="AX25" i="522"/>
  <c r="AY14" i="522"/>
  <c r="AY19" i="522"/>
  <c r="AY25" i="522"/>
  <c r="BJ14" i="522"/>
  <c r="BJ19" i="522"/>
  <c r="BJ25" i="522"/>
  <c r="AW32" i="522"/>
  <c r="AW37" i="522"/>
  <c r="AW43" i="522"/>
  <c r="BL32" i="522"/>
  <c r="AY32" i="522"/>
  <c r="BL30" i="522"/>
  <c r="BL36" i="522"/>
  <c r="AY36" i="522"/>
  <c r="BL41" i="522"/>
  <c r="AY41" i="522"/>
  <c r="BL39" i="522"/>
  <c r="AY39" i="522"/>
  <c r="BJ44" i="522"/>
  <c r="BL43" i="522"/>
  <c r="DP42" i="522" l="1"/>
  <c r="BC16" i="522"/>
  <c r="DP20" i="522"/>
  <c r="DH42" i="522"/>
  <c r="DM42" i="522"/>
  <c r="CQ11" i="522"/>
  <c r="CR42" i="522"/>
  <c r="CH20" i="522"/>
  <c r="CH42" i="522"/>
  <c r="BZ42" i="522"/>
  <c r="CA42" i="522"/>
  <c r="DC42" i="522"/>
  <c r="BX11" i="522"/>
  <c r="BA11" i="522"/>
  <c r="BB11" i="522"/>
  <c r="DL11" i="522"/>
  <c r="DJ11" i="522"/>
  <c r="BB34" i="522"/>
  <c r="DR11" i="522"/>
  <c r="BD34" i="522"/>
  <c r="BT20" i="522"/>
  <c r="BE42" i="522"/>
  <c r="CJ42" i="522"/>
  <c r="CU42" i="522"/>
  <c r="CL29" i="522"/>
  <c r="DC29" i="522"/>
  <c r="BV20" i="522"/>
  <c r="CK20" i="522"/>
  <c r="BU34" i="522"/>
  <c r="CY20" i="522"/>
  <c r="DK20" i="522"/>
  <c r="BN20" i="522"/>
  <c r="DG42" i="522"/>
  <c r="CM11" i="522"/>
  <c r="BA29" i="522"/>
  <c r="AZ29" i="522"/>
  <c r="BA34" i="522"/>
  <c r="DE11" i="522"/>
  <c r="BB20" i="522"/>
  <c r="BB16" i="522"/>
  <c r="CD11" i="522"/>
  <c r="AZ11" i="522"/>
  <c r="DS11" i="522"/>
  <c r="BD28" i="522"/>
  <c r="BV11" i="522"/>
  <c r="DA11" i="522"/>
  <c r="CH11" i="522"/>
  <c r="BD11" i="522"/>
  <c r="BD10" i="522" s="1"/>
  <c r="BO11" i="522"/>
  <c r="BQ20" i="522"/>
  <c r="CA20" i="522"/>
  <c r="CG20" i="522"/>
  <c r="CZ20" i="522"/>
  <c r="DG20" i="522"/>
  <c r="DE20" i="522"/>
  <c r="CB42" i="522"/>
  <c r="DF42" i="522"/>
  <c r="DE42" i="522"/>
  <c r="DP11" i="522"/>
  <c r="BM20" i="522"/>
  <c r="BY42" i="522"/>
  <c r="CM42" i="522"/>
  <c r="CO42" i="522"/>
  <c r="DI42" i="522"/>
  <c r="BM11" i="522"/>
  <c r="BH20" i="522"/>
  <c r="CE42" i="522"/>
  <c r="DK42" i="522"/>
  <c r="BF11" i="522"/>
  <c r="CF11" i="522"/>
  <c r="DM11" i="522"/>
  <c r="CL20" i="522"/>
  <c r="CW11" i="522"/>
  <c r="CU11" i="522"/>
  <c r="DI11" i="522"/>
  <c r="DT42" i="522"/>
  <c r="DO11" i="522"/>
  <c r="CE11" i="522"/>
  <c r="DT11" i="522"/>
  <c r="CN11" i="522"/>
  <c r="BT42" i="522"/>
  <c r="BQ42" i="522"/>
  <c r="BU29" i="522"/>
  <c r="BS20" i="522"/>
  <c r="BF20" i="522"/>
  <c r="CB20" i="522"/>
  <c r="AZ42" i="522"/>
  <c r="BB38" i="522"/>
  <c r="BH11" i="522"/>
  <c r="BZ11" i="522"/>
  <c r="AZ34" i="522"/>
  <c r="AZ24" i="522"/>
  <c r="BA16" i="522"/>
  <c r="BC24" i="522"/>
  <c r="BU24" i="522"/>
  <c r="BR11" i="522"/>
  <c r="CC11" i="522"/>
  <c r="BA20" i="522"/>
  <c r="DG11" i="522"/>
  <c r="BE20" i="522"/>
  <c r="CD20" i="522"/>
  <c r="BW42" i="522"/>
  <c r="BV42" i="522"/>
  <c r="DJ42" i="522"/>
  <c r="DD42" i="522"/>
  <c r="AZ38" i="522"/>
  <c r="DK11" i="522"/>
  <c r="CL42" i="522"/>
  <c r="BC20" i="522"/>
  <c r="CV11" i="522"/>
  <c r="DC34" i="522"/>
  <c r="DC20" i="522"/>
  <c r="BC42" i="522"/>
  <c r="CL24" i="522"/>
  <c r="DH11" i="522"/>
  <c r="BQ11" i="522"/>
  <c r="BS11" i="522"/>
  <c r="CR11" i="522"/>
  <c r="BY11" i="522"/>
  <c r="DD11" i="522"/>
  <c r="BA38" i="522"/>
  <c r="BW11" i="522"/>
  <c r="CM20" i="522"/>
  <c r="CU20" i="522"/>
  <c r="CW20" i="522"/>
  <c r="DH20" i="522"/>
  <c r="DR20" i="522"/>
  <c r="DS20" i="522"/>
  <c r="DQ20" i="522"/>
  <c r="BR42" i="522"/>
  <c r="CF42" i="522"/>
  <c r="CP42" i="522"/>
  <c r="DQ42" i="522"/>
  <c r="BC29" i="522"/>
  <c r="BB29" i="522"/>
  <c r="BC34" i="522"/>
  <c r="BU11" i="522"/>
  <c r="CL34" i="522"/>
  <c r="BU20" i="522"/>
  <c r="BE11" i="522"/>
  <c r="CI11" i="522"/>
  <c r="CA11" i="522"/>
  <c r="BG11" i="522"/>
  <c r="CZ11" i="522"/>
  <c r="CL11" i="522"/>
  <c r="CG11" i="522"/>
  <c r="DC11" i="522"/>
  <c r="DC38" i="522"/>
  <c r="BC38" i="522"/>
  <c r="BU16" i="522"/>
  <c r="CL38" i="522"/>
  <c r="CL16" i="522"/>
  <c r="DC16" i="522"/>
  <c r="CX20" i="522"/>
  <c r="CO20" i="522"/>
  <c r="DL20" i="522"/>
  <c r="DJ20" i="522"/>
  <c r="CG42" i="522"/>
  <c r="CV42" i="522"/>
  <c r="DS42" i="522"/>
  <c r="DT29" i="522"/>
  <c r="DT34" i="522"/>
  <c r="CP11" i="522"/>
  <c r="DT20" i="522"/>
  <c r="CX11" i="522"/>
  <c r="CS11" i="522"/>
  <c r="CT11" i="522"/>
  <c r="BA42" i="522"/>
  <c r="BU42" i="522"/>
  <c r="BA24" i="522"/>
  <c r="DC24" i="522"/>
  <c r="DQ11" i="522"/>
  <c r="BP11" i="522"/>
  <c r="CK11" i="522"/>
  <c r="BN11" i="522"/>
  <c r="BU38" i="522"/>
  <c r="DT38" i="522"/>
  <c r="DT16" i="522"/>
  <c r="BC11" i="522"/>
  <c r="DA20" i="522"/>
  <c r="DF20" i="522"/>
  <c r="DD20" i="522"/>
  <c r="DN20" i="522"/>
  <c r="DO20" i="522"/>
  <c r="DM20" i="522"/>
  <c r="CQ20" i="522"/>
  <c r="CR20" i="522"/>
  <c r="BX20" i="522"/>
  <c r="CJ20" i="522"/>
  <c r="CI20" i="522"/>
  <c r="BY20" i="522"/>
  <c r="CP20" i="522"/>
  <c r="CS20" i="522"/>
  <c r="CN20" i="522"/>
  <c r="BZ20" i="522"/>
  <c r="CE20" i="522"/>
  <c r="BR20" i="522"/>
  <c r="BO20" i="522"/>
  <c r="CF20" i="522"/>
  <c r="BW20" i="522"/>
  <c r="CC20" i="522"/>
  <c r="BG20" i="522"/>
  <c r="BP20" i="522"/>
  <c r="BS38" i="522"/>
  <c r="BZ38" i="522"/>
  <c r="BG38" i="522"/>
  <c r="BF38" i="522"/>
  <c r="BH38" i="522"/>
  <c r="CE38" i="522"/>
  <c r="BV38" i="522"/>
  <c r="BW38" i="522"/>
  <c r="BY38" i="522"/>
  <c r="BX38" i="522"/>
  <c r="CM38" i="522"/>
  <c r="CO38" i="522"/>
  <c r="DJ38" i="522"/>
  <c r="DB38" i="522"/>
  <c r="DI38" i="522"/>
  <c r="DG38" i="522"/>
  <c r="DD38" i="522"/>
  <c r="CX24" i="522"/>
  <c r="BG24" i="522"/>
  <c r="BN24" i="522"/>
  <c r="BQ24" i="522"/>
  <c r="CS24" i="522"/>
  <c r="BX24" i="522"/>
  <c r="CC24" i="522"/>
  <c r="CT24" i="522"/>
  <c r="DA24" i="522"/>
  <c r="CI24" i="522"/>
  <c r="CM24" i="522"/>
  <c r="DJ24" i="522"/>
  <c r="DQ24" i="522"/>
  <c r="DK24" i="522"/>
  <c r="DH24" i="522"/>
  <c r="BM29" i="522"/>
  <c r="BF29" i="522"/>
  <c r="BH29" i="522"/>
  <c r="CA29" i="522"/>
  <c r="CN29" i="522"/>
  <c r="BV29" i="522"/>
  <c r="CR29" i="522"/>
  <c r="CB29" i="522"/>
  <c r="CM29" i="522"/>
  <c r="DJ29" i="522"/>
  <c r="DA29" i="522"/>
  <c r="DB29" i="522"/>
  <c r="DQ29" i="522"/>
  <c r="DK29" i="522"/>
  <c r="DH29" i="522"/>
  <c r="BS34" i="522"/>
  <c r="BF34" i="522"/>
  <c r="BH34" i="522"/>
  <c r="BV34" i="522"/>
  <c r="CN34" i="522"/>
  <c r="CI34" i="522"/>
  <c r="CF34" i="522"/>
  <c r="CC34" i="522"/>
  <c r="CM34" i="522"/>
  <c r="CO34" i="522"/>
  <c r="DJ34" i="522"/>
  <c r="DB34" i="522"/>
  <c r="DI34" i="522"/>
  <c r="DG34" i="522"/>
  <c r="DD34" i="522"/>
  <c r="BM16" i="522"/>
  <c r="BG16" i="522"/>
  <c r="BR16" i="522"/>
  <c r="BV16" i="522"/>
  <c r="CH16" i="522"/>
  <c r="CJ16" i="522"/>
  <c r="CK16" i="522"/>
  <c r="DP16" i="522"/>
  <c r="BW16" i="522"/>
  <c r="CO16" i="522"/>
  <c r="CR16" i="522"/>
  <c r="DD16" i="522"/>
  <c r="DN16" i="522"/>
  <c r="DO16" i="522"/>
  <c r="DM16" i="522"/>
  <c r="BP38" i="522"/>
  <c r="CK38" i="522"/>
  <c r="BN38" i="522"/>
  <c r="BQ38" i="522"/>
  <c r="CA38" i="522"/>
  <c r="CC38" i="522"/>
  <c r="CD38" i="522"/>
  <c r="CB38" i="522"/>
  <c r="CQ38" i="522"/>
  <c r="CS38" i="522"/>
  <c r="CP38" i="522"/>
  <c r="DR38" i="522"/>
  <c r="DQ38" i="522"/>
  <c r="DK38" i="522"/>
  <c r="DH38" i="522"/>
  <c r="CJ24" i="522"/>
  <c r="BM24" i="522"/>
  <c r="BT24" i="522"/>
  <c r="BF24" i="522"/>
  <c r="BV24" i="522"/>
  <c r="CF24" i="522"/>
  <c r="CG24" i="522"/>
  <c r="CZ24" i="522"/>
  <c r="BW24" i="522"/>
  <c r="CR24" i="522"/>
  <c r="CQ24" i="522"/>
  <c r="DF24" i="522"/>
  <c r="DE24" i="522"/>
  <c r="DO24" i="522"/>
  <c r="DL24" i="522"/>
  <c r="BT29" i="522"/>
  <c r="BG29" i="522"/>
  <c r="BO29" i="522"/>
  <c r="CI29" i="522"/>
  <c r="BN29" i="522"/>
  <c r="BZ29" i="522"/>
  <c r="CV29" i="522"/>
  <c r="CF29" i="522"/>
  <c r="CQ29" i="522"/>
  <c r="CO29" i="522"/>
  <c r="CP29" i="522"/>
  <c r="DF29" i="522"/>
  <c r="DE29" i="522"/>
  <c r="DO29" i="522"/>
  <c r="DL29" i="522"/>
  <c r="BT34" i="522"/>
  <c r="BP34" i="522"/>
  <c r="BN34" i="522"/>
  <c r="CD34" i="522"/>
  <c r="BW34" i="522"/>
  <c r="CR34" i="522"/>
  <c r="CJ34" i="522"/>
  <c r="CG34" i="522"/>
  <c r="CQ34" i="522"/>
  <c r="CS34" i="522"/>
  <c r="CP34" i="522"/>
  <c r="DR34" i="522"/>
  <c r="DQ34" i="522"/>
  <c r="DK34" i="522"/>
  <c r="DH34" i="522"/>
  <c r="CF16" i="522"/>
  <c r="BP16" i="522"/>
  <c r="BO16" i="522"/>
  <c r="CD16" i="522"/>
  <c r="DA16" i="522"/>
  <c r="BY16" i="522"/>
  <c r="CQ16" i="522"/>
  <c r="CM16" i="522"/>
  <c r="CA16" i="522"/>
  <c r="CT16" i="522"/>
  <c r="CV16" i="522"/>
  <c r="DH16" i="522"/>
  <c r="DR16" i="522"/>
  <c r="DS16" i="522"/>
  <c r="DQ16" i="522"/>
  <c r="BT38" i="522"/>
  <c r="BR38" i="522"/>
  <c r="CG38" i="522"/>
  <c r="CH38" i="522"/>
  <c r="CI38" i="522"/>
  <c r="CF38" i="522"/>
  <c r="CU38" i="522"/>
  <c r="CW38" i="522"/>
  <c r="CT38" i="522"/>
  <c r="DF38" i="522"/>
  <c r="DE38" i="522"/>
  <c r="DO38" i="522"/>
  <c r="DL38" i="522"/>
  <c r="BP24" i="522"/>
  <c r="BS24" i="522"/>
  <c r="BE24" i="522"/>
  <c r="BZ24" i="522"/>
  <c r="CD24" i="522"/>
  <c r="CN24" i="522"/>
  <c r="CK24" i="522"/>
  <c r="CP24" i="522"/>
  <c r="CA24" i="522"/>
  <c r="CW24" i="522"/>
  <c r="CU24" i="522"/>
  <c r="DN24" i="522"/>
  <c r="DM24" i="522"/>
  <c r="DS24" i="522"/>
  <c r="DP24" i="522"/>
  <c r="CC29" i="522"/>
  <c r="CK29" i="522"/>
  <c r="BR29" i="522"/>
  <c r="BW29" i="522"/>
  <c r="BY29" i="522"/>
  <c r="CD29" i="522"/>
  <c r="DR29" i="522"/>
  <c r="CJ29" i="522"/>
  <c r="CU29" i="522"/>
  <c r="CS29" i="522"/>
  <c r="CT29" i="522"/>
  <c r="DN29" i="522"/>
  <c r="DM29" i="522"/>
  <c r="DS29" i="522"/>
  <c r="DP29" i="522"/>
  <c r="BZ34" i="522"/>
  <c r="BG34" i="522"/>
  <c r="BR34" i="522"/>
  <c r="BQ34" i="522"/>
  <c r="CA34" i="522"/>
  <c r="BX34" i="522"/>
  <c r="CV34" i="522"/>
  <c r="CK34" i="522"/>
  <c r="CU34" i="522"/>
  <c r="CW34" i="522"/>
  <c r="CT34" i="522"/>
  <c r="DF34" i="522"/>
  <c r="DE34" i="522"/>
  <c r="DO34" i="522"/>
  <c r="DL34" i="522"/>
  <c r="BT16" i="522"/>
  <c r="BT10" i="522" s="1"/>
  <c r="BN16" i="522"/>
  <c r="BQ16" i="522"/>
  <c r="BS16" i="522"/>
  <c r="CP16" i="522"/>
  <c r="BE16" i="522"/>
  <c r="CC16" i="522"/>
  <c r="CW16" i="522"/>
  <c r="CS16" i="522"/>
  <c r="CS10" i="522" s="1"/>
  <c r="CE16" i="522"/>
  <c r="CY16" i="522"/>
  <c r="CZ16" i="522"/>
  <c r="DF16" i="522"/>
  <c r="DG16" i="522"/>
  <c r="DE16" i="522"/>
  <c r="BO38" i="522"/>
  <c r="BM38" i="522"/>
  <c r="BE38" i="522"/>
  <c r="CV38" i="522"/>
  <c r="CZ38" i="522"/>
  <c r="CN38" i="522"/>
  <c r="CR38" i="522"/>
  <c r="CJ38" i="522"/>
  <c r="CY38" i="522"/>
  <c r="DA38" i="522"/>
  <c r="CX38" i="522"/>
  <c r="DN38" i="522"/>
  <c r="DM38" i="522"/>
  <c r="DS38" i="522"/>
  <c r="DP38" i="522"/>
  <c r="CB24" i="522"/>
  <c r="BR24" i="522"/>
  <c r="BH24" i="522"/>
  <c r="BO24" i="522"/>
  <c r="CH24" i="522"/>
  <c r="DR24" i="522"/>
  <c r="BY24" i="522"/>
  <c r="CO24" i="522"/>
  <c r="CV24" i="522"/>
  <c r="CE24" i="522"/>
  <c r="DB24" i="522"/>
  <c r="CY24" i="522"/>
  <c r="DI24" i="522"/>
  <c r="DG24" i="522"/>
  <c r="DD24" i="522"/>
  <c r="BS29" i="522"/>
  <c r="BP29" i="522"/>
  <c r="BQ29" i="522"/>
  <c r="BE29" i="522"/>
  <c r="CE29" i="522"/>
  <c r="CG29" i="522"/>
  <c r="CH29" i="522"/>
  <c r="BX29" i="522"/>
  <c r="CZ29" i="522"/>
  <c r="CY29" i="522"/>
  <c r="CW29" i="522"/>
  <c r="CX29" i="522"/>
  <c r="DI29" i="522"/>
  <c r="DG29" i="522"/>
  <c r="DD29" i="522"/>
  <c r="BO34" i="522"/>
  <c r="BM34" i="522"/>
  <c r="BE34" i="522"/>
  <c r="CH34" i="522"/>
  <c r="CE34" i="522"/>
  <c r="CB34" i="522"/>
  <c r="BY34" i="522"/>
  <c r="CZ34" i="522"/>
  <c r="CY34" i="522"/>
  <c r="DA34" i="522"/>
  <c r="CX34" i="522"/>
  <c r="DN34" i="522"/>
  <c r="DM34" i="522"/>
  <c r="DS34" i="522"/>
  <c r="DP34" i="522"/>
  <c r="BX16" i="522"/>
  <c r="CU16" i="522"/>
  <c r="BH16" i="522"/>
  <c r="BF16" i="522"/>
  <c r="BZ16" i="522"/>
  <c r="CB16" i="522"/>
  <c r="CG16" i="522"/>
  <c r="DB16" i="522"/>
  <c r="CX16" i="522"/>
  <c r="CI16" i="522"/>
  <c r="CN16" i="522"/>
  <c r="DL16" i="522"/>
  <c r="DJ16" i="522"/>
  <c r="DK16" i="522"/>
  <c r="DI16" i="522"/>
  <c r="BI16" i="527"/>
  <c r="BE16" i="527" s="1"/>
  <c r="AZ16" i="527" s="1"/>
  <c r="BU16" i="527" s="1"/>
  <c r="BI13" i="527"/>
  <c r="BE13" i="527" s="1"/>
  <c r="AZ13" i="527" s="1"/>
  <c r="BU13" i="527" s="1"/>
  <c r="BI8" i="527"/>
  <c r="BE8" i="527" s="1"/>
  <c r="AZ8" i="527" s="1"/>
  <c r="BU8" i="527" s="1"/>
  <c r="BC10" i="522" l="1"/>
  <c r="BB10" i="522"/>
  <c r="CI10" i="522"/>
  <c r="AZ10" i="522"/>
  <c r="BE10" i="522"/>
  <c r="DK10" i="522"/>
  <c r="BB28" i="522"/>
  <c r="BF10" i="522"/>
  <c r="BU28" i="522"/>
  <c r="CL10" i="522"/>
  <c r="DC10" i="522"/>
  <c r="DT10" i="522"/>
  <c r="AZ28" i="522"/>
  <c r="BC28" i="522"/>
  <c r="BA10" i="522"/>
  <c r="DQ10" i="522"/>
  <c r="CL28" i="522"/>
  <c r="DF10" i="522"/>
  <c r="DR28" i="522"/>
  <c r="DS10" i="522"/>
  <c r="BU10" i="522"/>
  <c r="DJ10" i="522"/>
  <c r="CX10" i="522"/>
  <c r="CZ10" i="522"/>
  <c r="DA10" i="522"/>
  <c r="DT28" i="522"/>
  <c r="DC28" i="522"/>
  <c r="BA28" i="522"/>
  <c r="DB10" i="522"/>
  <c r="CR10" i="522"/>
  <c r="BH10" i="522"/>
  <c r="DO10" i="522"/>
  <c r="DB28" i="522"/>
  <c r="BZ10" i="522"/>
  <c r="BX10" i="522"/>
  <c r="CH28" i="522"/>
  <c r="CD28" i="522"/>
  <c r="CF10" i="522"/>
  <c r="CU10" i="522"/>
  <c r="CP10" i="522"/>
  <c r="CT28" i="522"/>
  <c r="BP28" i="522"/>
  <c r="BX28" i="522"/>
  <c r="DG28" i="522"/>
  <c r="CY28" i="522"/>
  <c r="CG28" i="522"/>
  <c r="CW10" i="522"/>
  <c r="CS28" i="522"/>
  <c r="DL10" i="522"/>
  <c r="CG10" i="522"/>
  <c r="DI28" i="522"/>
  <c r="CZ28" i="522"/>
  <c r="CE28" i="522"/>
  <c r="BS28" i="522"/>
  <c r="CC10" i="522"/>
  <c r="CC28" i="522"/>
  <c r="DH10" i="522"/>
  <c r="CM10" i="522"/>
  <c r="CD10" i="522"/>
  <c r="DO28" i="522"/>
  <c r="CO28" i="522"/>
  <c r="DD10" i="522"/>
  <c r="BN10" i="522"/>
  <c r="CQ10" i="522"/>
  <c r="CQ28" i="522"/>
  <c r="CK10" i="522"/>
  <c r="BR10" i="522"/>
  <c r="DQ28" i="522"/>
  <c r="CN28" i="522"/>
  <c r="BG10" i="522"/>
  <c r="DI10" i="522"/>
  <c r="BS10" i="522"/>
  <c r="DS28" i="522"/>
  <c r="DE28" i="522"/>
  <c r="BN28" i="522"/>
  <c r="DM10" i="522"/>
  <c r="BM28" i="522"/>
  <c r="CX28" i="522"/>
  <c r="BE28" i="522"/>
  <c r="DE10" i="522"/>
  <c r="CY10" i="522"/>
  <c r="BQ10" i="522"/>
  <c r="BG28" i="522"/>
  <c r="DM28" i="522"/>
  <c r="CU28" i="522"/>
  <c r="BY28" i="522"/>
  <c r="BT28" i="522"/>
  <c r="CT10" i="522"/>
  <c r="BY10" i="522"/>
  <c r="BP10" i="522"/>
  <c r="DF28" i="522"/>
  <c r="CF28" i="522"/>
  <c r="CI28" i="522"/>
  <c r="CO10" i="522"/>
  <c r="CJ10" i="522"/>
  <c r="CB28" i="522"/>
  <c r="CA28" i="522"/>
  <c r="DP28" i="522"/>
  <c r="CN10" i="522"/>
  <c r="BR28" i="522"/>
  <c r="CK28" i="522"/>
  <c r="CV10" i="522"/>
  <c r="BO10" i="522"/>
  <c r="CB10" i="522"/>
  <c r="DD28" i="522"/>
  <c r="CW28" i="522"/>
  <c r="BQ28" i="522"/>
  <c r="DG10" i="522"/>
  <c r="CE10" i="522"/>
  <c r="BZ28" i="522"/>
  <c r="DN28" i="522"/>
  <c r="CJ28" i="522"/>
  <c r="BW28" i="522"/>
  <c r="DR10" i="522"/>
  <c r="CA10" i="522"/>
  <c r="DL28" i="522"/>
  <c r="CP28" i="522"/>
  <c r="CV28" i="522"/>
  <c r="BO28" i="522"/>
  <c r="DN10" i="522"/>
  <c r="BW10" i="522"/>
  <c r="CH10" i="522"/>
  <c r="BM10" i="522"/>
  <c r="DH28" i="522"/>
  <c r="DA28" i="522"/>
  <c r="CR28" i="522"/>
  <c r="BH28" i="522"/>
  <c r="CM28" i="522"/>
  <c r="DP10" i="522"/>
  <c r="BV10" i="522"/>
  <c r="DK28" i="522"/>
  <c r="DJ28" i="522"/>
  <c r="BV28" i="522"/>
  <c r="BF28" i="522"/>
  <c r="G10" i="559" l="1"/>
  <c r="CF10" i="557" l="1"/>
  <c r="BS10" i="557"/>
  <c r="BF10" i="557"/>
  <c r="AS10" i="557"/>
  <c r="AF10" i="557"/>
  <c r="S10" i="557"/>
  <c r="F10" i="557"/>
  <c r="B2" i="518"/>
  <c r="F11" i="521" l="1"/>
  <c r="D4" i="522" l="1"/>
  <c r="AX49" i="522"/>
  <c r="BL49" i="522"/>
  <c r="BK49" i="522"/>
  <c r="BJ49" i="522"/>
  <c r="AX47" i="522"/>
  <c r="AX7" i="522"/>
  <c r="AY47" i="522" l="1"/>
  <c r="AY7" i="522"/>
  <c r="D3" i="557" l="1"/>
  <c r="EC16" i="527" l="1"/>
  <c r="ED16" i="527" l="1"/>
  <c r="ED13" i="527"/>
  <c r="ED8" i="527"/>
  <c r="EV28" i="522"/>
  <c r="EV29" i="522"/>
  <c r="DV31" i="522" l="1"/>
  <c r="DV41" i="522"/>
  <c r="DV37" i="522"/>
  <c r="DV33" i="522"/>
  <c r="DV44" i="522"/>
  <c r="DV40" i="522"/>
  <c r="DV36" i="522"/>
  <c r="DV32" i="522"/>
  <c r="G43" i="559"/>
  <c r="K43" i="559" s="1"/>
  <c r="F43" i="559"/>
  <c r="I43" i="559" s="1"/>
  <c r="G46" i="559"/>
  <c r="K46" i="559" s="1"/>
  <c r="F46" i="559"/>
  <c r="I46" i="559" s="1"/>
  <c r="F42" i="559"/>
  <c r="I42" i="559" s="1"/>
  <c r="G42" i="559"/>
  <c r="K42" i="559" s="1"/>
  <c r="G38" i="559"/>
  <c r="K38" i="559" s="1"/>
  <c r="F38" i="559"/>
  <c r="I38" i="559" s="1"/>
  <c r="G34" i="559"/>
  <c r="K34" i="559" s="1"/>
  <c r="F34" i="559"/>
  <c r="I34" i="559" s="1"/>
  <c r="F35" i="559"/>
  <c r="I35" i="559" s="1"/>
  <c r="G35" i="559"/>
  <c r="K35" i="559" s="1"/>
  <c r="G32" i="559"/>
  <c r="K32" i="559" s="1"/>
  <c r="F32" i="559"/>
  <c r="I32" i="559" s="1"/>
  <c r="G45" i="559"/>
  <c r="K45" i="559" s="1"/>
  <c r="F45" i="559"/>
  <c r="I45" i="559" s="1"/>
  <c r="F41" i="559"/>
  <c r="I41" i="559" s="1"/>
  <c r="G41" i="559"/>
  <c r="K41" i="559" s="1"/>
  <c r="F37" i="559"/>
  <c r="I37" i="559" s="1"/>
  <c r="G37" i="559"/>
  <c r="K37" i="559" s="1"/>
  <c r="G33" i="559"/>
  <c r="K33" i="559" s="1"/>
  <c r="F33" i="559"/>
  <c r="I33" i="559" s="1"/>
  <c r="F39" i="559"/>
  <c r="I39" i="559" s="1"/>
  <c r="G39" i="559"/>
  <c r="K39" i="559" s="1"/>
  <c r="G44" i="559" l="1"/>
  <c r="K44" i="559" s="1"/>
  <c r="G40" i="559"/>
  <c r="K40" i="559" s="1"/>
  <c r="F44" i="559"/>
  <c r="I44" i="559" s="1"/>
  <c r="G36" i="559"/>
  <c r="K36" i="559" s="1"/>
  <c r="F31" i="559"/>
  <c r="I31" i="559" s="1"/>
  <c r="G31" i="559"/>
  <c r="K31" i="559" s="1"/>
  <c r="F36" i="559"/>
  <c r="I36" i="559" s="1"/>
  <c r="F40" i="559"/>
  <c r="I40" i="559" s="1"/>
  <c r="AX42" i="522"/>
  <c r="BL29" i="522"/>
  <c r="AX34" i="522"/>
  <c r="AX38" i="522"/>
  <c r="AX29" i="522"/>
  <c r="BK42" i="522"/>
  <c r="DV35" i="522"/>
  <c r="BJ34" i="522"/>
  <c r="DV34" i="522" s="1"/>
  <c r="BK38" i="522"/>
  <c r="BL42" i="522"/>
  <c r="BL34" i="522"/>
  <c r="BL38" i="522"/>
  <c r="BK34" i="522"/>
  <c r="DV43" i="522"/>
  <c r="BJ42" i="522"/>
  <c r="DV42" i="522" s="1"/>
  <c r="DV30" i="522"/>
  <c r="BJ29" i="522"/>
  <c r="DV39" i="522"/>
  <c r="BJ38" i="522"/>
  <c r="DV38" i="522" s="1"/>
  <c r="BK29" i="522"/>
  <c r="BI42" i="522"/>
  <c r="AY38" i="522"/>
  <c r="AY42" i="522"/>
  <c r="BI34" i="522"/>
  <c r="BI38" i="522"/>
  <c r="AY29" i="522"/>
  <c r="BI29" i="522"/>
  <c r="AY34" i="522"/>
  <c r="EG44" i="522"/>
  <c r="EG43" i="522"/>
  <c r="EG41" i="522"/>
  <c r="EG40" i="522"/>
  <c r="EG39" i="522"/>
  <c r="EG37" i="522"/>
  <c r="EG36" i="522"/>
  <c r="EG35" i="522"/>
  <c r="EG33" i="522"/>
  <c r="EG32" i="522"/>
  <c r="EG31" i="522"/>
  <c r="EG30" i="522"/>
  <c r="G30" i="559" l="1"/>
  <c r="K30" i="559" s="1"/>
  <c r="F30" i="559"/>
  <c r="I30" i="559" s="1"/>
  <c r="AX28" i="522"/>
  <c r="BK28" i="522"/>
  <c r="BL28" i="522"/>
  <c r="DV29" i="522"/>
  <c r="BJ28" i="522"/>
  <c r="DV28" i="522" s="1"/>
  <c r="BI28" i="522"/>
  <c r="AY28" i="522"/>
  <c r="DU38" i="522"/>
  <c r="DU42" i="522"/>
  <c r="DU29" i="522"/>
  <c r="DU34" i="522"/>
  <c r="AW29" i="522"/>
  <c r="AW38" i="522"/>
  <c r="AW42" i="522"/>
  <c r="AW34" i="522" l="1"/>
  <c r="AW28" i="522" s="1"/>
  <c r="DU28" i="522"/>
  <c r="EC13" i="527" l="1"/>
  <c r="EC8" i="527"/>
  <c r="BI49" i="522" l="1"/>
  <c r="F15" i="559" l="1"/>
  <c r="I15" i="559" s="1"/>
  <c r="DV13" i="522"/>
  <c r="F20" i="559"/>
  <c r="I20" i="559" s="1"/>
  <c r="DV18" i="522"/>
  <c r="F25" i="559"/>
  <c r="I25" i="559" s="1"/>
  <c r="DV23" i="522"/>
  <c r="F16" i="559"/>
  <c r="I16" i="559" s="1"/>
  <c r="DV14" i="522"/>
  <c r="F21" i="559"/>
  <c r="I21" i="559" s="1"/>
  <c r="DV19" i="522"/>
  <c r="F27" i="559"/>
  <c r="I27" i="559" s="1"/>
  <c r="F24" i="559"/>
  <c r="I24" i="559" s="1"/>
  <c r="DV22" i="522"/>
  <c r="DV15" i="522"/>
  <c r="F23" i="559"/>
  <c r="I23" i="559" s="1"/>
  <c r="F28" i="559"/>
  <c r="I28" i="559" s="1"/>
  <c r="DV26" i="522"/>
  <c r="F17" i="559"/>
  <c r="I17" i="559" s="1"/>
  <c r="G17" i="559"/>
  <c r="K17" i="559" s="1"/>
  <c r="G21" i="559"/>
  <c r="K21" i="559" s="1"/>
  <c r="G24" i="559"/>
  <c r="K24" i="559" s="1"/>
  <c r="G15" i="559"/>
  <c r="K15" i="559" s="1"/>
  <c r="G28" i="559"/>
  <c r="K28" i="559" s="1"/>
  <c r="G14" i="559"/>
  <c r="K14" i="559" s="1"/>
  <c r="G19" i="559"/>
  <c r="K19" i="559" s="1"/>
  <c r="G25" i="559"/>
  <c r="K25" i="559" s="1"/>
  <c r="G16" i="559"/>
  <c r="K16" i="559" s="1"/>
  <c r="G20" i="559"/>
  <c r="K20" i="559" s="1"/>
  <c r="G27" i="559"/>
  <c r="K27" i="559" s="1"/>
  <c r="G23" i="559"/>
  <c r="K23" i="559" s="1"/>
  <c r="F22" i="559" l="1"/>
  <c r="I22" i="559" s="1"/>
  <c r="G26" i="559"/>
  <c r="K26" i="559" s="1"/>
  <c r="F13" i="559"/>
  <c r="I13" i="559" s="1"/>
  <c r="G22" i="559"/>
  <c r="K22" i="559" s="1"/>
  <c r="AW16" i="522"/>
  <c r="F19" i="559"/>
  <c r="I19" i="559" s="1"/>
  <c r="F26" i="559"/>
  <c r="I26" i="559" s="1"/>
  <c r="G18" i="559"/>
  <c r="K18" i="559" s="1"/>
  <c r="G13" i="559"/>
  <c r="K13" i="559" s="1"/>
  <c r="AW24" i="522"/>
  <c r="AW20" i="522"/>
  <c r="AX16" i="522"/>
  <c r="AX20" i="522"/>
  <c r="AX24" i="522"/>
  <c r="AX11" i="522"/>
  <c r="BL16" i="522"/>
  <c r="BL11" i="522"/>
  <c r="BK20" i="522"/>
  <c r="BK16" i="522"/>
  <c r="BL20" i="522"/>
  <c r="DV25" i="522"/>
  <c r="BJ24" i="522"/>
  <c r="DV24" i="522" s="1"/>
  <c r="DV21" i="522"/>
  <c r="BJ20" i="522"/>
  <c r="DV20" i="522" s="1"/>
  <c r="DV17" i="522"/>
  <c r="BJ16" i="522"/>
  <c r="DV16" i="522" s="1"/>
  <c r="BK24" i="522"/>
  <c r="DV12" i="522"/>
  <c r="BJ11" i="522"/>
  <c r="BL24" i="522"/>
  <c r="BK11" i="522"/>
  <c r="BI24" i="522"/>
  <c r="AW11" i="522"/>
  <c r="BI20" i="522"/>
  <c r="BI16" i="522"/>
  <c r="BI11" i="522"/>
  <c r="DU24" i="522"/>
  <c r="DU20" i="522"/>
  <c r="DU16" i="522"/>
  <c r="DU11" i="522"/>
  <c r="F18" i="559" l="1"/>
  <c r="I18" i="559" s="1"/>
  <c r="G12" i="559"/>
  <c r="K12" i="559" s="1"/>
  <c r="AW10" i="522"/>
  <c r="AX10" i="522"/>
  <c r="BL10" i="522"/>
  <c r="BK10" i="522"/>
  <c r="DV11" i="522"/>
  <c r="BJ10" i="522"/>
  <c r="DV10" i="522" s="1"/>
  <c r="BI10" i="522"/>
  <c r="DU10" i="522"/>
  <c r="F12" i="559" l="1"/>
  <c r="I12" i="559" s="1"/>
  <c r="D5" i="534"/>
  <c r="D5" i="522"/>
  <c r="E5" i="521"/>
  <c r="B5" i="518" s="1"/>
  <c r="AW49" i="522"/>
  <c r="AY49" i="522"/>
  <c r="F33" i="521"/>
  <c r="AY11" i="522" l="1"/>
  <c r="AY16" i="522"/>
  <c r="AY24" i="522"/>
  <c r="AY20" i="522"/>
  <c r="F4" i="521"/>
  <c r="AY10" i="522" l="1"/>
</calcChain>
</file>

<file path=xl/comments1.xml><?xml version="1.0" encoding="utf-8"?>
<comments xmlns="http://schemas.openxmlformats.org/spreadsheetml/2006/main">
  <authors>
    <author>KAV</author>
    <author>KAA</author>
  </authors>
  <commentList>
    <comment ref="R7" authorId="0" shapeId="0">
      <text>
        <r>
          <rPr>
            <sz val="9"/>
            <color indexed="81"/>
            <rFont val="Tahoma"/>
            <family val="2"/>
            <charset val="204"/>
          </rPr>
          <t>Нарастающим итогом за 
предыдущие периоды</t>
        </r>
      </text>
    </comment>
    <comment ref="AN12" authorId="1" shapeId="0">
      <text>
        <r>
          <rPr>
            <sz val="9"/>
            <color indexed="81"/>
            <rFont val="Tahoma"/>
            <family val="2"/>
            <charset val="204"/>
          </rPr>
          <t>расходы на капитальные вложения (инвестиции)</t>
        </r>
      </text>
    </comment>
    <comment ref="AN30" authorId="1" shapeId="0">
      <text>
        <r>
          <rPr>
            <sz val="9"/>
            <color indexed="81"/>
            <rFont val="Tahoma"/>
            <family val="2"/>
            <charset val="204"/>
          </rPr>
          <t>расходы на капитальные вложения (инвестиции)</t>
        </r>
      </text>
    </comment>
    <comment ref="R47" authorId="0" shapeId="0">
      <text>
        <r>
          <rPr>
            <sz val="9"/>
            <color indexed="81"/>
            <rFont val="Tahoma"/>
            <family val="2"/>
            <charset val="204"/>
          </rPr>
          <t>Нарастающим итогом за 
предыдущие периоды</t>
        </r>
      </text>
    </comment>
  </commentList>
</comments>
</file>

<file path=xl/comments2.xml><?xml version="1.0" encoding="utf-8"?>
<comments xmlns="http://schemas.openxmlformats.org/spreadsheetml/2006/main">
  <authors>
    <author>KAA</author>
  </authors>
  <commentList>
    <comment ref="E14" authorId="0" shapeId="0">
      <text>
        <r>
          <rPr>
            <sz val="9"/>
            <color indexed="81"/>
            <rFont val="Tahoma"/>
            <family val="2"/>
            <charset val="204"/>
          </rPr>
          <t>расходы на капитальные вложения (инвестиции)</t>
        </r>
      </text>
    </comment>
    <comment ref="E32" authorId="0" shapeId="0">
      <text>
        <r>
          <rPr>
            <sz val="9"/>
            <color indexed="81"/>
            <rFont val="Tahoma"/>
            <family val="2"/>
            <charset val="204"/>
          </rPr>
          <t>расходы на капитальные вложения (инвестиции)</t>
        </r>
      </text>
    </comment>
  </commentList>
</comments>
</file>

<file path=xl/comments3.xml><?xml version="1.0" encoding="utf-8"?>
<comments xmlns="http://schemas.openxmlformats.org/spreadsheetml/2006/main">
  <authors>
    <author>KAV</author>
  </authors>
  <commentList>
    <comment ref="R3" authorId="0" shapeId="0">
      <text>
        <r>
          <rPr>
            <sz val="9"/>
            <color indexed="81"/>
            <rFont val="Tahoma"/>
            <family val="2"/>
            <charset val="204"/>
          </rPr>
          <t>Нарастающим итогом за 
предыдущие периоды</t>
        </r>
      </text>
    </comment>
  </commentList>
</comments>
</file>

<file path=xl/sharedStrings.xml><?xml version="1.0" encoding="utf-8"?>
<sst xmlns="http://schemas.openxmlformats.org/spreadsheetml/2006/main" count="5952" uniqueCount="1179">
  <si>
    <t>2017</t>
  </si>
  <si>
    <t>2018</t>
  </si>
  <si>
    <t>2019</t>
  </si>
  <si>
    <t>2020</t>
  </si>
  <si>
    <t>2021</t>
  </si>
  <si>
    <t>2022</t>
  </si>
  <si>
    <t>2023</t>
  </si>
  <si>
    <t>2024</t>
  </si>
  <si>
    <t>2025</t>
  </si>
  <si>
    <t>2026</t>
  </si>
  <si>
    <t>2027</t>
  </si>
  <si>
    <t>2028</t>
  </si>
  <si>
    <t>2029</t>
  </si>
  <si>
    <t>2030</t>
  </si>
  <si>
    <t>ИП</t>
  </si>
  <si>
    <t>Ответственный за предоставление информации
 (от регулируемой организации)</t>
  </si>
  <si>
    <t>logical</t>
  </si>
  <si>
    <t>да</t>
  </si>
  <si>
    <t>нет</t>
  </si>
  <si>
    <t>year_list</t>
  </si>
  <si>
    <t>2014</t>
  </si>
  <si>
    <t>2015</t>
  </si>
  <si>
    <t>2016</t>
  </si>
  <si>
    <t>3.3</t>
  </si>
  <si>
    <t>et_union</t>
  </si>
  <si>
    <t>REESTR_MO</t>
  </si>
  <si>
    <t>Фамилия, имя, отчество</t>
  </si>
  <si>
    <t>Контактный телефон</t>
  </si>
  <si>
    <t>Должность</t>
  </si>
  <si>
    <t>e-mail</t>
  </si>
  <si>
    <t>Республика Татарстан</t>
  </si>
  <si>
    <t>Ссылка</t>
  </si>
  <si>
    <t>Причина</t>
  </si>
  <si>
    <t>№ п/п</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</si>
  <si>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</si>
  <si>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</si>
  <si>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</si>
  <si>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</si>
  <si>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</si>
  <si>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</si>
  <si>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</si>
  <si>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</si>
  <si>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</si>
  <si>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</si>
  <si>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</si>
  <si>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</si>
  <si>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</si>
  <si>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</si>
  <si>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</si>
  <si>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</si>
  <si>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</si>
  <si>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</si>
  <si>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</si>
  <si>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</si>
  <si>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</si>
  <si>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</si>
  <si>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</si>
  <si>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</si>
  <si>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</si>
  <si>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</si>
  <si>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</si>
  <si>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</si>
  <si>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</si>
  <si>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</si>
  <si>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</si>
  <si>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</si>
  <si>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</si>
  <si>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</si>
  <si>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</si>
  <si>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</si>
  <si>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</si>
  <si>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</si>
  <si>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</si>
  <si>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</si>
  <si>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</si>
  <si>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</si>
  <si>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</si>
  <si>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</si>
  <si>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</si>
  <si>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</si>
  <si>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</si>
  <si>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</si>
  <si>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</si>
  <si>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</si>
  <si>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</si>
  <si>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</si>
  <si>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</si>
  <si>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</si>
  <si>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</si>
  <si>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</si>
  <si>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</si>
  <si>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</si>
  <si>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</si>
  <si>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</si>
  <si>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</si>
  <si>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</si>
  <si>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</si>
  <si>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</si>
  <si>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</si>
  <si>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</si>
  <si>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</si>
  <si>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</si>
  <si>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</si>
  <si>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</si>
  <si>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</si>
  <si>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</si>
  <si>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</si>
  <si>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</si>
  <si>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</si>
  <si>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</si>
  <si>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</si>
  <si>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</si>
  <si>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</si>
  <si>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</si>
  <si>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</si>
  <si>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</si>
  <si>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</si>
  <si>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</si>
  <si>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</si>
  <si>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</si>
  <si>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</si>
  <si>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</si>
  <si>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</si>
  <si>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</si>
  <si>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</si>
  <si>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</si>
  <si>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</si>
  <si>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</si>
  <si>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</si>
  <si>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</si>
  <si>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</si>
  <si>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</si>
  <si>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REESTR_ORG</t>
  </si>
  <si>
    <t>modProv</t>
  </si>
  <si>
    <t>modfrmReestr</t>
  </si>
  <si>
    <t>г.Байконур</t>
  </si>
  <si>
    <t>г.Санкт-Петербург</t>
  </si>
  <si>
    <t>REGION</t>
  </si>
  <si>
    <t>Всего</t>
  </si>
  <si>
    <t>Дата/Время</t>
  </si>
  <si>
    <t>Сообщение</t>
  </si>
  <si>
    <t>Статус</t>
  </si>
  <si>
    <t>modClassifierValidate</t>
  </si>
  <si>
    <t>Лог обновления</t>
  </si>
  <si>
    <t>modReestr</t>
  </si>
  <si>
    <t>modUpdTemplMain</t>
  </si>
  <si>
    <t>Юридический адрес</t>
  </si>
  <si>
    <t>Почтовый адрес</t>
  </si>
  <si>
    <t>Наименование организации</t>
  </si>
  <si>
    <t>3.1</t>
  </si>
  <si>
    <t>3.2</t>
  </si>
  <si>
    <t/>
  </si>
  <si>
    <t>Организационно-правовая форма</t>
  </si>
  <si>
    <t>Вид деятельности</t>
  </si>
  <si>
    <t>Муниципальный район</t>
  </si>
  <si>
    <t>Муниципальное образование</t>
  </si>
  <si>
    <t>ОКТМО</t>
  </si>
  <si>
    <t>Адрес регулируемой организации</t>
  </si>
  <si>
    <t>Источник финансирования</t>
  </si>
  <si>
    <t>Производство тепловой энергии</t>
  </si>
  <si>
    <t>Наименование строек</t>
  </si>
  <si>
    <t>Передача теплоэнергии по региональным тепловым сетям</t>
  </si>
  <si>
    <t>Прочие объекты и мероприятия, относимые к регулируемому виду деятельности</t>
  </si>
  <si>
    <t>Период реализации ИП</t>
  </si>
  <si>
    <t>modFill</t>
  </si>
  <si>
    <t>Добавить комментарий</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</si>
  <si>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</si>
  <si>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</si>
  <si>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</si>
  <si>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</si>
  <si>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</si>
  <si>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</si>
  <si>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</si>
  <si>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</si>
  <si>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</si>
  <si>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</si>
  <si>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</si>
  <si>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month_list</t>
  </si>
  <si>
    <t>Январь</t>
  </si>
  <si>
    <t>Февраль</t>
  </si>
  <si>
    <t>Март</t>
  </si>
  <si>
    <t>Апрель</t>
  </si>
  <si>
    <t>Май</t>
  </si>
  <si>
    <t>Июнь</t>
  </si>
  <si>
    <t>Июль</t>
  </si>
  <si>
    <t>Август</t>
  </si>
  <si>
    <t>Сентябрь</t>
  </si>
  <si>
    <t>Октябрь</t>
  </si>
  <si>
    <t>Ноябрь</t>
  </si>
  <si>
    <t>Декабрь</t>
  </si>
  <si>
    <t>Группа, к которой относятся мероприятия инвестиционной программы</t>
  </si>
  <si>
    <t>Подгруппа, к которой относятся мероприятия инвестиционной программы</t>
  </si>
  <si>
    <t>modInstruction</t>
  </si>
  <si>
    <t>modfrmCheckUpdates</t>
  </si>
  <si>
    <t>Собственные средства</t>
  </si>
  <si>
    <t>1.1</t>
  </si>
  <si>
    <t>1.2</t>
  </si>
  <si>
    <t>Амортизационные отчисления</t>
  </si>
  <si>
    <t>1.3</t>
  </si>
  <si>
    <t>Прочие собственные средства</t>
  </si>
  <si>
    <t>Привлеченные средства</t>
  </si>
  <si>
    <t>2.1</t>
  </si>
  <si>
    <t>Кредиты</t>
  </si>
  <si>
    <t>2.2</t>
  </si>
  <si>
    <t>Займы</t>
  </si>
  <si>
    <t>2.3</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</si>
  <si>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</si>
  <si>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</si>
  <si>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</si>
  <si>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</si>
  <si>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</si>
  <si>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</si>
  <si>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4.1</t>
  </si>
  <si>
    <t>Лизинг</t>
  </si>
  <si>
    <t>4.2</t>
  </si>
  <si>
    <t>Прочие</t>
  </si>
  <si>
    <t>Прибыль направляемая на инвестиции</t>
  </si>
  <si>
    <t>2003</t>
  </si>
  <si>
    <t>2004</t>
  </si>
  <si>
    <t>2005</t>
  </si>
  <si>
    <t>2006</t>
  </si>
  <si>
    <t>2007</t>
  </si>
  <si>
    <t>2008</t>
  </si>
  <si>
    <t>2009</t>
  </si>
  <si>
    <t>2010</t>
  </si>
  <si>
    <t>2011</t>
  </si>
  <si>
    <t>2012</t>
  </si>
  <si>
    <t>2013</t>
  </si>
  <si>
    <t>all_year_list</t>
  </si>
  <si>
    <t>Период реализации согласно ИП, лет</t>
  </si>
  <si>
    <t>modfrmDateChoose</t>
  </si>
  <si>
    <t>г.Севастополь</t>
  </si>
  <si>
    <t>Республика Крым</t>
  </si>
  <si>
    <t>Ссылка на обосновывающие материалы</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</si>
  <si>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</si>
  <si>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Консультации:</t>
  </si>
  <si>
    <t>Обратиться за помощью</t>
  </si>
  <si>
    <t>Перейти</t>
  </si>
  <si>
    <t>Плановый год ввода в эксплуатацию / выполнения мероприятия</t>
  </si>
  <si>
    <t>Стадия выполнения, %</t>
  </si>
  <si>
    <t>1</t>
  </si>
  <si>
    <t>2031</t>
  </si>
  <si>
    <t>2032</t>
  </si>
  <si>
    <t>modfrmRegion</t>
  </si>
  <si>
    <t>mod_00</t>
  </si>
  <si>
    <t>mod_01</t>
  </si>
  <si>
    <t>et_ws_01_obj</t>
  </si>
  <si>
    <t>ИП утверждена с НДС</t>
  </si>
  <si>
    <t>Наименование ИП</t>
  </si>
  <si>
    <t>Объект инфраструктуры ТЭ</t>
  </si>
  <si>
    <t>et_ws_01_m</t>
  </si>
  <si>
    <t>et_ws_01_ifin</t>
  </si>
  <si>
    <t>Комментарий</t>
  </si>
  <si>
    <t>et_com</t>
  </si>
  <si>
    <t>2033</t>
  </si>
  <si>
    <t>mod_com</t>
  </si>
  <si>
    <t>план</t>
  </si>
  <si>
    <t>Данные по источникам финансирования для объекта инфраструктуры или мероприятия в целом</t>
  </si>
  <si>
    <t>Наименование объекта</t>
  </si>
  <si>
    <t>Тип объекта</t>
  </si>
  <si>
    <t>Адрес объекта</t>
  </si>
  <si>
    <t>Населенный пункт</t>
  </si>
  <si>
    <t>улица, проезд, проспект, переулок, и т.п.</t>
  </si>
  <si>
    <t>дом, корпус, строение</t>
  </si>
  <si>
    <t>Территория оказания услуг</t>
  </si>
  <si>
    <t>№ объекта</t>
  </si>
  <si>
    <t>№ источника</t>
  </si>
  <si>
    <t>1.4</t>
  </si>
  <si>
    <t>Дата начала ИП</t>
  </si>
  <si>
    <t>Дата окончания ИП</t>
  </si>
  <si>
    <t>modHTTP</t>
  </si>
  <si>
    <t>REESTR_IP</t>
  </si>
  <si>
    <t>За счет платы за технологическое присоединение</t>
  </si>
  <si>
    <t>Наименование решения</t>
  </si>
  <si>
    <t>Тип решения</t>
  </si>
  <si>
    <t>Номер решения</t>
  </si>
  <si>
    <t>Дата решения</t>
  </si>
  <si>
    <t>Наименование (описание) обособленного подразделения</t>
  </si>
  <si>
    <r>
      <t xml:space="preserve">Всего утверждено на весь период реализации ИП (полная стоимость) </t>
    </r>
    <r>
      <rPr>
        <vertAlign val="superscript"/>
        <sz val="9"/>
        <rFont val="Tahoma"/>
        <family val="2"/>
        <charset val="204"/>
      </rPr>
      <t>1</t>
    </r>
  </si>
  <si>
    <r>
      <rPr>
        <vertAlign val="superscript"/>
        <sz val="9"/>
        <rFont val="Tahoma"/>
        <family val="2"/>
        <charset val="204"/>
      </rPr>
      <t>1</t>
    </r>
    <r>
      <rPr>
        <sz val="9"/>
        <rFont val="Tahoma"/>
        <family val="2"/>
        <charset val="204"/>
      </rPr>
      <t xml:space="preserve"> В соответствии с утвержденной инвестиционной программой</t>
    </r>
  </si>
  <si>
    <r>
      <rPr>
        <vertAlign val="superscript"/>
        <sz val="9"/>
        <rFont val="Tahoma"/>
        <family val="2"/>
        <charset val="204"/>
      </rPr>
      <t>2</t>
    </r>
    <r>
      <rPr>
        <sz val="9"/>
        <rFont val="Tahoma"/>
        <family val="2"/>
        <charset val="204"/>
      </rPr>
      <t xml:space="preserve"> Нарастающим итогом за год</t>
    </r>
  </si>
  <si>
    <t>Фактическая дата ввода в эксплуатацию / выполнения мероприятия</t>
  </si>
  <si>
    <t>месяц</t>
  </si>
  <si>
    <t>год</t>
  </si>
  <si>
    <t>факт</t>
  </si>
  <si>
    <t>Год</t>
  </si>
  <si>
    <t>Инструкция по заполнению</t>
  </si>
  <si>
    <r>
      <rPr>
        <vertAlign val="superscript"/>
        <sz val="9"/>
        <rFont val="Tahoma"/>
        <family val="2"/>
        <charset val="204"/>
      </rPr>
      <t>3</t>
    </r>
    <r>
      <rPr>
        <sz val="9"/>
        <rFont val="Tahoma"/>
        <family val="2"/>
        <charset val="204"/>
      </rPr>
      <t xml:space="preserve"> В ценах отчетного года</t>
    </r>
  </si>
  <si>
    <r>
      <t xml:space="preserve">Отклонения </t>
    </r>
    <r>
      <rPr>
        <vertAlign val="superscript"/>
        <sz val="9"/>
        <rFont val="Tahoma"/>
        <family val="2"/>
        <charset val="204"/>
      </rPr>
      <t>2</t>
    </r>
  </si>
  <si>
    <t xml:space="preserve">тыс.руб. </t>
  </si>
  <si>
    <t>%</t>
  </si>
  <si>
    <t>уточнения стоимости по результатам утвержденной проектно-сметной документации</t>
  </si>
  <si>
    <t>уточнения стоимости по результатам конкурсов, заключенных договоров (закупочных процедур)</t>
  </si>
  <si>
    <r>
      <t xml:space="preserve">Отклонения </t>
    </r>
    <r>
      <rPr>
        <vertAlign val="superscript"/>
        <sz val="9"/>
        <rFont val="Tahoma"/>
        <family val="2"/>
        <charset val="204"/>
      </rPr>
      <t>2</t>
    </r>
    <r>
      <rPr>
        <sz val="9"/>
        <rFont val="Tahoma"/>
        <family val="2"/>
        <charset val="204"/>
      </rPr>
      <t>, из них за счет:</t>
    </r>
  </si>
  <si>
    <t>Прочее (наименование)</t>
  </si>
  <si>
    <t>Прочее, тыс.руб.</t>
  </si>
  <si>
    <t>Причины отклонений</t>
  </si>
  <si>
    <t>Ссылка на обосновывающие материалы
(факт больше плана)</t>
  </si>
  <si>
    <t>modCheckCyan</t>
  </si>
  <si>
    <t>modHyp</t>
  </si>
  <si>
    <t>Отчётные формы:</t>
  </si>
  <si>
    <t>Перейти к разделу</t>
  </si>
  <si>
    <t>Контакты специалистов ЦА ФАС России:</t>
  </si>
  <si>
    <t>ФИО:</t>
  </si>
  <si>
    <t>E-mail:</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</si>
  <si>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</si>
  <si>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Показатели качества и надежности</t>
  </si>
  <si>
    <t>Мероприятия по концессионному соглашению</t>
  </si>
  <si>
    <t>Корректировка НВВ в связи с неисполнением ИП</t>
  </si>
  <si>
    <t>В рамках концессионного соглашения</t>
  </si>
  <si>
    <t>Наименование концессионного соглашения</t>
  </si>
  <si>
    <t>Дата начала</t>
  </si>
  <si>
    <t>Дата окончания</t>
  </si>
  <si>
    <t>Наименование решения по КС</t>
  </si>
  <si>
    <t>Тип решения по КС</t>
  </si>
  <si>
    <t>№ решения по КС</t>
  </si>
  <si>
    <t>Дата принятия решения по КС</t>
  </si>
  <si>
    <t>Всего в рамках ИП</t>
  </si>
  <si>
    <t>Всего в рамках КС</t>
  </si>
  <si>
    <t xml:space="preserve">•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t>
  </si>
  <si>
    <t>spr_type</t>
  </si>
  <si>
    <t>2034</t>
  </si>
  <si>
    <t>2035</t>
  </si>
  <si>
    <t>2036</t>
  </si>
  <si>
    <t>2037</t>
  </si>
  <si>
    <t>2038</t>
  </si>
  <si>
    <t>2039</t>
  </si>
  <si>
    <t>2040</t>
  </si>
  <si>
    <t>2041</t>
  </si>
  <si>
    <t>2042</t>
  </si>
  <si>
    <t>2043</t>
  </si>
  <si>
    <t>2044</t>
  </si>
  <si>
    <t>2045</t>
  </si>
  <si>
    <t>2046</t>
  </si>
  <si>
    <t>2047</t>
  </si>
  <si>
    <t>2048</t>
  </si>
  <si>
    <t>2049</t>
  </si>
  <si>
    <t>2050</t>
  </si>
  <si>
    <t>2051</t>
  </si>
  <si>
    <t>2052</t>
  </si>
  <si>
    <t>2053</t>
  </si>
  <si>
    <t>Лапкин Антон Олегович</t>
  </si>
  <si>
    <t>lapkin@fas.gov.ru</t>
  </si>
  <si>
    <t>Алибегов Рустам Кахриманович</t>
  </si>
  <si>
    <t>alibegov@fas.gov.ru</t>
  </si>
  <si>
    <t>9 месяцев</t>
  </si>
  <si>
    <t>spr_condition_date</t>
  </si>
  <si>
    <t>10 месяцев</t>
  </si>
  <si>
    <t>11 месяцев</t>
  </si>
  <si>
    <t>spr_fact_month</t>
  </si>
  <si>
    <t>Ссылка на обосновывающие материалы, подтверждающие выполнение мероприятий за отчетный период</t>
  </si>
  <si>
    <t>№</t>
  </si>
  <si>
    <t>Цель ИП</t>
  </si>
  <si>
    <t>Показатели качества, надежности и бесперебойности,  энергетической эффективности</t>
  </si>
  <si>
    <t>Показатели надежности</t>
  </si>
  <si>
    <t xml:space="preserve">Показатели энергетической эффективности </t>
  </si>
  <si>
    <t>Количество прекращений подачи тепловой энергии, теплоносителя в результате технологических нарушений</t>
  </si>
  <si>
    <t>удельный расход топлива на производство единицы тепловой энергии</t>
  </si>
  <si>
    <t>Отношение величины технологических потерь к материальной характеристике тепловой сети</t>
  </si>
  <si>
    <t>Величина технологических потерь</t>
  </si>
  <si>
    <t>на тепловых сетях на 1 км тепловых сетей</t>
  </si>
  <si>
    <t>на источниках тепловой энергии на 1 Гкал/час установленной мощности</t>
  </si>
  <si>
    <t>при передаче тепловой энергии</t>
  </si>
  <si>
    <t>при передаче теплоносителя</t>
  </si>
  <si>
    <t>при передаче теплоносителя по тепловым сетям</t>
  </si>
  <si>
    <t>ед.в год/км</t>
  </si>
  <si>
    <t xml:space="preserve"> ед.в год/Гкал/час</t>
  </si>
  <si>
    <t>т.у.т./Гкал</t>
  </si>
  <si>
    <t>Гкал/кв.м</t>
  </si>
  <si>
    <t>тонн/кв.м</t>
  </si>
  <si>
    <t>Гкал/год</t>
  </si>
  <si>
    <t>тонн/год</t>
  </si>
  <si>
    <t>Качество и надежность</t>
  </si>
  <si>
    <t>mod_02</t>
  </si>
  <si>
    <r>
      <t xml:space="preserve">Осталось профинансировать всего по результатам отчетного периода </t>
    </r>
    <r>
      <rPr>
        <vertAlign val="superscript"/>
        <sz val="9"/>
        <rFont val="Tahoma"/>
        <family val="2"/>
        <charset val="204"/>
      </rPr>
      <t>3</t>
    </r>
  </si>
  <si>
    <t>По состоянию на</t>
  </si>
  <si>
    <t>12 месяцев</t>
  </si>
  <si>
    <t>1 января 2023 года</t>
  </si>
  <si>
    <t>1 октября 2022 года</t>
  </si>
  <si>
    <t>1 ноября 2022 года</t>
  </si>
  <si>
    <t>1 декабря 2022 года</t>
  </si>
  <si>
    <t>1 февраля 2022 года</t>
  </si>
  <si>
    <t>1 марта 2022 года</t>
  </si>
  <si>
    <t>1 апреля 2022 года</t>
  </si>
  <si>
    <t>1 мая 2022 года</t>
  </si>
  <si>
    <t>1 июля 2022 года</t>
  </si>
  <si>
    <t>1 августа 2022 года</t>
  </si>
  <si>
    <t>1 сентября 2022 года</t>
  </si>
  <si>
    <t>1 июня 2022 года</t>
  </si>
  <si>
    <t>5 месяцев</t>
  </si>
  <si>
    <t>6 месяцев</t>
  </si>
  <si>
    <t>7 месяцев</t>
  </si>
  <si>
    <t>8 месяцев</t>
  </si>
  <si>
    <t>1 месяц</t>
  </si>
  <si>
    <t>2 месяца</t>
  </si>
  <si>
    <t>3 месяца</t>
  </si>
  <si>
    <t>4 месяца</t>
  </si>
  <si>
    <t>Капитальные вложения по этапу процесса теплоснабжения</t>
  </si>
  <si>
    <t>Тип муниципального образования</t>
  </si>
  <si>
    <t>Численность населения</t>
  </si>
  <si>
    <t>За</t>
  </si>
  <si>
    <t>L3.4</t>
  </si>
  <si>
    <t>L3.4.1</t>
  </si>
  <si>
    <t>L3.4.2</t>
  </si>
  <si>
    <t>L3.4.3</t>
  </si>
  <si>
    <t>i</t>
  </si>
  <si>
    <t>L1_1</t>
  </si>
  <si>
    <t>L1_2</t>
  </si>
  <si>
    <t>L2_1</t>
  </si>
  <si>
    <t>L2_2_1</t>
  </si>
  <si>
    <t>L2_2_2</t>
  </si>
  <si>
    <t>L2_3_1</t>
  </si>
  <si>
    <t>L2_3_2</t>
  </si>
  <si>
    <t>Ссылка на обосновывающие материалы (акты выполненных работ, если факт положительный)</t>
  </si>
  <si>
    <t>I квартал</t>
  </si>
  <si>
    <t>II квартал</t>
  </si>
  <si>
    <t>III квартал</t>
  </si>
  <si>
    <t>IV квартал</t>
  </si>
  <si>
    <t>План</t>
  </si>
  <si>
    <t>Предзагруженый план</t>
  </si>
  <si>
    <t>Актуальный план</t>
  </si>
  <si>
    <t xml:space="preserve">       № 
источника</t>
  </si>
  <si>
    <t>L3.2</t>
  </si>
  <si>
    <t>L3.3</t>
  </si>
  <si>
    <t>L3.3.1</t>
  </si>
  <si>
    <t>L3.3.2</t>
  </si>
  <si>
    <t>L3.3.3</t>
  </si>
  <si>
    <t>L3.2.1</t>
  </si>
  <si>
    <t>L3.2.2</t>
  </si>
  <si>
    <t>L3.2.3</t>
  </si>
  <si>
    <t>L3.1</t>
  </si>
  <si>
    <t>L3.1.1</t>
  </si>
  <si>
    <t>L3.1.2</t>
  </si>
  <si>
    <t>L3.1.3</t>
  </si>
  <si>
    <t>L.M1.1</t>
  </si>
  <si>
    <t>L.M1.1.1</t>
  </si>
  <si>
    <t>L.M1.1.2</t>
  </si>
  <si>
    <t>L.M1.1.3</t>
  </si>
  <si>
    <t>L.M2.1</t>
  </si>
  <si>
    <t>L.M2.1.1</t>
  </si>
  <si>
    <t>L.M2.1.2</t>
  </si>
  <si>
    <t>L.M2.1.3</t>
  </si>
  <si>
    <t>L.M3.1</t>
  </si>
  <si>
    <t>L.M3.1.1</t>
  </si>
  <si>
    <t>L.M3.1.2</t>
  </si>
  <si>
    <t>L.M3.1.3</t>
  </si>
  <si>
    <t>L.M4.1</t>
  </si>
  <si>
    <t>L.M4.1.1</t>
  </si>
  <si>
    <t>L.M4.1.2</t>
  </si>
  <si>
    <t>L.M4.1.3</t>
  </si>
  <si>
    <t>L.M5.1</t>
  </si>
  <si>
    <t>L.M5.1.1</t>
  </si>
  <si>
    <t>L.M5.1.2</t>
  </si>
  <si>
    <t>L.M5.1.3</t>
  </si>
  <si>
    <t>L.M6.1</t>
  </si>
  <si>
    <t>L.M6.1.1</t>
  </si>
  <si>
    <t>L.M6.1.2</t>
  </si>
  <si>
    <t>L.M6.1.3</t>
  </si>
  <si>
    <t>L.M7.1</t>
  </si>
  <si>
    <t>L.M7.1.1</t>
  </si>
  <si>
    <t>L.M7.1.2</t>
  </si>
  <si>
    <t>L.M7.1.3</t>
  </si>
  <si>
    <t>L.M8.1</t>
  </si>
  <si>
    <t>L.M8.1.1</t>
  </si>
  <si>
    <t>L.M8.1.2</t>
  </si>
  <si>
    <t>L.M8.1.3</t>
  </si>
  <si>
    <t>L.M9.1</t>
  </si>
  <si>
    <t>L.M9.1.1</t>
  </si>
  <si>
    <t>L.M9.1.2</t>
  </si>
  <si>
    <t>L.M9.1.3</t>
  </si>
  <si>
    <t>L.M10.1</t>
  </si>
  <si>
    <t>L.M10.1.1</t>
  </si>
  <si>
    <t>L.M10.1.2</t>
  </si>
  <si>
    <t>L.M10.1.3</t>
  </si>
  <si>
    <t>L.M11.1</t>
  </si>
  <si>
    <t>L.M11.1.1</t>
  </si>
  <si>
    <t>L.M11.1.2</t>
  </si>
  <si>
    <t>L.M11.1.3</t>
  </si>
  <si>
    <t>L.M12.1</t>
  </si>
  <si>
    <t>L.M12.1.1</t>
  </si>
  <si>
    <t>L.M12.1.2</t>
  </si>
  <si>
    <t>L.M12.1.3</t>
  </si>
  <si>
    <t>L.LEFT.TO.FINANCE</t>
  </si>
  <si>
    <t>L.FULL.FACT</t>
  </si>
  <si>
    <t>L1</t>
  </si>
  <si>
    <t>L2</t>
  </si>
  <si>
    <t>L4</t>
  </si>
  <si>
    <t>5</t>
  </si>
  <si>
    <t>6</t>
  </si>
  <si>
    <t>7</t>
  </si>
  <si>
    <t>8</t>
  </si>
  <si>
    <t>9</t>
  </si>
  <si>
    <t>10</t>
  </si>
  <si>
    <t>11</t>
  </si>
  <si>
    <t>12</t>
  </si>
  <si>
    <t>I полугодие</t>
  </si>
  <si>
    <t>Проверка доступных обновлений...</t>
  </si>
  <si>
    <t>Информация</t>
  </si>
  <si>
    <t>Нет доступных обновлений для отчёта с кодом INV.WARM.MONTHLY.2022!</t>
  </si>
  <si>
    <t>INVP_NAME</t>
  </si>
  <si>
    <t>L_START_DATE</t>
  </si>
  <si>
    <t>L_END_DATE</t>
  </si>
  <si>
    <t>ORG_NAME</t>
  </si>
  <si>
    <t>INN_NAME</t>
  </si>
  <si>
    <t>KPP_NAME</t>
  </si>
  <si>
    <t>L_OPF</t>
  </si>
  <si>
    <t>FIL_NAME</t>
  </si>
  <si>
    <t>VDET_NAME</t>
  </si>
  <si>
    <t>L_DECISION_NAME</t>
  </si>
  <si>
    <t>L_DECISION_TYPE</t>
  </si>
  <si>
    <t>L_DECISION_NMBR</t>
  </si>
  <si>
    <t>L_DECISION_DATE</t>
  </si>
  <si>
    <t>L_DECISION_URL</t>
  </si>
  <si>
    <t>L8_1</t>
  </si>
  <si>
    <t>L15</t>
  </si>
  <si>
    <t>L_CONCESSION</t>
  </si>
  <si>
    <t>L_NVV</t>
  </si>
  <si>
    <t>L2_1_1</t>
  </si>
  <si>
    <t>L2_1_2</t>
  </si>
  <si>
    <t>L2_2_3</t>
  </si>
  <si>
    <t>L2_2_4</t>
  </si>
  <si>
    <t>L_RST_ORG_ID</t>
  </si>
  <si>
    <t>ID</t>
  </si>
  <si>
    <t>L22</t>
  </si>
  <si>
    <t>L23</t>
  </si>
  <si>
    <t>L24</t>
  </si>
  <si>
    <t>L20</t>
  </si>
  <si>
    <t>L21</t>
  </si>
  <si>
    <t>Инвестиционная программа № 111/4 от 22.12.2022 ООО "Тепловая-эксплуатационная компания №1" в сфере теплоснабжения по реконструкции, модернизации и развитию объектов, на территории муниципального района Ашинский на 2022-2031 годы</t>
  </si>
  <si>
    <t>22.12.2022</t>
  </si>
  <si>
    <t>31.12.2031</t>
  </si>
  <si>
    <t>ООО "Тепловая-эксплуатационная компания №1"</t>
  </si>
  <si>
    <t>7457003204</t>
  </si>
  <si>
    <t>745701001</t>
  </si>
  <si>
    <t>1 23 00 | Общества с ограниченной ответственностью</t>
  </si>
  <si>
    <t>Не определено</t>
  </si>
  <si>
    <t>Передача :: Сбыт</t>
  </si>
  <si>
    <t>ООО «Тепловая эксплуатационная компания №1» на 2022 - 2026 годы</t>
  </si>
  <si>
    <t>постановление</t>
  </si>
  <si>
    <t>111/4</t>
  </si>
  <si>
    <t>https://portal.eias.ru/Portal/DownloadPage.aspx?type=12&amp;guid=732235bb-2df5-499a-b370-ef956f8f45e1</t>
  </si>
  <si>
    <t>по отдельным мероприятиям</t>
  </si>
  <si>
    <t>ИП содержит только мероприятия, реализуемые в рамках КС</t>
  </si>
  <si>
    <t>город Аша ул Толстого. 7а</t>
  </si>
  <si>
    <t>город Аша ул Кирова 59</t>
  </si>
  <si>
    <t>Брагина Юлия Викторовна</t>
  </si>
  <si>
    <t>экономист</t>
  </si>
  <si>
    <t>+7 (351)592-02-26</t>
  </si>
  <si>
    <t>tek1-74@mail.ru</t>
  </si>
  <si>
    <t>28490936</t>
  </si>
  <si>
    <t>68701949</t>
  </si>
  <si>
    <t>Инвестиционная программа № 34/5 от 15.07.2021 АО "Энергосистемы" в сфере теплоснабжения по модернизации и строительству имущественного комплекса, на территории городского поселения Город Сатка, Саткинский муниципальный район на 2021-2044 годы</t>
  </si>
  <si>
    <t>15.07.2021</t>
  </si>
  <si>
    <t>31.12.2044</t>
  </si>
  <si>
    <t>АО "Энергосистемы"</t>
  </si>
  <si>
    <t>7417011223</t>
  </si>
  <si>
    <t>1 22 67 | Непубличные акционерные общества</t>
  </si>
  <si>
    <t>Некомбинированное производство :: Передача :: Сбыт</t>
  </si>
  <si>
    <t>Акционерного общества «Энергосистемы» на 2021-2044 год</t>
  </si>
  <si>
    <t>34/5</t>
  </si>
  <si>
    <t>https://portal.eias.ru/Portal/DownloadPage.aspx?type=12&amp;guid=bd3d39a2-6f94-4da6-8211-df752c81a501</t>
  </si>
  <si>
    <t>456910 Челябинская обл. г. Сатка, ул. Пролетарская, д. 1</t>
  </si>
  <si>
    <t>Шалдаева Ж.В.</t>
  </si>
  <si>
    <t>8 351 61 3-35-58 (106)</t>
  </si>
  <si>
    <t>peo1@satkavoda.ru</t>
  </si>
  <si>
    <t>26360640</t>
  </si>
  <si>
    <t>68701959</t>
  </si>
  <si>
    <t>Инвестиционная программа № 47/57 от 22.10.2020 АО "ЭнСер" в сфере теплоснабжения по реконструкции и модернизации имущественного комплекса, на территории городского округа Миасс на 2021-2025 годы</t>
  </si>
  <si>
    <t>01.01.2021</t>
  </si>
  <si>
    <t>31.12.2025</t>
  </si>
  <si>
    <t>АО "ЭнСер"</t>
  </si>
  <si>
    <t>7415036215</t>
  </si>
  <si>
    <t>741501001</t>
  </si>
  <si>
    <t>от 22 октября 2020 №47/57</t>
  </si>
  <si>
    <t>67/3</t>
  </si>
  <si>
    <t>18.08.2022</t>
  </si>
  <si>
    <t>https://portal.eias.ru/Portal/DownloadPage.aspx?type=12&amp;guid=74766b81-93ea-41b7-aef5-b486d268a69c</t>
  </si>
  <si>
    <t>по организации</t>
  </si>
  <si>
    <t>ИП не содержит мероприятия, реализуемые в рамках КС</t>
  </si>
  <si>
    <t>456304, Челябинская обл., г. Миасс, пр. Автозаводцев, 1</t>
  </si>
  <si>
    <t>Черняк Виктор Вадимович</t>
  </si>
  <si>
    <t>Технический директор</t>
  </si>
  <si>
    <t>3513) 29-78-75</t>
  </si>
  <si>
    <t>ChernyakVV@uenergo.ru</t>
  </si>
  <si>
    <t>26768533</t>
  </si>
  <si>
    <t>68701955</t>
  </si>
  <si>
    <t>Инвестиционная программа № 51/44 от 13.11.2020 ООО Теплоснабжение в сфере теплоснабжения по реконструкции и модернизации имущественного комплекса, на территории городского округа Верхний Уфалей на 2021-2024 годы</t>
  </si>
  <si>
    <t>31.12.2024</t>
  </si>
  <si>
    <t>ООО Теплоснабжение</t>
  </si>
  <si>
    <t>7447285180</t>
  </si>
  <si>
    <t>744701001</t>
  </si>
  <si>
    <t>Некомбинированное производство :: Сбыт</t>
  </si>
  <si>
    <t>Постановление</t>
  </si>
  <si>
    <t>51/44</t>
  </si>
  <si>
    <t>13.11.2020</t>
  </si>
  <si>
    <t>https://portal.eias.ru/Portal/DownloadPage.aspx?type=12&amp;guid=827e5707-68b0-4c07-8795-ec2c805f3c1f</t>
  </si>
  <si>
    <t>по организации и мероприятиям</t>
  </si>
  <si>
    <t>454106, г. Челябинск, ул. Чайковского, 173, офис 1</t>
  </si>
  <si>
    <t>Белоусова И.М.</t>
  </si>
  <si>
    <t>89525101380</t>
  </si>
  <si>
    <t>tesis2016@yandex.ru</t>
  </si>
  <si>
    <t>31281475</t>
  </si>
  <si>
    <t>68701956</t>
  </si>
  <si>
    <t>Инвестиционная программа № 60/21 от 26.10.2021 ООО "ТеплоСервис" в сфере теплоснабжения по модернизации и реконструкции имущественного комплекса, на территории городского поселения Город Коркино, Коркинский муниципальный район на 2022 год</t>
  </si>
  <si>
    <t>01.01.2022</t>
  </si>
  <si>
    <t>31.12.2022</t>
  </si>
  <si>
    <t>ООО "Теплосервис"</t>
  </si>
  <si>
    <t>7430027487</t>
  </si>
  <si>
    <t>743001001</t>
  </si>
  <si>
    <t>Некомбинированное производство</t>
  </si>
  <si>
    <t>общества с ограниченной ответственностью «ТеплоСервис» на 2022 год</t>
  </si>
  <si>
    <t>60/21</t>
  </si>
  <si>
    <t>26.10.2021</t>
  </si>
  <si>
    <t>456550 , Челябинская область ,город Коркино, ул. В.Терешковой , дом 25 А, офис 1</t>
  </si>
  <si>
    <t>Воробьев А.Ю.</t>
  </si>
  <si>
    <t>зам.директора  по финансам</t>
  </si>
  <si>
    <t>8(35152)4-03-13</t>
  </si>
  <si>
    <t>vay@teplokorkino.ru</t>
  </si>
  <si>
    <t>30992592</t>
  </si>
  <si>
    <t>68701958</t>
  </si>
  <si>
    <t>Инвестиционная программа № 66/11 от 30.10.2018 Общество с ограниченной ответственностью "Теплосервис" в сфере теплоснабжения по реконструкции магистральных сетей, на территории городского поселения Город Бакал, Саткинский муниципальный район на 2019-2023 годы</t>
  </si>
  <si>
    <t>01.01.2019</t>
  </si>
  <si>
    <t>31.12.2023</t>
  </si>
  <si>
    <t>Общество с ограниченной ответственностью "Теплосервис"</t>
  </si>
  <si>
    <t>7457006526</t>
  </si>
  <si>
    <t>ООО «Теплосервис» на 2019 - 2023 годы</t>
  </si>
  <si>
    <t>66/11</t>
  </si>
  <si>
    <t>30.10.2018</t>
  </si>
  <si>
    <t>https://portal.eias.ru/Portal/DownloadPage.aspx?type=12&amp;guid=b8188f72-11e8-4221-b869-c17cbf83b263</t>
  </si>
  <si>
    <t>456901, Челябинская область, Саткинский муниципальный район, г. Бакал, ул.Андрея Костылева 3</t>
  </si>
  <si>
    <t>Зиганшин А.Р.</t>
  </si>
  <si>
    <t>Заместитель генерального директора</t>
  </si>
  <si>
    <t>83516196934</t>
  </si>
  <si>
    <t>Teploservisbakal@gmail.com</t>
  </si>
  <si>
    <t>31006016</t>
  </si>
  <si>
    <t>68701960</t>
  </si>
  <si>
    <t>Инвестиционная программа № 80/1/1 от 30.10.2019 МУП "Челябинские коммунальные тепловые сети" в сфере теплоснабжения в отношении котельных и тепловых сетей, на территории городского округа Челябинск на 2020-2022 годы</t>
  </si>
  <si>
    <t>01.01.2020</t>
  </si>
  <si>
    <t>МУП "Челябинские коммунальные тепловые сети"</t>
  </si>
  <si>
    <t>7448005075</t>
  </si>
  <si>
    <t>745101001</t>
  </si>
  <si>
    <t>6 52 43 | Муниципальные унитарные предприятия</t>
  </si>
  <si>
    <t>Об утверждении инвестиционной программы МУП "ЧКТС" в сфере теплоснабжения на  2020-2022</t>
  </si>
  <si>
    <t>80/1/1</t>
  </si>
  <si>
    <t>30.10.2019</t>
  </si>
  <si>
    <t>https://portal.eias.ru/Portal/DownloadPage.aspx?type=12&amp;guid=2ec6e2ea-3f00-4907-bfa5-1cb108057cbf</t>
  </si>
  <si>
    <t>ул. Елькина, дом 112, оф. 709, г. Челябинск, Челябинская область, РФ, 454048</t>
  </si>
  <si>
    <t>ул. Елькина, дом 112, оф. 608/1, г. Челябинск, Челябинская область, РФ, 454048</t>
  </si>
  <si>
    <t>Величенко Иван Игоревич</t>
  </si>
  <si>
    <t>Заместитель директора-Технический директор</t>
  </si>
  <si>
    <t>7230096</t>
  </si>
  <si>
    <t>ivan.velichenko@chkts.ru</t>
  </si>
  <si>
    <t>26639646</t>
  </si>
  <si>
    <t>68701951</t>
  </si>
  <si>
    <t>68701950</t>
  </si>
  <si>
    <t>Передача</t>
  </si>
  <si>
    <t>68701952</t>
  </si>
  <si>
    <t>Инвестиционная программа № 80/23 от 29.10.2019 ПАО "Фортум" в сфере теплоснабжения в отношении единого комплекса объектов, на территории городского округа Челябинск на 2020-2023 годы</t>
  </si>
  <si>
    <t>ПАО "Фортум"</t>
  </si>
  <si>
    <t>7203162698</t>
  </si>
  <si>
    <t>997150001</t>
  </si>
  <si>
    <t>1 22 47 | Публичные акционерные общества</t>
  </si>
  <si>
    <t>Комбинированное производство, более 25 МВт</t>
  </si>
  <si>
    <t>Об утверждении программы ПАО "Фортум" в сфере теплоснабжения на 2020-2023 годы</t>
  </si>
  <si>
    <t>80/23</t>
  </si>
  <si>
    <t>29.10.2019</t>
  </si>
  <si>
    <t>https://portal.eias.ru/Portal/DownloadPage.aspx?type=12&amp;guid=25f295f3-29a2-4060-bd13-5186bc6662e7</t>
  </si>
  <si>
    <t>РФ, 123112, г. Москва, Пресненская набережная, д. 10, эт. 15, пом. 20</t>
  </si>
  <si>
    <t>РФ, 454077,Челябинская область, г. Челябинск, Бродокалмакский тракт, 6</t>
  </si>
  <si>
    <t>Чертова Евгения Викторовна</t>
  </si>
  <si>
    <t>Заместитель директора филиала по экономике и финансам</t>
  </si>
  <si>
    <t>+7(3452)596520,+79829486330</t>
  </si>
  <si>
    <t>EVGENIA.CHERTOVA@FORTUM.COM</t>
  </si>
  <si>
    <t>26551662</t>
  </si>
  <si>
    <t>68701964</t>
  </si>
  <si>
    <t>Инвестиционная программа № 80/24 от 29.10.2019 АО "УСТЭК-Челябинск" в сфере теплоснабжения в отношении котельных и тепловых сетей, на территории городского округа Челябинск на 2020-2022 годы</t>
  </si>
  <si>
    <t>АО "УСТЭК-Челябинск"</t>
  </si>
  <si>
    <t>7453320202</t>
  </si>
  <si>
    <t>745301001</t>
  </si>
  <si>
    <t>Об утверждении программы АО "УСТЭК-Челябинск" в сфере теплоснабжения на 2020-2022 годы</t>
  </si>
  <si>
    <t>80/24</t>
  </si>
  <si>
    <t>https://portal.eias.ru/Portal/DownloadPage.aspx?type=12&amp;guid=1c4c925c-1b4b-4730-99c0-034f06be2641</t>
  </si>
  <si>
    <t>ул. Энгельса, дом 3, г. Челябинск, Челябинская область, РФ, 454080</t>
  </si>
  <si>
    <t>Крылов В.А.</t>
  </si>
  <si>
    <t>8 (351) 246-54-02 вн.5402</t>
  </si>
  <si>
    <t>info@ustekchel.ru</t>
  </si>
  <si>
    <t>31211886</t>
  </si>
  <si>
    <t>68701965</t>
  </si>
  <si>
    <t>Инвестиционная программа МП трест «Теплофикация» на 2016 - 2027 гг.</t>
  </si>
  <si>
    <t>01.01.2016</t>
  </si>
  <si>
    <t>31.12.2027</t>
  </si>
  <si>
    <t>МП трест "Теплофикация"</t>
  </si>
  <si>
    <t>7414000657</t>
  </si>
  <si>
    <t>744501001</t>
  </si>
  <si>
    <t>Постановление о внесении изменения в постановление Министерста тарифного регулирования и энергетики Челябинской области от 28 октября 2015 г. № 51/22</t>
  </si>
  <si>
    <t>95/46</t>
  </si>
  <si>
    <t>17.11.2022</t>
  </si>
  <si>
    <t>https://portal.eias.ru/Portal/DownloadPage.aspx?type=12&amp;guid=98fa5d70-0da9-46b6-9874-c20b37801e7f</t>
  </si>
  <si>
    <t>455045, Челябинская область, г. Магнитогорск, ул. Б.Ручьева, 5а</t>
  </si>
  <si>
    <t>Ильиных Анна Николаевна</t>
  </si>
  <si>
    <t>+7 (3519) 34-36-23</t>
  </si>
  <si>
    <t>magteplo@mail.ru</t>
  </si>
  <si>
    <t>26360617</t>
  </si>
  <si>
    <t>68701957</t>
  </si>
  <si>
    <t>Инвестиционная программа ОАО «Челябоблкоммунэнерго» на 2016-2020 гг</t>
  </si>
  <si>
    <t>АО "Челябоблкоммунэнерго"</t>
  </si>
  <si>
    <t>7447019075</t>
  </si>
  <si>
    <t>от 28 октября 2015 г. № 51/21</t>
  </si>
  <si>
    <t>90/3</t>
  </si>
  <si>
    <t>11.11.2022</t>
  </si>
  <si>
    <t>https://portal.eias.ru/Portal/DownloadPage.aspx?type=12&amp;guid=080ec9d5-c16c-4450-88ea-0d6b8559d269</t>
  </si>
  <si>
    <t>454084, г. Челябинск, ул. Кожзаводская, 2а</t>
  </si>
  <si>
    <t>Филиппова Валентина Анатольевна</t>
  </si>
  <si>
    <t>Инженер ПТО</t>
  </si>
  <si>
    <t>8 (351) 239-54-39 (4208)</t>
  </si>
  <si>
    <t>INFO@CHOKE.RU</t>
  </si>
  <si>
    <t>26575455</t>
  </si>
  <si>
    <t>68701963</t>
  </si>
  <si>
    <t>Инвестиционная программа ООО "Теплосети" Верхнеуфалейского городского округа в сфере теплоснабжения на 2018-2026 годы</t>
  </si>
  <si>
    <t>01.01.2018</t>
  </si>
  <si>
    <t>31.12.2026</t>
  </si>
  <si>
    <t>ООО "Теплосети"</t>
  </si>
  <si>
    <t>7402008362</t>
  </si>
  <si>
    <t>740201001</t>
  </si>
  <si>
    <t>ООО «Теплосети» на 2018 - 2026 годы</t>
  </si>
  <si>
    <t>52/2</t>
  </si>
  <si>
    <t>30.10.2017</t>
  </si>
  <si>
    <t>https://portal.eias.ru/Portal/DownloadPage.aspx?type=12&amp;guid=56481d01-b39c-44bb-934b-8574876d21a9</t>
  </si>
  <si>
    <t>456800 Челябинская область, г.Верхний Уфалей, ул.Максима Горького,25</t>
  </si>
  <si>
    <t>Светлова Наталья Александровна</t>
  </si>
  <si>
    <t>экономитст</t>
  </si>
  <si>
    <t>8(35164)2-42-76, 8(35164)2-46-64</t>
  </si>
  <si>
    <t>oooteplo2008@yandex.ru</t>
  </si>
  <si>
    <t>26816119</t>
  </si>
  <si>
    <t>68701961</t>
  </si>
  <si>
    <t>Инвестиционная программа от 11.08.2022 ООО "Альфа- Ч" в сфере теплоснабжения по модернизации, реконструкции и техническому перевооружению котельных и тепловых сетей, на территории городского поселения Город Карталы, Карталинский муниципальный район на 2022-2026 годы</t>
  </si>
  <si>
    <t>11.08.2022</t>
  </si>
  <si>
    <t>ООО "Альфа- Ч"</t>
  </si>
  <si>
    <t>7451235135</t>
  </si>
  <si>
    <t>745201001</t>
  </si>
  <si>
    <t>ООО «Альфа-Ч» на 2022 - 2026 годы</t>
  </si>
  <si>
    <t>454081 г. Челябинск, ул. Артиллерийская, 102, оф. 305Б</t>
  </si>
  <si>
    <t>Пальченкова Ольга Николаевна</t>
  </si>
  <si>
    <t>финансовый директор</t>
  </si>
  <si>
    <t>8 904 800 48 40</t>
  </si>
  <si>
    <t>alfa@alfa174.ru</t>
  </si>
  <si>
    <t>31543021</t>
  </si>
  <si>
    <t>68701962</t>
  </si>
  <si>
    <t>Инвестиционная программа от 30.10.2018 АО "Челябкоммунэнерго" в сфере теплоснабжения по модернизации, развитию и техническому перевооружению объектов на 2019-2031 годы</t>
  </si>
  <si>
    <t>АО "Челябкоммунэнерго"</t>
  </si>
  <si>
    <t>7451194577</t>
  </si>
  <si>
    <t>744801001</t>
  </si>
  <si>
    <t>от 30 октября 2018 г. № 66/13</t>
  </si>
  <si>
    <t>97/1</t>
  </si>
  <si>
    <t>21.11.2022</t>
  </si>
  <si>
    <t>https://portal.eias.ru/Portal/DownloadPage.aspx?type=12&amp;guid=c998d9a6-aa21-445a-a7fb-4ef5189a7021</t>
  </si>
  <si>
    <t>ИП, в том числе содержит мероприятия, реализуемые в рамках КС</t>
  </si>
  <si>
    <t>454112, г. Челябинск, пр. Победы, 290, оф.710</t>
  </si>
  <si>
    <t>Отегова Елена Сергеевна</t>
  </si>
  <si>
    <t>Заместитель генерального директора по экономике</t>
  </si>
  <si>
    <t>(351)729-90-10, доб.110</t>
  </si>
  <si>
    <t>chelcomen@yandex.ru</t>
  </si>
  <si>
    <t>26644971</t>
  </si>
  <si>
    <t>68701954</t>
  </si>
  <si>
    <t>Инвестиционная программа от 30.10.2018 ООО «Перспектива» в сфере теплоснабжения в отношении объектов, на территории городского округа  на 2018-2032 годы</t>
  </si>
  <si>
    <t>31.12.2032</t>
  </si>
  <si>
    <t>ООО «Перспектива»</t>
  </si>
  <si>
    <t>7449070380</t>
  </si>
  <si>
    <t>Комбинированное производство, менее 25 МВт :: Передача :: Сбыт</t>
  </si>
  <si>
    <t>Инвестиционная программа от 30.10.2018 ООО «Перспектива» на 2018-2032 годы</t>
  </si>
  <si>
    <t>66/12</t>
  </si>
  <si>
    <t>https://portal.eias.ru/Portal/DownloadPage.aspx?type=12&amp;guid=e91094b5-a832-418c-9f79-874439f2ffc8</t>
  </si>
  <si>
    <t>454112, г. Челябинск, пр. Победы, 290б, оф.34</t>
  </si>
  <si>
    <t>Ищенко Татьяна Анатольевна</t>
  </si>
  <si>
    <t>Зам.начальника ОТРиИД</t>
  </si>
  <si>
    <t>8(351)7000926</t>
  </si>
  <si>
    <t>ta@sinergia74.ru</t>
  </si>
  <si>
    <t>28460139</t>
  </si>
  <si>
    <t>68701953</t>
  </si>
  <si>
    <t>повышение надёжности и энергетической эффективности</t>
  </si>
  <si>
    <t>Реконструкция или модернизация существующих объектов теплоснабжения в целях снижения уровня износа существующих объектов теплоснабжения</t>
  </si>
  <si>
    <t>реконструкция или модернизация существующих объектов теплоснабжения за исключением тепловых сетей</t>
  </si>
  <si>
    <t>3.2.1. Реконструкция ГРП с заменой регуляторов давления газа 1-й и 2-й нитки Северо-западной котельной</t>
  </si>
  <si>
    <t>Город Челябинск</t>
  </si>
  <si>
    <t>75701000</t>
  </si>
  <si>
    <t>3.2.2. Реконструкция оборудования ГРП Юго-западной котельной с заменой регуляторов, предохранительно-сбросных клапанов, арматуры</t>
  </si>
  <si>
    <t>3.2.3. Реконструкция сетевых трубопроводов Ду 800 мм с заменой арматуры от коллекторной ЮЗК до границы участка территории котельной</t>
  </si>
  <si>
    <t>3.2.4. Реконструкция нефтеловушки и фильтрационной насосной ЮЗК</t>
  </si>
  <si>
    <t>3.2.5. Реконструкция водовода Ду 700 мм Юго-западной котельной</t>
  </si>
  <si>
    <t>3.2.6. Установка регистратора аварийных событий ПС 110кВ СЗК</t>
  </si>
  <si>
    <t>3.2.7. Реконструкция оборудования КИПиА водогрейного котлов и общекотельного оборудования Юго-западной котельной</t>
  </si>
  <si>
    <t>3.2.8. Реконструкция оборудования КИПиА водогрейного котлов и общекотельного оборудования Северо-западной котельной</t>
  </si>
  <si>
    <t>3.2.9. Реконструкция автоматики систем управления основным и вспомогательным оборудованием Юго-западной котельной</t>
  </si>
  <si>
    <t>3.2.10. Реконструкция автоматики систем управления основным и вспомогательным оборудованием Северо-западной котельной</t>
  </si>
  <si>
    <t>3.2.11. Замена разъединителей 110кВ и ограничителей перенапряжения (ОПН)</t>
  </si>
  <si>
    <t>3.2.12. Замена выключателей 110кВ на ПС ЮЗК</t>
  </si>
  <si>
    <t>3.2.13. Реконструкция и автоматизация ПНС-6 с заменой сетевых насосов (1 этап).</t>
  </si>
  <si>
    <t>3.2.14. Реконструкция и автоматизация ПНС-6 с заменой сетевых насосов (2 этап).</t>
  </si>
  <si>
    <t>3.2.15. Реконструкция ЦТП Сельмаш с переводом в понизительный режим</t>
  </si>
  <si>
    <t>3.2.16. Реконструкция ЦТП ЗМК с переводом в понизительный режим</t>
  </si>
  <si>
    <t>реконструкция или модернизация существующих тепловых сетей</t>
  </si>
  <si>
    <t>3.2.2. Реконструкция узла учета тепловой энергии, теплоносителя на границе смежных тепловых сетей УТ-38 по ул. Хлебозаводская.</t>
  </si>
  <si>
    <t>3.2.4. Техническое перевооружение газового оборудования водогрейных и паровых котлов СЗК и ЮЗК</t>
  </si>
  <si>
    <t>3.2.10. Реконструкция ЦТП «Радиотехникум» с заменой существующих насосов на насосы с увеличенной напорно-расходной характеристикой.</t>
  </si>
  <si>
    <t>3.2.17. Реконструкция насосной №5 c заменой старых сетевых насосов</t>
  </si>
  <si>
    <t>3.2.18. Установка источника бесперебойного питания (модульного типа) на аккумуляторных батареях для диспетчерского центра ул. 3-го Интернационала, 111А</t>
  </si>
  <si>
    <t>3.2.19. Замена локальных серверов и телеметрии и управления объектами (ЦТП и насосные) с центрального диспетчерского пункта</t>
  </si>
  <si>
    <t>3.2.20. Замена преобразователя частоты электродвигателя сетевого насоса СН2 на насосной №5 (под ключ)</t>
  </si>
  <si>
    <t>3.2.21. Модернизация под ключ оперативной геоинформационной системы оперативно-диспетчерской службы</t>
  </si>
  <si>
    <t>3.2.22. Замена вентиляторов ВДН-18 на вентиляторы ВДН-20 с электродвигателем ДА304-400У-6У1 400кВт на водогрейных котлах № 6 и № 7 СЗК</t>
  </si>
  <si>
    <t>3.2.23. Установка 2х сетевых насосов на СЗК</t>
  </si>
  <si>
    <t>3.2.1. Реконструкция противопожарной защиты</t>
  </si>
  <si>
    <t>3.2.23. Реконструкция оборудования с заменой сетевых насосов KRHA-300/660 с увеличением производительности на Северо-западной котельной</t>
  </si>
  <si>
    <t>Северо-Западная котельная</t>
  </si>
  <si>
    <t>ТИ</t>
  </si>
  <si>
    <t>г Челябинск</t>
  </si>
  <si>
    <t>75701000001</t>
  </si>
  <si>
    <t>Молодогвардейцев</t>
  </si>
  <si>
    <t>Юго-Западная котельная</t>
  </si>
  <si>
    <t>Троицкий тракт</t>
  </si>
  <si>
    <t>11 б</t>
  </si>
  <si>
    <t>без привязки к объекту</t>
  </si>
  <si>
    <t>28</t>
  </si>
  <si>
    <t>Строительство, реконструкция или модернизация объектов теплоснабжения в целях подключения потребителей с указанием объектов теплоснабжения, строительство которых финансируется за счет платы за подключение</t>
  </si>
  <si>
    <t>строительство новых тепловых сетей в целях подключения потребителей</t>
  </si>
  <si>
    <t>1.1.1. Проектирование и строительство разводящих сетей для подключения перспективных приростов 118,438 Гкал/ч</t>
  </si>
  <si>
    <t>29</t>
  </si>
  <si>
    <t>увеличение пропускной способности существующих тепловых сетей в целях подключения потребителей</t>
  </si>
  <si>
    <t>1.3.1. Реконструкция участка т/т от ТК-30-2-5 до ТК30-2-2 с Ду=700мм до Ду=1000 мм,Lк=323,3м.(ООО Гринфлайт)</t>
  </si>
  <si>
    <t>30</t>
  </si>
  <si>
    <t>1.3.2. Реконструкция 5 т/м ТЭЦ-4 от Т.5а до ТК-10 длиной 717м Ду800</t>
  </si>
  <si>
    <t>31</t>
  </si>
  <si>
    <t>1.3.3. Реконструкция 2 т/м от т.А в сторону т.1а длиной 152м., Ду1000</t>
  </si>
  <si>
    <t>32</t>
  </si>
  <si>
    <t>1.3.4. Реконструкция 5 т/м ТЭЦ-4 от т.12 до ТК-13 длиной 135 м Ду800</t>
  </si>
  <si>
    <t>33</t>
  </si>
  <si>
    <t>1.3.5. Реконструкция 2 т/м от точки между т.А и т.1а до т.3 длиной 328м., Ду1000</t>
  </si>
  <si>
    <t>34</t>
  </si>
  <si>
    <t>1.3.6. Реконструкция участка 1 т/м от ТК-4 до ТК-7 Потемкина длиной 398м, Ду500</t>
  </si>
  <si>
    <t>35</t>
  </si>
  <si>
    <t>1.3.7. Реконструкция тепловых сетей подходящих к насосной № 1 L-113 м с Ду 500 мм на 800 мм</t>
  </si>
  <si>
    <t>36</t>
  </si>
  <si>
    <t>1.3.8. переложить участок по т/м ЧТПЗ от П-2 в сторону ТК-6 L-442 м Ду 700 мм на 1000 мм.</t>
  </si>
  <si>
    <t>37</t>
  </si>
  <si>
    <t>1.3.9. реконструкция участка т/трассы от ТК-25-5 до ЦТП «Комарова-1» с увеличением Ду250мм на Ду300мм, длиной 150 м</t>
  </si>
  <si>
    <t>38</t>
  </si>
  <si>
    <t>1.3.10. реконструкция с увеличением диаметра теплотрассы 1 т\м ЧТЭЦ-4 от Т.19-12 до ТК-30-16 с 2Ду 400 мм до 2 Ду 500 мм длиной 72 м</t>
  </si>
  <si>
    <t>39</t>
  </si>
  <si>
    <t>1.3.11. реконструкция 1 т\м ЮЗК с увеличением диаметра от тк-14-2 до тк-14 с 2Ду-300мм до 2Ду-500мм, длиной 214м по ул.Техникумовской</t>
  </si>
  <si>
    <t>40</t>
  </si>
  <si>
    <t>1.3.12. реконструкция т/м ТЭЦ-1-Колющенко с 2Ду800 на 2Ду1000, от тк-1 до тк-7а, длиной-579м</t>
  </si>
  <si>
    <t>41</t>
  </si>
  <si>
    <t>1.3.13. реконструкция т/м ТЭЦ-1-Колющенко с 2Ду800 на 2Ду1000, от тк-7а до тк-8, длиной- 149м</t>
  </si>
  <si>
    <t>42</t>
  </si>
  <si>
    <t>1.3.14. реконструкция т/м ТЭЦ-1-Колющенко с 2Ду800 на 2Ду1000, от тк-8 до тк-9, длиной- 130м</t>
  </si>
  <si>
    <t>43</t>
  </si>
  <si>
    <t>1.3.15. Реконструкция по ул. Работниц от ТК-30-16 до Т.30-14 с Ду 400 мм на Ду 500 мм L=70 м.</t>
  </si>
  <si>
    <t>44</t>
  </si>
  <si>
    <t>1.3.16. Строительство теплотрассы от ТК 85-51 до т/трассы 2 Ду700, Lк=50м в зоне действия ТЭЦ-4</t>
  </si>
  <si>
    <t>45</t>
  </si>
  <si>
    <t>Строительство новых объектов теплоснабжения, не связанных с подключением (технологическим присоединением) новых потребителей, в том числе строительство новых тепловых сетей</t>
  </si>
  <si>
    <t>2.1. Строительство перемычки между ТК-8 на т/м ЧТПЗ и Т.46 на т/м ЧКПЗ Ду 700 мм длиной 50 м</t>
  </si>
  <si>
    <t>46</t>
  </si>
  <si>
    <t>3.1.1. Реконструкция 1 т/м ТЭЦ-4 от ТК 25-111 до ТК- 25-124 по ул. Набережная Ду 400мм, Lк=1042м в ППУ изоляции</t>
  </si>
  <si>
    <t>47</t>
  </si>
  <si>
    <t>3.1.2. Реконструкция т/м ЧТЭЦ-2-Бродокалмакский тракт ТК 11а-ТК-22-Т.25-1 по ул. Салютная Ду 800мм, Lк=607м в ППУ изоляции</t>
  </si>
  <si>
    <t>48</t>
  </si>
  <si>
    <t>3.1.3. Реконструкция участка т/м ЧТПЗ от ТК27 до ТК31 по ул. Батумская-Суркова, Ду720, Lк=496м в ППУ изоляции</t>
  </si>
  <si>
    <t>49</t>
  </si>
  <si>
    <t>3.1.4. Реконструкция участка т/м ТЭЦ-Бажова от Т.16-2 до Т.16-10 2Ду 500 мм Lк= 628 м по ул. Ловина в ППУ изоляции</t>
  </si>
  <si>
    <t>50</t>
  </si>
  <si>
    <t>3.1.5. Реконструкция участка тепловой сети от ТК17а3-ТК10-24 ул.Монакова, с Ду400мм на Ду273,Lк=350м в ППУ изоляции</t>
  </si>
  <si>
    <t>51</t>
  </si>
  <si>
    <t>3.1.6. Реконструкция теплотрассы от ТК-33 до ТК-33-6 по пер. Лермонтова, Ду250/200 мм, Lк=432/114 м в ППУ изоляции</t>
  </si>
  <si>
    <t>52</t>
  </si>
  <si>
    <t>3.1.7. Реконструкция т/тр от ТК-14-3 до УП возле ТК-14-3а, Ду200мм, Lк=250м в ППУ изоляции.</t>
  </si>
  <si>
    <t>53</t>
  </si>
  <si>
    <t>3.1.9. Реконструкция участка теплотрассы от ТК-1 до ТК-9 по ул. Пушкина Ду400 Lк=487 м в ППУ изоляции</t>
  </si>
  <si>
    <t>54</t>
  </si>
  <si>
    <t>3.1.10. Реконструкция 1 т/м СЗК от ЦТП-22 до ТК 57 по ул. Молодогвардейцев 2Ду500мм, Lк=163м</t>
  </si>
  <si>
    <t>55</t>
  </si>
  <si>
    <t>3.1.11. Реконструкция участков теплотрассы от ТК-16-48 до ТК-22-7 по ул. ГорькогоДу350мм – Lk = 450 м.;Ду300мм – Lk = 65 м.;Ду250мм – Lk = 270 м.;Ду125мм – Lk = 130 м.;Ду100мм – Lk = 110 м.;Ду80мм – Lk = 190 м.;</t>
  </si>
  <si>
    <t>56</t>
  </si>
  <si>
    <t>3.1.12. Реконструкция участков теплотрассы от ТК-25-20 до ЦТП «Комарова-2» и до ТК-25-24 по ул. ШуменскаяДу500мм – Lk = 50 м.;Ду400мм – Lk = 120 м.;Ду350мм – Lk = 220 м.;</t>
  </si>
  <si>
    <t>57</t>
  </si>
  <si>
    <t>3.1.13. Реконструкция 2 т/м ЧГРЭС ТК28-ТК30-1 по Свердловскому пр., Ду700/500, Lк=480/100м в ППУ изоляции</t>
  </si>
  <si>
    <t>58</t>
  </si>
  <si>
    <t>3.1.14. Реконструкция участка т/м ТЭЦ-1-Новороссийская от ТК6 до ТК7а по ул. Плодоягодная в ППУ изоляции Ду700мм, Lк=200м</t>
  </si>
  <si>
    <t>59</t>
  </si>
  <si>
    <t>3.1.15. Реконструкция участка т/м ТЭЦ-1-Новороссийская-Порт-2 от ТК15 до ТК17 2Ду 500 мм Lк=200 м по ул. Барбюса в ППУ изоляции</t>
  </si>
  <si>
    <t>60</t>
  </si>
  <si>
    <t>3.1.16. Реконструкция участка т/м ТЭЦ-1-Новороссийская от ТК-46 до ТК-50 по ул. Гагарина в ППУ изоляции Ду500мм, Lк=380м</t>
  </si>
  <si>
    <t>61</t>
  </si>
  <si>
    <t>3.1.17. Реконструкция участка тепломагистрали по Свердловскому пр. от ТК-36 до ТК-79 в ППУ-изоляции, Ду700, Lк= 580м.</t>
  </si>
  <si>
    <t>62</t>
  </si>
  <si>
    <t>3.1.18. Реконструкция тепломагистрали ЧТЭЦ-2 Центр города от ТК-47 до ТК-52 по ул. 3-го Интернационала в ППУ изоляции, Ду700, Lк=428м.</t>
  </si>
  <si>
    <t>63</t>
  </si>
  <si>
    <t>3.1.19. Реконструкция участка теплотрассы по ул. Танкистов от ТК-18 до ТК-22, Ду500 мм, Lк=600м в ППУ изоляции </t>
  </si>
  <si>
    <t>64</t>
  </si>
  <si>
    <t>3.1.20. Реконструкция участка теплотрассы от ТК-21 по ул. Танкистов до ТК-21-2 по ул. Октябрьская, Ду500 мм, Lк=200м в ППУ изоляции.</t>
  </si>
  <si>
    <t>65</t>
  </si>
  <si>
    <t>3.1.21. Реконструкция участка 1т/м ТЭЦ-3  по Пр. Победы  от  ТК-11в до ТК 11б  Ду 500 мм  Lк= 108 м</t>
  </si>
  <si>
    <t>66</t>
  </si>
  <si>
    <t>3.1.22. Реконструкция участка 4 т/м ЧГРЭС по ул. Островского от опуска ТК 42 до ТК 21 Ду 500 мм  Lк=140 м</t>
  </si>
  <si>
    <t>67</t>
  </si>
  <si>
    <t>3.1.23. Реконструкция участка 3 т\м СЗК от ТК 109 до ТК 112 в ППУ-изоляции Ду700мм, Lк=420 м.</t>
  </si>
  <si>
    <t>68</t>
  </si>
  <si>
    <t>3.1.24. Реконструкция участка 1 т\м СЗК от ТК 30а-3 до ТК 30а-5 по проспекту Победы в ППУ-изоляции, Ду500мм, Lк=101 м.</t>
  </si>
  <si>
    <t>69</t>
  </si>
  <si>
    <t>3.1.25. Реконструкция участка т/м ЧТЭЦ-1 - КБС от ТК26 до ТК36 по ул.Гагарина в ППУ изоляции 2Д530 Lк463</t>
  </si>
  <si>
    <t>70</t>
  </si>
  <si>
    <t>3.1.26. Реконструкция участка т/м ЧТЭЦ-1 - Новороссийская от ТК36 до ТК40 по ул.Гагарина в ППУ изоляции 2Д530 Lк310</t>
  </si>
  <si>
    <t>71</t>
  </si>
  <si>
    <t>3.1.27. Реконструкция участка т/м ЧТЭЦ-1 - Колющенко от ТК19 до ТК19-6 по ул.Вагнера в ППУ изоляции 2Д426 Lк441</t>
  </si>
  <si>
    <t>72</t>
  </si>
  <si>
    <t>3.1.28. Реконструкция участка т/м ЧТЭЦ-1 - ЧТПЗ от ТК43 до ТК49 по ул.Новороссийская в ППУ изоляции 2Д530 Lк668</t>
  </si>
  <si>
    <t>73</t>
  </si>
  <si>
    <t>3.1.29. Реконструкия участка теплотрассы по ул. С.Кривой от ТК80 до ТК85 2Д500мм L442 м. канала</t>
  </si>
  <si>
    <t>74</t>
  </si>
  <si>
    <t>3.1.30. Реконструкция учатска теплотрассы по ул.Доватора от ТК16 до ТК17А Д700мм 310м. канала</t>
  </si>
  <si>
    <t>75</t>
  </si>
  <si>
    <t>3.1.31. Реконструкция участка теплотрассы по ул К.Маркса от ТК35 до ТК35-23 Д300мм 260 м. Канала</t>
  </si>
  <si>
    <t>76</t>
  </si>
  <si>
    <t>3.1.32. Реконструкция участков теплотрассы от ЦТП «Первоозёрный №4» до ТК-6 по ул. Краснофлотская Ду500мм – Lk = 270 м.</t>
  </si>
  <si>
    <t>77</t>
  </si>
  <si>
    <t>3.1.33. Реконструкция участков теплотрассы от ТК-41 до Т.41-23, от ТК-41-5 до Т.41-21, от ТК-41-6 до Т.41-12а по ул. КарпенкоДу200мм – Lk = 225 м.;Ду100мм – Lk = 464 м.;Ду50мм – Lk = 60 м..</t>
  </si>
  <si>
    <t>78</t>
  </si>
  <si>
    <t>3.1.34. Участок от Т.А ( возле ТК-34) до ТК-1 по пер. Лермонтовскому и от ТК-35-25а до Т.36-5 через ТК-36 по ул. Бажова. Длина т/трассы: Ду500мм – Lk=250 м.;Ду350мм – Lk=185 м.;Ду300мм – Lk=80 м.;Ду200мм – Lk=80 м..</t>
  </si>
  <si>
    <t>79</t>
  </si>
  <si>
    <t>3.1.35. Реконструкция участка 2 т\м ТЭЦ-4 от опуска т.А-3 до ТК А-5 ул. Болейко в ППУ изоляции 2Д530 Lк=294</t>
  </si>
  <si>
    <t>80</t>
  </si>
  <si>
    <t>3.1.36. Реконструкция участка 5 т\м ЧГРЭС от ТК 6 до ТК 9а ул. Коммуны в ППУ изоляции 2Д720/530 Lк=231/248</t>
  </si>
  <si>
    <t>81</t>
  </si>
  <si>
    <t>3.1.37. Реконструкция участка 1 т\м ЧТЭЦ-3 от ТК 18а до Т.28 ул. Г. Танкограда Ду-530мм Lк-472,3м в ППУ изоляции 2Д530 Lк=472</t>
  </si>
  <si>
    <t>82</t>
  </si>
  <si>
    <t>3.1.38. Реконструкция участка теплотрассы 2 т\м ТЭЦ-3 от ТК 4 до ТК 33а-2В Ду 500, Lk=398 м</t>
  </si>
  <si>
    <t>83</t>
  </si>
  <si>
    <t>3.1.39. Реконструкция участка теплотрассы 2 т\м СЗК от Т.5 до перехода Через Ж/Д переезд . : Ду 800, Lk=117 м</t>
  </si>
  <si>
    <t>84</t>
  </si>
  <si>
    <t>3.1.40. Реконструкция участка теплотрассы 1 т\м СЗК от ТК 53 до ЦТП22-23 : Ду 500, Lk=246 м</t>
  </si>
  <si>
    <t>85</t>
  </si>
  <si>
    <t>3.1.41. Реконструкция участка 1 т/м СЗК от ТК 96 до ТК 45 2Ду 700 мм Lк=614 мв ППУ изоляции по Комсомольскому проспекту</t>
  </si>
  <si>
    <t>86</t>
  </si>
  <si>
    <t>3.1.42. Реконструкция участка теплотрассы ТЭЦ-1 -ЧКПЗ от ТК-61 до ТК-62а по ул. Новороссийской в ППУ изоляции Ду500мм, Lк=120м</t>
  </si>
  <si>
    <t>87</t>
  </si>
  <si>
    <t>3.1.43. Реконструкция участка тепловой сети от ТК68 - ТК71а ул. С. Татьяничевой, Ду350 мм, Lк=345м в ППУ изоляции</t>
  </si>
  <si>
    <t>88</t>
  </si>
  <si>
    <t>3.1.44. Реконструкция 5 т/м ЧГРЭС ТК31-ТК34 по ул. 3 Интернационала, Ду700, Lк=330м</t>
  </si>
  <si>
    <t>89</t>
  </si>
  <si>
    <t>3.1.45. Реконструкция I т\м СЗК от ТК-14 до ТК-12 Ду800мм, Lк=362м по Комсомольскому пр.в ППУ изоляции</t>
  </si>
  <si>
    <t>90</t>
  </si>
  <si>
    <t>3.1.46. Реконструкция III т\м СЗК от ТК-107 до ЦТП-26мкр. Ду400, Lк=82м по ул.40 лет Победы в ППУ изоляции</t>
  </si>
  <si>
    <t>91</t>
  </si>
  <si>
    <t>3.1.47. Реконструкция участка от ТК17 до ТК14 т/т по ул Коммуны Д500мм 370 м. канала в ППУ изоляции</t>
  </si>
  <si>
    <t>92</t>
  </si>
  <si>
    <t>3.1.48. Реконструкция участка 5 т/м ЧГРЭС от ТК-36 до ТК-41а Ду700мм, Lк=549 м по III Интернационала в ППУ изоляции</t>
  </si>
  <si>
    <t>93</t>
  </si>
  <si>
    <t>3.1.49. Реконструкция участка т/тр от ТК29 до ТК31Б по ул. Шуменской, Ду530, Lк=560м в ППУ изоляции</t>
  </si>
  <si>
    <t>94</t>
  </si>
  <si>
    <t>3.1.50. Реконструкция участка т/тр от ТК74 доТК80 по ул. Бр. Кашириных, Ду720, Lк=920м Ду=530,Lк=75м в ППУ изоляции</t>
  </si>
  <si>
    <t>95</t>
  </si>
  <si>
    <t>3.1.51. Реконструкция участка теплотрассы ТЭЦ-1 -ЧКПЗ от ТК-13 до ТК-14а по ул. Ереванской в ППУ изоляции Ду500мм, Lк=370м</t>
  </si>
  <si>
    <t>96</t>
  </si>
  <si>
    <t>3.1.52. Реконструкция участка теплотрассы от ТК10-20 до ТК10-22 ул. Евтеева в ППУ-изоляции Ду500мм, длина по каналу 497 м</t>
  </si>
  <si>
    <t>97</t>
  </si>
  <si>
    <t>3.1.53. Реконструкция участка 5 т/м ТЭЦ-4 от ТК 35 до ТК 36 Ду700мм, Lк=112 м по ул. III Интернационала</t>
  </si>
  <si>
    <t>98</t>
  </si>
  <si>
    <t>3.1.54. Реконструкция участка т/м ЧТЭЦ-1 - ЧТПЗ от ТК22 до ТК24 по ул. Дзержинского в ППУ изоляции Ду720 Lк=278 м</t>
  </si>
  <si>
    <t>99</t>
  </si>
  <si>
    <t>3.1.55. Реконструкция участка т/м ЧТЭЦ-1 - ЧТПЗ от ТК30-9 до ТК30-11 по ул.Суркова в ППУ изоляции Ду426 Lк=120 м</t>
  </si>
  <si>
    <t>100</t>
  </si>
  <si>
    <t>3.1.56. Реконструкция участка т/м ЧТЭЦ-1 - Новороссийская от ТК56 до ТК61 по ул. Гагарина в ППУ изоляции Ду530 Lк=400 м</t>
  </si>
  <si>
    <t>101</t>
  </si>
  <si>
    <t>3.1.57. Реконструкция участка теплотрассы ТК79а - ТК2-9 по Свердловскому проспекту 2Д426 мм Lк=243 м в ППУ изоляции</t>
  </si>
  <si>
    <t>102</t>
  </si>
  <si>
    <t>3.1.58. Реконструкция участка теплотрассы от П6 до ТК11 по Троицкому тракту 2Д820/720 мм Lк=634/120 м в ППУ изоляции</t>
  </si>
  <si>
    <t>103</t>
  </si>
  <si>
    <t>3.1.59. Реконструкция участка 1-ой т/м ТЭЦ-3 от ТК-5а до ТК-8 2Ду350 мм Lк=310 м по ул. Горького в ППУ изоляции</t>
  </si>
  <si>
    <t>104</t>
  </si>
  <si>
    <t>3.1.60. Реконструкция участка т/м ТЭЦ-2-Бажова от ТК-12 до ТК-14 2Ду700 мм Lк=354м по пр. Ленина в ППУ изоляции</t>
  </si>
  <si>
    <t>105</t>
  </si>
  <si>
    <t>3.1.61. Реконструкция участка т/м ТЭЦ-2-Бродокалмакский тракт от ТК-25-5 до ЦТП "Комарова-1" 2Ду300 мм Lк=244м по пр. Комарова в ППУ изоляции</t>
  </si>
  <si>
    <t>106</t>
  </si>
  <si>
    <t>3.1.62. Реконструкция участка т/м ТЭЦ-2-Бродокалмакский тракт от УП (перед ТК-4) до ТК-5 2Ду700 2Ду800 мм Lк=280м 360 м по ул. Линейная в ППУ изоляции</t>
  </si>
  <si>
    <t>107</t>
  </si>
  <si>
    <t>3.1.63. Реконструкция участка 1-ой т/м ТЭЦ-3 от ТК-29 до ТК-29-4 2Ду500 мм Lк=370 м и 2Ду400 мм Lк=205 м по ул. Завалишина в ППУ изоляции</t>
  </si>
  <si>
    <t>108</t>
  </si>
  <si>
    <t>3.1.64. Реконструкция участка т/м ТЭЦ-2-Бродокалмакский тракт от ТК-47-5 до ж/д пер. Передовой,5 2Ду250 мм Lк=130м и 2Ду200 мм Lк=270м в ППУ изоляции</t>
  </si>
  <si>
    <t>109</t>
  </si>
  <si>
    <t>3.1.65. Реконструкция участка т/м ТЭЦ-2-Бродокалмакский тракт от ТК-47-5 до ж/д пер. Передовой,5 2Ду250 мм Lк=130м и 2Ду200 мм Lк=270м в ППУ изоляции</t>
  </si>
  <si>
    <t>110</t>
  </si>
  <si>
    <t>3.1.66. 1 т\м ТЭЦ-4 от ТК 25-104 до ТК 25-82 ул. Береговая Д-325мм Lк-392м в ППУ изоляции</t>
  </si>
  <si>
    <t>111</t>
  </si>
  <si>
    <t>3.1.67. Реконструкция участка теплотрассы 2 т\м ТЭЦ-3 от Н.О № 5 до ТК 30, по улице Красного Урала, 2Ду700 Lк=317 м</t>
  </si>
  <si>
    <t>112</t>
  </si>
  <si>
    <t>3.1.68. Реконструкция участка теплотрассы 1 т\м СЗК от Т 29а до ТК 28, по Комсомольскому пр-ту, 2Ду700 Lк=160 м</t>
  </si>
  <si>
    <t>113</t>
  </si>
  <si>
    <t>3.1.69. Реконструкция участка теплотрассы 1 т\м СЗК от ТК 49 до ТК50, по проспекту Победы 2Ду700 Lк=300 м</t>
  </si>
  <si>
    <t>114</t>
  </si>
  <si>
    <t>3.1.70. Реконструкция участка т/м ЧТЭЦ-1 - Новороссийская от ТК-40 до ТК-42 Ду500 мм Lк=210 м,в ППУ изоляции.</t>
  </si>
  <si>
    <t>115</t>
  </si>
  <si>
    <t>3.1.71. Реконструкция участка 1т/м ТЭЦ-3 по ул.Г.Танкограда от ТК-26 до ТК -26-7 и до ТК-26-5 Ду 250 мм Lк=598 м</t>
  </si>
  <si>
    <t>116</t>
  </si>
  <si>
    <t>3.1.72. Модернизация запорной и регулирующей арматуры, в тепловых камерах и павильонах</t>
  </si>
  <si>
    <t>117</t>
  </si>
  <si>
    <t>3.1.73. Модернизация запорной и регулирующей арматуры, в тепловых камерах и павильонах</t>
  </si>
  <si>
    <t>118</t>
  </si>
  <si>
    <t>3.1.74. Модернизация запорной и регулирующей арматуры, в тепловых камерах и павильонах</t>
  </si>
  <si>
    <t>119</t>
  </si>
  <si>
    <t>3.1.75. Реконструкция теплоизоляции на трубопроводах надземной прокладки с применением ППУ</t>
  </si>
  <si>
    <t>120</t>
  </si>
  <si>
    <t>3.1.76. Реконструкция теплоизоляции на трубопроводах надземной прокладки с применением ППУ</t>
  </si>
  <si>
    <t>121</t>
  </si>
  <si>
    <t>3.1.77. Реконструкция теплоизоляции на трубопроводах надземной прокладки с применением ППУ</t>
  </si>
  <si>
    <t>122</t>
  </si>
  <si>
    <t>Мероприятия, направленные на повышение энергоэффективности в сфере теплоснабжения</t>
  </si>
  <si>
    <t>4.1. участок макот</t>
  </si>
  <si>
    <t>123</t>
  </si>
  <si>
    <t>4.2. Строительство т/м ТЭЦ-4 - СЗК</t>
  </si>
  <si>
    <t>124</t>
  </si>
  <si>
    <t>4.3. Строительство насосной №9</t>
  </si>
  <si>
    <t>125</t>
  </si>
  <si>
    <t>4.4. Объединение т/м 2, 4 в одну т/м o1000мм до т.А , Строительство т/м ТЭЦ-4 - СЗК (от р. Миасс до коллектора ТЭЦ-4)</t>
  </si>
  <si>
    <t>126</t>
  </si>
  <si>
    <t>4.5. Реконструкция участка от ТК-15 до ТК-30-55 по ул. Братьев Кашириных с увеличением диаметра с Ду 350 мм до Ду 500 мм длиной 500 м</t>
  </si>
  <si>
    <t>127</t>
  </si>
  <si>
    <t>4.6. Строительство тепловой сети диаметром Ду 500 мм длиной 600 м от ТК-30-55 до ТК-80 по ул. Братьев Кашириных</t>
  </si>
  <si>
    <t>128</t>
  </si>
  <si>
    <t>4.7. Реконструкция ПНС-7 с заменой сетевых насосов вертикального исполнения (тип исполнения in-Line) на насосы консольного исполнения</t>
  </si>
  <si>
    <t>129</t>
  </si>
  <si>
    <t>4.8. Комплексная автоматизация контура ТЭЦ-4 – СЗК - ТЭЦ-3 (в части СЗК)</t>
  </si>
  <si>
    <t>130</t>
  </si>
  <si>
    <t>4.9. Комплексная автоматизация контура ТЭЦ-4 – СЗК - ТЭЦ-3 (в части ТЭЦ-3)</t>
  </si>
  <si>
    <t>131</t>
  </si>
  <si>
    <t>4.10. Комплексная автоматизация контура ТЭЦ-4 – СЗК - ТЭЦ-3 (в части ТЭЦ-4)</t>
  </si>
  <si>
    <t>132</t>
  </si>
  <si>
    <t>4.11. Установить секционные задвижки в т. 5 т/м №2 со стороны СЗК</t>
  </si>
  <si>
    <t>133</t>
  </si>
  <si>
    <t>4.12. Установить секционные задвижки в П-1 т/м Бродокалмак со стороны ЧТЭЦ-2</t>
  </si>
  <si>
    <t>134</t>
  </si>
  <si>
    <t>4.13. Установить секционные задвижки в ТК-111 т/м №3 СЗК со стороны ТК-110 по ул. 40 лет Победы</t>
  </si>
  <si>
    <t>135</t>
  </si>
  <si>
    <t>4.14. Проекты и мероприятия по переоборудованию индивидуальных тепловых пунктов потребителей 1. ТЭЦ-2 2. ЮЗК 3. ТЭЦ-1 4. ТЭЦ-3 5. ТЭЦ-4 6. СЗК</t>
  </si>
  <si>
    <t>136</t>
  </si>
  <si>
    <t>4.15. Проекты и мероприятия по переоборудованию индивидуальных тепловых пунктов потребителей 1. ТЭЦ-2 2. ЮЗК 3. ТЭЦ-1 4. ТЭЦ-3 5. ТЭЦ-4 6. СЗК</t>
  </si>
  <si>
    <t>137</t>
  </si>
  <si>
    <t>4.16. Проекты и мероприятия по переоборудованию индивидуальных тепловых пунктов потребителей 1. ТЭЦ-2 2. ЮЗК 3. ТЭЦ-1 4. ТЭЦ-3 5. ТЭЦ-4 6. СЗК</t>
  </si>
  <si>
    <t>138</t>
  </si>
  <si>
    <t>1.1.1. Проектирование и строительство разводящих сетей для подключения перспективных приростов 92,389 Гкал/ч</t>
  </si>
  <si>
    <t>139</t>
  </si>
  <si>
    <t>1.3.1. Реконструкция участка от головных задвижек т/м ЧТПЗ до тк-8 с увеличением диаметра с Ду 700 мм на Ду 1000 мм длиной 669 м</t>
  </si>
  <si>
    <t>140</t>
  </si>
  <si>
    <t>1.3.2. Реконструкция тепловой сети от ТЭЦ-1 т/м Колющенко на участке между т.4 и т.5а с 2Ду800 мм на 2Ду1000 мм длиной 10 м (Для подключения заявителя ООО НПО "РТС")</t>
  </si>
  <si>
    <t>141</t>
  </si>
  <si>
    <t>1.3.3. Реконструкция участка тепловой сети между т.4 и т.5 на тепломагистрали ТЭЦ-1 - Колющенко с увеличением диаметра с 2Ду800 мм на 2Ду1000 мм длиной 114 м (Для подключения заявителя ОАО "РЖД")</t>
  </si>
  <si>
    <t>142</t>
  </si>
  <si>
    <t>1.3.4. Реконструкция участка т/м Колющенко от УТ-2 до точки между Т.4 и Т.5а с увеличением диаметра с Ду 800 мм на Ду 1000 мм длиной 112 м</t>
  </si>
  <si>
    <t>143</t>
  </si>
  <si>
    <t>1.3.5. Реконструкция участка т/м Колющенко от Н.О.10 до тк-8 с увеличением диаметра с Ду 800 мм на Ду 1000 мм длиной 267 м</t>
  </si>
  <si>
    <t>144</t>
  </si>
  <si>
    <t>1.3.6. Реконструкция участка от т.14-2 до УП-1 с увеличением диаметра с Ду 300 мм на Ду 500 мм длиной 160 м по ул. Сулимова</t>
  </si>
  <si>
    <t>145</t>
  </si>
  <si>
    <t>1.3.8. Реконструкция участка между ТК-17а-4/1 и ТК-17а-4/2 по ул. Монакова с увеличением диаметра с Ду 200 мм на Ду 300 мм длиной 20м</t>
  </si>
  <si>
    <t>146</t>
  </si>
  <si>
    <t>1.3.9. Реконструкция участка от тк-9 до тк-13 по ул. Колсанова с увеличением диаметра с Ду 700 мм на Ду 800 мм длиной 681 м (Снижение обратки на Красной, 40а)</t>
  </si>
  <si>
    <t>147</t>
  </si>
  <si>
    <t>1.3.10. Реконструкция участка тепломагистрали насосной №4 от забора ТЭЦ-4 до т.7 с увеличением диаметра с Ду 700 мм на Ду 800 мм длиной 307 м</t>
  </si>
  <si>
    <t>148</t>
  </si>
  <si>
    <t>1.3.11. Реконструкция участка между ТК-4 и ТК-5 по ул. Потемкина с увеличением диаметра с Ду 350 мм на Ду 500 мм длиной 132 м</t>
  </si>
  <si>
    <t>149</t>
  </si>
  <si>
    <t>1.3.12. Реконструкция участка по ул. Красного Урала от П-5 ЗАДВ. до точки между П-5 ЗАДВ. и ТК-30-2-5 с увеличением диаметра с Ду 700 мм на Ду 1000 мм длиной 230 м</t>
  </si>
  <si>
    <t>150</t>
  </si>
  <si>
    <t>1.3.13. Строительство подземной тепловой сети 2Ду50 мм от существующей тепловой камеры на тепловой сети к объекту Заявителя (ООО НПО "РТС") до ТК 17а-4/6 длиной 20 м</t>
  </si>
  <si>
    <t>151</t>
  </si>
  <si>
    <t>1.3.14. Строительство теплотрассы (перемычки) по ул. Энгельса 2Ду300 мм протяженностью 75 м от ТК 85-51 до т/трассы 2Ду700 мм</t>
  </si>
  <si>
    <t>152</t>
  </si>
  <si>
    <t>3.1.54. Реконструкция участка т/м ЧТЭЦ-1 - ЧТПЗ от ТК30-9 до ТК30-11 по ул.Суркова в ППУ изоляции Ду426 Lк=120 м</t>
  </si>
  <si>
    <t>153</t>
  </si>
  <si>
    <t>3.1.55. Реконструкция участка т/м ЧТЭЦ-1 - Новороссийская от ТК56 до ТК61 по ул. Гагарина в ППУ изоляции Ду530 Lк=400 м</t>
  </si>
  <si>
    <t>154</t>
  </si>
  <si>
    <t>3.1.56. Реконструкция участка теплотрассы 2 т\м ТЭЦ-3 от Н.О № 5 до ТК 30, по улице Красного Урала, 2Ду700 Lк=317 м</t>
  </si>
  <si>
    <t>155</t>
  </si>
  <si>
    <t>3.1.57. Реконструкция участка теплотрассы 1 т\м СЗК от Т 29а до ТК 28, по Комсомольскому пр-ту, 2Ду700 Lк=160 м</t>
  </si>
  <si>
    <t>156</t>
  </si>
  <si>
    <t>3.1.58. Реконструкция участка теплотрассы 1 т\м СЗК от ТК 49 до ТК50, по проспекту Победы 2Ду700 Lк=300 м</t>
  </si>
  <si>
    <t>157</t>
  </si>
  <si>
    <t>3.1.59. Реконструкция участка т/м ЧТЭЦ-1 - Новороссийская от ТК-40 до ТК-42 Ду500 мм Lк=210 м,в ППУ изоляции.</t>
  </si>
  <si>
    <t>158</t>
  </si>
  <si>
    <t>3.1.60. Реконструкция участка 1т/м ТЭЦ-3 по ул.Г.Танкограда от ТК-26 до ТК -26-7 и до ТК-26-5 Ду 250 мм Lк=598 м</t>
  </si>
  <si>
    <t>159</t>
  </si>
  <si>
    <t>3.1.61. Модернизация запорной и регулирующей арматуры, в тепловых камерах и павильонах</t>
  </si>
  <si>
    <t>160</t>
  </si>
  <si>
    <t>3.1.62. Модернизация запорной и регулирующей арматуры, в тепловых камерах и павильонах</t>
  </si>
  <si>
    <t>161</t>
  </si>
  <si>
    <t>3.1.63. Модернизация запорной и регулирующей арматуры, в тепловых камерах и павильонах</t>
  </si>
  <si>
    <t>162</t>
  </si>
  <si>
    <t>3.1.64. Реконструкция теплоизоляции на трубопроводах надземной прокладки с применением ППУ</t>
  </si>
  <si>
    <t>163</t>
  </si>
  <si>
    <t>3.1.65. Реконструкция теплоизоляции на трубопроводах надземной прокладки с применением ППУ</t>
  </si>
  <si>
    <t>164</t>
  </si>
  <si>
    <t>3.1.66. Реконструкция теплоизоляции на трубопроводах надземной прокладки с применением ППУ</t>
  </si>
  <si>
    <t>165</t>
  </si>
  <si>
    <t>3.1.67. Предпроектное обследование тепловых сетей с использованием метода внутритрубного диагностирования перед реконструкцией участков для АО УСТЭК-Челябинск в 2020 году.</t>
  </si>
  <si>
    <t>166</t>
  </si>
  <si>
    <t>3.1.68. Предпроектное обследование тепловых сетей с использованием метода внутритрубного диагностирования перед реконструкцией участков для АО УСТЭК-Челябинск в 2021 году.</t>
  </si>
  <si>
    <t>167</t>
  </si>
  <si>
    <t>3.1.69. Предпроектное обследование тепловых сетей с использованием метода внутритрубного диагностирования перед реконструкцией участков для АО УСТЭК-Челябинск в 2022 году.</t>
  </si>
  <si>
    <t>168</t>
  </si>
  <si>
    <t>3.1.70. Реконструкция участка 1-ой т/м ТЭЦ-3 от ТК-5а до ТК-8 2Ду350 мм Lк=310 м по ул. Горького в ППУ изоляции*</t>
  </si>
  <si>
    <t>169</t>
  </si>
  <si>
    <t>3.1.71. 4 т\м ТЭЦ-4 от т.13 до ТК15 ул.Краснознаменная Д-820мм Lк-250м в ППУ изоляции*</t>
  </si>
  <si>
    <t>170</t>
  </si>
  <si>
    <t>3.1.72. Реконструкция участка теплотрассы от ТК12 -ТК13 ул. Возмездия 2Д426мм Lk=120м в ППУ - изоляции.</t>
  </si>
  <si>
    <t>171</t>
  </si>
  <si>
    <t>Мероприятия, направленные на повышение экологической эффективности</t>
  </si>
  <si>
    <t>4.1.1. Участок макот: Строительство перемычки от отУТ-1(10м от Т.85 со стороны СЗК) от 3т/м СЗК и тепловой сетью от Т.4а до ВУ-1(МУП ЧКТС)</t>
  </si>
  <si>
    <t>172</t>
  </si>
  <si>
    <t>4.1.2. Строительство насосной ПНС №2а</t>
  </si>
  <si>
    <t>173</t>
  </si>
  <si>
    <t>4.1.5. Реконструкция участка от ТК-15 до ТК-30-55 по ул. Братьев Кашириных с увеличением диаметра с Ду 350 мм до Ду 500 мм длиной 500 м</t>
  </si>
  <si>
    <t>174</t>
  </si>
  <si>
    <t>4.1.6. Строительство тепловой сети диаметром Ду 500 мм длиной 600 м от ТК-30-55 до ТК-80 по ул. Братьев Кашириных</t>
  </si>
  <si>
    <t>175</t>
  </si>
  <si>
    <t>4.1.7. Реконструкция ПНС-7 с заменой сетевых насосов вертикального исполнения (тип исполнения in-Line) на насосы консольного исполнения</t>
  </si>
  <si>
    <t>176</t>
  </si>
  <si>
    <t>4.1.11. Установить секционные задвижки в т. 5 т/м №2 со стороны СЗК</t>
  </si>
  <si>
    <t>177</t>
  </si>
  <si>
    <t>4.1.12. Установить секционные задвижки в П-1 т/м Бродокалмак со стороны ЧТЭЦ-2</t>
  </si>
  <si>
    <t>178</t>
  </si>
  <si>
    <t>4.1.13. Установить секционные задвижки в ТК-111 т/м №3 СЗК со стороны ТК-110 по ул. 40 лет Победы</t>
  </si>
  <si>
    <t>179</t>
  </si>
  <si>
    <t>4.1.14. Проекты и мероприятия по переоборудованию индивидуальных тепловых пунктов потребителей 1. ТЭЦ-2 2. ЮЗК 3. ТЭЦ-1 4. ТЭЦ-3 5. ТЭЦ-4 6. СЗК</t>
  </si>
  <si>
    <t>180</t>
  </si>
  <si>
    <t>4.1.15. Установка общедомовых приборов учета</t>
  </si>
  <si>
    <t>181</t>
  </si>
  <si>
    <t>4.1.16. Установка общедомовых приборов учета</t>
  </si>
  <si>
    <t>182</t>
  </si>
  <si>
    <t>4.1.17. Установка узлов учета тепловой энергии, теплоносителя на границе смежных тепловых сетей (14 шт.)</t>
  </si>
  <si>
    <t>183</t>
  </si>
  <si>
    <t>3.1.8. Реконструкция III т\м СЗК от ТК-105 до ТК-109 O700мм L=365м по ул.40 лет Победы в ППУ изоляции</t>
  </si>
  <si>
    <t>184</t>
  </si>
  <si>
    <t>3.1.50. Реконструкция участка 3 т/м СЗК от ТК-112 до ТК-117, Ду700мм, Lк=394м в ППУ изоляции</t>
  </si>
  <si>
    <t>185</t>
  </si>
  <si>
    <t>3.1.73. Реконструкция тепловой сети 2Ду 325 мм от точки опуска вблизи ТК-47-7 до ТК-47-25 на территории МАУЗ ОЗП ГКБ № 8 по ул. Котина Lk = 363 м</t>
  </si>
  <si>
    <t>186</t>
  </si>
  <si>
    <t>4.1.18. Установка узлов учета тепловой энергии, теплоносителя на границе смежных тепловых сетей</t>
  </si>
  <si>
    <t>за счет платы за технологическое присоединение</t>
  </si>
  <si>
    <t>https://portal.eias.ru/Portal/DownloadPage.aspx?type=12&amp;guid=cfcbdf92-0eb4-43c1-a7e2-b76fc1ff9949</t>
  </si>
  <si>
    <t>ноябрь</t>
  </si>
  <si>
    <t>август</t>
  </si>
  <si>
    <t>Выполнение мероприятия не завершено</t>
  </si>
  <si>
    <t>Договор на СМР не заключен</t>
  </si>
  <si>
    <t>Договор на СМР заключен</t>
  </si>
  <si>
    <t>Выполнение мероприятия завершено</t>
  </si>
  <si>
    <t xml:space="preserve">Договор на ПИР не заключен </t>
  </si>
  <si>
    <t>Работы по ПИР и СМР завершены</t>
  </si>
  <si>
    <t>Работы по ПИР и СМР заверешены в полном объеме</t>
  </si>
  <si>
    <t>Договор на ПИР заключен</t>
  </si>
  <si>
    <t>Договор на ПИР заключен, договор на СМР не заключен</t>
  </si>
  <si>
    <t>Отклонение по факту выполненных СМР</t>
  </si>
  <si>
    <t>Договор на ПИР заключен, Договор на СМР не заключен</t>
  </si>
  <si>
    <t>Выполнение мероприятий завершено</t>
  </si>
  <si>
    <t>Отклонение ввиду переноса реализации мероприятия с 2023 на 2022 год</t>
  </si>
  <si>
    <t>отклонение по факту выполненных СМР</t>
  </si>
  <si>
    <t>Заключен рамочный договор на ПИР, получены исходные данные для проектирования</t>
  </si>
  <si>
    <t xml:space="preserve">Договор на ПИР и СМР заключен </t>
  </si>
  <si>
    <t xml:space="preserve">Договор на ПИР заключен </t>
  </si>
  <si>
    <t xml:space="preserve">Договор на ПИР+СМР заключен </t>
  </si>
  <si>
    <t>Выполнение мероприятия не завершено
Относительно источников финансирования: верным источником является "прибыль, направляемая на инвестиции" в сумме 18717,071181 тыс.р. без НДС</t>
  </si>
  <si>
    <t>Выполнение мероприятия не завершено
Относительно источников финансирования: верным источником является "кредиты" в сумме 18260,10101 тыс.р. без НДС</t>
  </si>
  <si>
    <t>Выполнение мероприятия не завершено
Относительно источников финансирования: верным источником является "прибыль, направляемая на инвестиции" в сумме 1119,67376 тыс.р. без НДС</t>
  </si>
  <si>
    <t>Выполнение мероприятия не завершено
Относительно источников финансирования: верным источником является "прибыль, направляемая на инвестиции" в сумме 1289,20118 тыс.р. без НДС</t>
  </si>
  <si>
    <t>О</t>
  </si>
  <si>
    <t>Во вкладке "Качество и надежность" фактические данные указаны помесячно, без нарастания.</t>
  </si>
  <si>
    <t>Выполнение мероприятия вне ИП: ПИР Изменение схемы резервного топлива ЮЗК с "Газ-Мазут" на "Газ-газ" на сумму 83,00393  тыс. руб., НДС не предусмотрен</t>
  </si>
  <si>
    <t>Выполнение мероприятия вне ИП: ПИР Изменение схемы резервного топлива СЗК с "Газ-Мазут" на "Газ-газ" на сумму 45,09497 тыс. руб., НДС не предусмотрен</t>
  </si>
  <si>
    <t>Выполнение мероприятия вне ИП: Рек-ция уч.т/м ТЭЦ-1-ЧТПЗ от коллект. до точки врез.в сущ.т/м ТЭЦ-1-ЧТПЗ м/у ОП21-ОП22 (пр.621м) на сумму 59324,93056 тыс. руб., НДС не предусмотрен</t>
  </si>
  <si>
    <t>https://portal.eias.ru/Portal/DownloadPage.aspx?type=12&amp;guid=df5ef9f3-141b-4a17-a0e2-721eb15bb0d9</t>
  </si>
  <si>
    <t>Во вкладке "ИП", столбце "DQ" фактические данные указаны нарастающим итогом за январь-декабрь 2022г.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</si>
</sst>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_-* #,##0.00[$€-1]_-;\-* #,##0.00[$€-1]_-;_-* &quot;-&quot;??[$€-1]_-"/>
    <numFmt numFmtId="170" formatCode="#,##0.0"/>
    <numFmt numFmtId="171" formatCode="#,##0.000"/>
    <numFmt numFmtId="172" formatCode="#,##0.0000"/>
    <numFmt numFmtId="173" formatCode="#,##0.00000"/>
  </numFmts>
  <fonts count="83">
    <font>
      <sz val="9"/>
      <name val="Tahoma"/>
      <family val="2"/>
      <charset val="204"/>
    </font>
    <font>
      <sz val="11"/>
      <color indexed="8"/>
      <name val="Calibri"/>
      <family val="2"/>
      <charset val="204"/>
    </font>
    <font>
      <sz val="11"/>
      <color indexed="8"/>
      <name val="Calibri"/>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11"/>
      <color indexed="8"/>
      <name val="Calibri"/>
      <family val="2"/>
      <charset val="204"/>
    </font>
    <font>
      <sz val="9"/>
      <color indexed="10"/>
      <name val="Tahoma"/>
      <family val="2"/>
      <charset val="204"/>
    </font>
    <font>
      <sz val="11"/>
      <color indexed="8"/>
      <name val="Tahoma"/>
      <family val="2"/>
      <charset val="204"/>
    </font>
    <font>
      <u/>
      <sz val="20"/>
      <color indexed="56"/>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u/>
      <sz val="9"/>
      <color indexed="12"/>
      <name val="Tahoma"/>
      <family val="2"/>
      <charset val="204"/>
    </font>
    <font>
      <sz val="10"/>
      <name val="Helv"/>
      <charset val="204"/>
    </font>
    <font>
      <sz val="8"/>
      <name val="Arial"/>
      <family val="2"/>
      <charset val="204"/>
    </font>
    <font>
      <sz val="11"/>
      <name val="Tahoma"/>
      <family val="2"/>
      <charset val="204"/>
    </font>
    <font>
      <sz val="9"/>
      <color indexed="11"/>
      <name val="Tahoma"/>
      <family val="2"/>
      <charset val="204"/>
    </font>
    <font>
      <sz val="11"/>
      <color indexed="9"/>
      <name val="Tahoma"/>
      <family val="2"/>
      <charset val="204"/>
    </font>
    <font>
      <sz val="9"/>
      <color indexed="8"/>
      <name val="Tahoma"/>
      <family val="2"/>
      <charset val="204"/>
    </font>
    <font>
      <u/>
      <sz val="9"/>
      <color indexed="62"/>
      <name val="Tahoma"/>
      <family val="2"/>
      <charset val="204"/>
    </font>
    <font>
      <sz val="11"/>
      <color indexed="22"/>
      <name val="Wingdings 2"/>
      <family val="1"/>
      <charset val="2"/>
    </font>
    <font>
      <b/>
      <sz val="9"/>
      <color indexed="8"/>
      <name val="Tahoma"/>
      <family val="2"/>
      <charset val="204"/>
    </font>
    <font>
      <sz val="9"/>
      <color indexed="81"/>
      <name val="Tahoma"/>
      <family val="2"/>
      <charset val="204"/>
    </font>
    <font>
      <sz val="11"/>
      <color indexed="55"/>
      <name val="Wingdings 2"/>
      <family val="1"/>
      <charset val="2"/>
    </font>
    <font>
      <sz val="9"/>
      <color indexed="63"/>
      <name val="Tahoma"/>
      <family val="2"/>
      <charset val="204"/>
    </font>
    <font>
      <sz val="11"/>
      <color indexed="63"/>
      <name val="Wingdings 2"/>
      <family val="1"/>
      <charset val="2"/>
    </font>
    <font>
      <b/>
      <sz val="10"/>
      <color indexed="63"/>
      <name val="Tahoma"/>
      <family val="2"/>
      <charset val="204"/>
    </font>
    <font>
      <u/>
      <sz val="9"/>
      <color rgb="FF333399"/>
      <name val="Tahoma"/>
      <family val="2"/>
      <charset val="204"/>
    </font>
    <font>
      <sz val="11"/>
      <color rgb="FF9C6500"/>
      <name val="Calibri"/>
      <family val="2"/>
      <charset val="204"/>
      <scheme val="minor"/>
    </font>
    <font>
      <sz val="11"/>
      <color theme="1"/>
      <name val="Calibri"/>
      <family val="2"/>
      <charset val="204"/>
      <scheme val="minor"/>
    </font>
    <font>
      <sz val="11"/>
      <color rgb="FF006100"/>
      <name val="Calibri"/>
      <family val="2"/>
      <charset val="204"/>
      <scheme val="minor"/>
    </font>
    <font>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0"/>
      <name val="Wingdings 2"/>
      <family val="1"/>
      <charset val="2"/>
    </font>
    <font>
      <vertAlign val="superscript"/>
      <sz val="9"/>
      <name val="Tahoma"/>
      <family val="2"/>
      <charset val="204"/>
    </font>
    <font>
      <sz val="10"/>
      <color indexed="63"/>
      <name val="Tahoma"/>
      <family val="2"/>
      <charset val="204"/>
    </font>
    <font>
      <sz val="9"/>
      <color indexed="22"/>
      <name val="Tahoma"/>
      <family val="2"/>
      <charset val="204"/>
    </font>
    <font>
      <sz val="9"/>
      <color theme="1"/>
      <name val="Tahoma"/>
      <family val="2"/>
      <charset val="204"/>
    </font>
    <font>
      <sz val="9"/>
      <color indexed="55"/>
      <name val="Tahoma"/>
      <family val="2"/>
      <charset val="204"/>
    </font>
    <font>
      <u/>
      <sz val="9"/>
      <color theme="11"/>
      <name val="Tahoma"/>
      <family val="2"/>
      <charset val="204"/>
    </font>
    <font>
      <sz val="11"/>
      <color indexed="63"/>
      <name val="Calibri"/>
      <family val="2"/>
    </font>
    <font>
      <sz val="8"/>
      <color indexed="63"/>
      <name val="Tahoma"/>
      <family val="2"/>
      <charset val="204"/>
    </font>
    <font>
      <b/>
      <sz val="8"/>
      <name val="Tahoma"/>
      <family val="2"/>
      <charset val="204"/>
    </font>
    <font>
      <sz val="8"/>
      <color indexed="9"/>
      <name val="Tahoma"/>
      <family val="2"/>
      <charset val="204"/>
    </font>
    <font>
      <sz val="8"/>
      <color rgb="FFC00000"/>
      <name val="Tahoma"/>
      <family val="2"/>
      <charset val="204"/>
    </font>
    <font>
      <vertAlign val="superscript"/>
      <sz val="9"/>
      <color indexed="63"/>
      <name val="Tahoma"/>
      <family val="2"/>
      <charset val="204"/>
    </font>
    <font>
      <sz val="10"/>
      <name val="Arial"/>
      <family val="2"/>
      <charset val="204"/>
    </font>
    <font>
      <sz val="9"/>
      <color rgb="FFFF0000"/>
      <name val="Tahoma"/>
      <family val="2"/>
      <charset val="204"/>
    </font>
    <font>
      <b/>
      <sz val="9"/>
      <color theme="0"/>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1"/>
        <bgColor indexed="64"/>
      </patternFill>
    </fill>
    <fill>
      <patternFill patternType="solid">
        <fgColor indexed="65"/>
        <bgColor indexed="64"/>
      </patternFill>
    </fill>
    <fill>
      <patternFill patternType="lightDown">
        <fgColor indexed="22"/>
      </patternFill>
    </fill>
    <fill>
      <patternFill patternType="solid">
        <fgColor rgb="FFFFEB9C"/>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lightDown">
        <fgColor indexed="22"/>
        <bgColor indexed="9"/>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top style="thin">
        <color indexed="55"/>
      </top>
      <bottom/>
      <diagonal/>
    </border>
    <border>
      <left/>
      <right/>
      <top style="thin">
        <color indexed="55"/>
      </top>
      <bottom/>
      <diagonal/>
    </border>
    <border>
      <left style="thin">
        <color indexed="23"/>
      </left>
      <right/>
      <top/>
      <bottom/>
      <diagonal/>
    </border>
    <border>
      <left/>
      <right style="thin">
        <color indexed="23"/>
      </right>
      <top/>
      <bottom/>
      <diagonal/>
    </border>
    <border>
      <left style="thin">
        <color indexed="55"/>
      </left>
      <right style="thin">
        <color indexed="55"/>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55"/>
      </left>
      <right/>
      <top/>
      <bottom/>
      <diagonal/>
    </border>
    <border>
      <left style="thin">
        <color indexed="55"/>
      </left>
      <right style="thin">
        <color indexed="55"/>
      </right>
      <top style="thin">
        <color indexed="55"/>
      </top>
      <bottom style="double">
        <color indexed="55"/>
      </bottom>
      <diagonal/>
    </border>
    <border>
      <left/>
      <right/>
      <top style="dotted">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indexed="55"/>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medium">
        <color indexed="55"/>
      </top>
      <bottom/>
      <diagonal/>
    </border>
    <border>
      <left/>
      <right/>
      <top style="medium">
        <color indexed="55"/>
      </top>
      <bottom/>
      <diagonal/>
    </border>
    <border>
      <left/>
      <right style="thin">
        <color indexed="55"/>
      </right>
      <top/>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medium">
        <color indexed="55"/>
      </top>
      <bottom/>
      <diagonal/>
    </border>
    <border>
      <left style="thin">
        <color indexed="55"/>
      </left>
      <right style="thin">
        <color indexed="55"/>
      </right>
      <top/>
      <bottom style="medium">
        <color indexed="55"/>
      </bottom>
      <diagonal/>
    </border>
  </borders>
  <cellStyleXfs count="104">
    <xf numFmtId="49" fontId="0" fillId="0" borderId="0" applyBorder="0">
      <alignment vertical="top"/>
    </xf>
    <xf numFmtId="0" fontId="4" fillId="0" borderId="0"/>
    <xf numFmtId="169" fontId="4" fillId="0" borderId="0"/>
    <xf numFmtId="0" fontId="35" fillId="0" borderId="0"/>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0" fontId="20" fillId="0" borderId="1" applyNumberFormat="0" applyAlignment="0">
      <protection locked="0"/>
    </xf>
    <xf numFmtId="168" fontId="5" fillId="0" borderId="0" applyFont="0" applyFill="0" applyBorder="0" applyAlignment="0" applyProtection="0"/>
    <xf numFmtId="0" fontId="17" fillId="0" borderId="0" applyFill="0" applyBorder="0" applyProtection="0">
      <alignment vertical="center"/>
    </xf>
    <xf numFmtId="0" fontId="18" fillId="0" borderId="0" applyNumberFormat="0" applyFill="0" applyBorder="0" applyAlignment="0" applyProtection="0">
      <alignment vertical="top"/>
      <protection locked="0"/>
    </xf>
    <xf numFmtId="0" fontId="20" fillId="3" borderId="1" applyNumberFormat="0" applyAlignment="0"/>
    <xf numFmtId="0" fontId="19"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xf numFmtId="0" fontId="17" fillId="0" borderId="0" applyFill="0" applyBorder="0" applyProtection="0">
      <alignment vertical="center"/>
    </xf>
    <xf numFmtId="0" fontId="17" fillId="0" borderId="0" applyFill="0" applyBorder="0" applyProtection="0">
      <alignment vertical="center"/>
    </xf>
    <xf numFmtId="49" fontId="37" fillId="4" borderId="2" applyNumberFormat="0">
      <alignment horizontal="center" vertical="center"/>
    </xf>
    <xf numFmtId="0" fontId="15" fillId="5" borderId="1" applyNumberFormat="0" applyAlignment="0" applyProtection="0"/>
    <xf numFmtId="0" fontId="4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2" fillId="0" borderId="0" applyBorder="0">
      <alignment horizontal="center" vertical="center" wrapText="1"/>
    </xf>
    <xf numFmtId="0" fontId="9" fillId="0" borderId="3" applyBorder="0">
      <alignment horizontal="center" vertical="center" wrapText="1"/>
    </xf>
    <xf numFmtId="4" fontId="7" fillId="2" borderId="4" applyBorder="0">
      <alignment horizontal="right"/>
    </xf>
    <xf numFmtId="49" fontId="7" fillId="0" borderId="0" applyBorder="0">
      <alignment vertical="top"/>
    </xf>
    <xf numFmtId="0" fontId="51" fillId="0" borderId="0"/>
    <xf numFmtId="0" fontId="38" fillId="6" borderId="0" applyNumberFormat="0" applyBorder="0" applyAlignment="0">
      <alignment horizontal="left" vertical="center"/>
    </xf>
    <xf numFmtId="49" fontId="40" fillId="7" borderId="0" applyBorder="0">
      <alignment vertical="top"/>
    </xf>
    <xf numFmtId="49" fontId="7" fillId="6" borderId="0" applyBorder="0">
      <alignment vertical="top"/>
    </xf>
    <xf numFmtId="49" fontId="7" fillId="0" borderId="0" applyBorder="0">
      <alignment vertical="top"/>
    </xf>
    <xf numFmtId="49" fontId="7" fillId="0" borderId="0" applyBorder="0">
      <alignment vertical="top"/>
    </xf>
    <xf numFmtId="0" fontId="1" fillId="0" borderId="0"/>
    <xf numFmtId="0" fontId="3" fillId="0" borderId="0"/>
    <xf numFmtId="49" fontId="7" fillId="0" borderId="0" applyBorder="0">
      <alignment vertical="top"/>
    </xf>
    <xf numFmtId="0" fontId="7" fillId="0" borderId="0">
      <alignment horizontal="left" vertical="center"/>
    </xf>
    <xf numFmtId="0" fontId="3" fillId="0" borderId="0"/>
    <xf numFmtId="0" fontId="3" fillId="0" borderId="0"/>
    <xf numFmtId="0" fontId="23" fillId="0" borderId="0"/>
    <xf numFmtId="0" fontId="2" fillId="0" borderId="0"/>
    <xf numFmtId="4" fontId="7" fillId="8" borderId="5" applyBorder="0">
      <alignment horizontal="right"/>
    </xf>
    <xf numFmtId="0" fontId="54" fillId="0" borderId="0" applyNumberFormat="0" applyFill="0" applyBorder="0" applyAlignment="0" applyProtection="0"/>
    <xf numFmtId="0" fontId="55" fillId="0" borderId="31" applyNumberFormat="0" applyFill="0" applyAlignment="0" applyProtection="0"/>
    <xf numFmtId="0" fontId="56" fillId="0" borderId="32" applyNumberFormat="0" applyFill="0" applyAlignment="0" applyProtection="0"/>
    <xf numFmtId="0" fontId="57" fillId="0" borderId="33" applyNumberFormat="0" applyFill="0" applyAlignment="0" applyProtection="0"/>
    <xf numFmtId="0" fontId="57" fillId="0" borderId="0" applyNumberFormat="0" applyFill="0" applyBorder="0" applyAlignment="0" applyProtection="0"/>
    <xf numFmtId="0" fontId="52" fillId="16" borderId="0" applyNumberFormat="0" applyBorder="0" applyAlignment="0" applyProtection="0"/>
    <xf numFmtId="0" fontId="58" fillId="17" borderId="0" applyNumberFormat="0" applyBorder="0" applyAlignment="0" applyProtection="0"/>
    <xf numFmtId="0" fontId="50" fillId="15" borderId="0" applyNumberFormat="0" applyBorder="0" applyAlignment="0" applyProtection="0"/>
    <xf numFmtId="0" fontId="59" fillId="18" borderId="34" applyNumberFormat="0" applyAlignment="0" applyProtection="0"/>
    <xf numFmtId="0" fontId="60" fillId="18" borderId="35" applyNumberFormat="0" applyAlignment="0" applyProtection="0"/>
    <xf numFmtId="0" fontId="61" fillId="0" borderId="36" applyNumberFormat="0" applyFill="0" applyAlignment="0" applyProtection="0"/>
    <xf numFmtId="0" fontId="62" fillId="19" borderId="37" applyNumberFormat="0" applyAlignment="0" applyProtection="0"/>
    <xf numFmtId="0" fontId="63" fillId="0" borderId="0" applyNumberFormat="0" applyFill="0" applyBorder="0" applyAlignment="0" applyProtection="0"/>
    <xf numFmtId="0" fontId="7" fillId="20" borderId="38" applyNumberFormat="0" applyFont="0" applyAlignment="0" applyProtection="0"/>
    <xf numFmtId="0" fontId="64" fillId="0" borderId="0" applyNumberFormat="0" applyFill="0" applyBorder="0" applyAlignment="0" applyProtection="0"/>
    <xf numFmtId="0" fontId="65" fillId="0" borderId="39" applyNumberFormat="0" applyFill="0" applyAlignment="0" applyProtection="0"/>
    <xf numFmtId="0" fontId="66"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66" fillId="44" borderId="0" applyNumberFormat="0" applyBorder="0" applyAlignment="0" applyProtection="0"/>
    <xf numFmtId="49" fontId="7" fillId="0" borderId="0" applyBorder="0">
      <alignment vertical="top"/>
    </xf>
    <xf numFmtId="170" fontId="7" fillId="2" borderId="0">
      <protection locked="0"/>
    </xf>
    <xf numFmtId="171" fontId="7" fillId="2" borderId="0">
      <protection locked="0"/>
    </xf>
    <xf numFmtId="172" fontId="7" fillId="2" borderId="0">
      <protection locked="0"/>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3" fillId="0" borderId="0"/>
    <xf numFmtId="49" fontId="73" fillId="0" borderId="0" applyNumberFormat="0" applyFill="0" applyBorder="0" applyAlignment="0" applyProtection="0">
      <alignment vertical="top"/>
    </xf>
    <xf numFmtId="0" fontId="74" fillId="0" borderId="0"/>
    <xf numFmtId="0" fontId="1" fillId="0" borderId="0"/>
    <xf numFmtId="0" fontId="80" fillId="0" borderId="0"/>
  </cellStyleXfs>
  <cellXfs count="454">
    <xf numFmtId="49" fontId="0" fillId="0" borderId="0" xfId="0">
      <alignment vertical="top"/>
    </xf>
    <xf numFmtId="49" fontId="7" fillId="0" borderId="0" xfId="0" applyFont="1" applyProtection="1">
      <alignment vertical="top"/>
    </xf>
    <xf numFmtId="49" fontId="0" fillId="0" borderId="0" xfId="0" applyProtection="1">
      <alignment vertical="top"/>
    </xf>
    <xf numFmtId="49" fontId="0" fillId="0" borderId="0" xfId="0" applyNumberFormat="1" applyProtection="1">
      <alignment vertical="top"/>
    </xf>
    <xf numFmtId="49" fontId="14" fillId="0" borderId="0" xfId="0" applyNumberFormat="1" applyFont="1" applyProtection="1">
      <alignment vertical="top"/>
    </xf>
    <xf numFmtId="49" fontId="7" fillId="0" borderId="0" xfId="0" applyNumberFormat="1" applyFont="1" applyAlignment="1" applyProtection="1">
      <alignment vertical="top" wrapText="1"/>
    </xf>
    <xf numFmtId="49" fontId="7" fillId="0" borderId="0" xfId="0" applyNumberFormat="1" applyFont="1" applyAlignment="1" applyProtection="1">
      <alignment vertical="center" wrapText="1"/>
    </xf>
    <xf numFmtId="49" fontId="7" fillId="0" borderId="0" xfId="43" applyFont="1" applyAlignment="1" applyProtection="1">
      <alignment vertical="center" wrapText="1"/>
    </xf>
    <xf numFmtId="49" fontId="12" fillId="0" borderId="0" xfId="43" applyFont="1" applyAlignment="1" applyProtection="1">
      <alignment vertical="center"/>
    </xf>
    <xf numFmtId="0" fontId="12" fillId="0" borderId="0" xfId="42" applyFont="1" applyAlignment="1" applyProtection="1">
      <alignment horizontal="center" vertical="center" wrapText="1"/>
    </xf>
    <xf numFmtId="0" fontId="7" fillId="0" borderId="0" xfId="42" applyFont="1" applyAlignment="1" applyProtection="1">
      <alignment vertical="center" wrapText="1"/>
    </xf>
    <xf numFmtId="0" fontId="7" fillId="0" borderId="0" xfId="42" applyFont="1" applyAlignment="1" applyProtection="1">
      <alignment horizontal="left" vertical="center" wrapText="1"/>
    </xf>
    <xf numFmtId="0" fontId="7" fillId="0" borderId="0" xfId="42" applyFont="1" applyProtection="1"/>
    <xf numFmtId="0" fontId="7" fillId="0" borderId="0" xfId="42" applyFont="1"/>
    <xf numFmtId="0" fontId="28" fillId="0" borderId="0" xfId="42" applyFont="1"/>
    <xf numFmtId="49" fontId="7" fillId="0" borderId="0" xfId="40" applyFont="1" applyProtection="1">
      <alignment vertical="top"/>
    </xf>
    <xf numFmtId="49" fontId="7" fillId="0" borderId="0" xfId="40" applyProtection="1">
      <alignment vertical="top"/>
    </xf>
    <xf numFmtId="0" fontId="12" fillId="0" borderId="0" xfId="44" applyNumberFormat="1" applyFont="1" applyFill="1" applyAlignment="1" applyProtection="1">
      <alignment vertical="center" wrapText="1"/>
    </xf>
    <xf numFmtId="0" fontId="12" fillId="0" borderId="0" xfId="44" applyFont="1" applyFill="1" applyAlignment="1" applyProtection="1">
      <alignment horizontal="left" vertical="center" wrapText="1"/>
    </xf>
    <xf numFmtId="0" fontId="12" fillId="0" borderId="0" xfId="44" applyFont="1" applyAlignment="1" applyProtection="1">
      <alignment vertical="center" wrapText="1"/>
    </xf>
    <xf numFmtId="0" fontId="12" fillId="0" borderId="0" xfId="44" applyFont="1" applyAlignment="1" applyProtection="1">
      <alignment horizontal="center" vertical="center" wrapText="1"/>
    </xf>
    <xf numFmtId="0" fontId="12" fillId="0" borderId="0" xfId="44" applyFont="1" applyFill="1" applyAlignment="1" applyProtection="1">
      <alignment vertical="center" wrapText="1"/>
    </xf>
    <xf numFmtId="0" fontId="24" fillId="0" borderId="0" xfId="44" applyFont="1" applyAlignment="1" applyProtection="1">
      <alignment vertical="center" wrapText="1"/>
    </xf>
    <xf numFmtId="0" fontId="7" fillId="7" borderId="0" xfId="44" applyFont="1" applyFill="1" applyBorder="1" applyAlignment="1" applyProtection="1">
      <alignment vertical="center" wrapText="1"/>
    </xf>
    <xf numFmtId="0" fontId="7" fillId="0" borderId="0" xfId="44" applyFont="1" applyBorder="1" applyAlignment="1" applyProtection="1">
      <alignment vertical="center" wrapText="1"/>
    </xf>
    <xf numFmtId="0" fontId="7" fillId="0" borderId="0" xfId="44" applyFont="1" applyAlignment="1" applyProtection="1">
      <alignment horizontal="center" vertical="center" wrapText="1"/>
    </xf>
    <xf numFmtId="0" fontId="7" fillId="0" borderId="0" xfId="44" applyFont="1" applyAlignment="1" applyProtection="1">
      <alignment vertical="center" wrapText="1"/>
    </xf>
    <xf numFmtId="0" fontId="29" fillId="7" borderId="0" xfId="44" applyFont="1" applyFill="1" applyBorder="1" applyAlignment="1" applyProtection="1">
      <alignment vertical="center" wrapText="1"/>
    </xf>
    <xf numFmtId="0" fontId="9" fillId="7" borderId="0" xfId="44" applyFont="1" applyFill="1" applyBorder="1" applyAlignment="1" applyProtection="1">
      <alignment vertical="center" wrapText="1"/>
    </xf>
    <xf numFmtId="0" fontId="7" fillId="7" borderId="0" xfId="44" applyFont="1" applyFill="1" applyBorder="1" applyAlignment="1" applyProtection="1">
      <alignment horizontal="right" vertical="center" wrapText="1" indent="1"/>
    </xf>
    <xf numFmtId="14" fontId="12" fillId="7" borderId="0" xfId="44" applyNumberFormat="1" applyFont="1" applyFill="1" applyBorder="1" applyAlignment="1" applyProtection="1">
      <alignment horizontal="center" vertical="center" wrapText="1"/>
    </xf>
    <xf numFmtId="0" fontId="12" fillId="7" borderId="0" xfId="44" applyNumberFormat="1" applyFont="1" applyFill="1" applyBorder="1" applyAlignment="1" applyProtection="1">
      <alignment horizontal="center" vertical="center" wrapText="1"/>
    </xf>
    <xf numFmtId="0" fontId="7" fillId="7" borderId="0" xfId="44" applyFont="1" applyFill="1" applyBorder="1" applyAlignment="1" applyProtection="1">
      <alignment horizontal="center" vertical="center" wrapText="1"/>
    </xf>
    <xf numFmtId="14" fontId="7" fillId="7" borderId="0" xfId="44" applyNumberFormat="1" applyFont="1" applyFill="1" applyBorder="1" applyAlignment="1" applyProtection="1">
      <alignment horizontal="center" vertical="center" wrapText="1"/>
    </xf>
    <xf numFmtId="0" fontId="24" fillId="0" borderId="0" xfId="44" applyFont="1" applyAlignment="1" applyProtection="1">
      <alignment horizontal="center" vertical="center" wrapText="1"/>
    </xf>
    <xf numFmtId="0" fontId="31" fillId="7" borderId="0" xfId="44" applyNumberFormat="1" applyFont="1" applyFill="1" applyBorder="1" applyAlignment="1" applyProtection="1">
      <alignment horizontal="center" vertical="center" wrapText="1"/>
    </xf>
    <xf numFmtId="0" fontId="7" fillId="7" borderId="0" xfId="44" applyNumberFormat="1" applyFont="1" applyFill="1" applyBorder="1" applyAlignment="1" applyProtection="1">
      <alignment horizontal="right" vertical="center" wrapText="1" indent="1"/>
    </xf>
    <xf numFmtId="49" fontId="7" fillId="7" borderId="0" xfId="44" applyNumberFormat="1" applyFont="1" applyFill="1" applyBorder="1" applyAlignment="1" applyProtection="1">
      <alignment horizontal="right" vertical="center" wrapText="1" indent="1"/>
    </xf>
    <xf numFmtId="0" fontId="12" fillId="0" borderId="0" xfId="44" applyFont="1" applyFill="1" applyBorder="1" applyAlignment="1" applyProtection="1">
      <alignment vertical="center" wrapText="1"/>
    </xf>
    <xf numFmtId="49" fontId="12" fillId="0" borderId="0" xfId="44" applyNumberFormat="1" applyFont="1" applyFill="1" applyBorder="1" applyAlignment="1" applyProtection="1">
      <alignment horizontal="left" vertical="center" wrapText="1"/>
    </xf>
    <xf numFmtId="49" fontId="29" fillId="7" borderId="0" xfId="44" applyNumberFormat="1" applyFont="1" applyFill="1" applyBorder="1" applyAlignment="1" applyProtection="1">
      <alignment horizontal="center" vertical="center" wrapText="1"/>
    </xf>
    <xf numFmtId="49" fontId="9" fillId="8" borderId="4" xfId="0" applyNumberFormat="1" applyFont="1" applyFill="1" applyBorder="1" applyAlignment="1" applyProtection="1">
      <alignment horizontal="center" vertical="center" wrapText="1"/>
    </xf>
    <xf numFmtId="49" fontId="0" fillId="9" borderId="0" xfId="0" applyFill="1" applyProtection="1">
      <alignment vertical="top"/>
    </xf>
    <xf numFmtId="0" fontId="7" fillId="0" borderId="0" xfId="46" applyFont="1" applyFill="1" applyAlignment="1" applyProtection="1">
      <alignment vertical="center" wrapText="1"/>
    </xf>
    <xf numFmtId="0" fontId="7" fillId="7" borderId="0" xfId="46" applyFont="1" applyFill="1" applyBorder="1" applyAlignment="1" applyProtection="1">
      <alignment vertical="center" wrapText="1"/>
    </xf>
    <xf numFmtId="0" fontId="7" fillId="7" borderId="0" xfId="46" applyFont="1" applyFill="1" applyBorder="1" applyAlignment="1" applyProtection="1">
      <alignment horizontal="right" vertical="center" wrapText="1"/>
    </xf>
    <xf numFmtId="0" fontId="7" fillId="0" borderId="0" xfId="46" applyFont="1" applyFill="1" applyBorder="1" applyAlignment="1" applyProtection="1">
      <alignment vertical="center" wrapText="1"/>
    </xf>
    <xf numFmtId="0" fontId="21" fillId="9" borderId="0" xfId="46" applyFont="1" applyFill="1" applyAlignment="1" applyProtection="1">
      <alignment vertical="center" wrapText="1"/>
    </xf>
    <xf numFmtId="0" fontId="20" fillId="0" borderId="0" xfId="31" applyFont="1" applyFill="1" applyBorder="1" applyAlignment="1" applyProtection="1">
      <alignment horizontal="center" vertical="center" wrapText="1"/>
    </xf>
    <xf numFmtId="0" fontId="21" fillId="0" borderId="0" xfId="31" applyFont="1" applyFill="1" applyBorder="1" applyAlignment="1" applyProtection="1">
      <alignment horizontal="center" vertical="center" wrapText="1"/>
    </xf>
    <xf numFmtId="0" fontId="7" fillId="10" borderId="6" xfId="31" applyFont="1" applyFill="1" applyBorder="1" applyAlignment="1" applyProtection="1">
      <alignment horizontal="left" vertical="center" indent="1"/>
    </xf>
    <xf numFmtId="0" fontId="7" fillId="10" borderId="7" xfId="31" applyFont="1" applyFill="1" applyBorder="1" applyAlignment="1" applyProtection="1">
      <alignment horizontal="left" vertical="center" wrapText="1" indent="1"/>
    </xf>
    <xf numFmtId="49" fontId="25" fillId="0" borderId="0" xfId="38" applyFont="1" applyFill="1" applyAlignment="1" applyProtection="1">
      <alignment wrapText="1"/>
    </xf>
    <xf numFmtId="49" fontId="25" fillId="0" borderId="0" xfId="38" applyFont="1" applyFill="1" applyAlignment="1" applyProtection="1">
      <alignment vertical="center" wrapText="1"/>
    </xf>
    <xf numFmtId="49" fontId="39" fillId="0" borderId="0" xfId="38" applyFont="1" applyFill="1" applyAlignment="1" applyProtection="1">
      <alignment wrapText="1"/>
    </xf>
    <xf numFmtId="0" fontId="21" fillId="0" borderId="0" xfId="38" applyNumberFormat="1" applyFont="1" applyFill="1" applyAlignment="1" applyProtection="1">
      <alignment horizontal="left" vertical="center" wrapText="1"/>
    </xf>
    <xf numFmtId="0" fontId="20" fillId="0" borderId="0" xfId="38" applyNumberFormat="1" applyFont="1" applyFill="1" applyAlignment="1" applyProtection="1">
      <alignment vertical="top"/>
    </xf>
    <xf numFmtId="49" fontId="26" fillId="0" borderId="0" xfId="38" applyFont="1" applyFill="1" applyBorder="1" applyAlignment="1" applyProtection="1">
      <alignment wrapText="1"/>
    </xf>
    <xf numFmtId="0" fontId="20" fillId="0" borderId="0" xfId="38" applyNumberFormat="1" applyFont="1" applyFill="1" applyAlignment="1" applyProtection="1">
      <alignment horizontal="left" vertical="top" wrapText="1"/>
    </xf>
    <xf numFmtId="49" fontId="7" fillId="0" borderId="0" xfId="38" applyFont="1" applyFill="1" applyAlignment="1" applyProtection="1">
      <alignment vertical="top" wrapText="1"/>
    </xf>
    <xf numFmtId="49" fontId="25" fillId="0" borderId="0" xfId="38" applyFont="1" applyFill="1" applyBorder="1" applyAlignment="1" applyProtection="1">
      <alignment wrapText="1"/>
    </xf>
    <xf numFmtId="49" fontId="16" fillId="0" borderId="8" xfId="38" applyFont="1" applyFill="1" applyBorder="1" applyAlignment="1" applyProtection="1">
      <alignment wrapText="1"/>
    </xf>
    <xf numFmtId="49" fontId="16" fillId="0" borderId="9" xfId="38" applyFont="1" applyFill="1" applyBorder="1" applyAlignment="1" applyProtection="1">
      <alignment wrapText="1"/>
    </xf>
    <xf numFmtId="49" fontId="16" fillId="0" borderId="0" xfId="38" applyFont="1" applyFill="1" applyBorder="1" applyAlignment="1" applyProtection="1">
      <alignment wrapText="1"/>
    </xf>
    <xf numFmtId="49" fontId="27" fillId="0" borderId="9" xfId="38" applyFont="1" applyFill="1" applyBorder="1" applyAlignment="1" applyProtection="1">
      <alignment vertical="center" wrapText="1"/>
    </xf>
    <xf numFmtId="49" fontId="25" fillId="0" borderId="8" xfId="38" applyFont="1" applyFill="1" applyBorder="1" applyAlignment="1" applyProtection="1">
      <alignment wrapText="1"/>
    </xf>
    <xf numFmtId="49" fontId="22" fillId="0" borderId="9" xfId="38" applyFont="1" applyFill="1" applyBorder="1" applyAlignment="1" applyProtection="1">
      <alignment horizontal="left" vertical="center" wrapText="1"/>
    </xf>
    <xf numFmtId="49" fontId="27" fillId="0" borderId="9" xfId="38" applyFont="1" applyFill="1" applyBorder="1" applyAlignment="1" applyProtection="1">
      <alignment horizontal="center" vertical="center" wrapText="1"/>
    </xf>
    <xf numFmtId="49" fontId="22" fillId="0" borderId="8" xfId="38" applyFont="1" applyFill="1" applyBorder="1" applyAlignment="1" applyProtection="1">
      <alignment horizontal="left" vertical="center" wrapText="1"/>
    </xf>
    <xf numFmtId="49" fontId="22" fillId="0" borderId="0" xfId="38" applyFont="1" applyFill="1" applyBorder="1" applyAlignment="1" applyProtection="1">
      <alignment horizontal="left" vertical="center" wrapText="1"/>
    </xf>
    <xf numFmtId="49" fontId="40" fillId="2" borderId="10" xfId="36" applyNumberFormat="1" applyFont="1" applyFill="1" applyBorder="1" applyAlignment="1" applyProtection="1">
      <alignment horizontal="center" vertical="center" wrapText="1"/>
    </xf>
    <xf numFmtId="49" fontId="16" fillId="7" borderId="0" xfId="38" applyFont="1" applyFill="1" applyBorder="1" applyAlignment="1">
      <alignment wrapText="1"/>
    </xf>
    <xf numFmtId="49" fontId="40" fillId="11" borderId="10" xfId="36" applyNumberFormat="1" applyFont="1" applyFill="1" applyBorder="1" applyAlignment="1" applyProtection="1">
      <alignment horizontal="center" vertical="center" wrapText="1"/>
    </xf>
    <xf numFmtId="49" fontId="40" fillId="8" borderId="10" xfId="36" applyNumberFormat="1" applyFont="1" applyFill="1" applyBorder="1" applyAlignment="1" applyProtection="1">
      <alignment horizontal="center" vertical="center" wrapText="1"/>
    </xf>
    <xf numFmtId="49" fontId="40" fillId="12" borderId="10" xfId="36" applyNumberFormat="1" applyFont="1" applyFill="1" applyBorder="1" applyAlignment="1" applyProtection="1">
      <alignment horizontal="center" vertical="center" wrapText="1"/>
    </xf>
    <xf numFmtId="0" fontId="20" fillId="0" borderId="0" xfId="20" applyFont="1" applyFill="1" applyBorder="1" applyAlignment="1" applyProtection="1">
      <alignment horizontal="left" vertical="top" wrapText="1"/>
    </xf>
    <xf numFmtId="0" fontId="20" fillId="0" borderId="0" xfId="20" applyFont="1" applyFill="1" applyBorder="1" applyAlignment="1" applyProtection="1">
      <alignment horizontal="right" vertical="top" wrapText="1"/>
    </xf>
    <xf numFmtId="49" fontId="16" fillId="0" borderId="0" xfId="38" applyFont="1" applyFill="1" applyBorder="1" applyAlignment="1" applyProtection="1">
      <alignment vertical="top" wrapText="1"/>
    </xf>
    <xf numFmtId="0" fontId="40" fillId="0" borderId="0" xfId="38" applyNumberFormat="1" applyFont="1" applyFill="1" applyBorder="1" applyAlignment="1" applyProtection="1">
      <alignment vertical="center" wrapText="1"/>
    </xf>
    <xf numFmtId="0" fontId="40" fillId="0" borderId="0" xfId="38" applyNumberFormat="1" applyFont="1" applyFill="1" applyBorder="1" applyAlignment="1" applyProtection="1">
      <alignment vertical="top" wrapText="1"/>
    </xf>
    <xf numFmtId="0" fontId="20" fillId="0" borderId="0" xfId="20" applyFont="1" applyFill="1" applyBorder="1" applyAlignment="1" applyProtection="1">
      <alignment horizontal="left" vertical="center" wrapText="1"/>
    </xf>
    <xf numFmtId="49" fontId="13" fillId="0" borderId="0" xfId="29" applyNumberFormat="1" applyFont="1" applyFill="1" applyBorder="1" applyAlignment="1" applyProtection="1">
      <alignment wrapText="1"/>
    </xf>
    <xf numFmtId="49" fontId="13" fillId="0" borderId="0" xfId="29" applyNumberFormat="1" applyFont="1" applyFill="1" applyBorder="1" applyAlignment="1" applyProtection="1">
      <alignment horizontal="left" wrapText="1"/>
    </xf>
    <xf numFmtId="49" fontId="16" fillId="0" borderId="0" xfId="38" applyFont="1" applyFill="1" applyBorder="1" applyAlignment="1" applyProtection="1">
      <alignment horizontal="right" wrapText="1"/>
    </xf>
    <xf numFmtId="49" fontId="25" fillId="0" borderId="11" xfId="38" applyFont="1" applyFill="1" applyBorder="1" applyAlignment="1" applyProtection="1">
      <alignment wrapText="1"/>
    </xf>
    <xf numFmtId="49" fontId="22" fillId="0" borderId="12" xfId="38" applyFont="1" applyFill="1" applyBorder="1" applyAlignment="1" applyProtection="1">
      <alignment horizontal="left" vertical="center" wrapText="1"/>
    </xf>
    <xf numFmtId="49" fontId="22" fillId="0" borderId="11" xfId="38" applyFont="1" applyFill="1" applyBorder="1" applyAlignment="1" applyProtection="1">
      <alignment horizontal="left" vertical="center" wrapText="1"/>
    </xf>
    <xf numFmtId="49" fontId="22" fillId="0" borderId="13" xfId="38" applyFont="1" applyFill="1" applyBorder="1" applyAlignment="1" applyProtection="1">
      <alignment horizontal="left" vertical="center" wrapText="1"/>
    </xf>
    <xf numFmtId="49" fontId="27" fillId="0" borderId="12" xfId="38" applyFont="1" applyFill="1" applyBorder="1" applyAlignment="1" applyProtection="1">
      <alignment vertical="center" wrapText="1"/>
    </xf>
    <xf numFmtId="49" fontId="7" fillId="0" borderId="0" xfId="39" applyNumberFormat="1" applyFont="1" applyProtection="1">
      <alignment vertical="top"/>
    </xf>
    <xf numFmtId="49" fontId="7" fillId="0" borderId="0" xfId="34" applyFont="1" applyProtection="1">
      <alignment vertical="top"/>
    </xf>
    <xf numFmtId="0" fontId="7" fillId="10" borderId="7" xfId="31" applyFont="1" applyFill="1" applyBorder="1" applyAlignment="1" applyProtection="1">
      <alignment horizontal="left" vertical="center" indent="1"/>
    </xf>
    <xf numFmtId="0" fontId="7" fillId="7" borderId="7" xfId="46" applyFont="1" applyFill="1" applyBorder="1" applyAlignment="1" applyProtection="1">
      <alignment vertical="center" wrapText="1"/>
    </xf>
    <xf numFmtId="0" fontId="7" fillId="0" borderId="14" xfId="46" applyFont="1" applyFill="1" applyBorder="1" applyAlignment="1" applyProtection="1">
      <alignment vertical="center" wrapText="1"/>
    </xf>
    <xf numFmtId="0" fontId="9" fillId="7" borderId="7" xfId="46" applyFont="1" applyFill="1" applyBorder="1" applyAlignment="1" applyProtection="1">
      <alignment horizontal="center" wrapText="1"/>
    </xf>
    <xf numFmtId="0" fontId="7" fillId="0" borderId="7" xfId="46" applyFont="1" applyFill="1" applyBorder="1" applyAlignment="1" applyProtection="1">
      <alignment vertical="center" wrapText="1"/>
    </xf>
    <xf numFmtId="0" fontId="7" fillId="7" borderId="6" xfId="46" applyFont="1" applyFill="1" applyBorder="1" applyAlignment="1" applyProtection="1">
      <alignment vertical="center" wrapText="1"/>
    </xf>
    <xf numFmtId="49" fontId="7" fillId="0" borderId="0" xfId="34">
      <alignment vertical="top"/>
    </xf>
    <xf numFmtId="0" fontId="7" fillId="13" borderId="15" xfId="42" applyFont="1" applyFill="1" applyBorder="1" applyAlignment="1">
      <alignment horizontal="center" vertical="center"/>
    </xf>
    <xf numFmtId="49" fontId="0" fillId="0" borderId="0" xfId="0" applyNumberFormat="1" applyAlignment="1" applyProtection="1">
      <alignment vertical="top" wrapText="1"/>
    </xf>
    <xf numFmtId="0" fontId="7" fillId="7" borderId="7" xfId="44" applyNumberFormat="1" applyFont="1" applyFill="1" applyBorder="1" applyAlignment="1" applyProtection="1">
      <alignment horizontal="center" vertical="center" wrapText="1"/>
    </xf>
    <xf numFmtId="0" fontId="7" fillId="0" borderId="16" xfId="44" applyFont="1" applyBorder="1" applyAlignment="1" applyProtection="1">
      <alignment vertical="center" wrapText="1"/>
    </xf>
    <xf numFmtId="0" fontId="7" fillId="7" borderId="16" xfId="44" applyFont="1" applyFill="1" applyBorder="1" applyAlignment="1" applyProtection="1">
      <alignment horizontal="center" wrapText="1"/>
    </xf>
    <xf numFmtId="0" fontId="7" fillId="0" borderId="0" xfId="44" applyFont="1" applyBorder="1" applyAlignment="1" applyProtection="1">
      <alignment horizontal="right" vertical="center"/>
    </xf>
    <xf numFmtId="0" fontId="7" fillId="7" borderId="7" xfId="44" applyFont="1" applyFill="1" applyBorder="1" applyAlignment="1" applyProtection="1">
      <alignment horizontal="right" vertical="center" wrapText="1" indent="1"/>
    </xf>
    <xf numFmtId="0" fontId="30" fillId="7" borderId="7" xfId="44" applyFont="1" applyFill="1" applyBorder="1" applyAlignment="1" applyProtection="1">
      <alignment horizontal="center" vertical="center" wrapText="1"/>
    </xf>
    <xf numFmtId="0" fontId="9" fillId="7" borderId="14" xfId="44" applyFont="1" applyFill="1" applyBorder="1" applyAlignment="1" applyProtection="1">
      <alignment vertical="center" wrapText="1"/>
    </xf>
    <xf numFmtId="0" fontId="0" fillId="8" borderId="6" xfId="44" applyFont="1" applyFill="1" applyBorder="1" applyAlignment="1" applyProtection="1">
      <alignment horizontal="center" vertical="center"/>
    </xf>
    <xf numFmtId="0" fontId="7" fillId="7" borderId="14" xfId="44" applyFont="1" applyFill="1" applyBorder="1" applyAlignment="1" applyProtection="1">
      <alignment vertical="center" wrapText="1"/>
    </xf>
    <xf numFmtId="0" fontId="7" fillId="8" borderId="6" xfId="44" applyNumberFormat="1" applyFont="1" applyFill="1" applyBorder="1" applyAlignment="1" applyProtection="1">
      <alignment horizontal="center" vertical="center"/>
    </xf>
    <xf numFmtId="49" fontId="7" fillId="12" borderId="6" xfId="44" applyNumberFormat="1" applyFont="1" applyFill="1" applyBorder="1" applyAlignment="1" applyProtection="1">
      <alignment horizontal="center" vertical="center" wrapText="1"/>
      <protection locked="0"/>
    </xf>
    <xf numFmtId="14" fontId="7" fillId="7" borderId="14" xfId="44" applyNumberFormat="1" applyFont="1" applyFill="1" applyBorder="1" applyAlignment="1" applyProtection="1">
      <alignment horizontal="center" vertical="center" wrapText="1"/>
    </xf>
    <xf numFmtId="49" fontId="7" fillId="8" borderId="6" xfId="44" applyNumberFormat="1" applyFont="1" applyFill="1" applyBorder="1" applyAlignment="1" applyProtection="1">
      <alignment horizontal="center" vertical="center" wrapText="1"/>
    </xf>
    <xf numFmtId="0" fontId="7" fillId="0" borderId="7" xfId="46" applyNumberFormat="1" applyFont="1" applyFill="1" applyBorder="1" applyAlignment="1" applyProtection="1">
      <alignment horizontal="center" vertical="center" wrapText="1"/>
    </xf>
    <xf numFmtId="0" fontId="7" fillId="8" borderId="6" xfId="46" applyNumberFormat="1" applyFont="1" applyFill="1" applyBorder="1" applyAlignment="1" applyProtection="1">
      <alignment horizontal="center" vertical="center" wrapText="1"/>
    </xf>
    <xf numFmtId="0" fontId="7" fillId="7" borderId="14" xfId="44" applyFont="1" applyFill="1" applyBorder="1" applyAlignment="1" applyProtection="1">
      <alignment horizontal="center" vertical="center" wrapText="1"/>
    </xf>
    <xf numFmtId="0" fontId="7" fillId="7" borderId="7" xfId="44" applyFont="1" applyFill="1" applyBorder="1" applyAlignment="1" applyProtection="1">
      <alignment horizontal="center" wrapText="1"/>
    </xf>
    <xf numFmtId="0" fontId="0" fillId="7" borderId="0" xfId="44" applyFont="1" applyFill="1" applyBorder="1" applyAlignment="1" applyProtection="1">
      <alignment horizontal="right" vertical="center" wrapText="1" indent="1"/>
    </xf>
    <xf numFmtId="49" fontId="40" fillId="0" borderId="0" xfId="37" applyFill="1" applyProtection="1">
      <alignment vertical="top"/>
    </xf>
    <xf numFmtId="0" fontId="7" fillId="0" borderId="7" xfId="44" applyNumberFormat="1" applyFont="1" applyFill="1" applyBorder="1" applyAlignment="1" applyProtection="1">
      <alignment horizontal="center" vertical="center" wrapText="1"/>
    </xf>
    <xf numFmtId="4" fontId="7" fillId="0" borderId="0" xfId="33" applyFont="1" applyFill="1" applyBorder="1" applyAlignment="1" applyProtection="1">
      <alignment vertical="center" wrapText="1"/>
    </xf>
    <xf numFmtId="4" fontId="9" fillId="0" borderId="0" xfId="33" applyFont="1" applyFill="1" applyBorder="1" applyAlignment="1" applyProtection="1">
      <alignment horizontal="center" vertical="center" wrapText="1"/>
    </xf>
    <xf numFmtId="0" fontId="0" fillId="14" borderId="17" xfId="46" applyFont="1" applyFill="1" applyBorder="1" applyAlignment="1" applyProtection="1">
      <alignment vertical="center" wrapText="1"/>
    </xf>
    <xf numFmtId="0" fontId="7" fillId="0" borderId="10" xfId="42" applyFont="1" applyFill="1" applyBorder="1" applyAlignment="1" applyProtection="1">
      <alignment horizontal="center" vertical="center" wrapText="1"/>
    </xf>
    <xf numFmtId="49" fontId="7" fillId="12" borderId="10" xfId="44" applyNumberFormat="1" applyFont="1" applyFill="1" applyBorder="1" applyAlignment="1" applyProtection="1">
      <alignment horizontal="center" vertical="center" wrapText="1"/>
      <protection locked="0"/>
    </xf>
    <xf numFmtId="0" fontId="7" fillId="8" borderId="6" xfId="44" applyNumberFormat="1" applyFont="1" applyFill="1" applyBorder="1" applyAlignment="1" applyProtection="1">
      <alignment horizontal="center" vertical="center" wrapText="1"/>
    </xf>
    <xf numFmtId="0" fontId="49" fillId="7" borderId="0" xfId="28" applyNumberFormat="1" applyFill="1" applyBorder="1" applyAlignment="1" applyProtection="1">
      <alignment vertical="center" wrapText="1"/>
    </xf>
    <xf numFmtId="0" fontId="1" fillId="0" borderId="0" xfId="41" applyProtection="1"/>
    <xf numFmtId="0" fontId="45" fillId="0" borderId="0" xfId="42" applyFont="1" applyAlignment="1" applyProtection="1">
      <alignment horizontal="center" vertical="center"/>
    </xf>
    <xf numFmtId="0" fontId="45" fillId="7" borderId="0" xfId="42" applyFont="1" applyFill="1" applyBorder="1" applyAlignment="1" applyProtection="1">
      <alignment horizontal="center" vertical="center"/>
    </xf>
    <xf numFmtId="49" fontId="7" fillId="0" borderId="22" xfId="42" applyNumberFormat="1" applyFont="1" applyFill="1" applyBorder="1" applyAlignment="1" applyProtection="1">
      <alignment horizontal="left" vertical="center" wrapText="1"/>
    </xf>
    <xf numFmtId="0" fontId="46" fillId="0" borderId="0" xfId="42" applyFont="1" applyProtection="1"/>
    <xf numFmtId="0" fontId="47" fillId="7" borderId="0" xfId="42" applyFont="1" applyFill="1" applyBorder="1" applyAlignment="1" applyProtection="1">
      <alignment horizontal="center" vertical="center"/>
    </xf>
    <xf numFmtId="0" fontId="48" fillId="0" borderId="7" xfId="31" applyFont="1" applyFill="1" applyBorder="1" applyAlignment="1" applyProtection="1">
      <alignment vertical="center"/>
    </xf>
    <xf numFmtId="0" fontId="51" fillId="9" borderId="0" xfId="35" applyFill="1" applyProtection="1"/>
    <xf numFmtId="0" fontId="51" fillId="0" borderId="0" xfId="35"/>
    <xf numFmtId="0" fontId="51" fillId="0" borderId="0" xfId="35" applyBorder="1"/>
    <xf numFmtId="0" fontId="46" fillId="7" borderId="17" xfId="42" applyFont="1" applyFill="1" applyBorder="1" applyAlignment="1" applyProtection="1">
      <alignment horizontal="center" vertical="center"/>
    </xf>
    <xf numFmtId="0" fontId="48" fillId="0" borderId="0" xfId="31" applyFont="1" applyFill="1" applyBorder="1" applyAlignment="1" applyProtection="1">
      <alignment vertical="center"/>
    </xf>
    <xf numFmtId="0" fontId="7" fillId="0" borderId="0" xfId="42" applyFont="1" applyBorder="1" applyProtection="1"/>
    <xf numFmtId="0" fontId="46" fillId="7" borderId="7" xfId="42" applyFont="1" applyFill="1" applyBorder="1" applyProtection="1"/>
    <xf numFmtId="0" fontId="46" fillId="7" borderId="6" xfId="46" applyFont="1" applyFill="1" applyBorder="1" applyAlignment="1" applyProtection="1">
      <alignment horizontal="center" vertical="center" wrapText="1"/>
    </xf>
    <xf numFmtId="0" fontId="46" fillId="0" borderId="22" xfId="32" applyFont="1" applyFill="1" applyBorder="1" applyAlignment="1" applyProtection="1">
      <alignment horizontal="center" vertical="center" wrapText="1"/>
    </xf>
    <xf numFmtId="0" fontId="12" fillId="7" borderId="6" xfId="42" applyFont="1" applyFill="1" applyBorder="1" applyAlignment="1" applyProtection="1">
      <alignment horizontal="center" vertical="center"/>
    </xf>
    <xf numFmtId="49" fontId="7" fillId="0" borderId="0" xfId="46" applyNumberFormat="1" applyFont="1" applyFill="1" applyBorder="1" applyAlignment="1" applyProtection="1">
      <alignment horizontal="center" vertical="center" wrapText="1"/>
    </xf>
    <xf numFmtId="0" fontId="7" fillId="0" borderId="7" xfId="44" applyFont="1" applyBorder="1" applyAlignment="1" applyProtection="1">
      <alignment vertical="center" wrapText="1"/>
    </xf>
    <xf numFmtId="0" fontId="9" fillId="0" borderId="6" xfId="46" applyFont="1" applyFill="1" applyBorder="1" applyAlignment="1" applyProtection="1">
      <alignment vertical="center" wrapText="1"/>
    </xf>
    <xf numFmtId="49" fontId="33" fillId="14" borderId="21" xfId="0" applyFont="1" applyFill="1" applyBorder="1" applyAlignment="1" applyProtection="1">
      <alignment horizontal="left" vertical="center"/>
    </xf>
    <xf numFmtId="0" fontId="20" fillId="0" borderId="0" xfId="31" applyFont="1" applyFill="1" applyBorder="1" applyAlignment="1" applyProtection="1">
      <alignment horizontal="left" vertical="center"/>
    </xf>
    <xf numFmtId="0" fontId="20" fillId="0" borderId="0" xfId="31" applyFont="1" applyFill="1" applyBorder="1" applyAlignment="1" applyProtection="1">
      <alignment vertical="center"/>
    </xf>
    <xf numFmtId="0" fontId="7" fillId="14" borderId="23" xfId="46" applyFont="1" applyFill="1" applyBorder="1" applyAlignment="1" applyProtection="1">
      <alignment vertical="center" wrapText="1"/>
    </xf>
    <xf numFmtId="49" fontId="33" fillId="14" borderId="24" xfId="0" applyFont="1" applyFill="1" applyBorder="1" applyAlignment="1" applyProtection="1">
      <alignment horizontal="center" vertical="top"/>
    </xf>
    <xf numFmtId="4" fontId="7" fillId="14" borderId="24" xfId="33" applyFont="1" applyFill="1" applyBorder="1" applyAlignment="1" applyProtection="1">
      <alignment horizontal="center" vertical="center" wrapText="1"/>
    </xf>
    <xf numFmtId="4" fontId="7" fillId="0" borderId="0" xfId="46" applyNumberFormat="1" applyFont="1" applyFill="1" applyBorder="1" applyAlignment="1" applyProtection="1">
      <alignment horizontal="right" vertical="center" wrapText="1"/>
    </xf>
    <xf numFmtId="0" fontId="0" fillId="0" borderId="6" xfId="32" applyFont="1" applyFill="1" applyBorder="1" applyAlignment="1" applyProtection="1">
      <alignment vertical="center" wrapText="1"/>
    </xf>
    <xf numFmtId="0" fontId="21" fillId="0" borderId="0" xfId="31" applyFont="1" applyFill="1" applyBorder="1" applyAlignment="1" applyProtection="1">
      <alignment horizontal="left" vertical="center"/>
    </xf>
    <xf numFmtId="0" fontId="0" fillId="0" borderId="17" xfId="46" applyFont="1" applyFill="1" applyBorder="1" applyAlignment="1" applyProtection="1">
      <alignment horizontal="left" vertical="center" wrapText="1" indent="1"/>
    </xf>
    <xf numFmtId="49" fontId="7" fillId="0" borderId="0" xfId="90">
      <alignment vertical="top"/>
    </xf>
    <xf numFmtId="14" fontId="7" fillId="8" borderId="6" xfId="44" applyNumberFormat="1" applyFont="1" applyFill="1" applyBorder="1" applyAlignment="1" applyProtection="1">
      <alignment horizontal="center" vertical="center" wrapText="1"/>
    </xf>
    <xf numFmtId="14" fontId="7" fillId="8" borderId="6" xfId="46" applyNumberFormat="1" applyFont="1" applyFill="1" applyBorder="1" applyAlignment="1" applyProtection="1">
      <alignment horizontal="center" vertical="center" wrapText="1"/>
    </xf>
    <xf numFmtId="49" fontId="7" fillId="8" borderId="10" xfId="44" applyNumberFormat="1" applyFont="1" applyFill="1" applyBorder="1" applyAlignment="1" applyProtection="1">
      <alignment horizontal="center" vertical="center" wrapText="1"/>
    </xf>
    <xf numFmtId="0" fontId="0" fillId="0" borderId="0" xfId="46" applyFont="1" applyFill="1" applyBorder="1" applyAlignment="1" applyProtection="1">
      <alignment vertical="center"/>
    </xf>
    <xf numFmtId="0" fontId="53" fillId="0" borderId="0" xfId="46" applyFont="1" applyFill="1" applyAlignment="1" applyProtection="1">
      <alignment vertical="center"/>
    </xf>
    <xf numFmtId="0" fontId="53" fillId="0" borderId="0" xfId="46" applyFont="1" applyFill="1" applyAlignment="1" applyProtection="1">
      <alignment vertical="center" wrapText="1"/>
    </xf>
    <xf numFmtId="0" fontId="53" fillId="0" borderId="14" xfId="46" applyFont="1" applyFill="1" applyBorder="1" applyAlignment="1" applyProtection="1">
      <alignment vertical="center" wrapText="1"/>
    </xf>
    <xf numFmtId="49" fontId="53" fillId="0" borderId="0" xfId="0" applyFont="1">
      <alignment vertical="top"/>
    </xf>
    <xf numFmtId="0" fontId="66" fillId="0" borderId="0" xfId="35" applyFont="1"/>
    <xf numFmtId="0" fontId="53" fillId="0" borderId="0" xfId="42" applyFont="1" applyProtection="1"/>
    <xf numFmtId="0" fontId="3" fillId="0" borderId="0" xfId="99"/>
    <xf numFmtId="0" fontId="53" fillId="0" borderId="0" xfId="44" applyFont="1" applyAlignment="1" applyProtection="1">
      <alignment vertical="center" wrapText="1"/>
    </xf>
    <xf numFmtId="0" fontId="53" fillId="0" borderId="0" xfId="44" applyFont="1" applyFill="1" applyAlignment="1" applyProtection="1">
      <alignment vertical="center"/>
    </xf>
    <xf numFmtId="0" fontId="67" fillId="0" borderId="0" xfId="44" applyFont="1" applyAlignment="1" applyProtection="1">
      <alignment vertical="center" wrapText="1"/>
    </xf>
    <xf numFmtId="49" fontId="53" fillId="0" borderId="0" xfId="44" applyNumberFormat="1" applyFont="1" applyFill="1" applyAlignment="1" applyProtection="1">
      <alignment vertical="center"/>
    </xf>
    <xf numFmtId="4" fontId="53" fillId="0" borderId="0" xfId="44" applyNumberFormat="1" applyFont="1" applyAlignment="1" applyProtection="1">
      <alignment vertical="center" wrapText="1"/>
    </xf>
    <xf numFmtId="14" fontId="7" fillId="8" borderId="10" xfId="44" applyNumberFormat="1" applyFont="1" applyFill="1" applyBorder="1" applyAlignment="1" applyProtection="1">
      <alignment horizontal="center" vertical="center" wrapText="1"/>
    </xf>
    <xf numFmtId="49" fontId="49" fillId="8" borderId="10" xfId="28" applyNumberFormat="1" applyFill="1" applyBorder="1" applyAlignment="1" applyProtection="1">
      <alignment horizontal="center" vertical="center" wrapText="1"/>
    </xf>
    <xf numFmtId="0" fontId="0" fillId="8" borderId="6" xfId="44" applyFont="1" applyFill="1" applyBorder="1" applyAlignment="1" applyProtection="1">
      <alignment horizontal="center" vertical="center" wrapText="1"/>
    </xf>
    <xf numFmtId="49" fontId="0" fillId="0" borderId="0" xfId="0" applyBorder="1">
      <alignment vertical="top"/>
    </xf>
    <xf numFmtId="0" fontId="9" fillId="0" borderId="7" xfId="46" applyFont="1" applyFill="1" applyBorder="1" applyAlignment="1" applyProtection="1">
      <alignment vertical="center" wrapText="1"/>
    </xf>
    <xf numFmtId="49" fontId="53" fillId="0" borderId="0" xfId="46" applyNumberFormat="1" applyFont="1" applyFill="1" applyAlignment="1" applyProtection="1">
      <alignment horizontal="center" vertical="center" wrapText="1"/>
    </xf>
    <xf numFmtId="0" fontId="7" fillId="0" borderId="0" xfId="46" applyFont="1" applyFill="1" applyBorder="1" applyAlignment="1" applyProtection="1">
      <alignment vertical="center"/>
    </xf>
    <xf numFmtId="0" fontId="0" fillId="8" borderId="10" xfId="44" applyNumberFormat="1" applyFont="1" applyFill="1" applyBorder="1" applyAlignment="1" applyProtection="1">
      <alignment horizontal="center" vertical="center"/>
    </xf>
    <xf numFmtId="4" fontId="9" fillId="0" borderId="6" xfId="49" applyFont="1" applyFill="1" applyBorder="1" applyAlignment="1" applyProtection="1">
      <alignment horizontal="right" vertical="center" wrapText="1"/>
    </xf>
    <xf numFmtId="0" fontId="7" fillId="0" borderId="0" xfId="46" applyFont="1" applyFill="1" applyAlignment="1" applyProtection="1">
      <alignment horizontal="left" vertical="center" wrapText="1" indent="1"/>
    </xf>
    <xf numFmtId="0" fontId="0" fillId="0" borderId="0" xfId="45" applyNumberFormat="1" applyFont="1" applyFill="1" applyBorder="1" applyAlignment="1" applyProtection="1">
      <alignment horizontal="center" vertical="center" wrapText="1"/>
    </xf>
    <xf numFmtId="49" fontId="0" fillId="0" borderId="0" xfId="0" applyFill="1" applyBorder="1">
      <alignment vertical="top"/>
    </xf>
    <xf numFmtId="4" fontId="42" fillId="0" borderId="0" xfId="46" applyNumberFormat="1" applyFont="1" applyFill="1" applyBorder="1" applyAlignment="1" applyProtection="1">
      <alignment horizontal="center" vertical="top" wrapText="1"/>
    </xf>
    <xf numFmtId="4" fontId="7" fillId="0" borderId="0" xfId="46" applyNumberFormat="1" applyFont="1" applyFill="1" applyBorder="1" applyAlignment="1" applyProtection="1">
      <alignment horizontal="center" vertical="top" wrapText="1"/>
    </xf>
    <xf numFmtId="49" fontId="0" fillId="0" borderId="0" xfId="46" applyNumberFormat="1" applyFont="1" applyFill="1" applyBorder="1" applyAlignment="1" applyProtection="1">
      <alignment horizontal="center" vertical="center" wrapText="1"/>
    </xf>
    <xf numFmtId="0" fontId="7" fillId="0" borderId="0" xfId="46" applyNumberFormat="1" applyFont="1" applyFill="1" applyBorder="1" applyAlignment="1" applyProtection="1">
      <alignment vertical="center" wrapText="1"/>
    </xf>
    <xf numFmtId="0" fontId="7" fillId="0" borderId="0" xfId="46" applyNumberFormat="1" applyFont="1" applyFill="1" applyBorder="1" applyAlignment="1" applyProtection="1">
      <alignment horizontal="center" vertical="center" wrapText="1"/>
    </xf>
    <xf numFmtId="4" fontId="7" fillId="0" borderId="0" xfId="49" applyNumberFormat="1" applyFont="1" applyFill="1" applyBorder="1" applyAlignment="1" applyProtection="1">
      <alignment horizontal="right" vertical="center" wrapText="1"/>
    </xf>
    <xf numFmtId="0" fontId="0" fillId="0" borderId="14" xfId="45" applyNumberFormat="1" applyFont="1" applyFill="1" applyBorder="1" applyAlignment="1" applyProtection="1">
      <alignment horizontal="center" vertical="center" wrapText="1"/>
    </xf>
    <xf numFmtId="0" fontId="7" fillId="8" borderId="10" xfId="44" applyNumberFormat="1" applyFont="1" applyFill="1" applyBorder="1" applyAlignment="1" applyProtection="1">
      <alignment horizontal="center" vertical="center" wrapText="1"/>
    </xf>
    <xf numFmtId="0" fontId="0" fillId="0" borderId="6" xfId="46" applyFont="1" applyFill="1" applyBorder="1" applyAlignment="1" applyProtection="1">
      <alignment horizontal="left" vertical="center" wrapText="1" indent="1"/>
    </xf>
    <xf numFmtId="0" fontId="7" fillId="0" borderId="6" xfId="46" applyFont="1" applyFill="1" applyBorder="1" applyAlignment="1" applyProtection="1">
      <alignment horizontal="left" vertical="center" wrapText="1" indent="1"/>
    </xf>
    <xf numFmtId="0" fontId="9" fillId="0" borderId="7" xfId="46" applyFont="1" applyFill="1" applyBorder="1" applyAlignment="1" applyProtection="1">
      <alignment horizontal="center" vertical="center" wrapText="1"/>
    </xf>
    <xf numFmtId="0" fontId="7" fillId="0" borderId="6" xfId="46" applyFont="1" applyFill="1" applyBorder="1" applyAlignment="1" applyProtection="1">
      <alignment vertical="center" wrapText="1"/>
    </xf>
    <xf numFmtId="49" fontId="9" fillId="0" borderId="6" xfId="46" applyNumberFormat="1" applyFont="1" applyFill="1" applyBorder="1" applyAlignment="1" applyProtection="1">
      <alignment horizontal="center" vertical="center" wrapText="1"/>
    </xf>
    <xf numFmtId="49" fontId="9" fillId="0" borderId="7" xfId="46" applyNumberFormat="1" applyFont="1" applyFill="1" applyBorder="1" applyAlignment="1" applyProtection="1">
      <alignment horizontal="center" vertical="center" wrapText="1"/>
    </xf>
    <xf numFmtId="49" fontId="0" fillId="0" borderId="6" xfId="46" applyNumberFormat="1" applyFont="1" applyFill="1" applyBorder="1" applyAlignment="1" applyProtection="1">
      <alignment horizontal="center" vertical="center" wrapText="1"/>
    </xf>
    <xf numFmtId="0" fontId="0" fillId="0" borderId="7" xfId="46" applyFont="1" applyFill="1" applyBorder="1" applyAlignment="1" applyProtection="1">
      <alignment vertical="center" wrapText="1"/>
    </xf>
    <xf numFmtId="0" fontId="0" fillId="0" borderId="6" xfId="46" applyFont="1" applyFill="1" applyBorder="1" applyAlignment="1" applyProtection="1">
      <alignment vertical="center" wrapText="1"/>
    </xf>
    <xf numFmtId="49" fontId="0" fillId="0" borderId="7" xfId="46" applyNumberFormat="1" applyFont="1" applyFill="1" applyBorder="1" applyAlignment="1" applyProtection="1">
      <alignment horizontal="center" vertical="center" wrapText="1"/>
    </xf>
    <xf numFmtId="0" fontId="7" fillId="45" borderId="14" xfId="46" applyFont="1" applyFill="1" applyBorder="1" applyAlignment="1" applyProtection="1">
      <alignment horizontal="center" vertical="center" wrapText="1"/>
    </xf>
    <xf numFmtId="0" fontId="7" fillId="45" borderId="0" xfId="46" applyFont="1" applyFill="1" applyBorder="1" applyAlignment="1" applyProtection="1">
      <alignment horizontal="center" vertical="center" wrapText="1"/>
    </xf>
    <xf numFmtId="0" fontId="7" fillId="45" borderId="0" xfId="32" applyFont="1" applyFill="1" applyBorder="1" applyAlignment="1" applyProtection="1">
      <alignment horizontal="center" vertical="center" wrapText="1"/>
    </xf>
    <xf numFmtId="0" fontId="0" fillId="45" borderId="7" xfId="32" applyFont="1" applyFill="1" applyBorder="1" applyAlignment="1" applyProtection="1">
      <alignment horizontal="center" vertical="center" wrapText="1"/>
    </xf>
    <xf numFmtId="0" fontId="0" fillId="45" borderId="0" xfId="32" applyFont="1" applyFill="1" applyBorder="1" applyAlignment="1" applyProtection="1">
      <alignment horizontal="center" vertical="center" wrapText="1"/>
    </xf>
    <xf numFmtId="0" fontId="0" fillId="0" borderId="7" xfId="46" applyFont="1" applyFill="1" applyBorder="1" applyAlignment="1" applyProtection="1">
      <alignment horizontal="left" vertical="center" wrapText="1" indent="1"/>
    </xf>
    <xf numFmtId="0" fontId="9" fillId="10" borderId="7" xfId="31" applyFont="1" applyFill="1" applyBorder="1" applyAlignment="1" applyProtection="1">
      <alignment horizontal="left" vertical="center" wrapText="1" indent="1"/>
    </xf>
    <xf numFmtId="0" fontId="7" fillId="0" borderId="7" xfId="46" applyFont="1" applyFill="1" applyBorder="1" applyAlignment="1" applyProtection="1">
      <alignment horizontal="left" vertical="center" wrapText="1" indent="1"/>
    </xf>
    <xf numFmtId="49" fontId="9" fillId="0" borderId="0" xfId="0" applyFont="1" applyFill="1" applyBorder="1" applyAlignment="1" applyProtection="1">
      <alignment horizontal="left" vertical="center"/>
    </xf>
    <xf numFmtId="0" fontId="69" fillId="0" borderId="7" xfId="31" applyFont="1" applyFill="1" applyBorder="1" applyAlignment="1" applyProtection="1">
      <alignment vertical="center"/>
    </xf>
    <xf numFmtId="49" fontId="0" fillId="0" borderId="0" xfId="0" applyNumberFormat="1" applyFont="1" applyProtection="1">
      <alignment vertical="top"/>
    </xf>
    <xf numFmtId="4" fontId="7" fillId="46" borderId="24" xfId="33" applyFont="1" applyFill="1" applyBorder="1" applyAlignment="1" applyProtection="1">
      <alignment horizontal="center" vertical="center" wrapText="1"/>
    </xf>
    <xf numFmtId="49" fontId="7" fillId="0" borderId="0" xfId="0" applyFont="1">
      <alignment vertical="top"/>
    </xf>
    <xf numFmtId="0" fontId="70" fillId="7" borderId="0" xfId="46" applyFont="1" applyFill="1" applyBorder="1" applyAlignment="1" applyProtection="1">
      <alignment horizontal="center" vertical="center" wrapText="1"/>
    </xf>
    <xf numFmtId="0" fontId="71" fillId="0" borderId="0" xfId="35" applyFont="1"/>
    <xf numFmtId="0" fontId="72" fillId="7" borderId="0" xfId="42" applyFont="1" applyFill="1" applyBorder="1" applyAlignment="1" applyProtection="1">
      <alignment horizontal="center" vertical="center"/>
    </xf>
    <xf numFmtId="0" fontId="0" fillId="7" borderId="0" xfId="46" applyFont="1" applyFill="1" applyBorder="1" applyAlignment="1" applyProtection="1">
      <alignment vertical="center"/>
    </xf>
    <xf numFmtId="49" fontId="49" fillId="12" borderId="10" xfId="28" applyNumberFormat="1" applyFill="1" applyBorder="1" applyAlignment="1" applyProtection="1">
      <alignment horizontal="center" vertical="center" wrapText="1"/>
      <protection locked="0"/>
    </xf>
    <xf numFmtId="0" fontId="75" fillId="0" borderId="0" xfId="101" applyFont="1"/>
    <xf numFmtId="0" fontId="75" fillId="0" borderId="0" xfId="101" applyFont="1" applyBorder="1"/>
    <xf numFmtId="0" fontId="76" fillId="0" borderId="0" xfId="102" applyFont="1" applyFill="1" applyBorder="1" applyAlignment="1">
      <alignment vertical="center"/>
    </xf>
    <xf numFmtId="49" fontId="77" fillId="0" borderId="7" xfId="101" applyNumberFormat="1" applyFont="1" applyFill="1" applyBorder="1" applyAlignment="1" applyProtection="1">
      <alignment horizontal="center" vertical="center" wrapText="1" readingOrder="1"/>
    </xf>
    <xf numFmtId="0" fontId="75" fillId="0" borderId="17" xfId="101" applyFont="1" applyFill="1" applyBorder="1" applyAlignment="1" applyProtection="1">
      <alignment horizontal="left" vertical="center" wrapText="1" indent="1"/>
    </xf>
    <xf numFmtId="49" fontId="10" fillId="8" borderId="17" xfId="45" applyNumberFormat="1" applyFont="1" applyFill="1" applyBorder="1" applyAlignment="1" applyProtection="1">
      <alignment horizontal="left" vertical="center" wrapText="1"/>
    </xf>
    <xf numFmtId="49" fontId="53" fillId="0" borderId="0" xfId="0" applyFont="1" applyBorder="1" applyProtection="1">
      <alignment vertical="top"/>
    </xf>
    <xf numFmtId="0" fontId="75" fillId="14" borderId="21" xfId="101" applyFont="1" applyFill="1" applyBorder="1" applyAlignment="1" applyProtection="1">
      <alignment vertical="center"/>
    </xf>
    <xf numFmtId="0" fontId="75" fillId="0" borderId="7" xfId="101" applyFont="1" applyBorder="1"/>
    <xf numFmtId="49" fontId="75" fillId="0" borderId="0" xfId="101" applyNumberFormat="1" applyFont="1" applyFill="1" applyAlignment="1">
      <alignment wrapText="1"/>
    </xf>
    <xf numFmtId="0" fontId="78" fillId="0" borderId="0" xfId="101" applyFont="1" applyFill="1"/>
    <xf numFmtId="0" fontId="75" fillId="0" borderId="0" xfId="101" applyFont="1" applyFill="1"/>
    <xf numFmtId="0" fontId="79" fillId="0" borderId="0" xfId="101" applyFont="1" applyAlignment="1">
      <alignment horizontal="right" vertical="center"/>
    </xf>
    <xf numFmtId="0" fontId="7" fillId="0" borderId="0" xfId="46" applyFont="1" applyFill="1" applyAlignment="1" applyProtection="1">
      <alignment horizontal="left" vertical="center" wrapText="1"/>
    </xf>
    <xf numFmtId="0" fontId="75" fillId="49" borderId="17" xfId="101" applyFont="1" applyFill="1" applyBorder="1" applyAlignment="1">
      <alignment horizontal="center" vertical="center" wrapText="1"/>
    </xf>
    <xf numFmtId="49" fontId="75" fillId="48" borderId="17" xfId="101" applyNumberFormat="1" applyFont="1" applyFill="1" applyBorder="1" applyAlignment="1" applyProtection="1">
      <alignment horizontal="center" vertical="center" wrapText="1" readingOrder="1"/>
    </xf>
    <xf numFmtId="0" fontId="75" fillId="49" borderId="17" xfId="101" applyFont="1" applyFill="1" applyBorder="1" applyAlignment="1">
      <alignment horizontal="center" vertical="center" wrapText="1"/>
    </xf>
    <xf numFmtId="0" fontId="7" fillId="12" borderId="10" xfId="44" applyNumberFormat="1" applyFont="1" applyFill="1" applyBorder="1" applyAlignment="1" applyProtection="1">
      <alignment horizontal="center" vertical="center" wrapText="1"/>
      <protection locked="0"/>
    </xf>
    <xf numFmtId="0" fontId="75" fillId="48" borderId="6" xfId="101" applyNumberFormat="1" applyFont="1" applyFill="1" applyBorder="1" applyAlignment="1" applyProtection="1">
      <alignment horizontal="center" vertical="center" wrapText="1" readingOrder="1"/>
    </xf>
    <xf numFmtId="0" fontId="75" fillId="49" borderId="6" xfId="101" applyNumberFormat="1" applyFont="1" applyFill="1" applyBorder="1" applyAlignment="1" applyProtection="1">
      <alignment horizontal="center" vertical="center" wrapText="1" readingOrder="1"/>
    </xf>
    <xf numFmtId="0" fontId="75" fillId="49" borderId="10" xfId="101" applyFont="1" applyFill="1" applyBorder="1" applyAlignment="1">
      <alignment horizontal="center" vertical="center" wrapText="1"/>
    </xf>
    <xf numFmtId="0" fontId="75" fillId="49" borderId="22" xfId="101" applyNumberFormat="1" applyFont="1" applyFill="1" applyBorder="1" applyAlignment="1" applyProtection="1">
      <alignment horizontal="center" vertical="center" wrapText="1" readingOrder="1"/>
    </xf>
    <xf numFmtId="49" fontId="77" fillId="0" borderId="27" xfId="101" applyNumberFormat="1" applyFont="1" applyFill="1" applyBorder="1" applyAlignment="1" applyProtection="1">
      <alignment horizontal="center" vertical="center" wrapText="1" readingOrder="1"/>
    </xf>
    <xf numFmtId="0" fontId="75" fillId="14" borderId="17" xfId="101" applyFont="1" applyFill="1" applyBorder="1" applyAlignment="1" applyProtection="1">
      <alignment vertical="center"/>
    </xf>
    <xf numFmtId="0" fontId="75" fillId="14" borderId="18" xfId="101" applyFont="1" applyFill="1" applyBorder="1" applyAlignment="1" applyProtection="1">
      <alignment vertical="center"/>
    </xf>
    <xf numFmtId="0" fontId="7" fillId="7" borderId="25" xfId="44" applyFont="1" applyFill="1" applyBorder="1" applyAlignment="1" applyProtection="1">
      <alignment horizontal="right" vertical="center" wrapText="1" indent="1"/>
    </xf>
    <xf numFmtId="4" fontId="75" fillId="8" borderId="17" xfId="101" applyNumberFormat="1" applyFont="1" applyFill="1" applyBorder="1" applyAlignment="1" applyProtection="1">
      <alignment horizontal="right" vertical="center"/>
    </xf>
    <xf numFmtId="0" fontId="0" fillId="7" borderId="25" xfId="44" applyFont="1" applyFill="1" applyBorder="1" applyAlignment="1" applyProtection="1">
      <alignment horizontal="right" vertical="center" wrapText="1" indent="1"/>
    </xf>
    <xf numFmtId="0" fontId="7" fillId="50" borderId="17" xfId="46" applyFont="1" applyFill="1" applyBorder="1" applyAlignment="1" applyProtection="1">
      <alignment horizontal="center" vertical="center" wrapText="1"/>
    </xf>
    <xf numFmtId="0" fontId="0" fillId="50" borderId="18" xfId="32" applyFont="1" applyFill="1" applyBorder="1" applyAlignment="1" applyProtection="1">
      <alignment horizontal="center" vertical="center" wrapText="1"/>
    </xf>
    <xf numFmtId="49" fontId="0" fillId="0" borderId="17" xfId="46" applyNumberFormat="1" applyFont="1" applyFill="1" applyBorder="1" applyAlignment="1" applyProtection="1">
      <alignment horizontal="center" vertical="center" wrapText="1"/>
    </xf>
    <xf numFmtId="0" fontId="9" fillId="50" borderId="18" xfId="31" applyFont="1" applyFill="1" applyBorder="1" applyAlignment="1" applyProtection="1">
      <alignment horizontal="left" vertical="center" wrapText="1" indent="1"/>
    </xf>
    <xf numFmtId="1" fontId="0" fillId="0" borderId="0" xfId="0" applyNumberFormat="1" applyFont="1" applyProtection="1">
      <alignment vertical="top"/>
    </xf>
    <xf numFmtId="4" fontId="9" fillId="0" borderId="17" xfId="49" applyFont="1" applyFill="1" applyBorder="1" applyAlignment="1" applyProtection="1">
      <alignment horizontal="center" vertical="center" wrapText="1"/>
    </xf>
    <xf numFmtId="4" fontId="9" fillId="0" borderId="10" xfId="49" applyFont="1" applyFill="1" applyBorder="1" applyAlignment="1" applyProtection="1">
      <alignment horizontal="center" vertical="center" wrapText="1"/>
    </xf>
    <xf numFmtId="49" fontId="40" fillId="0" borderId="10" xfId="103" applyNumberFormat="1" applyFont="1" applyFill="1" applyBorder="1" applyAlignment="1" applyProtection="1">
      <alignment horizontal="center" vertical="center" wrapText="1"/>
    </xf>
    <xf numFmtId="173" fontId="9" fillId="8" borderId="6" xfId="49" applyNumberFormat="1" applyFont="1" applyBorder="1" applyAlignment="1" applyProtection="1">
      <alignment horizontal="right" vertical="center" wrapText="1"/>
    </xf>
    <xf numFmtId="173" fontId="9" fillId="8" borderId="6" xfId="33" applyNumberFormat="1" applyFont="1" applyFill="1" applyBorder="1" applyAlignment="1" applyProtection="1">
      <alignment horizontal="right" vertical="center" wrapText="1"/>
    </xf>
    <xf numFmtId="173" fontId="7" fillId="8" borderId="6" xfId="33" applyNumberFormat="1" applyFont="1" applyFill="1" applyBorder="1" applyAlignment="1" applyProtection="1">
      <alignment horizontal="right" vertical="center" wrapText="1"/>
    </xf>
    <xf numFmtId="173" fontId="7" fillId="8" borderId="6" xfId="49" applyNumberFormat="1" applyFont="1" applyFill="1" applyBorder="1" applyAlignment="1" applyProtection="1">
      <alignment horizontal="right" vertical="center" wrapText="1"/>
    </xf>
    <xf numFmtId="0" fontId="7" fillId="0" borderId="0" xfId="42" applyFont="1" applyAlignment="1" applyProtection="1"/>
    <xf numFmtId="173" fontId="0" fillId="50" borderId="18" xfId="32" applyNumberFormat="1" applyFont="1" applyFill="1" applyBorder="1" applyAlignment="1" applyProtection="1">
      <alignment horizontal="center" vertical="center" wrapText="1"/>
    </xf>
    <xf numFmtId="173" fontId="7" fillId="8" borderId="17" xfId="33" applyNumberFormat="1" applyFont="1" applyFill="1" applyBorder="1" applyAlignment="1" applyProtection="1">
      <alignment horizontal="right" vertical="center" wrapText="1"/>
    </xf>
    <xf numFmtId="0" fontId="81" fillId="0" borderId="0" xfId="46" applyFont="1" applyFill="1" applyAlignment="1" applyProtection="1">
      <alignment vertical="center" wrapText="1"/>
    </xf>
    <xf numFmtId="0" fontId="81" fillId="0" borderId="0" xfId="46" applyFont="1" applyFill="1" applyAlignment="1" applyProtection="1">
      <alignment vertical="center"/>
    </xf>
    <xf numFmtId="0" fontId="7" fillId="0" borderId="0" xfId="46" applyFont="1" applyFill="1" applyAlignment="1" applyProtection="1">
      <alignment vertical="center"/>
    </xf>
    <xf numFmtId="4" fontId="7" fillId="0" borderId="0" xfId="33" applyFont="1" applyFill="1" applyBorder="1" applyAlignment="1" applyProtection="1">
      <alignment horizontal="center" vertical="center" wrapText="1"/>
    </xf>
    <xf numFmtId="0" fontId="53" fillId="0" borderId="14" xfId="32" applyFont="1" applyFill="1" applyBorder="1" applyAlignment="1" applyProtection="1">
      <alignment vertical="center" wrapText="1"/>
    </xf>
    <xf numFmtId="0" fontId="53" fillId="0" borderId="14" xfId="32" applyFont="1" applyFill="1" applyBorder="1" applyAlignment="1" applyProtection="1">
      <alignment horizontal="center" vertical="center" wrapText="1"/>
    </xf>
    <xf numFmtId="173" fontId="82" fillId="0" borderId="14" xfId="49" applyNumberFormat="1" applyFont="1" applyFill="1" applyBorder="1" applyAlignment="1" applyProtection="1">
      <alignment horizontal="right" vertical="center" wrapText="1"/>
    </xf>
    <xf numFmtId="173" fontId="53" fillId="0" borderId="14" xfId="49" applyNumberFormat="1" applyFont="1" applyFill="1" applyBorder="1" applyAlignment="1" applyProtection="1">
      <alignment horizontal="right" vertical="center" wrapText="1"/>
    </xf>
    <xf numFmtId="173" fontId="53" fillId="0" borderId="14" xfId="32" applyNumberFormat="1" applyFont="1" applyFill="1" applyBorder="1" applyAlignment="1" applyProtection="1">
      <alignment horizontal="center" vertical="center" wrapText="1"/>
    </xf>
    <xf numFmtId="0" fontId="10" fillId="0" borderId="0" xfId="102" applyFont="1" applyFill="1" applyBorder="1" applyAlignment="1">
      <alignment vertical="center"/>
    </xf>
    <xf numFmtId="0" fontId="0" fillId="0" borderId="6" xfId="32" applyFont="1" applyFill="1" applyBorder="1" applyAlignment="1" applyProtection="1">
      <alignment horizontal="center" vertical="center" wrapText="1"/>
    </xf>
    <xf numFmtId="0" fontId="75" fillId="49" borderId="17" xfId="101" applyFont="1" applyFill="1" applyBorder="1" applyAlignment="1">
      <alignment horizontal="center" vertical="center" wrapText="1"/>
    </xf>
    <xf numFmtId="49" fontId="0" fillId="0" borderId="6" xfId="0" applyFill="1" applyBorder="1" applyAlignment="1" applyProtection="1">
      <alignment horizontal="center" vertical="center" wrapText="1"/>
    </xf>
    <xf numFmtId="0" fontId="0" fillId="0" borderId="6" xfId="46" applyFont="1" applyFill="1" applyBorder="1" applyAlignment="1" applyProtection="1">
      <alignment horizontal="center" vertical="center" wrapText="1"/>
    </xf>
    <xf numFmtId="0" fontId="0" fillId="0" borderId="6" xfId="32" applyFont="1" applyFill="1" applyBorder="1" applyAlignment="1" applyProtection="1">
      <alignment horizontal="center" vertical="center" wrapText="1"/>
    </xf>
    <xf numFmtId="0" fontId="0" fillId="0" borderId="14" xfId="32" applyFont="1" applyFill="1" applyBorder="1" applyAlignment="1" applyProtection="1">
      <alignment horizontal="center" vertical="center" wrapText="1"/>
    </xf>
    <xf numFmtId="0" fontId="7" fillId="7" borderId="14" xfId="46" applyFont="1" applyFill="1" applyBorder="1" applyAlignment="1" applyProtection="1">
      <alignment horizontal="center" vertical="center" wrapText="1"/>
    </xf>
    <xf numFmtId="0" fontId="7" fillId="7" borderId="0" xfId="46" applyFont="1" applyFill="1" applyBorder="1" applyAlignment="1" applyProtection="1">
      <alignment horizontal="center" vertical="center" wrapText="1"/>
    </xf>
    <xf numFmtId="49" fontId="7" fillId="7" borderId="23" xfId="46" applyNumberFormat="1" applyFont="1" applyFill="1" applyBorder="1" applyAlignment="1" applyProtection="1">
      <alignment horizontal="left" vertical="center" wrapText="1"/>
    </xf>
    <xf numFmtId="49" fontId="7" fillId="7" borderId="14" xfId="46" applyNumberFormat="1" applyFont="1" applyFill="1" applyBorder="1" applyAlignment="1" applyProtection="1">
      <alignment horizontal="left" vertical="center" wrapText="1"/>
    </xf>
    <xf numFmtId="49" fontId="7" fillId="12" borderId="14" xfId="46" applyNumberFormat="1" applyFont="1" applyFill="1" applyBorder="1" applyAlignment="1" applyProtection="1">
      <alignment horizontal="center" vertical="center" wrapText="1"/>
      <protection locked="0"/>
    </xf>
    <xf numFmtId="0" fontId="20" fillId="0" borderId="0" xfId="31" applyFont="1" applyFill="1" applyBorder="1" applyAlignment="1" applyProtection="1">
      <alignment vertical="center" wrapText="1"/>
    </xf>
    <xf numFmtId="0" fontId="10" fillId="0" borderId="0" xfId="101" applyFont="1"/>
    <xf numFmtId="49" fontId="7" fillId="0" borderId="0" xfId="103" applyNumberFormat="1" applyFont="1" applyFill="1" applyBorder="1" applyAlignment="1" applyProtection="1">
      <alignment horizontal="center" vertical="center" wrapText="1"/>
    </xf>
    <xf numFmtId="173" fontId="0" fillId="50" borderId="21" xfId="32" applyNumberFormat="1" applyFont="1" applyFill="1" applyBorder="1" applyAlignment="1" applyProtection="1">
      <alignment horizontal="center" vertical="center" wrapText="1"/>
    </xf>
    <xf numFmtId="0" fontId="7" fillId="0" borderId="0" xfId="46" applyFont="1" applyFill="1" applyBorder="1" applyAlignment="1" applyProtection="1">
      <alignment horizontal="left" vertical="center" wrapText="1" indent="1"/>
    </xf>
    <xf numFmtId="49" fontId="40" fillId="9" borderId="6" xfId="103" applyNumberFormat="1" applyFont="1" applyFill="1" applyBorder="1" applyAlignment="1" applyProtection="1">
      <alignment horizontal="center" vertical="center" wrapText="1"/>
    </xf>
    <xf numFmtId="49" fontId="40" fillId="51" borderId="6" xfId="103" applyNumberFormat="1" applyFont="1" applyFill="1" applyBorder="1" applyAlignment="1" applyProtection="1">
      <alignment horizontal="center" vertical="center" wrapText="1"/>
    </xf>
    <xf numFmtId="0" fontId="0" fillId="0" borderId="7" xfId="0" applyNumberFormat="1" applyBorder="1" applyAlignment="1">
      <alignment horizontal="center" vertical="center"/>
    </xf>
    <xf numFmtId="49" fontId="40" fillId="0" borderId="6" xfId="103" applyNumberFormat="1" applyFont="1" applyFill="1" applyBorder="1" applyAlignment="1" applyProtection="1">
      <alignment horizontal="center" vertical="center" wrapText="1"/>
    </xf>
    <xf numFmtId="173" fontId="0" fillId="45" borderId="0" xfId="32" applyNumberFormat="1" applyFont="1" applyFill="1" applyBorder="1" applyAlignment="1" applyProtection="1">
      <alignment horizontal="center" vertical="center" wrapText="1"/>
    </xf>
    <xf numFmtId="173" fontId="0" fillId="45" borderId="7" xfId="32" applyNumberFormat="1" applyFont="1" applyFill="1" applyBorder="1" applyAlignment="1" applyProtection="1">
      <alignment horizontal="center" vertical="center" wrapText="1"/>
    </xf>
    <xf numFmtId="0" fontId="7" fillId="7" borderId="14" xfId="46" applyFont="1" applyFill="1" applyBorder="1" applyAlignment="1" applyProtection="1">
      <alignment vertical="center" wrapText="1"/>
    </xf>
    <xf numFmtId="0" fontId="20" fillId="0" borderId="6" xfId="31" applyFont="1" applyFill="1" applyBorder="1" applyAlignment="1" applyProtection="1">
      <alignment horizontal="left" vertical="center"/>
    </xf>
    <xf numFmtId="0" fontId="20" fillId="0" borderId="7" xfId="31" applyFont="1" applyFill="1" applyBorder="1" applyAlignment="1" applyProtection="1">
      <alignment vertical="center"/>
    </xf>
    <xf numFmtId="0" fontId="0" fillId="0" borderId="7" xfId="46" applyFont="1" applyFill="1" applyBorder="1" applyAlignment="1" applyProtection="1">
      <alignment vertical="center"/>
    </xf>
    <xf numFmtId="0" fontId="20" fillId="0" borderId="7" xfId="31" applyFont="1" applyFill="1" applyBorder="1" applyAlignment="1" applyProtection="1">
      <alignment horizontal="center" vertical="center" wrapText="1"/>
    </xf>
    <xf numFmtId="0" fontId="20" fillId="0" borderId="7" xfId="31" applyFont="1" applyFill="1" applyBorder="1" applyAlignment="1" applyProtection="1">
      <alignment vertical="center" wrapText="1"/>
    </xf>
    <xf numFmtId="0" fontId="20" fillId="0" borderId="6" xfId="31" applyFont="1" applyFill="1" applyBorder="1" applyAlignment="1" applyProtection="1">
      <alignment horizontal="center" vertical="center" wrapText="1"/>
    </xf>
    <xf numFmtId="49" fontId="0" fillId="0" borderId="7" xfId="0" applyBorder="1">
      <alignment vertical="top"/>
    </xf>
    <xf numFmtId="0" fontId="7" fillId="0" borderId="23" xfId="46" applyFont="1" applyFill="1" applyBorder="1" applyAlignment="1" applyProtection="1">
      <alignment vertical="center" wrapText="1"/>
    </xf>
    <xf numFmtId="0" fontId="7" fillId="0" borderId="24" xfId="46" applyFont="1" applyFill="1" applyBorder="1" applyAlignment="1" applyProtection="1">
      <alignment vertical="center" wrapText="1"/>
    </xf>
    <xf numFmtId="0" fontId="0" fillId="0" borderId="6" xfId="46" applyFont="1" applyFill="1" applyBorder="1" applyAlignment="1" applyProtection="1">
      <alignment horizontal="left" vertical="center" indent="1"/>
    </xf>
    <xf numFmtId="0" fontId="53" fillId="0" borderId="7" xfId="46" applyFont="1" applyFill="1" applyBorder="1" applyAlignment="1" applyProtection="1">
      <alignment horizontal="left" vertical="center" indent="1"/>
    </xf>
    <xf numFmtId="0" fontId="7" fillId="0" borderId="7" xfId="46" applyFont="1" applyFill="1" applyBorder="1" applyAlignment="1" applyProtection="1">
      <alignment vertical="center"/>
    </xf>
    <xf numFmtId="49" fontId="7" fillId="0" borderId="6" xfId="46" applyNumberFormat="1" applyFont="1" applyFill="1" applyBorder="1" applyAlignment="1" applyProtection="1">
      <alignment horizontal="center" vertical="center" wrapText="1"/>
    </xf>
    <xf numFmtId="0" fontId="7" fillId="0" borderId="6" xfId="46" applyNumberFormat="1" applyFont="1" applyFill="1" applyBorder="1" applyAlignment="1" applyProtection="1">
      <alignment vertical="center" wrapText="1"/>
    </xf>
    <xf numFmtId="0" fontId="7" fillId="0" borderId="6" xfId="46" applyNumberFormat="1" applyFont="1" applyFill="1" applyBorder="1" applyAlignment="1" applyProtection="1">
      <alignment horizontal="center" vertical="center" wrapText="1"/>
    </xf>
    <xf numFmtId="173" fontId="7" fillId="2" borderId="6" xfId="46" applyNumberFormat="1" applyFont="1" applyFill="1" applyBorder="1" applyAlignment="1" applyProtection="1">
      <alignment vertical="center" wrapText="1"/>
      <protection locked="0"/>
    </xf>
    <xf numFmtId="49" fontId="7" fillId="2" borderId="6" xfId="46" applyNumberFormat="1" applyFont="1" applyFill="1" applyBorder="1" applyAlignment="1" applyProtection="1">
      <alignment vertical="center" wrapText="1"/>
      <protection locked="0"/>
    </xf>
    <xf numFmtId="49" fontId="49" fillId="0" borderId="6" xfId="28" applyNumberFormat="1" applyFill="1" applyBorder="1" applyAlignment="1" applyProtection="1">
      <alignment horizontal="center" vertical="center" wrapText="1"/>
    </xf>
    <xf numFmtId="49" fontId="33" fillId="14" borderId="6" xfId="0" applyFont="1" applyFill="1" applyBorder="1" applyAlignment="1" applyProtection="1">
      <alignment horizontal="center" vertical="top" wrapText="1"/>
    </xf>
    <xf numFmtId="49" fontId="33" fillId="14" borderId="7" xfId="0" applyFont="1" applyFill="1" applyBorder="1" applyAlignment="1" applyProtection="1">
      <alignment horizontal="center" vertical="top" wrapText="1"/>
    </xf>
    <xf numFmtId="49" fontId="33" fillId="14" borderId="7" xfId="0" applyFont="1" applyFill="1" applyBorder="1" applyAlignment="1" applyProtection="1">
      <alignment horizontal="center" vertical="center"/>
    </xf>
    <xf numFmtId="49" fontId="33" fillId="14" borderId="7" xfId="0" applyFont="1" applyFill="1" applyBorder="1" applyAlignment="1" applyProtection="1">
      <alignment horizontal="center" vertical="center" wrapText="1"/>
    </xf>
    <xf numFmtId="4" fontId="7" fillId="14" borderId="7" xfId="33" applyFont="1" applyFill="1" applyBorder="1" applyAlignment="1" applyProtection="1">
      <alignment horizontal="center" vertical="center" wrapText="1"/>
    </xf>
    <xf numFmtId="49" fontId="0" fillId="0" borderId="24" xfId="0" applyBorder="1">
      <alignment vertical="top"/>
    </xf>
    <xf numFmtId="0" fontId="51" fillId="0" borderId="7" xfId="35" applyBorder="1"/>
    <xf numFmtId="49" fontId="46" fillId="2" borderId="17" xfId="42" applyNumberFormat="1" applyFont="1" applyFill="1" applyBorder="1" applyAlignment="1" applyProtection="1">
      <alignment horizontal="left" vertical="center" wrapText="1"/>
      <protection locked="0"/>
    </xf>
    <xf numFmtId="0" fontId="7" fillId="0" borderId="14" xfId="42" applyFont="1" applyBorder="1" applyProtection="1"/>
    <xf numFmtId="173" fontId="7" fillId="0" borderId="6" xfId="46" applyNumberFormat="1" applyFont="1" applyFill="1" applyBorder="1" applyAlignment="1" applyProtection="1">
      <alignment vertical="center" wrapText="1"/>
    </xf>
    <xf numFmtId="49" fontId="0" fillId="0" borderId="0" xfId="103" applyNumberFormat="1" applyFont="1" applyFill="1" applyBorder="1" applyAlignment="1" applyProtection="1">
      <alignment horizontal="center" vertical="center" wrapText="1"/>
    </xf>
    <xf numFmtId="0" fontId="0" fillId="7" borderId="7" xfId="46" applyFont="1" applyFill="1" applyBorder="1" applyAlignment="1" applyProtection="1">
      <alignment vertical="center" wrapText="1"/>
    </xf>
    <xf numFmtId="0" fontId="0" fillId="0" borderId="10" xfId="46" applyFont="1" applyFill="1" applyBorder="1" applyAlignment="1" applyProtection="1">
      <alignment horizontal="center" vertical="center" wrapText="1"/>
    </xf>
    <xf numFmtId="49" fontId="0" fillId="0" borderId="20" xfId="0" applyBorder="1">
      <alignment vertical="top"/>
    </xf>
    <xf numFmtId="173" fontId="7" fillId="8" borderId="10" xfId="33" applyNumberFormat="1" applyFont="1" applyFill="1" applyBorder="1" applyAlignment="1" applyProtection="1">
      <alignment horizontal="right" vertical="center" wrapText="1"/>
    </xf>
    <xf numFmtId="0" fontId="0" fillId="50" borderId="21" xfId="32" applyFont="1" applyFill="1" applyBorder="1" applyAlignment="1" applyProtection="1">
      <alignment horizontal="center" vertical="center" wrapText="1"/>
    </xf>
    <xf numFmtId="1" fontId="53" fillId="7" borderId="14" xfId="44" applyNumberFormat="1" applyFont="1" applyFill="1" applyBorder="1" applyAlignment="1" applyProtection="1">
      <alignment vertical="center" wrapText="1"/>
    </xf>
    <xf numFmtId="49" fontId="7" fillId="0" borderId="20" xfId="46" applyNumberFormat="1" applyFont="1" applyFill="1" applyBorder="1" applyAlignment="1" applyProtection="1">
      <alignment horizontal="center" vertical="center" wrapText="1"/>
    </xf>
    <xf numFmtId="0" fontId="75" fillId="0" borderId="14" xfId="101" applyFont="1" applyBorder="1"/>
    <xf numFmtId="49" fontId="53" fillId="0" borderId="14" xfId="0" applyFont="1" applyBorder="1" applyProtection="1">
      <alignment vertical="top"/>
    </xf>
    <xf numFmtId="49" fontId="7" fillId="7" borderId="23" xfId="46" applyNumberFormat="1" applyFont="1" applyFill="1" applyBorder="1" applyAlignment="1" applyProtection="1">
      <alignment horizontal="left" vertical="center" wrapText="1"/>
    </xf>
    <xf numFmtId="49" fontId="7" fillId="7" borderId="14" xfId="46" applyNumberFormat="1" applyFont="1" applyFill="1" applyBorder="1" applyAlignment="1" applyProtection="1">
      <alignment horizontal="left" vertical="center" wrapText="1"/>
    </xf>
    <xf numFmtId="22" fontId="7" fillId="0" borderId="0" xfId="42" applyNumberFormat="1" applyFont="1" applyAlignment="1" applyProtection="1">
      <alignment horizontal="left" vertical="center" wrapText="1"/>
    </xf>
    <xf numFmtId="49" fontId="0" fillId="0" borderId="0" xfId="0" applyNumberFormat="1">
      <alignment vertical="top"/>
    </xf>
    <xf numFmtId="4" fontId="75" fillId="2" borderId="17" xfId="101" applyNumberFormat="1" applyFont="1" applyFill="1" applyBorder="1" applyAlignment="1" applyProtection="1">
      <alignment horizontal="right" vertical="center"/>
      <protection locked="0"/>
    </xf>
    <xf numFmtId="4" fontId="75" fillId="2" borderId="10" xfId="101" applyNumberFormat="1" applyFont="1" applyFill="1" applyBorder="1" applyAlignment="1" applyProtection="1">
      <alignment horizontal="right" vertical="center"/>
      <protection locked="0"/>
    </xf>
    <xf numFmtId="0" fontId="0" fillId="8" borderId="10" xfId="45" applyNumberFormat="1" applyFont="1" applyFill="1" applyBorder="1" applyAlignment="1" applyProtection="1">
      <alignment horizontal="center" vertical="center" wrapText="1"/>
    </xf>
    <xf numFmtId="49" fontId="49" fillId="7" borderId="6" xfId="28" applyNumberFormat="1" applyFill="1" applyBorder="1" applyAlignment="1" applyProtection="1">
      <alignment horizontal="center" vertical="center" wrapText="1"/>
    </xf>
    <xf numFmtId="49" fontId="49" fillId="12" borderId="6" xfId="28" applyNumberFormat="1" applyFill="1" applyBorder="1" applyAlignment="1" applyProtection="1">
      <alignment horizontal="center" vertical="center" wrapText="1"/>
      <protection locked="0"/>
    </xf>
    <xf numFmtId="49" fontId="0" fillId="2" borderId="17" xfId="46" applyNumberFormat="1" applyFont="1" applyFill="1" applyBorder="1" applyAlignment="1" applyProtection="1">
      <alignment vertical="center" wrapText="1"/>
      <protection locked="0"/>
    </xf>
    <xf numFmtId="49" fontId="0" fillId="2" borderId="6" xfId="46" applyNumberFormat="1" applyFont="1" applyFill="1" applyBorder="1" applyAlignment="1" applyProtection="1">
      <alignment vertical="center" wrapText="1"/>
      <protection locked="0"/>
    </xf>
    <xf numFmtId="49" fontId="7" fillId="2" borderId="17" xfId="46" applyNumberFormat="1" applyFont="1" applyFill="1" applyBorder="1" applyAlignment="1" applyProtection="1">
      <alignment vertical="center" wrapText="1"/>
      <protection locked="0"/>
    </xf>
    <xf numFmtId="0" fontId="42" fillId="7" borderId="0" xfId="42" applyFont="1" applyFill="1" applyBorder="1" applyAlignment="1" applyProtection="1">
      <alignment horizontal="center" vertical="center" wrapText="1"/>
    </xf>
    <xf numFmtId="49" fontId="16" fillId="0" borderId="0" xfId="38" applyFont="1" applyFill="1" applyBorder="1" applyAlignment="1" applyProtection="1">
      <alignment horizontal="left" wrapText="1"/>
    </xf>
    <xf numFmtId="0" fontId="20" fillId="0" borderId="0" xfId="20" applyFont="1" applyFill="1" applyBorder="1" applyAlignment="1" applyProtection="1">
      <alignment horizontal="left" vertical="top" wrapText="1"/>
    </xf>
    <xf numFmtId="0" fontId="43" fillId="7" borderId="0" xfId="38" applyNumberFormat="1" applyFont="1" applyFill="1" applyBorder="1" applyAlignment="1">
      <alignment horizontal="center" vertical="center" wrapText="1"/>
    </xf>
    <xf numFmtId="49" fontId="0" fillId="0" borderId="0" xfId="0" applyBorder="1" applyAlignment="1">
      <alignment horizontal="left" vertical="center" indent="1"/>
    </xf>
    <xf numFmtId="49" fontId="41" fillId="0" borderId="0" xfId="30" applyNumberFormat="1" applyFont="1" applyFill="1" applyBorder="1" applyAlignment="1" applyProtection="1">
      <alignment horizontal="left" vertical="center" wrapText="1" indent="1"/>
    </xf>
    <xf numFmtId="0" fontId="49" fillId="7" borderId="0" xfId="28" applyNumberFormat="1" applyFill="1" applyBorder="1" applyAlignment="1" applyProtection="1">
      <alignment horizontal="left" vertical="center" wrapText="1"/>
    </xf>
    <xf numFmtId="49" fontId="0" fillId="0" borderId="0" xfId="0" applyFill="1" applyBorder="1" applyAlignment="1" applyProtection="1">
      <alignment horizontal="right" vertical="center" indent="1"/>
    </xf>
    <xf numFmtId="49" fontId="49" fillId="0" borderId="0" xfId="28" applyNumberFormat="1" applyFill="1" applyBorder="1" applyAlignment="1" applyProtection="1">
      <alignment horizontal="left" vertical="center" wrapText="1" indent="1"/>
    </xf>
    <xf numFmtId="49" fontId="16" fillId="0" borderId="0" xfId="38" applyFont="1" applyFill="1" applyBorder="1" applyAlignment="1" applyProtection="1">
      <alignment horizontal="justify" vertical="justify" wrapText="1"/>
    </xf>
    <xf numFmtId="0" fontId="21" fillId="0" borderId="0" xfId="38" applyNumberFormat="1" applyFont="1" applyFill="1" applyAlignment="1" applyProtection="1">
      <alignment horizontal="left" vertical="center" wrapText="1"/>
    </xf>
    <xf numFmtId="0" fontId="20" fillId="0" borderId="0" xfId="38" applyNumberFormat="1" applyFont="1" applyFill="1" applyAlignment="1" applyProtection="1">
      <alignment horizontal="left" vertical="center"/>
    </xf>
    <xf numFmtId="0" fontId="20" fillId="10" borderId="28" xfId="26" applyNumberFormat="1" applyFont="1" applyFill="1" applyBorder="1" applyAlignment="1">
      <alignment horizontal="center" vertical="center" wrapText="1"/>
    </xf>
    <xf numFmtId="0" fontId="20" fillId="10" borderId="29" xfId="26" applyNumberFormat="1" applyFont="1" applyFill="1" applyBorder="1" applyAlignment="1">
      <alignment horizontal="center" vertical="center" wrapText="1"/>
    </xf>
    <xf numFmtId="0" fontId="20" fillId="10" borderId="30" xfId="26" applyNumberFormat="1" applyFont="1" applyFill="1" applyBorder="1" applyAlignment="1">
      <alignment horizontal="center" vertical="center" wrapText="1"/>
    </xf>
    <xf numFmtId="0" fontId="16" fillId="0" borderId="0" xfId="38" applyNumberFormat="1" applyFont="1" applyFill="1" applyBorder="1" applyAlignment="1" applyProtection="1">
      <alignment horizontal="justify" vertical="top" wrapText="1"/>
    </xf>
    <xf numFmtId="49" fontId="20" fillId="0" borderId="0" xfId="0" applyFont="1" applyFill="1" applyBorder="1" applyAlignment="1" applyProtection="1">
      <alignment horizontal="left" vertical="top" wrapText="1" indent="2"/>
    </xf>
    <xf numFmtId="49" fontId="16" fillId="7" borderId="14" xfId="38" applyFont="1" applyFill="1" applyBorder="1" applyAlignment="1">
      <alignment horizontal="left" vertical="center" wrapText="1"/>
    </xf>
    <xf numFmtId="49" fontId="16" fillId="7" borderId="0" xfId="38" applyFont="1" applyFill="1" applyBorder="1" applyAlignment="1">
      <alignment horizontal="left" vertical="center" wrapText="1"/>
    </xf>
    <xf numFmtId="0" fontId="16" fillId="0" borderId="0" xfId="38" applyNumberFormat="1" applyFont="1" applyFill="1" applyBorder="1" applyAlignment="1" applyProtection="1">
      <alignment horizontal="justify" vertical="center" wrapText="1"/>
    </xf>
    <xf numFmtId="49" fontId="49" fillId="0" borderId="0" xfId="28" applyNumberFormat="1" applyBorder="1" applyProtection="1">
      <alignment vertical="top"/>
    </xf>
    <xf numFmtId="0" fontId="20" fillId="0" borderId="0" xfId="20" applyFont="1" applyFill="1" applyBorder="1" applyAlignment="1" applyProtection="1">
      <alignment horizontal="center" vertical="top" wrapText="1"/>
    </xf>
    <xf numFmtId="49" fontId="49" fillId="0" borderId="0" xfId="28" applyNumberFormat="1" applyFill="1" applyBorder="1" applyAlignment="1" applyProtection="1">
      <alignment horizontal="left" vertical="top" wrapText="1"/>
    </xf>
    <xf numFmtId="49" fontId="20" fillId="0" borderId="0" xfId="16" applyNumberFormat="1" applyFont="1" applyFill="1" applyBorder="1" applyAlignment="1" applyProtection="1">
      <alignment horizontal="left" vertical="center" wrapText="1" indent="1"/>
    </xf>
    <xf numFmtId="49" fontId="20" fillId="0" borderId="0" xfId="16" applyNumberFormat="1" applyFill="1" applyBorder="1" applyAlignment="1" applyProtection="1">
      <alignment horizontal="left" vertical="center" wrapText="1" indent="1"/>
    </xf>
    <xf numFmtId="0" fontId="49" fillId="7" borderId="0" xfId="28" applyNumberFormat="1" applyFill="1" applyBorder="1" applyAlignment="1" applyProtection="1">
      <alignment horizontal="center" vertical="center" wrapText="1"/>
    </xf>
    <xf numFmtId="0" fontId="49" fillId="0" borderId="0" xfId="28" applyAlignment="1" applyProtection="1">
      <alignment horizontal="left" vertical="center"/>
    </xf>
    <xf numFmtId="49" fontId="16" fillId="7" borderId="14" xfId="38" applyFont="1" applyFill="1" applyBorder="1" applyAlignment="1">
      <alignment vertical="center" wrapText="1"/>
    </xf>
    <xf numFmtId="49" fontId="16" fillId="7" borderId="0" xfId="38" applyFont="1" applyFill="1" applyBorder="1" applyAlignment="1">
      <alignment vertical="center" wrapText="1"/>
    </xf>
    <xf numFmtId="49" fontId="0" fillId="0" borderId="0" xfId="0" applyFill="1" applyBorder="1" applyAlignment="1" applyProtection="1">
      <alignment horizontal="right" vertical="top" indent="1"/>
    </xf>
    <xf numFmtId="0" fontId="20" fillId="0" borderId="0" xfId="20" applyFont="1" applyFill="1" applyBorder="1" applyAlignment="1" applyProtection="1">
      <alignment horizontal="left" vertical="center" wrapText="1"/>
    </xf>
    <xf numFmtId="49" fontId="16" fillId="0" borderId="0" xfId="0" applyFont="1" applyFill="1" applyBorder="1" applyAlignment="1" applyProtection="1">
      <alignment horizontal="left" vertical="center" wrapText="1"/>
    </xf>
    <xf numFmtId="49" fontId="0" fillId="0" borderId="0" xfId="0" applyBorder="1" applyAlignment="1">
      <alignment vertical="center"/>
    </xf>
    <xf numFmtId="0" fontId="20" fillId="0" borderId="7" xfId="48" applyFont="1" applyFill="1" applyBorder="1" applyAlignment="1">
      <alignment horizontal="center" vertical="center" wrapText="1"/>
    </xf>
    <xf numFmtId="49" fontId="7" fillId="0" borderId="6" xfId="46" applyNumberFormat="1" applyFont="1" applyFill="1" applyBorder="1" applyAlignment="1" applyProtection="1">
      <alignment horizontal="center" vertical="center" wrapText="1"/>
    </xf>
    <xf numFmtId="49" fontId="7" fillId="0" borderId="14" xfId="46" applyNumberFormat="1" applyFont="1" applyFill="1" applyBorder="1" applyAlignment="1" applyProtection="1">
      <alignment horizontal="center" vertical="center" wrapText="1"/>
    </xf>
    <xf numFmtId="49" fontId="7" fillId="7" borderId="23" xfId="46" applyNumberFormat="1" applyFont="1" applyFill="1" applyBorder="1" applyAlignment="1" applyProtection="1">
      <alignment horizontal="center" vertical="center" wrapText="1"/>
    </xf>
    <xf numFmtId="49" fontId="7" fillId="7" borderId="14" xfId="46" applyNumberFormat="1" applyFont="1" applyFill="1" applyBorder="1" applyAlignment="1" applyProtection="1">
      <alignment horizontal="center" vertical="center" wrapText="1"/>
    </xf>
    <xf numFmtId="49" fontId="0" fillId="12" borderId="23" xfId="46" applyNumberFormat="1" applyFont="1" applyFill="1" applyBorder="1" applyAlignment="1" applyProtection="1">
      <alignment horizontal="center" vertical="center" wrapText="1"/>
      <protection locked="0"/>
    </xf>
    <xf numFmtId="49" fontId="7" fillId="12" borderId="14" xfId="46" applyNumberFormat="1" applyFont="1" applyFill="1" applyBorder="1" applyAlignment="1" applyProtection="1">
      <alignment horizontal="center" vertical="center" wrapText="1"/>
      <protection locked="0"/>
    </xf>
    <xf numFmtId="4" fontId="7" fillId="0" borderId="23" xfId="46" applyNumberFormat="1" applyFont="1" applyFill="1" applyBorder="1" applyAlignment="1" applyProtection="1">
      <alignment horizontal="right" vertical="center" wrapText="1"/>
    </xf>
    <xf numFmtId="4" fontId="7" fillId="0" borderId="14" xfId="46" applyNumberFormat="1" applyFont="1" applyFill="1" applyBorder="1" applyAlignment="1" applyProtection="1">
      <alignment horizontal="right" vertical="center" wrapText="1"/>
    </xf>
    <xf numFmtId="4" fontId="7" fillId="12" borderId="23" xfId="46" applyNumberFormat="1" applyFont="1" applyFill="1" applyBorder="1" applyAlignment="1" applyProtection="1">
      <alignment horizontal="right" vertical="center" wrapText="1"/>
      <protection locked="0"/>
    </xf>
    <xf numFmtId="4" fontId="7" fillId="12" borderId="14" xfId="46" applyNumberFormat="1" applyFont="1" applyFill="1" applyBorder="1" applyAlignment="1" applyProtection="1">
      <alignment horizontal="right" vertical="center" wrapText="1"/>
      <protection locked="0"/>
    </xf>
    <xf numFmtId="49" fontId="49" fillId="12" borderId="23" xfId="28" applyNumberFormat="1" applyFill="1" applyBorder="1" applyAlignment="1" applyProtection="1">
      <alignment horizontal="center" vertical="center" wrapText="1"/>
      <protection locked="0"/>
    </xf>
    <xf numFmtId="49" fontId="49" fillId="12" borderId="14" xfId="28" applyNumberFormat="1" applyFill="1" applyBorder="1" applyAlignment="1" applyProtection="1">
      <alignment horizontal="center" vertical="center" wrapText="1"/>
      <protection locked="0"/>
    </xf>
    <xf numFmtId="4" fontId="7" fillId="0" borderId="6" xfId="46" applyNumberFormat="1" applyFont="1" applyFill="1" applyBorder="1" applyAlignment="1" applyProtection="1">
      <alignment horizontal="center" vertical="top" wrapText="1"/>
    </xf>
    <xf numFmtId="4" fontId="7" fillId="0" borderId="14" xfId="46" applyNumberFormat="1" applyFont="1" applyFill="1" applyBorder="1" applyAlignment="1" applyProtection="1">
      <alignment horizontal="center" vertical="top" wrapText="1"/>
    </xf>
    <xf numFmtId="3" fontId="7" fillId="0" borderId="6" xfId="46" applyNumberFormat="1" applyFont="1" applyFill="1" applyBorder="1" applyAlignment="1" applyProtection="1">
      <alignment horizontal="center" vertical="center" wrapText="1"/>
    </xf>
    <xf numFmtId="3" fontId="7" fillId="0" borderId="14" xfId="46" applyNumberFormat="1" applyFont="1" applyFill="1" applyBorder="1" applyAlignment="1" applyProtection="1">
      <alignment horizontal="center" vertical="center" wrapText="1"/>
    </xf>
    <xf numFmtId="49" fontId="7" fillId="7" borderId="23" xfId="46" applyNumberFormat="1" applyFont="1" applyFill="1" applyBorder="1" applyAlignment="1" applyProtection="1">
      <alignment horizontal="left" vertical="center" wrapText="1"/>
    </xf>
    <xf numFmtId="49" fontId="7" fillId="7" borderId="14" xfId="46" applyNumberFormat="1" applyFont="1" applyFill="1" applyBorder="1" applyAlignment="1" applyProtection="1">
      <alignment horizontal="left" vertical="center" wrapText="1"/>
    </xf>
    <xf numFmtId="49" fontId="49" fillId="7" borderId="23" xfId="28" applyNumberFormat="1" applyFill="1" applyBorder="1" applyAlignment="1" applyProtection="1">
      <alignment horizontal="center" vertical="center" wrapText="1"/>
    </xf>
    <xf numFmtId="49" fontId="49" fillId="7" borderId="14" xfId="28" applyNumberFormat="1" applyFill="1" applyBorder="1" applyAlignment="1" applyProtection="1">
      <alignment horizontal="center" vertical="center" wrapText="1"/>
    </xf>
    <xf numFmtId="4" fontId="7" fillId="0" borderId="42" xfId="46" applyNumberFormat="1" applyFont="1" applyFill="1" applyBorder="1" applyAlignment="1" applyProtection="1">
      <alignment horizontal="right" vertical="center" wrapText="1"/>
    </xf>
    <xf numFmtId="4" fontId="7" fillId="0" borderId="20" xfId="46" applyNumberFormat="1" applyFont="1" applyFill="1" applyBorder="1" applyAlignment="1" applyProtection="1">
      <alignment horizontal="right" vertical="center" wrapText="1"/>
    </xf>
    <xf numFmtId="4" fontId="7" fillId="0" borderId="43" xfId="46" applyNumberFormat="1" applyFont="1" applyFill="1" applyBorder="1" applyAlignment="1" applyProtection="1">
      <alignment horizontal="right" vertical="center" wrapText="1"/>
    </xf>
    <xf numFmtId="49" fontId="7" fillId="12" borderId="23" xfId="46" applyNumberFormat="1" applyFont="1" applyFill="1" applyBorder="1" applyAlignment="1" applyProtection="1">
      <alignment horizontal="center" vertical="center" wrapText="1"/>
      <protection locked="0"/>
    </xf>
    <xf numFmtId="49" fontId="0" fillId="0" borderId="6" xfId="0" applyFill="1" applyBorder="1" applyAlignment="1" applyProtection="1">
      <alignment horizontal="center" vertical="center" wrapText="1"/>
    </xf>
    <xf numFmtId="49" fontId="0" fillId="0" borderId="7" xfId="0" applyFill="1" applyBorder="1" applyAlignment="1" applyProtection="1">
      <alignment horizontal="center" vertical="center" wrapText="1"/>
    </xf>
    <xf numFmtId="0" fontId="0" fillId="0" borderId="6" xfId="46" applyFont="1" applyFill="1" applyBorder="1" applyAlignment="1" applyProtection="1">
      <alignment horizontal="center" vertical="center" wrapText="1"/>
    </xf>
    <xf numFmtId="0" fontId="0" fillId="0" borderId="7" xfId="46" applyFont="1" applyFill="1" applyBorder="1" applyAlignment="1" applyProtection="1">
      <alignment horizontal="center" vertical="center" wrapText="1"/>
    </xf>
    <xf numFmtId="0" fontId="0" fillId="0" borderId="6" xfId="32" applyFont="1" applyFill="1" applyBorder="1" applyAlignment="1" applyProtection="1">
      <alignment horizontal="center" vertical="center" wrapText="1"/>
    </xf>
    <xf numFmtId="0" fontId="0" fillId="0" borderId="14" xfId="32" applyFont="1" applyFill="1" applyBorder="1" applyAlignment="1" applyProtection="1">
      <alignment horizontal="center" vertical="center" wrapText="1"/>
    </xf>
    <xf numFmtId="0" fontId="10" fillId="0" borderId="6" xfId="32" applyFont="1" applyFill="1" applyBorder="1" applyAlignment="1" applyProtection="1">
      <alignment horizontal="center" vertical="center" wrapText="1"/>
    </xf>
    <xf numFmtId="0" fontId="10" fillId="0" borderId="14" xfId="32" applyFont="1" applyFill="1" applyBorder="1" applyAlignment="1" applyProtection="1">
      <alignment horizontal="center" vertical="center" wrapText="1"/>
    </xf>
    <xf numFmtId="0" fontId="7" fillId="0" borderId="6" xfId="32" applyFont="1" applyFill="1" applyBorder="1" applyAlignment="1" applyProtection="1">
      <alignment horizontal="center" vertical="center" wrapText="1"/>
    </xf>
    <xf numFmtId="0" fontId="7" fillId="0" borderId="14" xfId="32" applyFont="1" applyFill="1" applyBorder="1" applyAlignment="1" applyProtection="1">
      <alignment horizontal="center" vertical="center" wrapText="1"/>
    </xf>
    <xf numFmtId="0" fontId="0" fillId="7" borderId="6" xfId="46" applyFont="1" applyFill="1" applyBorder="1" applyAlignment="1" applyProtection="1">
      <alignment horizontal="center" vertical="center" wrapText="1"/>
    </xf>
    <xf numFmtId="0" fontId="7" fillId="7" borderId="6" xfId="46" applyFont="1" applyFill="1" applyBorder="1" applyAlignment="1" applyProtection="1">
      <alignment horizontal="center" vertical="center" wrapText="1"/>
    </xf>
    <xf numFmtId="0" fontId="7" fillId="0" borderId="0" xfId="46" applyFont="1" applyFill="1" applyAlignment="1" applyProtection="1">
      <alignment horizontal="left" vertical="center" wrapText="1"/>
    </xf>
    <xf numFmtId="0" fontId="7" fillId="7" borderId="14" xfId="46" applyFont="1" applyFill="1" applyBorder="1" applyAlignment="1" applyProtection="1">
      <alignment horizontal="center" vertical="center" wrapText="1"/>
    </xf>
    <xf numFmtId="0" fontId="7" fillId="0" borderId="7" xfId="32" applyFont="1" applyFill="1" applyBorder="1" applyAlignment="1" applyProtection="1">
      <alignment horizontal="center" vertical="center" wrapText="1"/>
    </xf>
    <xf numFmtId="0" fontId="0" fillId="7" borderId="7" xfId="46" applyFont="1" applyFill="1" applyBorder="1" applyAlignment="1" applyProtection="1">
      <alignment horizontal="center" vertical="center" wrapText="1"/>
    </xf>
    <xf numFmtId="0" fontId="7" fillId="7" borderId="0" xfId="46" applyFont="1" applyFill="1" applyBorder="1" applyAlignment="1" applyProtection="1">
      <alignment horizontal="center" vertical="center" wrapText="1"/>
    </xf>
    <xf numFmtId="0" fontId="0" fillId="0" borderId="7" xfId="32" applyFont="1" applyFill="1" applyBorder="1" applyAlignment="1" applyProtection="1">
      <alignment horizontal="center" vertical="center" wrapText="1"/>
    </xf>
    <xf numFmtId="0" fontId="0" fillId="0" borderId="0" xfId="46" applyFont="1" applyFill="1" applyAlignment="1" applyProtection="1">
      <alignment horizontal="left" vertical="center" wrapText="1"/>
    </xf>
    <xf numFmtId="0" fontId="20" fillId="0" borderId="6" xfId="31" applyFont="1" applyFill="1" applyBorder="1" applyAlignment="1" applyProtection="1">
      <alignment horizontal="center" vertical="center" wrapText="1"/>
    </xf>
    <xf numFmtId="0" fontId="20" fillId="0" borderId="7" xfId="31" applyFont="1" applyFill="1" applyBorder="1" applyAlignment="1" applyProtection="1">
      <alignment horizontal="center" vertical="center" wrapText="1"/>
    </xf>
    <xf numFmtId="0" fontId="10" fillId="48" borderId="10" xfId="0" applyNumberFormat="1" applyFont="1" applyFill="1" applyBorder="1" applyAlignment="1">
      <alignment horizontal="center" vertical="center" wrapText="1"/>
    </xf>
    <xf numFmtId="0" fontId="75" fillId="49" borderId="6" xfId="101" applyFont="1" applyFill="1" applyBorder="1" applyAlignment="1">
      <alignment horizontal="center" vertical="center" wrapText="1"/>
    </xf>
    <xf numFmtId="0" fontId="75" fillId="49" borderId="7" xfId="101" applyFont="1" applyFill="1" applyBorder="1" applyAlignment="1">
      <alignment horizontal="center" vertical="center" wrapText="1"/>
    </xf>
    <xf numFmtId="0" fontId="75" fillId="49" borderId="27" xfId="101" applyFont="1" applyFill="1" applyBorder="1" applyAlignment="1">
      <alignment horizontal="center" vertical="center" wrapText="1"/>
    </xf>
    <xf numFmtId="0" fontId="75" fillId="49" borderId="40" xfId="101" applyFont="1" applyFill="1" applyBorder="1" applyAlignment="1">
      <alignment horizontal="center" vertical="center" wrapText="1"/>
    </xf>
    <xf numFmtId="0" fontId="75" fillId="49" borderId="19" xfId="101" applyFont="1" applyFill="1" applyBorder="1" applyAlignment="1">
      <alignment horizontal="center" vertical="center" wrapText="1"/>
    </xf>
    <xf numFmtId="0" fontId="75" fillId="49" borderId="41" xfId="101" applyFont="1" applyFill="1" applyBorder="1" applyAlignment="1">
      <alignment horizontal="center" vertical="center" wrapText="1"/>
    </xf>
    <xf numFmtId="0" fontId="75" fillId="49" borderId="17" xfId="101" applyFont="1" applyFill="1" applyBorder="1" applyAlignment="1">
      <alignment horizontal="center" vertical="center" wrapText="1"/>
    </xf>
    <xf numFmtId="0" fontId="75" fillId="49" borderId="18" xfId="101" applyFont="1" applyFill="1" applyBorder="1" applyAlignment="1">
      <alignment horizontal="center" vertical="center" wrapText="1"/>
    </xf>
    <xf numFmtId="0" fontId="75" fillId="49" borderId="21" xfId="101" applyFont="1" applyFill="1" applyBorder="1" applyAlignment="1">
      <alignment horizontal="center" vertical="center" wrapText="1"/>
    </xf>
    <xf numFmtId="49" fontId="75" fillId="0" borderId="22" xfId="101" applyNumberFormat="1" applyFont="1" applyFill="1" applyBorder="1" applyAlignment="1" applyProtection="1">
      <alignment horizontal="center" vertical="center" wrapText="1" readingOrder="1"/>
    </xf>
    <xf numFmtId="49" fontId="75" fillId="0" borderId="20" xfId="101" applyNumberFormat="1" applyFont="1" applyFill="1" applyBorder="1" applyAlignment="1" applyProtection="1">
      <alignment horizontal="center" vertical="center" wrapText="1" readingOrder="1"/>
    </xf>
    <xf numFmtId="49" fontId="75" fillId="0" borderId="26" xfId="101" applyNumberFormat="1" applyFont="1" applyFill="1" applyBorder="1" applyAlignment="1" applyProtection="1">
      <alignment horizontal="center" vertical="center" wrapText="1" readingOrder="1"/>
    </xf>
    <xf numFmtId="49" fontId="0" fillId="47" borderId="10" xfId="0" applyFill="1" applyBorder="1" applyAlignment="1">
      <alignment horizontal="center" vertical="center"/>
    </xf>
    <xf numFmtId="0" fontId="10" fillId="49" borderId="10" xfId="0" applyNumberFormat="1" applyFont="1" applyFill="1" applyBorder="1" applyAlignment="1">
      <alignment horizontal="center" vertical="center" wrapText="1"/>
    </xf>
    <xf numFmtId="49" fontId="75" fillId="48" borderId="10" xfId="101" applyNumberFormat="1" applyFont="1" applyFill="1" applyBorder="1" applyAlignment="1" applyProtection="1">
      <alignment horizontal="center" vertical="center" wrapText="1" readingOrder="1"/>
    </xf>
    <xf numFmtId="0" fontId="75" fillId="48" borderId="10" xfId="101" applyFont="1" applyFill="1" applyBorder="1" applyAlignment="1">
      <alignment horizontal="center" vertical="center" wrapText="1"/>
    </xf>
    <xf numFmtId="0" fontId="0" fillId="7" borderId="22" xfId="46" applyFont="1" applyFill="1" applyBorder="1" applyAlignment="1" applyProtection="1">
      <alignment horizontal="center" vertical="center" wrapText="1"/>
    </xf>
    <xf numFmtId="0" fontId="0" fillId="7" borderId="26" xfId="46" applyFont="1" applyFill="1" applyBorder="1" applyAlignment="1" applyProtection="1">
      <alignment horizontal="center" vertical="center" wrapText="1"/>
    </xf>
    <xf numFmtId="49" fontId="0" fillId="0" borderId="10" xfId="0" applyBorder="1" applyAlignment="1">
      <alignment horizontal="center" vertical="top"/>
    </xf>
    <xf numFmtId="0" fontId="0" fillId="0" borderId="27" xfId="32" applyFont="1" applyFill="1" applyBorder="1" applyAlignment="1" applyProtection="1">
      <alignment horizontal="center" vertical="center" wrapText="1"/>
    </xf>
    <xf numFmtId="0" fontId="7" fillId="0" borderId="22" xfId="32" applyFont="1" applyFill="1" applyBorder="1" applyAlignment="1" applyProtection="1">
      <alignment horizontal="center" vertical="center" wrapText="1"/>
    </xf>
    <xf numFmtId="0" fontId="7" fillId="0" borderId="26" xfId="32" applyFont="1" applyFill="1" applyBorder="1" applyAlignment="1" applyProtection="1">
      <alignment horizontal="center" vertical="center" wrapText="1"/>
    </xf>
    <xf numFmtId="0" fontId="20" fillId="0" borderId="18" xfId="47" applyFont="1" applyBorder="1" applyAlignment="1">
      <alignment horizontal="center" vertical="center"/>
    </xf>
    <xf numFmtId="49" fontId="49" fillId="0" borderId="23" xfId="28" applyNumberFormat="1" applyFill="1" applyBorder="1" applyAlignment="1" applyProtection="1">
      <alignment horizontal="center" vertical="center" wrapText="1"/>
    </xf>
    <xf numFmtId="49" fontId="49" fillId="0" borderId="14" xfId="28" applyNumberFormat="1" applyFill="1" applyBorder="1" applyAlignment="1" applyProtection="1">
      <alignment horizontal="center" vertical="center" wrapText="1"/>
    </xf>
    <xf numFmtId="49" fontId="33" fillId="14" borderId="7" xfId="0" applyFont="1" applyFill="1" applyBorder="1" applyAlignment="1" applyProtection="1">
      <alignment horizontal="left" vertical="center" indent="1"/>
    </xf>
  </cellXfs>
  <cellStyles count="10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7" builtinId="30" hidden="1"/>
    <cellStyle name="20% — акцент2" xfId="71" builtinId="34" hidden="1"/>
    <cellStyle name="20% — акцент3" xfId="75" builtinId="38" hidden="1"/>
    <cellStyle name="20% — акцент4" xfId="79" builtinId="42" hidden="1"/>
    <cellStyle name="20% — акцент5" xfId="83" builtinId="46" hidden="1"/>
    <cellStyle name="20% — акцент6" xfId="87" builtinId="50" hidden="1"/>
    <cellStyle name="40% — акцент1" xfId="68" builtinId="31" hidden="1"/>
    <cellStyle name="40% — акцент2" xfId="72" builtinId="35" hidden="1"/>
    <cellStyle name="40% — акцент3" xfId="76" builtinId="39" hidden="1"/>
    <cellStyle name="40% — акцент4" xfId="80" builtinId="43" hidden="1"/>
    <cellStyle name="40% — акцент5" xfId="84" builtinId="47" hidden="1"/>
    <cellStyle name="40% — акцент6" xfId="88" builtinId="51" hidden="1"/>
    <cellStyle name="60% — акцент1" xfId="69" builtinId="32" hidden="1"/>
    <cellStyle name="60% — акцент2" xfId="73" builtinId="36" hidden="1"/>
    <cellStyle name="60% — акцент3" xfId="77" builtinId="40" hidden="1"/>
    <cellStyle name="60% — акцент4" xfId="81" builtinId="44" hidden="1"/>
    <cellStyle name="60% — акцент5" xfId="85" builtinId="48" hidden="1"/>
    <cellStyle name="60% — акцент6" xfId="89" builtinId="52" hidden="1"/>
    <cellStyle name="Cells 2" xfId="16"/>
    <cellStyle name="Currency [0]" xfId="17"/>
    <cellStyle name="currency1" xfId="91"/>
    <cellStyle name="Currency2" xfId="18"/>
    <cellStyle name="currency3" xfId="92"/>
    <cellStyle name="currency4" xfId="93"/>
    <cellStyle name="Followed Hyperlink" xfId="19"/>
    <cellStyle name="Header 3" xfId="20"/>
    <cellStyle name="Hyperlink" xfId="21"/>
    <cellStyle name="normal" xfId="22"/>
    <cellStyle name="Normal1" xfId="23"/>
    <cellStyle name="Normal2" xfId="24"/>
    <cellStyle name="Percent1" xfId="25"/>
    <cellStyle name="Title 4" xfId="26"/>
    <cellStyle name="Акцент1" xfId="66" builtinId="29" hidden="1"/>
    <cellStyle name="Акцент2" xfId="70" builtinId="33" hidden="1"/>
    <cellStyle name="Акцент3" xfId="74" builtinId="37" hidden="1"/>
    <cellStyle name="Акцент4" xfId="78" builtinId="41" hidden="1"/>
    <cellStyle name="Акцент5" xfId="82" builtinId="45" hidden="1"/>
    <cellStyle name="Акцент6" xfId="86" builtinId="49" hidden="1"/>
    <cellStyle name="Ввод " xfId="27" builtinId="20" customBuiltin="1"/>
    <cellStyle name="Вывод" xfId="58" builtinId="21" hidden="1"/>
    <cellStyle name="Вычисление" xfId="59" builtinId="22" hidden="1"/>
    <cellStyle name="Гиперссылка" xfId="28" builtinId="8"/>
    <cellStyle name="Гиперссылка 2 2" xfId="29"/>
    <cellStyle name="Гиперссылка 4" xfId="30"/>
    <cellStyle name="Денежный" xfId="96" builtinId="4" hidden="1"/>
    <cellStyle name="Денежный [0]" xfId="97" builtinId="7" hidden="1"/>
    <cellStyle name="Заголовок" xfId="31"/>
    <cellStyle name="Заголовок 1" xfId="51" builtinId="16" hidden="1"/>
    <cellStyle name="Заголовок 2" xfId="52" builtinId="17" hidden="1"/>
    <cellStyle name="Заголовок 3" xfId="53" builtinId="18" hidden="1"/>
    <cellStyle name="Заголовок 4" xfId="54" builtinId="19" hidden="1"/>
    <cellStyle name="ЗаголовокСтолбца" xfId="32"/>
    <cellStyle name="Значение" xfId="33"/>
    <cellStyle name="Итог" xfId="65" builtinId="25" hidden="1"/>
    <cellStyle name="Контрольная ячейка" xfId="61" builtinId="23" hidden="1"/>
    <cellStyle name="Название" xfId="50" builtinId="15" hidden="1"/>
    <cellStyle name="Нейтральный" xfId="57" builtinId="28" hidden="1"/>
    <cellStyle name="Обычный" xfId="0" builtinId="0"/>
    <cellStyle name="Обычный 10" xfId="34"/>
    <cellStyle name="Обычный 11" xfId="35"/>
    <cellStyle name="Обычный 2" xfId="36"/>
    <cellStyle name="Обычный 3" xfId="101"/>
    <cellStyle name="Обычный 3 2" xfId="37"/>
    <cellStyle name="Обычный 3 3" xfId="38"/>
    <cellStyle name="Обычный_46EE(v6.1.1)" xfId="39"/>
    <cellStyle name="Обычный_INVEST.WARM.PLAN.4.78(v0.1)" xfId="40"/>
    <cellStyle name="Обычный_KRU.TARIFF.FACT-0.3" xfId="41"/>
    <cellStyle name="Обычный_MINENERGO.340.PRIL79(v0.1)" xfId="42"/>
    <cellStyle name="Обычный_PASSPORT.TEPLO.PROIZV.2016(v1.0)" xfId="90"/>
    <cellStyle name="Обычный_PREDEL.JKH.2010(v1.3)" xfId="43"/>
    <cellStyle name="Обычный_RANGE_46_EE" xfId="103"/>
    <cellStyle name="Обычный_SIMPLE_1_massive2" xfId="44"/>
    <cellStyle name="Обычный_ЖКУ_проект3" xfId="45"/>
    <cellStyle name="Обычный_Мониторинг инвестиций" xfId="46"/>
    <cellStyle name="Обычный_Новая проверка голубых" xfId="99"/>
    <cellStyle name="Обычный_Шаблон по источникам для Модуля Реестр (2)" xfId="47"/>
    <cellStyle name="Обычный_Шаблон по источникам для Модуля Реестр (2) 2" xfId="48"/>
    <cellStyle name="Обычный_Шаблон по источникам для Модуля Реестр (2) 2 2" xfId="102"/>
    <cellStyle name="Открывавшаяся гиперссылка" xfId="100" builtinId="9" hidden="1"/>
    <cellStyle name="Плохой" xfId="56" builtinId="27" hidden="1"/>
    <cellStyle name="Пояснение" xfId="64" builtinId="53" hidden="1"/>
    <cellStyle name="Примечание" xfId="63" builtinId="10" hidden="1"/>
    <cellStyle name="Процентный" xfId="98" builtinId="5" hidden="1"/>
    <cellStyle name="Связанная ячейка" xfId="60" builtinId="24" hidden="1"/>
    <cellStyle name="Текст предупреждения" xfId="62" builtinId="11" hidden="1"/>
    <cellStyle name="Финансовый" xfId="94" builtinId="3" hidden="1"/>
    <cellStyle name="Финансовый [0]" xfId="95" builtinId="6" hidden="1"/>
    <cellStyle name="ФормулаВБ_Мониторинг инвестиций" xfId="49"/>
    <cellStyle name="Хороший" xfId="55" builtinId="26" hidden="1"/>
  </cellStyles>
  <dxfs count="8">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476884</xdr:rowOff>
    </xdr:from>
    <xdr:to>
      <xdr:col>3</xdr:col>
      <xdr:colOff>0</xdr:colOff>
      <xdr:row>114</xdr:row>
      <xdr:rowOff>187959</xdr:rowOff>
    </xdr:to>
    <xdr:sp macro="[0]!Instruction.BlockClick" textlink="">
      <xdr:nvSpPr>
        <xdr:cNvPr id="2" name="InstrBlock_8"/>
        <xdr:cNvSpPr txBox="1">
          <a:spLocks noChangeArrowheads="1"/>
        </xdr:cNvSpPr>
      </xdr:nvSpPr>
      <xdr:spPr bwMode="auto">
        <a:xfrm>
          <a:off x="219075" y="42964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13334</xdr:rowOff>
    </xdr:from>
    <xdr:to>
      <xdr:col>3</xdr:col>
      <xdr:colOff>0</xdr:colOff>
      <xdr:row>18</xdr:row>
      <xdr:rowOff>476884</xdr:rowOff>
    </xdr:to>
    <xdr:sp macro="[0]!Instruction.BlockClick" textlink="">
      <xdr:nvSpPr>
        <xdr:cNvPr id="3" name="InstrBlock_7"/>
        <xdr:cNvSpPr txBox="1">
          <a:spLocks noChangeArrowheads="1"/>
        </xdr:cNvSpPr>
      </xdr:nvSpPr>
      <xdr:spPr bwMode="auto">
        <a:xfrm>
          <a:off x="219075" y="38328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121284</xdr:rowOff>
    </xdr:from>
    <xdr:to>
      <xdr:col>3</xdr:col>
      <xdr:colOff>0</xdr:colOff>
      <xdr:row>18</xdr:row>
      <xdr:rowOff>13334</xdr:rowOff>
    </xdr:to>
    <xdr:sp macro="[0]!Instruction.BlockClick" textlink="">
      <xdr:nvSpPr>
        <xdr:cNvPr id="4" name="InstrBlock_6"/>
        <xdr:cNvSpPr txBox="1">
          <a:spLocks noChangeArrowheads="1"/>
        </xdr:cNvSpPr>
      </xdr:nvSpPr>
      <xdr:spPr bwMode="auto">
        <a:xfrm>
          <a:off x="219075" y="33693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38734</xdr:rowOff>
    </xdr:from>
    <xdr:to>
      <xdr:col>3</xdr:col>
      <xdr:colOff>0</xdr:colOff>
      <xdr:row>15</xdr:row>
      <xdr:rowOff>121284</xdr:rowOff>
    </xdr:to>
    <xdr:sp macro="[0]!Instruction.BlockClick" textlink="">
      <xdr:nvSpPr>
        <xdr:cNvPr id="5" name="InstrBlock_5"/>
        <xdr:cNvSpPr txBox="1">
          <a:spLocks noChangeArrowheads="1"/>
        </xdr:cNvSpPr>
      </xdr:nvSpPr>
      <xdr:spPr bwMode="auto">
        <a:xfrm>
          <a:off x="219075" y="29057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60959</xdr:rowOff>
    </xdr:from>
    <xdr:to>
      <xdr:col>3</xdr:col>
      <xdr:colOff>0</xdr:colOff>
      <xdr:row>13</xdr:row>
      <xdr:rowOff>38734</xdr:rowOff>
    </xdr:to>
    <xdr:sp macro="[0]!Instruction.BlockClick" textlink="">
      <xdr:nvSpPr>
        <xdr:cNvPr id="6" name="InstrBlock_4"/>
        <xdr:cNvSpPr txBox="1">
          <a:spLocks noChangeArrowheads="1"/>
        </xdr:cNvSpPr>
      </xdr:nvSpPr>
      <xdr:spPr bwMode="auto">
        <a:xfrm>
          <a:off x="219075" y="2442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92709</xdr:rowOff>
    </xdr:from>
    <xdr:to>
      <xdr:col>3</xdr:col>
      <xdr:colOff>0</xdr:colOff>
      <xdr:row>12</xdr:row>
      <xdr:rowOff>60959</xdr:rowOff>
    </xdr:to>
    <xdr:sp macro="[0]!Instruction.BlockClick" textlink="">
      <xdr:nvSpPr>
        <xdr:cNvPr id="7" name="InstrBlock_3"/>
        <xdr:cNvSpPr txBox="1">
          <a:spLocks noChangeArrowheads="1"/>
        </xdr:cNvSpPr>
      </xdr:nvSpPr>
      <xdr:spPr bwMode="auto">
        <a:xfrm>
          <a:off x="219075" y="1978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143509</xdr:rowOff>
    </xdr:from>
    <xdr:to>
      <xdr:col>3</xdr:col>
      <xdr:colOff>0</xdr:colOff>
      <xdr:row>10</xdr:row>
      <xdr:rowOff>92709</xdr:rowOff>
    </xdr:to>
    <xdr:sp macro="[0]!Instruction.BlockClick" textlink="">
      <xdr:nvSpPr>
        <xdr:cNvPr id="8" name="InstrBlock_2"/>
        <xdr:cNvSpPr txBox="1">
          <a:spLocks noChangeArrowheads="1"/>
        </xdr:cNvSpPr>
      </xdr:nvSpPr>
      <xdr:spPr bwMode="auto">
        <a:xfrm>
          <a:off x="219075" y="15151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47624</xdr:colOff>
      <xdr:row>105</xdr:row>
      <xdr:rowOff>114299</xdr:rowOff>
    </xdr:from>
    <xdr:to>
      <xdr:col>9</xdr:col>
      <xdr:colOff>181724</xdr:colOff>
      <xdr:row>107</xdr:row>
      <xdr:rowOff>165299</xdr:rowOff>
    </xdr:to>
    <xdr:sp macro="[0]!Instruction.cmdGetUpdate_Click" textlink="">
      <xdr:nvSpPr>
        <xdr:cNvPr id="13" name="cmdGetUpdate"/>
        <xdr:cNvSpPr txBox="1">
          <a:spLocks noChangeArrowheads="1"/>
        </xdr:cNvSpPr>
      </xdr:nvSpPr>
      <xdr:spPr bwMode="auto">
        <a:xfrm>
          <a:off x="2619374"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105</xdr:row>
      <xdr:rowOff>114300</xdr:rowOff>
    </xdr:from>
    <xdr:to>
      <xdr:col>15</xdr:col>
      <xdr:colOff>105525</xdr:colOff>
      <xdr:row>107</xdr:row>
      <xdr:rowOff>165300</xdr:rowOff>
    </xdr:to>
    <xdr:sp macro="[0]!Instruction.cmdShowHideUpdateLog_Click" textlink="">
      <xdr:nvSpPr>
        <xdr:cNvPr id="14" name="cmdShowHideUpdateLog"/>
        <xdr:cNvSpPr txBox="1">
          <a:spLocks noChangeArrowheads="1"/>
        </xdr:cNvSpPr>
      </xdr:nvSpPr>
      <xdr:spPr bwMode="auto">
        <a:xfrm>
          <a:off x="4314825"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editAs="absolute">
    <xdr:from>
      <xdr:col>1</xdr:col>
      <xdr:colOff>0</xdr:colOff>
      <xdr:row>4</xdr:row>
      <xdr:rowOff>403859</xdr:rowOff>
    </xdr:from>
    <xdr:to>
      <xdr:col>3</xdr:col>
      <xdr:colOff>0</xdr:colOff>
      <xdr:row>7</xdr:row>
      <xdr:rowOff>143509</xdr:rowOff>
    </xdr:to>
    <xdr:sp macro="[0]!Instruction.BlockClick" textlink="">
      <xdr:nvSpPr>
        <xdr:cNvPr id="18" name="InstrBlock_1"/>
        <xdr:cNvSpPr txBox="1">
          <a:spLocks noChangeArrowheads="1"/>
        </xdr:cNvSpPr>
      </xdr:nvSpPr>
      <xdr:spPr bwMode="auto">
        <a:xfrm>
          <a:off x="219075" y="105155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230342" name="InstrImg_1" descr="ico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230343" name="InstrImg_2" descr="icon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230344" name="InstrImg_3" descr="icon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230345" name="InstrImg_4" descr="icon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230346" name="InstrImg_5" descr="icon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230347" name="InstrImg_6" descr="icon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230348" name="InstrImg_7" descr="icon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115</xdr:row>
      <xdr:rowOff>19050</xdr:rowOff>
    </xdr:to>
    <xdr:pic macro="[0]!Instruction.BlockClick">
      <xdr:nvPicPr>
        <xdr:cNvPr id="230349" name="InstrImg_8" descr="icon8.p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0" name="chkGetUpdatesTrue" descr="check_yes.jp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230351" name="chkNoUpdatesFalse" descr="check_no.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230352" name="chkNoUpdatesTrue" descr="check_yes.jpg" hidden="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3" name="chkGetUpdatesFalse" descr="check_no.pn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105</xdr:row>
      <xdr:rowOff>104775</xdr:rowOff>
    </xdr:from>
    <xdr:to>
      <xdr:col>5</xdr:col>
      <xdr:colOff>180975</xdr:colOff>
      <xdr:row>107</xdr:row>
      <xdr:rowOff>142875</xdr:rowOff>
    </xdr:to>
    <xdr:pic macro="[0]!Instruction.cmdGetUpdate_Click">
      <xdr:nvPicPr>
        <xdr:cNvPr id="230354" name="cmdGetUpdateImg" descr="icon11.png"/>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105</xdr:row>
      <xdr:rowOff>104775</xdr:rowOff>
    </xdr:from>
    <xdr:to>
      <xdr:col>11</xdr:col>
      <xdr:colOff>104775</xdr:colOff>
      <xdr:row>107</xdr:row>
      <xdr:rowOff>142875</xdr:rowOff>
    </xdr:to>
    <xdr:pic macro="[0]!Instruction.cmdShowHideUpdateLog_Click">
      <xdr:nvPicPr>
        <xdr:cNvPr id="230355" name="cmdShowHideUpdateLogImg" descr="icon13.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2</xdr:row>
      <xdr:rowOff>9525</xdr:rowOff>
    </xdr:from>
    <xdr:to>
      <xdr:col>2</xdr:col>
      <xdr:colOff>1466850</xdr:colOff>
      <xdr:row>2</xdr:row>
      <xdr:rowOff>228600</xdr:rowOff>
    </xdr:to>
    <xdr:sp macro="" textlink="">
      <xdr:nvSpPr>
        <xdr:cNvPr id="205588" name="cmdAct_1"/>
        <xdr:cNvSpPr txBox="1">
          <a:spLocks noChangeArrowheads="1"/>
        </xdr:cNvSpPr>
      </xdr:nvSpPr>
      <xdr:spPr bwMode="auto">
        <a:xfrm>
          <a:off x="1181100" y="352425"/>
          <a:ext cx="1085850" cy="219075"/>
        </a:xfrm>
        <a:prstGeom prst="rect">
          <a:avLst/>
        </a:prstGeom>
        <a:solidFill>
          <a:srgbClr val="B3FF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230357" name="cmdAct_2" descr="icon15.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7"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230359" name="cmdNoAct_2" descr="icon16.png" hidden="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2</xdr:row>
      <xdr:rowOff>0</xdr:rowOff>
    </xdr:from>
    <xdr:to>
      <xdr:col>4</xdr:col>
      <xdr:colOff>190500</xdr:colOff>
      <xdr:row>2</xdr:row>
      <xdr:rowOff>219075</xdr:rowOff>
    </xdr:to>
    <xdr:sp macro="" textlink="">
      <xdr:nvSpPr>
        <xdr:cNvPr id="205592" name="cmdNoInet_1" hidden="1"/>
        <xdr:cNvSpPr txBox="1">
          <a:spLocks noChangeArrowheads="1"/>
        </xdr:cNvSpPr>
      </xdr:nvSpPr>
      <xdr:spPr bwMode="auto">
        <a:xfrm>
          <a:off x="1066800" y="342900"/>
          <a:ext cx="1695450" cy="219075"/>
        </a:xfrm>
        <a:prstGeom prst="rect">
          <a:avLst/>
        </a:prstGeom>
        <a:solidFill>
          <a:srgbClr val="FFCC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88000" tIns="36000" rIns="0" bIns="36000" anchor="ctr" upright="1"/>
        <a:lstStyle/>
        <a:p>
          <a:pPr algn="l" rtl="0">
            <a:defRPr sz="1000"/>
          </a:pPr>
          <a:r>
            <a:rPr lang="ru-RU" sz="1000" b="0" i="0" u="none" strike="noStrike" baseline="0">
              <a:solidFill>
                <a:srgbClr val="000000"/>
              </a:solidFill>
              <a:latin typeface="Tahoma"/>
              <a:ea typeface="Tahoma"/>
              <a:cs typeface="Tahoma"/>
            </a:rPr>
            <a:t>Ошибка подключения</a:t>
          </a:r>
        </a:p>
      </xdr:txBody>
    </xdr:sp>
    <xdr:clientData/>
  </xdr:twoCellAnchor>
  <xdr:twoCellAnchor editAs="oneCell">
    <xdr:from>
      <xdr:col>2</xdr:col>
      <xdr:colOff>247650</xdr:colOff>
      <xdr:row>1</xdr:row>
      <xdr:rowOff>133350</xdr:rowOff>
    </xdr:from>
    <xdr:to>
      <xdr:col>2</xdr:col>
      <xdr:colOff>495300</xdr:colOff>
      <xdr:row>4</xdr:row>
      <xdr:rowOff>0</xdr:rowOff>
    </xdr:to>
    <xdr:sp macro="" textlink="">
      <xdr:nvSpPr>
        <xdr:cNvPr id="205593" name="cmdNoInet_2" hidden="1"/>
        <xdr:cNvSpPr txBox="1">
          <a:spLocks noChangeArrowheads="1"/>
        </xdr:cNvSpPr>
      </xdr:nvSpPr>
      <xdr:spPr bwMode="auto">
        <a:xfrm>
          <a:off x="1047750" y="266700"/>
          <a:ext cx="247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576" rIns="0" bIns="0" anchor="t" upright="1"/>
        <a:lstStyle/>
        <a:p>
          <a:pPr algn="l" rtl="0">
            <a:defRPr sz="1000"/>
          </a:pPr>
          <a:r>
            <a:rPr lang="ru-RU" sz="1800" b="1" i="0" u="none" strike="noStrike" baseline="0">
              <a:solidFill>
                <a:srgbClr val="FFFFFF"/>
              </a:solidFill>
              <a:latin typeface="Calibri"/>
            </a:rPr>
            <a:t>!</a:t>
          </a:r>
        </a:p>
      </xdr:txBody>
    </xdr:sp>
    <xdr:clientData/>
  </xdr:twoCellAnchor>
  <xdr:twoCellAnchor>
    <xdr:from>
      <xdr:col>19</xdr:col>
      <xdr:colOff>123825</xdr:colOff>
      <xdr:row>1</xdr:row>
      <xdr:rowOff>76200</xdr:rowOff>
    </xdr:from>
    <xdr:to>
      <xdr:col>24</xdr:col>
      <xdr:colOff>295274</xdr:colOff>
      <xdr:row>2</xdr:row>
      <xdr:rowOff>152400</xdr:rowOff>
    </xdr:to>
    <xdr:sp macro="[0]!modInstruction.cmdStart_Click_Handler" textlink="">
      <xdr:nvSpPr>
        <xdr:cNvPr id="51" name="cmdStart" hidden="1"/>
        <xdr:cNvSpPr>
          <a:spLocks noChangeArrowheads="1"/>
        </xdr:cNvSpPr>
      </xdr:nvSpPr>
      <xdr:spPr bwMode="auto">
        <a:xfrm>
          <a:off x="7134225" y="2095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0</xdr:row>
      <xdr:rowOff>19050</xdr:rowOff>
    </xdr:from>
    <xdr:to>
      <xdr:col>5</xdr:col>
      <xdr:colOff>476249</xdr:colOff>
      <xdr:row>1</xdr:row>
      <xdr:rowOff>0</xdr:rowOff>
    </xdr:to>
    <xdr:sp macro="[0]!modUpdTemplLogger.Clear" textlink="">
      <xdr:nvSpPr>
        <xdr:cNvPr id="4" name="cmdClearLog"/>
        <xdr:cNvSpPr>
          <a:spLocks noChangeArrowheads="1"/>
        </xdr:cNvSpPr>
      </xdr:nvSpPr>
      <xdr:spPr bwMode="auto">
        <a:xfrm>
          <a:off x="9525000" y="190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r>
            <a:rPr lang="ru-RU" sz="1100" b="0" i="0" baseline="0">
              <a:effectLst/>
              <a:latin typeface="+mn-lt"/>
              <a:ea typeface="+mn-ea"/>
              <a:cs typeface="+mn-cs"/>
            </a:rPr>
            <a:t>Очистить лог</a:t>
          </a:r>
          <a:endParaRPr lang="ru-RU" sz="900">
            <a:effectLst/>
          </a:endParaRPr>
        </a:p>
      </xdr:txBody>
    </xdr:sp>
    <xdr:clientData/>
  </xdr:twoCellAnchor>
  <xdr:twoCellAnchor>
    <xdr:from>
      <xdr:col>0</xdr:col>
      <xdr:colOff>9525</xdr:colOff>
      <xdr:row>0</xdr:row>
      <xdr:rowOff>0</xdr:rowOff>
    </xdr:from>
    <xdr:to>
      <xdr:col>0</xdr:col>
      <xdr:colOff>342900</xdr:colOff>
      <xdr:row>1</xdr:row>
      <xdr:rowOff>0</xdr:rowOff>
    </xdr:to>
    <xdr:pic macro="[0]!Instruction.cmdGetUpdate_Click">
      <xdr:nvPicPr>
        <xdr:cNvPr id="3" name="cmdRefres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33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114301</xdr:colOff>
      <xdr:row>4</xdr:row>
      <xdr:rowOff>38100</xdr:rowOff>
    </xdr:from>
    <xdr:to>
      <xdr:col>8</xdr:col>
      <xdr:colOff>600075</xdr:colOff>
      <xdr:row>4</xdr:row>
      <xdr:rowOff>323850</xdr:rowOff>
    </xdr:to>
    <xdr:sp macro="[0]!mod_00.cmdStart_Click_Handler" textlink="">
      <xdr:nvSpPr>
        <xdr:cNvPr id="2" name="cmdStart" hidden="1"/>
        <xdr:cNvSpPr>
          <a:spLocks noChangeArrowheads="1"/>
        </xdr:cNvSpPr>
      </xdr:nvSpPr>
      <xdr:spPr bwMode="auto">
        <a:xfrm>
          <a:off x="6457951" y="3238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xdr:colOff>
      <xdr:row>6</xdr:row>
      <xdr:rowOff>9525</xdr:rowOff>
    </xdr:from>
    <xdr:to>
      <xdr:col>3</xdr:col>
      <xdr:colOff>306705</xdr:colOff>
      <xdr:row>7</xdr:row>
      <xdr:rowOff>38100</xdr:rowOff>
    </xdr:to>
    <xdr:pic macro="[0]!mod_00.FREEZE_PANES">
      <xdr:nvPicPr>
        <xdr:cNvPr id="193880" name="FREEZE_PANES_C9" descr="update_org.png"/>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038225"/>
          <a:ext cx="29718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1592580</xdr:colOff>
      <xdr:row>4</xdr:row>
      <xdr:rowOff>114300</xdr:rowOff>
    </xdr:from>
    <xdr:to>
      <xdr:col>7</xdr:col>
      <xdr:colOff>2117513</xdr:colOff>
      <xdr:row>6</xdr:row>
      <xdr:rowOff>28574</xdr:rowOff>
    </xdr:to>
    <xdr:sp macro="[0]!mod_01.cmdAtLengthEventClick_Handler" textlink="">
      <xdr:nvSpPr>
        <xdr:cNvPr id="3" name="cmdAtLengthEvent"/>
        <xdr:cNvSpPr/>
      </xdr:nvSpPr>
      <xdr:spPr>
        <a:xfrm>
          <a:off x="4114800" y="274320"/>
          <a:ext cx="1805940" cy="226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мероприятию</a:t>
          </a:r>
        </a:p>
      </xdr:txBody>
    </xdr:sp>
    <xdr:clientData fPrintsWithSheet="0"/>
  </xdr:twoCellAnchor>
  <xdr:twoCellAnchor editAs="oneCell">
    <xdr:from>
      <xdr:col>22</xdr:col>
      <xdr:colOff>1043940</xdr:colOff>
      <xdr:row>4</xdr:row>
      <xdr:rowOff>121920</xdr:rowOff>
    </xdr:from>
    <xdr:to>
      <xdr:col>39</xdr:col>
      <xdr:colOff>1014169</xdr:colOff>
      <xdr:row>6</xdr:row>
      <xdr:rowOff>36195</xdr:rowOff>
    </xdr:to>
    <xdr:sp macro="[0]!mod_01.cmdAtLengthObjectClick_Handler" textlink="">
      <xdr:nvSpPr>
        <xdr:cNvPr id="4" name="cmdAtLengthObject"/>
        <xdr:cNvSpPr/>
      </xdr:nvSpPr>
      <xdr:spPr>
        <a:xfrm>
          <a:off x="18669000" y="281940"/>
          <a:ext cx="1417605" cy="22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объекту</a:t>
          </a:r>
        </a:p>
      </xdr:txBody>
    </xdr:sp>
    <xdr:clientData fPrintsWithSheet="0"/>
  </xdr:twoCellAnchor>
  <xdr:twoCellAnchor editAs="oneCell">
    <xdr:from>
      <xdr:col>40</xdr:col>
      <xdr:colOff>845820</xdr:colOff>
      <xdr:row>4</xdr:row>
      <xdr:rowOff>121920</xdr:rowOff>
    </xdr:from>
    <xdr:to>
      <xdr:col>48</xdr:col>
      <xdr:colOff>1251585</xdr:colOff>
      <xdr:row>6</xdr:row>
      <xdr:rowOff>36195</xdr:rowOff>
    </xdr:to>
    <xdr:sp macro="[0]!mod_01.cmdAtLengthCncsn_Click_Handler" textlink="">
      <xdr:nvSpPr>
        <xdr:cNvPr id="5" name="cmdAtLengthCncsn" hidden="1"/>
        <xdr:cNvSpPr/>
      </xdr:nvSpPr>
      <xdr:spPr>
        <a:xfrm>
          <a:off x="37955220" y="281940"/>
          <a:ext cx="1171575" cy="2266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КС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xdr:colOff>
      <xdr:row>4</xdr:row>
      <xdr:rowOff>9525</xdr:rowOff>
    </xdr:from>
    <xdr:to>
      <xdr:col>3</xdr:col>
      <xdr:colOff>306705</xdr:colOff>
      <xdr:row>6</xdr:row>
      <xdr:rowOff>19050</xdr:rowOff>
    </xdr:to>
    <xdr:pic macro="[0]!mod_00.FREEZE_PANES">
      <xdr:nvPicPr>
        <xdr:cNvPr id="2" name="FREEZE_PANES_F12" descr="update_org.png"/>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0"/>
          <a:ext cx="29718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3</xdr:row>
      <xdr:rowOff>28575</xdr:rowOff>
    </xdr:from>
    <xdr:to>
      <xdr:col>2</xdr:col>
      <xdr:colOff>323850</xdr:colOff>
      <xdr:row>5</xdr:row>
      <xdr:rowOff>9525</xdr:rowOff>
    </xdr:to>
    <xdr:pic macro="[0]!mod_00.FREEZE_PANES">
      <xdr:nvPicPr>
        <xdr:cNvPr id="218340" name="FREEZE_PANES_C8" descr="update_org.png"/>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297180</xdr:colOff>
      <xdr:row>9</xdr:row>
      <xdr:rowOff>142875</xdr:rowOff>
    </xdr:to>
    <xdr:pic macro="[0]!mod_00.FREEZE_PANES">
      <xdr:nvPicPr>
        <xdr:cNvPr id="2" name="FREEZE_PANES_F11" descr="update_org.png"/>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29718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2838450</xdr:colOff>
      <xdr:row>8</xdr:row>
      <xdr:rowOff>9525</xdr:rowOff>
    </xdr:from>
    <xdr:to>
      <xdr:col>5</xdr:col>
      <xdr:colOff>750</xdr:colOff>
      <xdr:row>9</xdr:row>
      <xdr:rowOff>115050</xdr:rowOff>
    </xdr:to>
    <xdr:pic macro="[0]!modFill.cmdUpdateIPProvSvod_Click_Handler">
      <xdr:nvPicPr>
        <xdr:cNvPr id="3" name="refresh"/>
        <xdr:cNvPicPr>
          <a:picLocks noChangeAspect="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552825" y="209550"/>
          <a:ext cx="248400" cy="248400"/>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160020</xdr:colOff>
      <xdr:row>0</xdr:row>
      <xdr:rowOff>7620</xdr:rowOff>
    </xdr:from>
    <xdr:to>
      <xdr:col>2</xdr:col>
      <xdr:colOff>452653</xdr:colOff>
      <xdr:row>2</xdr:row>
      <xdr:rowOff>9870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657600" y="7620"/>
          <a:ext cx="292633" cy="29181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ortal.eias.ru/Portal/DownloadPage.aspx?type=12&amp;guid=cfcbdf92-0eb4-43c1-a7e2-b76fc1ff9949"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portal.eias.ru/Portal/DownloadPage.aspx?type=12&amp;guid=cfcbdf92-0eb4-43c1-a7e2-b76fc1ff9949" TargetMode="External"/><Relationship Id="rId18" Type="http://schemas.openxmlformats.org/officeDocument/2006/relationships/hyperlink" Target="https://portal.eias.ru/Portal/DownloadPage.aspx?type=12&amp;guid=cfcbdf92-0eb4-43c1-a7e2-b76fc1ff9949" TargetMode="External"/><Relationship Id="rId26" Type="http://schemas.openxmlformats.org/officeDocument/2006/relationships/hyperlink" Target="https://portal.eias.ru/Portal/DownloadPage.aspx?type=12&amp;guid=cfcbdf92-0eb4-43c1-a7e2-b76fc1ff9949" TargetMode="External"/><Relationship Id="rId39" Type="http://schemas.openxmlformats.org/officeDocument/2006/relationships/hyperlink" Target="https://portal.eias.ru/Portal/DownloadPage.aspx?type=12&amp;guid=cfcbdf92-0eb4-43c1-a7e2-b76fc1ff9949" TargetMode="External"/><Relationship Id="rId21" Type="http://schemas.openxmlformats.org/officeDocument/2006/relationships/hyperlink" Target="https://portal.eias.ru/Portal/DownloadPage.aspx?type=12&amp;guid=cfcbdf92-0eb4-43c1-a7e2-b76fc1ff9949" TargetMode="External"/><Relationship Id="rId34" Type="http://schemas.openxmlformats.org/officeDocument/2006/relationships/hyperlink" Target="https://portal.eias.ru/Portal/DownloadPage.aspx?type=12&amp;guid=cfcbdf92-0eb4-43c1-a7e2-b76fc1ff9949" TargetMode="External"/><Relationship Id="rId42" Type="http://schemas.openxmlformats.org/officeDocument/2006/relationships/hyperlink" Target="https://portal.eias.ru/Portal/DownloadPage.aspx?type=12&amp;guid=cfcbdf92-0eb4-43c1-a7e2-b76fc1ff9949" TargetMode="External"/><Relationship Id="rId47" Type="http://schemas.openxmlformats.org/officeDocument/2006/relationships/hyperlink" Target="https://portal.eias.ru/Portal/DownloadPage.aspx?type=12&amp;guid=cfcbdf92-0eb4-43c1-a7e2-b76fc1ff9949" TargetMode="External"/><Relationship Id="rId50" Type="http://schemas.openxmlformats.org/officeDocument/2006/relationships/hyperlink" Target="https://portal.eias.ru/Portal/DownloadPage.aspx?type=12&amp;guid=cfcbdf92-0eb4-43c1-a7e2-b76fc1ff9949" TargetMode="External"/><Relationship Id="rId55" Type="http://schemas.openxmlformats.org/officeDocument/2006/relationships/comments" Target="../comments1.xml"/><Relationship Id="rId7" Type="http://schemas.openxmlformats.org/officeDocument/2006/relationships/hyperlink" Target="https://portal.eias.ru/Portal/DownloadPage.aspx?type=12&amp;guid=cfcbdf92-0eb4-43c1-a7e2-b76fc1ff9949" TargetMode="External"/><Relationship Id="rId2" Type="http://schemas.openxmlformats.org/officeDocument/2006/relationships/hyperlink" Target="https://portal.eias.ru/Portal/DownloadPage.aspx?type=12&amp;guid=cfcbdf92-0eb4-43c1-a7e2-b76fc1ff9949" TargetMode="External"/><Relationship Id="rId16" Type="http://schemas.openxmlformats.org/officeDocument/2006/relationships/hyperlink" Target="https://portal.eias.ru/Portal/DownloadPage.aspx?type=12&amp;guid=cfcbdf92-0eb4-43c1-a7e2-b76fc1ff9949" TargetMode="External"/><Relationship Id="rId29" Type="http://schemas.openxmlformats.org/officeDocument/2006/relationships/hyperlink" Target="https://portal.eias.ru/Portal/DownloadPage.aspx?type=12&amp;guid=cfcbdf92-0eb4-43c1-a7e2-b76fc1ff9949" TargetMode="External"/><Relationship Id="rId11" Type="http://schemas.openxmlformats.org/officeDocument/2006/relationships/hyperlink" Target="https://portal.eias.ru/Portal/DownloadPage.aspx?type=12&amp;guid=cfcbdf92-0eb4-43c1-a7e2-b76fc1ff9949" TargetMode="External"/><Relationship Id="rId24" Type="http://schemas.openxmlformats.org/officeDocument/2006/relationships/hyperlink" Target="https://portal.eias.ru/Portal/DownloadPage.aspx?type=12&amp;guid=cfcbdf92-0eb4-43c1-a7e2-b76fc1ff9949" TargetMode="External"/><Relationship Id="rId32" Type="http://schemas.openxmlformats.org/officeDocument/2006/relationships/hyperlink" Target="https://portal.eias.ru/Portal/DownloadPage.aspx?type=12&amp;guid=cfcbdf92-0eb4-43c1-a7e2-b76fc1ff9949" TargetMode="External"/><Relationship Id="rId37" Type="http://schemas.openxmlformats.org/officeDocument/2006/relationships/hyperlink" Target="https://portal.eias.ru/Portal/DownloadPage.aspx?type=12&amp;guid=cfcbdf92-0eb4-43c1-a7e2-b76fc1ff9949" TargetMode="External"/><Relationship Id="rId40" Type="http://schemas.openxmlformats.org/officeDocument/2006/relationships/hyperlink" Target="https://portal.eias.ru/Portal/DownloadPage.aspx?type=12&amp;guid=cfcbdf92-0eb4-43c1-a7e2-b76fc1ff9949" TargetMode="External"/><Relationship Id="rId45" Type="http://schemas.openxmlformats.org/officeDocument/2006/relationships/hyperlink" Target="https://portal.eias.ru/Portal/DownloadPage.aspx?type=12&amp;guid=cfcbdf92-0eb4-43c1-a7e2-b76fc1ff9949" TargetMode="External"/><Relationship Id="rId53" Type="http://schemas.openxmlformats.org/officeDocument/2006/relationships/drawing" Target="../drawings/drawing4.xml"/><Relationship Id="rId5" Type="http://schemas.openxmlformats.org/officeDocument/2006/relationships/hyperlink" Target="https://portal.eias.ru/Portal/DownloadPage.aspx?type=12&amp;guid=cfcbdf92-0eb4-43c1-a7e2-b76fc1ff9949" TargetMode="External"/><Relationship Id="rId10" Type="http://schemas.openxmlformats.org/officeDocument/2006/relationships/hyperlink" Target="https://portal.eias.ru/Portal/DownloadPage.aspx?type=12&amp;guid=cfcbdf92-0eb4-43c1-a7e2-b76fc1ff9949" TargetMode="External"/><Relationship Id="rId19" Type="http://schemas.openxmlformats.org/officeDocument/2006/relationships/hyperlink" Target="https://portal.eias.ru/Portal/DownloadPage.aspx?type=12&amp;guid=cfcbdf92-0eb4-43c1-a7e2-b76fc1ff9949" TargetMode="External"/><Relationship Id="rId31" Type="http://schemas.openxmlformats.org/officeDocument/2006/relationships/hyperlink" Target="https://portal.eias.ru/Portal/DownloadPage.aspx?type=12&amp;guid=cfcbdf92-0eb4-43c1-a7e2-b76fc1ff9949" TargetMode="External"/><Relationship Id="rId44" Type="http://schemas.openxmlformats.org/officeDocument/2006/relationships/hyperlink" Target="https://portal.eias.ru/Portal/DownloadPage.aspx?type=12&amp;guid=cfcbdf92-0eb4-43c1-a7e2-b76fc1ff9949" TargetMode="External"/><Relationship Id="rId52" Type="http://schemas.openxmlformats.org/officeDocument/2006/relationships/printerSettings" Target="../printerSettings/printerSettings4.bin"/><Relationship Id="rId4" Type="http://schemas.openxmlformats.org/officeDocument/2006/relationships/hyperlink" Target="https://portal.eias.ru/Portal/DownloadPage.aspx?type=12&amp;guid=cfcbdf92-0eb4-43c1-a7e2-b76fc1ff9949" TargetMode="External"/><Relationship Id="rId9" Type="http://schemas.openxmlformats.org/officeDocument/2006/relationships/hyperlink" Target="https://portal.eias.ru/Portal/DownloadPage.aspx?type=12&amp;guid=cfcbdf92-0eb4-43c1-a7e2-b76fc1ff9949" TargetMode="External"/><Relationship Id="rId14" Type="http://schemas.openxmlformats.org/officeDocument/2006/relationships/hyperlink" Target="https://portal.eias.ru/Portal/DownloadPage.aspx?type=12&amp;guid=cfcbdf92-0eb4-43c1-a7e2-b76fc1ff9949" TargetMode="External"/><Relationship Id="rId22" Type="http://schemas.openxmlformats.org/officeDocument/2006/relationships/hyperlink" Target="https://portal.eias.ru/Portal/DownloadPage.aspx?type=12&amp;guid=cfcbdf92-0eb4-43c1-a7e2-b76fc1ff9949" TargetMode="External"/><Relationship Id="rId27" Type="http://schemas.openxmlformats.org/officeDocument/2006/relationships/hyperlink" Target="https://portal.eias.ru/Portal/DownloadPage.aspx?type=12&amp;guid=cfcbdf92-0eb4-43c1-a7e2-b76fc1ff9949" TargetMode="External"/><Relationship Id="rId30" Type="http://schemas.openxmlformats.org/officeDocument/2006/relationships/hyperlink" Target="https://portal.eias.ru/Portal/DownloadPage.aspx?type=12&amp;guid=cfcbdf92-0eb4-43c1-a7e2-b76fc1ff9949" TargetMode="External"/><Relationship Id="rId35" Type="http://schemas.openxmlformats.org/officeDocument/2006/relationships/hyperlink" Target="https://portal.eias.ru/Portal/DownloadPage.aspx?type=12&amp;guid=cfcbdf92-0eb4-43c1-a7e2-b76fc1ff9949" TargetMode="External"/><Relationship Id="rId43" Type="http://schemas.openxmlformats.org/officeDocument/2006/relationships/hyperlink" Target="https://portal.eias.ru/Portal/DownloadPage.aspx?type=12&amp;guid=cfcbdf92-0eb4-43c1-a7e2-b76fc1ff9949" TargetMode="External"/><Relationship Id="rId48" Type="http://schemas.openxmlformats.org/officeDocument/2006/relationships/hyperlink" Target="https://portal.eias.ru/Portal/DownloadPage.aspx?type=12&amp;guid=cfcbdf92-0eb4-43c1-a7e2-b76fc1ff9949" TargetMode="External"/><Relationship Id="rId8" Type="http://schemas.openxmlformats.org/officeDocument/2006/relationships/hyperlink" Target="https://portal.eias.ru/Portal/DownloadPage.aspx?type=12&amp;guid=cfcbdf92-0eb4-43c1-a7e2-b76fc1ff9949" TargetMode="External"/><Relationship Id="rId51" Type="http://schemas.openxmlformats.org/officeDocument/2006/relationships/hyperlink" Target="https://portal.eias.ru/Portal/DownloadPage.aspx?type=12&amp;guid=df5ef9f3-141b-4a17-a0e2-721eb15bb0d9" TargetMode="External"/><Relationship Id="rId3" Type="http://schemas.openxmlformats.org/officeDocument/2006/relationships/hyperlink" Target="https://portal.eias.ru/Portal/DownloadPage.aspx?type=12&amp;guid=cfcbdf92-0eb4-43c1-a7e2-b76fc1ff9949" TargetMode="External"/><Relationship Id="rId12" Type="http://schemas.openxmlformats.org/officeDocument/2006/relationships/hyperlink" Target="https://portal.eias.ru/Portal/DownloadPage.aspx?type=12&amp;guid=cfcbdf92-0eb4-43c1-a7e2-b76fc1ff9949" TargetMode="External"/><Relationship Id="rId17" Type="http://schemas.openxmlformats.org/officeDocument/2006/relationships/hyperlink" Target="https://portal.eias.ru/Portal/DownloadPage.aspx?type=12&amp;guid=cfcbdf92-0eb4-43c1-a7e2-b76fc1ff9949" TargetMode="External"/><Relationship Id="rId25" Type="http://schemas.openxmlformats.org/officeDocument/2006/relationships/hyperlink" Target="https://portal.eias.ru/Portal/DownloadPage.aspx?type=12&amp;guid=cfcbdf92-0eb4-43c1-a7e2-b76fc1ff9949" TargetMode="External"/><Relationship Id="rId33" Type="http://schemas.openxmlformats.org/officeDocument/2006/relationships/hyperlink" Target="https://portal.eias.ru/Portal/DownloadPage.aspx?type=12&amp;guid=cfcbdf92-0eb4-43c1-a7e2-b76fc1ff9949" TargetMode="External"/><Relationship Id="rId38" Type="http://schemas.openxmlformats.org/officeDocument/2006/relationships/hyperlink" Target="https://portal.eias.ru/Portal/DownloadPage.aspx?type=12&amp;guid=cfcbdf92-0eb4-43c1-a7e2-b76fc1ff9949" TargetMode="External"/><Relationship Id="rId46" Type="http://schemas.openxmlformats.org/officeDocument/2006/relationships/hyperlink" Target="https://portal.eias.ru/Portal/DownloadPage.aspx?type=12&amp;guid=cfcbdf92-0eb4-43c1-a7e2-b76fc1ff9949" TargetMode="External"/><Relationship Id="rId20" Type="http://schemas.openxmlformats.org/officeDocument/2006/relationships/hyperlink" Target="https://portal.eias.ru/Portal/DownloadPage.aspx?type=12&amp;guid=cfcbdf92-0eb4-43c1-a7e2-b76fc1ff9949" TargetMode="External"/><Relationship Id="rId41" Type="http://schemas.openxmlformats.org/officeDocument/2006/relationships/hyperlink" Target="https://portal.eias.ru/Portal/DownloadPage.aspx?type=12&amp;guid=cfcbdf92-0eb4-43c1-a7e2-b76fc1ff9949" TargetMode="External"/><Relationship Id="rId54" Type="http://schemas.openxmlformats.org/officeDocument/2006/relationships/vmlDrawing" Target="../drawings/vmlDrawing1.vml"/><Relationship Id="rId1" Type="http://schemas.openxmlformats.org/officeDocument/2006/relationships/hyperlink" Target="https://portal.eias.ru/Portal/DownloadPage.aspx?type=12&amp;guid=cfcbdf92-0eb4-43c1-a7e2-b76fc1ff9949" TargetMode="External"/><Relationship Id="rId6" Type="http://schemas.openxmlformats.org/officeDocument/2006/relationships/hyperlink" Target="https://portal.eias.ru/Portal/DownloadPage.aspx?type=12&amp;guid=cfcbdf92-0eb4-43c1-a7e2-b76fc1ff9949" TargetMode="External"/><Relationship Id="rId15" Type="http://schemas.openxmlformats.org/officeDocument/2006/relationships/hyperlink" Target="https://portal.eias.ru/Portal/DownloadPage.aspx?type=12&amp;guid=cfcbdf92-0eb4-43c1-a7e2-b76fc1ff9949" TargetMode="External"/><Relationship Id="rId23" Type="http://schemas.openxmlformats.org/officeDocument/2006/relationships/hyperlink" Target="https://portal.eias.ru/Portal/DownloadPage.aspx?type=12&amp;guid=cfcbdf92-0eb4-43c1-a7e2-b76fc1ff9949" TargetMode="External"/><Relationship Id="rId28" Type="http://schemas.openxmlformats.org/officeDocument/2006/relationships/hyperlink" Target="https://portal.eias.ru/Portal/DownloadPage.aspx?type=12&amp;guid=cfcbdf92-0eb4-43c1-a7e2-b76fc1ff9949" TargetMode="External"/><Relationship Id="rId36" Type="http://schemas.openxmlformats.org/officeDocument/2006/relationships/hyperlink" Target="https://portal.eias.ru/Portal/DownloadPage.aspx?type=12&amp;guid=cfcbdf92-0eb4-43c1-a7e2-b76fc1ff9949" TargetMode="External"/><Relationship Id="rId49" Type="http://schemas.openxmlformats.org/officeDocument/2006/relationships/hyperlink" Target="https://portal.eias.ru/Portal/DownloadPage.aspx?type=12&amp;guid=cfcbdf92-0eb4-43c1-a7e2-b76fc1ff9949"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showGridLines="0" zoomScaleNormal="100" workbookViewId="0">
      <selection activeCell="M37" sqref="M37"/>
    </sheetView>
  </sheetViews>
  <sheetFormatPr defaultRowHeight="11.25"/>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Prov">
    <tabColor indexed="31"/>
  </sheetPr>
  <dimension ref="B2:D5"/>
  <sheetViews>
    <sheetView showGridLines="0" showRowColHeaders="0" zoomScaleNormal="100" workbookViewId="0">
      <pane ySplit="2" topLeftCell="A3" activePane="bottomLeft" state="frozen"/>
      <selection pane="bottomLeft" activeCell="C48" sqref="C48"/>
    </sheetView>
  </sheetViews>
  <sheetFormatPr defaultColWidth="9.140625" defaultRowHeight="11.25"/>
  <cols>
    <col min="1" max="1" width="4.7109375" style="13" customWidth="1"/>
    <col min="2" max="2" width="40.7109375" style="13" customWidth="1"/>
    <col min="3" max="3" width="103.28515625" style="13" customWidth="1"/>
    <col min="4" max="4" width="17.7109375" style="13" customWidth="1"/>
    <col min="5" max="16384" width="9.140625" style="13"/>
  </cols>
  <sheetData>
    <row r="2" spans="2:4" ht="20.100000000000001" customHeight="1">
      <c r="B2" s="450" t="s">
        <v>124</v>
      </c>
      <c r="C2" s="450"/>
      <c r="D2" s="450"/>
    </row>
    <row r="4" spans="2:4" ht="21.75" customHeight="1" thickBot="1">
      <c r="B4" s="98" t="s">
        <v>31</v>
      </c>
      <c r="C4" s="98" t="s">
        <v>32</v>
      </c>
      <c r="D4" s="98" t="s">
        <v>141</v>
      </c>
    </row>
    <row r="5" spans="2:4" ht="12" thickTop="1"/>
  </sheetData>
  <sheetProtection formatColumns="0" formatRows="0" autoFilter="0"/>
  <autoFilter ref="B4:D4"/>
  <mergeCells count="1">
    <mergeCell ref="B2:D2"/>
  </mergeCells>
  <phoneticPr fontId="11" type="noConversion"/>
  <pageMargins left="0.75" right="0.75" top="1" bottom="1" header="0.5" footer="0.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tabColor indexed="47"/>
  </sheetPr>
  <dimension ref="A1:J87"/>
  <sheetViews>
    <sheetView showGridLines="0" zoomScaleNormal="100" workbookViewId="0"/>
  </sheetViews>
  <sheetFormatPr defaultColWidth="9.140625" defaultRowHeight="11.25"/>
  <cols>
    <col min="1" max="1" width="32.5703125" style="6" bestFit="1" customWidth="1"/>
    <col min="2" max="2" width="9"/>
    <col min="3" max="3" width="12.140625" customWidth="1"/>
    <col min="4" max="4" width="10.5703125" customWidth="1"/>
    <col min="5" max="5" width="6.7109375" customWidth="1"/>
    <col min="6" max="6" width="9.140625" style="4"/>
    <col min="7" max="7" width="14.140625" style="4" customWidth="1"/>
    <col min="8" max="8" width="19.5703125" style="4" customWidth="1"/>
    <col min="9" max="9" width="20.42578125" style="4" customWidth="1"/>
    <col min="10" max="10" width="3.85546875" style="4" customWidth="1"/>
    <col min="11" max="16384" width="9.140625" style="4"/>
  </cols>
  <sheetData>
    <row r="1" spans="1:10" ht="12" customHeight="1">
      <c r="A1" s="41" t="s">
        <v>137</v>
      </c>
      <c r="B1" s="47" t="s">
        <v>19</v>
      </c>
      <c r="C1" s="47" t="s">
        <v>228</v>
      </c>
      <c r="D1" s="47" t="s">
        <v>177</v>
      </c>
      <c r="E1" s="47" t="s">
        <v>16</v>
      </c>
      <c r="G1" s="47" t="s">
        <v>320</v>
      </c>
      <c r="H1" s="47" t="s">
        <v>346</v>
      </c>
      <c r="I1" s="47" t="s">
        <v>349</v>
      </c>
    </row>
    <row r="2" spans="1:10">
      <c r="A2" s="5" t="s">
        <v>41</v>
      </c>
      <c r="B2" t="s">
        <v>0</v>
      </c>
      <c r="C2" t="s">
        <v>217</v>
      </c>
      <c r="D2" t="s">
        <v>178</v>
      </c>
      <c r="E2" t="s">
        <v>17</v>
      </c>
      <c r="G2" s="214" t="s">
        <v>159</v>
      </c>
      <c r="H2" s="214" t="s">
        <v>381</v>
      </c>
      <c r="I2" s="181" t="s">
        <v>393</v>
      </c>
      <c r="J2" s="254">
        <v>1</v>
      </c>
    </row>
    <row r="3" spans="1:10" ht="12" customHeight="1">
      <c r="A3" s="5" t="s">
        <v>42</v>
      </c>
      <c r="B3" t="s">
        <v>1</v>
      </c>
      <c r="C3" t="s">
        <v>218</v>
      </c>
      <c r="D3" t="s">
        <v>179</v>
      </c>
      <c r="E3" t="s">
        <v>18</v>
      </c>
      <c r="G3" s="214" t="s">
        <v>161</v>
      </c>
      <c r="H3" s="214" t="s">
        <v>382</v>
      </c>
      <c r="I3" s="181" t="s">
        <v>394</v>
      </c>
      <c r="J3" s="254">
        <v>2</v>
      </c>
    </row>
    <row r="4" spans="1:10" ht="12" customHeight="1">
      <c r="A4" s="5" t="s">
        <v>43</v>
      </c>
      <c r="B4" t="s">
        <v>2</v>
      </c>
      <c r="C4" t="s">
        <v>219</v>
      </c>
      <c r="D4" t="s">
        <v>180</v>
      </c>
      <c r="G4" s="214" t="s">
        <v>162</v>
      </c>
      <c r="H4" s="214" t="s">
        <v>383</v>
      </c>
      <c r="I4" s="181" t="s">
        <v>395</v>
      </c>
      <c r="J4" s="254">
        <v>3</v>
      </c>
    </row>
    <row r="5" spans="1:10" ht="12" customHeight="1">
      <c r="A5" s="5" t="s">
        <v>44</v>
      </c>
      <c r="B5" t="s">
        <v>3</v>
      </c>
      <c r="C5" t="s">
        <v>220</v>
      </c>
      <c r="D5" t="s">
        <v>181</v>
      </c>
      <c r="H5" s="214" t="s">
        <v>384</v>
      </c>
      <c r="I5" s="181" t="s">
        <v>396</v>
      </c>
      <c r="J5" s="254">
        <v>4</v>
      </c>
    </row>
    <row r="6" spans="1:10" ht="12" customHeight="1">
      <c r="A6" s="5" t="s">
        <v>45</v>
      </c>
      <c r="B6" t="s">
        <v>4</v>
      </c>
      <c r="C6" t="s">
        <v>221</v>
      </c>
      <c r="D6" t="s">
        <v>182</v>
      </c>
      <c r="H6" s="214" t="s">
        <v>388</v>
      </c>
      <c r="I6" s="181" t="s">
        <v>389</v>
      </c>
      <c r="J6" s="254">
        <v>5</v>
      </c>
    </row>
    <row r="7" spans="1:10" ht="12" customHeight="1">
      <c r="A7" s="5" t="s">
        <v>46</v>
      </c>
      <c r="B7" t="s">
        <v>5</v>
      </c>
      <c r="C7" t="s">
        <v>222</v>
      </c>
      <c r="D7" t="s">
        <v>183</v>
      </c>
      <c r="H7" s="214" t="s">
        <v>385</v>
      </c>
      <c r="I7" s="181" t="s">
        <v>390</v>
      </c>
      <c r="J7" s="254">
        <v>6</v>
      </c>
    </row>
    <row r="8" spans="1:10" ht="12" customHeight="1">
      <c r="A8" s="5" t="s">
        <v>47</v>
      </c>
      <c r="B8" t="s">
        <v>6</v>
      </c>
      <c r="C8" t="s">
        <v>223</v>
      </c>
      <c r="D8" t="s">
        <v>184</v>
      </c>
      <c r="H8" s="214" t="s">
        <v>386</v>
      </c>
      <c r="I8" s="181" t="s">
        <v>391</v>
      </c>
      <c r="J8" s="254">
        <v>7</v>
      </c>
    </row>
    <row r="9" spans="1:10" ht="12" customHeight="1">
      <c r="A9" s="5" t="s">
        <v>48</v>
      </c>
      <c r="B9" t="s">
        <v>7</v>
      </c>
      <c r="C9" t="s">
        <v>224</v>
      </c>
      <c r="D9" t="s">
        <v>185</v>
      </c>
      <c r="H9" s="214" t="s">
        <v>387</v>
      </c>
      <c r="I9" s="181" t="s">
        <v>392</v>
      </c>
      <c r="J9" s="254">
        <v>8</v>
      </c>
    </row>
    <row r="10" spans="1:10" ht="12" customHeight="1">
      <c r="A10" s="5" t="s">
        <v>49</v>
      </c>
      <c r="B10" t="s">
        <v>8</v>
      </c>
      <c r="C10" t="s">
        <v>225</v>
      </c>
      <c r="D10" t="s">
        <v>186</v>
      </c>
      <c r="H10" s="214" t="s">
        <v>378</v>
      </c>
      <c r="I10" s="181" t="s">
        <v>345</v>
      </c>
      <c r="J10" s="254">
        <v>9</v>
      </c>
    </row>
    <row r="11" spans="1:10" ht="12" customHeight="1">
      <c r="A11" s="5" t="s">
        <v>50</v>
      </c>
      <c r="B11" t="s">
        <v>9</v>
      </c>
      <c r="C11" t="s">
        <v>226</v>
      </c>
      <c r="D11" t="s">
        <v>187</v>
      </c>
      <c r="H11" s="214" t="s">
        <v>379</v>
      </c>
      <c r="I11" s="181" t="s">
        <v>347</v>
      </c>
      <c r="J11" s="254">
        <v>10</v>
      </c>
    </row>
    <row r="12" spans="1:10">
      <c r="A12" s="5" t="s">
        <v>135</v>
      </c>
      <c r="B12" t="s">
        <v>10</v>
      </c>
      <c r="C12" t="s">
        <v>227</v>
      </c>
      <c r="D12" t="s">
        <v>188</v>
      </c>
      <c r="H12" s="214" t="s">
        <v>380</v>
      </c>
      <c r="I12" s="181" t="s">
        <v>348</v>
      </c>
      <c r="J12" s="254">
        <v>11</v>
      </c>
    </row>
    <row r="13" spans="1:10">
      <c r="A13" s="5" t="s">
        <v>51</v>
      </c>
      <c r="B13" t="s">
        <v>11</v>
      </c>
      <c r="C13" t="s">
        <v>20</v>
      </c>
      <c r="D13" t="s">
        <v>189</v>
      </c>
      <c r="H13" s="214" t="s">
        <v>377</v>
      </c>
      <c r="I13" s="181" t="s">
        <v>376</v>
      </c>
      <c r="J13" s="254">
        <v>12</v>
      </c>
    </row>
    <row r="14" spans="1:10" ht="12.75" customHeight="1">
      <c r="A14" s="5" t="s">
        <v>136</v>
      </c>
      <c r="B14" t="s">
        <v>12</v>
      </c>
      <c r="C14" t="s">
        <v>21</v>
      </c>
    </row>
    <row r="15" spans="1:10" ht="12.75" customHeight="1">
      <c r="A15" s="99" t="s">
        <v>231</v>
      </c>
      <c r="B15" t="s">
        <v>13</v>
      </c>
      <c r="C15" t="s">
        <v>22</v>
      </c>
    </row>
    <row r="16" spans="1:10">
      <c r="A16" s="5" t="s">
        <v>52</v>
      </c>
      <c r="B16" t="s">
        <v>241</v>
      </c>
      <c r="C16" t="s">
        <v>0</v>
      </c>
    </row>
    <row r="17" spans="1:3">
      <c r="A17" s="5" t="s">
        <v>53</v>
      </c>
      <c r="B17" t="s">
        <v>242</v>
      </c>
      <c r="C17" t="s">
        <v>1</v>
      </c>
    </row>
    <row r="18" spans="1:3">
      <c r="A18" s="5" t="s">
        <v>54</v>
      </c>
      <c r="B18" t="s">
        <v>254</v>
      </c>
      <c r="C18" t="s">
        <v>2</v>
      </c>
    </row>
    <row r="19" spans="1:3">
      <c r="A19" s="5" t="s">
        <v>55</v>
      </c>
      <c r="C19" t="s">
        <v>3</v>
      </c>
    </row>
    <row r="20" spans="1:3">
      <c r="A20" s="5" t="s">
        <v>56</v>
      </c>
      <c r="C20" t="s">
        <v>4</v>
      </c>
    </row>
    <row r="21" spans="1:3">
      <c r="A21" s="5" t="s">
        <v>57</v>
      </c>
      <c r="C21" t="s">
        <v>5</v>
      </c>
    </row>
    <row r="22" spans="1:3">
      <c r="A22" s="5" t="s">
        <v>58</v>
      </c>
      <c r="C22" t="s">
        <v>6</v>
      </c>
    </row>
    <row r="23" spans="1:3">
      <c r="A23" s="5" t="s">
        <v>59</v>
      </c>
      <c r="C23" t="s">
        <v>7</v>
      </c>
    </row>
    <row r="24" spans="1:3">
      <c r="A24" s="5" t="s">
        <v>60</v>
      </c>
      <c r="C24" t="s">
        <v>8</v>
      </c>
    </row>
    <row r="25" spans="1:3">
      <c r="A25" s="5" t="s">
        <v>61</v>
      </c>
      <c r="C25" t="s">
        <v>9</v>
      </c>
    </row>
    <row r="26" spans="1:3">
      <c r="A26" s="5" t="s">
        <v>62</v>
      </c>
      <c r="C26" t="s">
        <v>10</v>
      </c>
    </row>
    <row r="27" spans="1:3">
      <c r="A27" s="5" t="s">
        <v>63</v>
      </c>
      <c r="C27" t="s">
        <v>11</v>
      </c>
    </row>
    <row r="28" spans="1:3">
      <c r="A28" s="5" t="s">
        <v>64</v>
      </c>
      <c r="C28" t="s">
        <v>12</v>
      </c>
    </row>
    <row r="29" spans="1:3">
      <c r="A29" s="5" t="s">
        <v>65</v>
      </c>
      <c r="C29" t="s">
        <v>13</v>
      </c>
    </row>
    <row r="30" spans="1:3">
      <c r="A30" s="5" t="s">
        <v>66</v>
      </c>
      <c r="C30" t="s">
        <v>241</v>
      </c>
    </row>
    <row r="31" spans="1:3">
      <c r="A31" s="5" t="s">
        <v>67</v>
      </c>
      <c r="C31" t="s">
        <v>242</v>
      </c>
    </row>
    <row r="32" spans="1:3">
      <c r="A32" s="5" t="s">
        <v>68</v>
      </c>
      <c r="C32" t="s">
        <v>254</v>
      </c>
    </row>
    <row r="33" spans="1:3">
      <c r="A33" s="5" t="s">
        <v>69</v>
      </c>
      <c r="C33" t="s">
        <v>321</v>
      </c>
    </row>
    <row r="34" spans="1:3">
      <c r="A34" s="5" t="s">
        <v>70</v>
      </c>
      <c r="C34" t="s">
        <v>322</v>
      </c>
    </row>
    <row r="35" spans="1:3">
      <c r="A35" s="5" t="s">
        <v>71</v>
      </c>
      <c r="C35" t="s">
        <v>323</v>
      </c>
    </row>
    <row r="36" spans="1:3">
      <c r="A36" s="5" t="s">
        <v>35</v>
      </c>
      <c r="C36" t="s">
        <v>324</v>
      </c>
    </row>
    <row r="37" spans="1:3">
      <c r="A37" s="5" t="s">
        <v>36</v>
      </c>
      <c r="C37" t="s">
        <v>325</v>
      </c>
    </row>
    <row r="38" spans="1:3">
      <c r="A38" s="5" t="s">
        <v>37</v>
      </c>
      <c r="C38" t="s">
        <v>326</v>
      </c>
    </row>
    <row r="39" spans="1:3">
      <c r="A39" s="5" t="s">
        <v>38</v>
      </c>
      <c r="C39" t="s">
        <v>327</v>
      </c>
    </row>
    <row r="40" spans="1:3">
      <c r="A40" s="5" t="s">
        <v>39</v>
      </c>
      <c r="C40" t="s">
        <v>328</v>
      </c>
    </row>
    <row r="41" spans="1:3">
      <c r="A41" s="5" t="s">
        <v>40</v>
      </c>
      <c r="C41" t="s">
        <v>329</v>
      </c>
    </row>
    <row r="42" spans="1:3">
      <c r="A42" s="5" t="s">
        <v>72</v>
      </c>
      <c r="C42" t="s">
        <v>330</v>
      </c>
    </row>
    <row r="43" spans="1:3">
      <c r="A43" s="5" t="s">
        <v>73</v>
      </c>
      <c r="C43" t="s">
        <v>331</v>
      </c>
    </row>
    <row r="44" spans="1:3">
      <c r="A44" s="5" t="s">
        <v>74</v>
      </c>
      <c r="C44" t="s">
        <v>332</v>
      </c>
    </row>
    <row r="45" spans="1:3">
      <c r="A45" s="5" t="s">
        <v>75</v>
      </c>
      <c r="C45" t="s">
        <v>333</v>
      </c>
    </row>
    <row r="46" spans="1:3">
      <c r="A46" s="5" t="s">
        <v>76</v>
      </c>
      <c r="C46" t="s">
        <v>334</v>
      </c>
    </row>
    <row r="47" spans="1:3">
      <c r="A47" s="5" t="s">
        <v>97</v>
      </c>
      <c r="C47" t="s">
        <v>335</v>
      </c>
    </row>
    <row r="48" spans="1:3">
      <c r="A48" s="5" t="s">
        <v>98</v>
      </c>
      <c r="C48" t="s">
        <v>336</v>
      </c>
    </row>
    <row r="49" spans="1:3">
      <c r="A49" s="5" t="s">
        <v>99</v>
      </c>
      <c r="C49" t="s">
        <v>337</v>
      </c>
    </row>
    <row r="50" spans="1:3">
      <c r="A50" s="5" t="s">
        <v>77</v>
      </c>
      <c r="C50" t="s">
        <v>338</v>
      </c>
    </row>
    <row r="51" spans="1:3">
      <c r="A51" s="5" t="s">
        <v>78</v>
      </c>
      <c r="C51" t="s">
        <v>339</v>
      </c>
    </row>
    <row r="52" spans="1:3">
      <c r="A52" s="5" t="s">
        <v>79</v>
      </c>
      <c r="C52" t="s">
        <v>340</v>
      </c>
    </row>
    <row r="53" spans="1:3">
      <c r="A53" s="5" t="s">
        <v>80</v>
      </c>
    </row>
    <row r="54" spans="1:3">
      <c r="A54" s="5" t="s">
        <v>81</v>
      </c>
    </row>
    <row r="55" spans="1:3">
      <c r="A55" s="5" t="s">
        <v>82</v>
      </c>
    </row>
    <row r="56" spans="1:3">
      <c r="A56" s="5" t="s">
        <v>83</v>
      </c>
    </row>
    <row r="57" spans="1:3">
      <c r="A57" s="99" t="s">
        <v>232</v>
      </c>
    </row>
    <row r="58" spans="1:3">
      <c r="A58" s="5" t="s">
        <v>84</v>
      </c>
    </row>
    <row r="59" spans="1:3">
      <c r="A59" s="5" t="s">
        <v>85</v>
      </c>
    </row>
    <row r="60" spans="1:3">
      <c r="A60" s="5" t="s">
        <v>86</v>
      </c>
    </row>
    <row r="61" spans="1:3">
      <c r="A61" s="5" t="s">
        <v>87</v>
      </c>
    </row>
    <row r="62" spans="1:3">
      <c r="A62" s="5" t="s">
        <v>30</v>
      </c>
    </row>
    <row r="63" spans="1:3">
      <c r="A63" s="5" t="s">
        <v>88</v>
      </c>
    </row>
    <row r="64" spans="1:3">
      <c r="A64" s="5" t="s">
        <v>89</v>
      </c>
    </row>
    <row r="65" spans="1:1">
      <c r="A65" s="5" t="s">
        <v>90</v>
      </c>
    </row>
    <row r="66" spans="1:1">
      <c r="A66" s="5" t="s">
        <v>91</v>
      </c>
    </row>
    <row r="67" spans="1:1">
      <c r="A67" s="5" t="s">
        <v>92</v>
      </c>
    </row>
    <row r="68" spans="1:1">
      <c r="A68" s="5" t="s">
        <v>93</v>
      </c>
    </row>
    <row r="69" spans="1:1">
      <c r="A69" s="5" t="s">
        <v>94</v>
      </c>
    </row>
    <row r="70" spans="1:1">
      <c r="A70" s="5" t="s">
        <v>95</v>
      </c>
    </row>
    <row r="71" spans="1:1">
      <c r="A71" s="5" t="s">
        <v>96</v>
      </c>
    </row>
    <row r="72" spans="1:1">
      <c r="A72" s="5" t="s">
        <v>100</v>
      </c>
    </row>
    <row r="73" spans="1:1">
      <c r="A73" s="5" t="s">
        <v>101</v>
      </c>
    </row>
    <row r="74" spans="1:1">
      <c r="A74" s="5" t="s">
        <v>102</v>
      </c>
    </row>
    <row r="75" spans="1:1">
      <c r="A75" s="5" t="s">
        <v>103</v>
      </c>
    </row>
    <row r="76" spans="1:1">
      <c r="A76" s="5" t="s">
        <v>104</v>
      </c>
    </row>
    <row r="77" spans="1:1">
      <c r="A77" s="5" t="s">
        <v>105</v>
      </c>
    </row>
    <row r="78" spans="1:1">
      <c r="A78" s="5" t="s">
        <v>106</v>
      </c>
    </row>
    <row r="79" spans="1:1">
      <c r="A79" s="5" t="s">
        <v>34</v>
      </c>
    </row>
    <row r="80" spans="1:1">
      <c r="A80" s="5" t="s">
        <v>107</v>
      </c>
    </row>
    <row r="81" spans="1:1">
      <c r="A81" s="5" t="s">
        <v>108</v>
      </c>
    </row>
    <row r="82" spans="1:1">
      <c r="A82" s="5" t="s">
        <v>109</v>
      </c>
    </row>
    <row r="83" spans="1:1">
      <c r="A83" s="5" t="s">
        <v>110</v>
      </c>
    </row>
    <row r="84" spans="1:1">
      <c r="A84" s="5" t="s">
        <v>111</v>
      </c>
    </row>
    <row r="85" spans="1:1">
      <c r="A85" s="5" t="s">
        <v>112</v>
      </c>
    </row>
    <row r="86" spans="1:1">
      <c r="A86" s="5" t="s">
        <v>113</v>
      </c>
    </row>
    <row r="87" spans="1:1">
      <c r="A87" s="5" t="s">
        <v>114</v>
      </c>
    </row>
  </sheetData>
  <sheetProtection formatColumns="0" formatRows="0"/>
  <phoneticPr fontId="11" type="noConversion"/>
  <dataValidations disablePrompts="1" count="1">
    <dataValidation allowBlank="1" errorTitle="Ошибка" error="Выберите значение из списка" prompt="Выберите значение из списка" sqref="I2:I13"/>
  </dataValidation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287"/>
  <sheetViews>
    <sheetView showGridLines="0" zoomScaleNormal="100" workbookViewId="0"/>
  </sheetViews>
  <sheetFormatPr defaultColWidth="9.140625" defaultRowHeight="11.25"/>
  <cols>
    <col min="1" max="1" width="36.28515625" style="2" customWidth="1"/>
    <col min="2" max="2" width="21.140625" style="2" bestFit="1" customWidth="1"/>
    <col min="3" max="16384" width="9.140625" style="1"/>
  </cols>
  <sheetData>
    <row r="1" spans="1:2">
      <c r="A1" s="212" t="s">
        <v>125</v>
      </c>
      <c r="B1" s="212" t="s">
        <v>126</v>
      </c>
    </row>
    <row r="2" spans="1:2">
      <c r="A2" t="s">
        <v>127</v>
      </c>
      <c r="B2" t="s">
        <v>128</v>
      </c>
    </row>
    <row r="3" spans="1:2">
      <c r="A3" t="s">
        <v>143</v>
      </c>
      <c r="B3" t="s">
        <v>130</v>
      </c>
    </row>
    <row r="4" spans="1:2">
      <c r="A4" t="s">
        <v>129</v>
      </c>
      <c r="B4" t="s">
        <v>24</v>
      </c>
    </row>
    <row r="5" spans="1:2">
      <c r="A5" t="s">
        <v>14</v>
      </c>
      <c r="B5" t="s">
        <v>244</v>
      </c>
    </row>
    <row r="6" spans="1:2">
      <c r="A6" t="s">
        <v>372</v>
      </c>
      <c r="B6" t="s">
        <v>245</v>
      </c>
    </row>
    <row r="7" spans="1:2">
      <c r="A7" t="s">
        <v>123</v>
      </c>
      <c r="B7" t="s">
        <v>373</v>
      </c>
    </row>
    <row r="8" spans="1:2">
      <c r="A8" t="s">
        <v>131</v>
      </c>
      <c r="B8" t="s">
        <v>255</v>
      </c>
    </row>
    <row r="9" spans="1:2">
      <c r="A9"/>
      <c r="B9" t="s">
        <v>133</v>
      </c>
    </row>
    <row r="10" spans="1:2">
      <c r="A10"/>
      <c r="B10" t="s">
        <v>164</v>
      </c>
    </row>
    <row r="11" spans="1:2">
      <c r="A11"/>
      <c r="B11" t="s">
        <v>270</v>
      </c>
    </row>
    <row r="12" spans="1:2">
      <c r="A12"/>
      <c r="B12" t="s">
        <v>144</v>
      </c>
    </row>
    <row r="13" spans="1:2">
      <c r="A13"/>
      <c r="B13" t="s">
        <v>192</v>
      </c>
    </row>
    <row r="14" spans="1:2">
      <c r="A14"/>
      <c r="B14" t="s">
        <v>145</v>
      </c>
    </row>
    <row r="15" spans="1:2">
      <c r="A15"/>
      <c r="B15" t="s">
        <v>193</v>
      </c>
    </row>
    <row r="16" spans="1:2">
      <c r="A16"/>
      <c r="B16" t="s">
        <v>230</v>
      </c>
    </row>
    <row r="17" spans="1:2">
      <c r="A17"/>
      <c r="B17" t="s">
        <v>243</v>
      </c>
    </row>
    <row r="18" spans="1:2">
      <c r="A18"/>
      <c r="B18" t="s">
        <v>134</v>
      </c>
    </row>
    <row r="19" spans="1:2">
      <c r="A19"/>
      <c r="B19" t="s">
        <v>25</v>
      </c>
    </row>
    <row r="20" spans="1:2">
      <c r="A20"/>
      <c r="B20" t="s">
        <v>132</v>
      </c>
    </row>
    <row r="21" spans="1:2">
      <c r="A21"/>
      <c r="B21" t="s">
        <v>271</v>
      </c>
    </row>
    <row r="22" spans="1:2">
      <c r="A22"/>
      <c r="B22" t="s">
        <v>142</v>
      </c>
    </row>
    <row r="23" spans="1:2">
      <c r="A23"/>
      <c r="B23" t="s">
        <v>298</v>
      </c>
    </row>
    <row r="24" spans="1:2">
      <c r="A24"/>
      <c r="B24" t="s">
        <v>299</v>
      </c>
    </row>
    <row r="25" spans="1:2">
      <c r="A25"/>
      <c r="B25"/>
    </row>
    <row r="26" spans="1:2">
      <c r="A26"/>
      <c r="B26"/>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sheetData>
  <sheetProtection formatColumns="0" formatRows="0"/>
  <phoneticPr fontId="10"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
    <tabColor indexed="47"/>
  </sheetPr>
  <dimension ref="A1:EV18"/>
  <sheetViews>
    <sheetView showGridLines="0" zoomScaleNormal="100" workbookViewId="0"/>
  </sheetViews>
  <sheetFormatPr defaultRowHeight="11.25"/>
  <cols>
    <col min="1" max="1" width="15" customWidth="1"/>
    <col min="6" max="6" width="3.7109375" customWidth="1"/>
    <col min="7" max="8" width="4" customWidth="1"/>
    <col min="10" max="10" width="32.28515625" customWidth="1"/>
    <col min="11" max="11" width="31.140625" customWidth="1"/>
    <col min="13" max="13" width="25.42578125" customWidth="1"/>
    <col min="17" max="17" width="21.42578125" customWidth="1"/>
    <col min="46" max="125" width="21.140625" customWidth="1"/>
  </cols>
  <sheetData>
    <row r="1" spans="1:152" s="43" customFormat="1" ht="12.75">
      <c r="C1" s="44"/>
      <c r="D1" s="298" t="str">
        <f>region_name &amp; " " &amp; org</f>
        <v>Челябинская область АО "УСТЭК-Челябинск"</v>
      </c>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300"/>
      <c r="AI1" s="300"/>
      <c r="AJ1" s="300"/>
      <c r="AK1" s="300"/>
      <c r="AL1" s="300"/>
      <c r="AM1" s="300"/>
      <c r="AN1" s="300"/>
      <c r="AO1" s="300"/>
      <c r="AP1" s="300"/>
      <c r="AQ1" s="300"/>
      <c r="AR1" s="300"/>
      <c r="AS1" s="300"/>
      <c r="AT1" s="300"/>
      <c r="AU1" s="300"/>
      <c r="AV1" s="300"/>
      <c r="AW1" s="301"/>
      <c r="AX1" s="301"/>
      <c r="AY1" s="302"/>
      <c r="AZ1" s="302"/>
      <c r="BA1" s="302"/>
      <c r="BB1" s="302"/>
      <c r="BC1" s="302"/>
      <c r="BD1" s="302"/>
      <c r="BE1" s="425" t="s">
        <v>414</v>
      </c>
      <c r="BF1" s="426"/>
      <c r="BG1" s="426"/>
      <c r="BH1" s="426"/>
      <c r="BI1" s="426"/>
      <c r="BJ1" s="426"/>
      <c r="BK1" s="426"/>
      <c r="BL1" s="426"/>
      <c r="BM1" s="426"/>
      <c r="BN1" s="426"/>
      <c r="BO1" s="426"/>
      <c r="BP1" s="426"/>
      <c r="BQ1" s="426"/>
      <c r="BR1" s="426"/>
      <c r="BS1" s="426"/>
      <c r="BT1" s="426"/>
      <c r="BU1" s="426"/>
      <c r="BV1" s="425" t="s">
        <v>415</v>
      </c>
      <c r="BW1" s="426"/>
      <c r="BX1" s="426"/>
      <c r="BY1" s="426"/>
      <c r="BZ1" s="426"/>
      <c r="CA1" s="426"/>
      <c r="CB1" s="426"/>
      <c r="CC1" s="426"/>
      <c r="CD1" s="426"/>
      <c r="CE1" s="426"/>
      <c r="CF1" s="426"/>
      <c r="CG1" s="426"/>
      <c r="CH1" s="426"/>
      <c r="CI1" s="426"/>
      <c r="CJ1" s="426"/>
      <c r="CK1" s="426"/>
      <c r="CL1" s="426"/>
      <c r="CM1" s="425" t="s">
        <v>416</v>
      </c>
      <c r="CN1" s="426"/>
      <c r="CO1" s="426"/>
      <c r="CP1" s="426"/>
      <c r="CQ1" s="426"/>
      <c r="CR1" s="426"/>
      <c r="CS1" s="426"/>
      <c r="CT1" s="426"/>
      <c r="CU1" s="426"/>
      <c r="CV1" s="426"/>
      <c r="CW1" s="426"/>
      <c r="CX1" s="426"/>
      <c r="CY1" s="426"/>
      <c r="CZ1" s="426"/>
      <c r="DA1" s="426"/>
      <c r="DB1" s="426"/>
      <c r="DC1" s="426"/>
      <c r="DD1" s="425" t="s">
        <v>417</v>
      </c>
      <c r="DE1" s="426"/>
      <c r="DF1" s="426"/>
      <c r="DG1" s="426"/>
      <c r="DH1" s="426"/>
      <c r="DI1" s="426"/>
      <c r="DJ1" s="426"/>
      <c r="DK1" s="426"/>
      <c r="DL1" s="426"/>
      <c r="DM1" s="426"/>
      <c r="DN1" s="426"/>
      <c r="DO1" s="426"/>
      <c r="DP1" s="426"/>
      <c r="DQ1" s="426"/>
      <c r="DR1" s="426"/>
      <c r="DS1" s="426"/>
      <c r="DT1" s="426"/>
      <c r="DU1" s="303"/>
      <c r="DV1" s="93"/>
    </row>
    <row r="2" spans="1:152" s="43" customFormat="1">
      <c r="C2" s="44"/>
      <c r="D2" s="29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282"/>
      <c r="AN2" s="282"/>
      <c r="AO2" s="282"/>
      <c r="AP2" s="282"/>
      <c r="AQ2" s="282"/>
      <c r="AR2" s="282"/>
      <c r="AS2" s="282"/>
      <c r="AT2" s="282"/>
      <c r="AU2" s="282"/>
      <c r="AV2" s="282"/>
      <c r="AW2" s="282"/>
      <c r="AX2" s="282"/>
      <c r="AY2" s="282"/>
      <c r="AZ2" s="282"/>
      <c r="BA2" s="282"/>
      <c r="BB2" s="282"/>
      <c r="BC2" s="282"/>
      <c r="BD2" s="282"/>
      <c r="BE2" s="416" t="s">
        <v>138</v>
      </c>
      <c r="BF2" s="417"/>
      <c r="BG2" s="417"/>
      <c r="BH2" s="417"/>
      <c r="BI2" s="416" t="s">
        <v>178</v>
      </c>
      <c r="BJ2" s="417"/>
      <c r="BK2" s="417"/>
      <c r="BL2" s="417"/>
      <c r="BM2" s="416" t="s">
        <v>179</v>
      </c>
      <c r="BN2" s="417"/>
      <c r="BO2" s="417"/>
      <c r="BP2" s="417"/>
      <c r="BQ2" s="416" t="s">
        <v>180</v>
      </c>
      <c r="BR2" s="417"/>
      <c r="BS2" s="417"/>
      <c r="BT2" s="417"/>
      <c r="BU2" s="410" t="str">
        <f>"Осталось профинансировать всего по ИП по результатам отчетного периода за " &amp; BE1 &amp; " " &amp; god &amp; " года ³"</f>
        <v>Осталось профинансировать всего по ИП по результатам отчетного периода за I квартал 2022 года ³</v>
      </c>
      <c r="BV2" s="416" t="s">
        <v>138</v>
      </c>
      <c r="BW2" s="417"/>
      <c r="BX2" s="417"/>
      <c r="BY2" s="417"/>
      <c r="BZ2" s="416" t="s">
        <v>181</v>
      </c>
      <c r="CA2" s="417"/>
      <c r="CB2" s="417"/>
      <c r="CC2" s="417"/>
      <c r="CD2" s="416" t="s">
        <v>182</v>
      </c>
      <c r="CE2" s="417"/>
      <c r="CF2" s="417"/>
      <c r="CG2" s="417"/>
      <c r="CH2" s="416" t="s">
        <v>183</v>
      </c>
      <c r="CI2" s="417"/>
      <c r="CJ2" s="417"/>
      <c r="CK2" s="417"/>
      <c r="CL2" s="410" t="str">
        <f>"Осталось профинансировать всего по ИП по результатам отчетного периода за " &amp; BV1 &amp; " " &amp; god &amp; " года ³"</f>
        <v>Осталось профинансировать всего по ИП по результатам отчетного периода за II квартал 2022 года ³</v>
      </c>
      <c r="CM2" s="416" t="s">
        <v>138</v>
      </c>
      <c r="CN2" s="417"/>
      <c r="CO2" s="417"/>
      <c r="CP2" s="417"/>
      <c r="CQ2" s="416" t="s">
        <v>184</v>
      </c>
      <c r="CR2" s="417"/>
      <c r="CS2" s="417"/>
      <c r="CT2" s="417"/>
      <c r="CU2" s="416" t="s">
        <v>185</v>
      </c>
      <c r="CV2" s="417"/>
      <c r="CW2" s="417"/>
      <c r="CX2" s="417"/>
      <c r="CY2" s="416" t="s">
        <v>186</v>
      </c>
      <c r="CZ2" s="417"/>
      <c r="DA2" s="417"/>
      <c r="DB2" s="417"/>
      <c r="DC2" s="410" t="str">
        <f>"Осталось профинансировать всего по ИП по результатам отчетного периода за " &amp; CM1 &amp; " " &amp; god &amp; " года ³"</f>
        <v>Осталось профинансировать всего по ИП по результатам отчетного периода за III квартал 2022 года ³</v>
      </c>
      <c r="DD2" s="416" t="s">
        <v>138</v>
      </c>
      <c r="DE2" s="417"/>
      <c r="DF2" s="417"/>
      <c r="DG2" s="417"/>
      <c r="DH2" s="416" t="s">
        <v>187</v>
      </c>
      <c r="DI2" s="417"/>
      <c r="DJ2" s="417"/>
      <c r="DK2" s="417"/>
      <c r="DL2" s="416" t="s">
        <v>188</v>
      </c>
      <c r="DM2" s="417"/>
      <c r="DN2" s="417"/>
      <c r="DO2" s="417"/>
      <c r="DP2" s="416" t="s">
        <v>189</v>
      </c>
      <c r="DQ2" s="417"/>
      <c r="DR2" s="417"/>
      <c r="DS2" s="417"/>
      <c r="DT2" s="410" t="str">
        <f>"Осталось профинансировать всего по ИП по результатам отчетного периода за " &amp; DD1 &amp; " " &amp; god &amp; " года ³"</f>
        <v>Осталось профинансировать всего по ИП по результатам отчетного периода за IV квартал 2022 года ³</v>
      </c>
      <c r="DU2" s="281"/>
      <c r="DV2" s="93"/>
      <c r="DW2" s="46"/>
      <c r="DX2" s="46"/>
      <c r="DY2" s="46"/>
      <c r="DZ2" s="46"/>
      <c r="EA2" s="46"/>
    </row>
    <row r="3" spans="1:152" s="43" customFormat="1" ht="20.25" customHeight="1">
      <c r="C3" s="44"/>
      <c r="D3" s="417" t="s">
        <v>33</v>
      </c>
      <c r="E3" s="417" t="s">
        <v>190</v>
      </c>
      <c r="F3" s="417" t="s">
        <v>191</v>
      </c>
      <c r="G3" s="416" t="s">
        <v>397</v>
      </c>
      <c r="H3" s="414" t="s">
        <v>160</v>
      </c>
      <c r="I3" s="410" t="s">
        <v>264</v>
      </c>
      <c r="J3" s="423"/>
      <c r="K3" s="423"/>
      <c r="L3" s="423"/>
      <c r="M3" s="423"/>
      <c r="N3" s="414" t="s">
        <v>229</v>
      </c>
      <c r="O3" s="410" t="s">
        <v>238</v>
      </c>
      <c r="P3" s="410" t="s">
        <v>281</v>
      </c>
      <c r="Q3" s="423"/>
      <c r="R3" s="414" t="s">
        <v>239</v>
      </c>
      <c r="S3" s="420"/>
      <c r="T3" s="410" t="s">
        <v>413</v>
      </c>
      <c r="U3" s="154"/>
      <c r="V3" s="421" t="s">
        <v>265</v>
      </c>
      <c r="W3" s="410" t="s">
        <v>249</v>
      </c>
      <c r="X3" s="410" t="s">
        <v>258</v>
      </c>
      <c r="Y3" s="410" t="s">
        <v>259</v>
      </c>
      <c r="Z3" s="410" t="s">
        <v>260</v>
      </c>
      <c r="AA3" s="423"/>
      <c r="AB3" s="423"/>
      <c r="AC3" s="423"/>
      <c r="AD3" s="423"/>
      <c r="AE3" s="423"/>
      <c r="AF3" s="423"/>
      <c r="AG3" s="410" t="s">
        <v>264</v>
      </c>
      <c r="AH3" s="423"/>
      <c r="AI3" s="423"/>
      <c r="AJ3" s="423"/>
      <c r="AK3" s="423"/>
      <c r="AL3" s="154"/>
      <c r="AM3" s="421" t="s">
        <v>266</v>
      </c>
      <c r="AN3" s="414" t="s">
        <v>158</v>
      </c>
      <c r="AO3" s="410" t="s">
        <v>309</v>
      </c>
      <c r="AP3" s="410" t="s">
        <v>310</v>
      </c>
      <c r="AQ3" s="410" t="s">
        <v>311</v>
      </c>
      <c r="AR3" s="410" t="s">
        <v>312</v>
      </c>
      <c r="AS3" s="410" t="s">
        <v>313</v>
      </c>
      <c r="AT3" s="410" t="s">
        <v>314</v>
      </c>
      <c r="AU3" s="410" t="s">
        <v>315</v>
      </c>
      <c r="AV3" s="410" t="s">
        <v>316</v>
      </c>
      <c r="AW3" s="410" t="s">
        <v>278</v>
      </c>
      <c r="AX3" s="410" t="str">
        <f>"Факт за прошлые периоды по 31.12." &amp; god -1</f>
        <v>Факт за прошлые периоды по 31.12.2021</v>
      </c>
      <c r="AY3" s="410" t="str">
        <f>"Утверждено на "&amp;Титульный!$F$9&amp;" год ¹"</f>
        <v>Утверждено на 2022 год ¹</v>
      </c>
      <c r="AZ3" s="410" t="str">
        <f>"Всего факт за I квартал " &amp; god &amp; " года"</f>
        <v>Всего факт за I квартал 2022 года</v>
      </c>
      <c r="BA3" s="410" t="str">
        <f>"Всего факт за I полугодие " &amp; god &amp; " года"</f>
        <v>Всего факт за I полугодие 2022 года</v>
      </c>
      <c r="BB3" s="410" t="str">
        <f>"Всего факт за 9 месяцев " &amp; god &amp; " года"</f>
        <v>Всего факт за 9 месяцев 2022 года</v>
      </c>
      <c r="BC3" s="410" t="str">
        <f>"Всего факт за год " &amp; god &amp; " года"</f>
        <v>Всего факт за год 2022 года</v>
      </c>
      <c r="BD3" s="410" t="str">
        <f>"Осталось профинансировать всего по ИП по результатам отчетного периода за год " &amp; god &amp; " года ³"</f>
        <v>Осталось профинансировать всего по ИП по результатам отчетного периода за год 2022 года ³</v>
      </c>
      <c r="BE3" s="410" t="str">
        <f>"Всего факт за " &amp; BE1 &amp; " " &amp; god &amp; " года ²³"</f>
        <v>Всего факт за I квартал 2022 года ²³</v>
      </c>
      <c r="BF3" s="412" t="str">
        <f>"Освоено (согласно актам выполненных работ) за " &amp; BE1 &amp; " " &amp; god &amp; " года (в соответствии с запланированными по ИП мероприятиями)²³"</f>
        <v>Освоено (согласно актам выполненных работ) за I квартал 2022 года (в соответствии с запланированными по ИП мероприятиями)²³</v>
      </c>
      <c r="BG3" s="412" t="str">
        <f>"Освоено (согласно актам выполненных работ)  за " &amp; BE1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предущие периоды реализации ИП (если мероприятие не было предусмотрено в плане 2022 года)</v>
      </c>
      <c r="BH3" s="412" t="str">
        <f>"Освоено (согласно актам выполненных работ) за " &amp; BE1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будущие периоды реализации ИП (если мероприятие не было предусмотрено в плане 2022 года)</v>
      </c>
      <c r="BI3" s="410" t="str">
        <f>"Всего факт за " &amp; BI2 &amp; " " &amp; god &amp; " года ²³"</f>
        <v>Всего факт за Январь 2022 года ²³</v>
      </c>
      <c r="BJ3" s="412" t="str">
        <f>"Освоено (согласно актам выполненных работ) за " &amp; BI2 &amp; " " &amp; god &amp; " года (в соответствии с запланированными по ИП мероприятиями)²³"</f>
        <v>Освоено (согласно актам выполненных работ) за Январь 2022 года (в соответствии с запланированными по ИП мероприятиями)²³</v>
      </c>
      <c r="BK3" s="412" t="str">
        <f>"Освоено (согласно актам выполненных работ)  за " &amp; BI2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Январь 2022 года за предущие периоды реализации ИП (если мероприятие не было предусмотрено в плане 2022 года)</v>
      </c>
      <c r="BL3" s="412" t="str">
        <f>"Освоено (согласно актам выполненных работ) за " &amp; BI2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Январь 2022 года за будущие периоды реализации ИП (если мероприятие не было предусмотрено в плане 2022 года)</v>
      </c>
      <c r="BM3" s="410" t="str">
        <f>"Всего факт за " &amp; BM2 &amp; " " &amp; god &amp; " года ²³"</f>
        <v>Всего факт за Февраль 2022 года ²³</v>
      </c>
      <c r="BN3" s="412" t="str">
        <f>"Освоено (согласно актам выполненных работ) за " &amp; BM2 &amp; " " &amp; god &amp; " года (в соответствии с запланированными по ИП мероприятиями)²³"</f>
        <v>Освоено (согласно актам выполненных работ) за Февраль 2022 года (в соответствии с запланированными по ИП мероприятиями)²³</v>
      </c>
      <c r="BO3" s="412" t="str">
        <f>"Освоено (согласно актам выполненных работ)  за " &amp; BM2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предущие периоды реализации ИП (если мероприятие не было предусмотрено в плане 2022 года)</v>
      </c>
      <c r="BP3" s="412" t="str">
        <f>"Освоено (согласно актам выполненных работ) за " &amp; BM2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будущие периоды реализации ИП (если мероприятие не было предусмотрено в плане 2022 года)</v>
      </c>
      <c r="BQ3" s="410" t="str">
        <f>"Всего факт за " &amp; BQ2 &amp; " " &amp; god &amp; " года ²³"</f>
        <v>Всего факт за Март 2022 года ²³</v>
      </c>
      <c r="BR3" s="412" t="str">
        <f>"Освоено (согласно актам выполненных работ) за " &amp; BQ2 &amp; " " &amp; god &amp; " года (в соответствии с запланированными по ИП мероприятиями)²³"</f>
        <v>Освоено (согласно актам выполненных работ) за Март 2022 года (в соответствии с запланированными по ИП мероприятиями)²³</v>
      </c>
      <c r="BS3" s="412" t="str">
        <f>"Освоено (согласно актам выполненных работ)  за " &amp; BQ2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Март 2022 года за предущие периоды реализации ИП (если мероприятие не было предусмотрено в плане 2022 года)</v>
      </c>
      <c r="BT3" s="412" t="str">
        <f>"Освоено (согласно актам выполненных работ) за " &amp; BQ2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Март 2022 года за будущие периоды реализации ИП (если мероприятие не было предусмотрено в плане 2022 года)</v>
      </c>
      <c r="BU3" s="411"/>
      <c r="BV3" s="410" t="str">
        <f>"Всего факт за " &amp; BV1 &amp; " " &amp; god &amp; " года ²³"</f>
        <v>Всего факт за II квартал 2022 года ²³</v>
      </c>
      <c r="BW3" s="412" t="str">
        <f>"Освоено (согласно актам выполненных работ) за " &amp; BV1 &amp; " " &amp; god &amp; " года (в соответствии с запланированными по ИП мероприятиями)²³"</f>
        <v>Освоено (согласно актам выполненных работ) за II квартал 2022 года (в соответствии с запланированными по ИП мероприятиями)²³</v>
      </c>
      <c r="BX3" s="412" t="str">
        <f>"Освоено (согласно актам выполненных работ)  за " &amp; BV1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II квартал 2022 года за предущие периоды реализации ИП (если мероприятие не было предусмотрено в плане 2022 года)</v>
      </c>
      <c r="BY3" s="412" t="str">
        <f>"Освоено (согласно актам выполненных работ) за " &amp; BV1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II квартал 2022 года за будущие периоды реализации ИП (если мероприятие не было предусмотрено в плане 2022 года)</v>
      </c>
      <c r="BZ3" s="410" t="str">
        <f>"Всего факт за " &amp; BZ2 &amp; " " &amp; god &amp; " года ²³"</f>
        <v>Всего факт за Апрель 2022 года ²³</v>
      </c>
      <c r="CA3" s="412" t="str">
        <f>"Освоено (согласно актам выполненных работ) за " &amp; BZ2 &amp; " " &amp; god &amp; " года (в соответствии с запланированными по ИП мероприятиями)²³"</f>
        <v>Освоено (согласно актам выполненных работ) за Апрель 2022 года (в соответствии с запланированными по ИП мероприятиями)²³</v>
      </c>
      <c r="CB3" s="412" t="str">
        <f>"Освоено (согласно актам выполненных работ)  за " &amp; BZ2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Апрель 2022 года за предущие периоды реализации ИП (если мероприятие не было предусмотрено в плане 2022 года)</v>
      </c>
      <c r="CC3" s="412" t="str">
        <f>"Освоено (согласно актам выполненных работ) за " &amp; BZ2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Апрель 2022 года за будущие периоды реализации ИП (если мероприятие не было предусмотрено в плане 2022 года)</v>
      </c>
      <c r="CD3" s="410" t="str">
        <f>"Всего факт за " &amp; CD2 &amp; " " &amp; god &amp; " года ²³"</f>
        <v>Всего факт за Май 2022 года ²³</v>
      </c>
      <c r="CE3" s="412" t="str">
        <f>"Освоено (согласно актам выполненных работ) за " &amp; CD2 &amp; " " &amp; god &amp; " года (в соответствии с запланированными по ИП мероприятиями)²³"</f>
        <v>Освоено (согласно актам выполненных работ) за Май 2022 года (в соответствии с запланированными по ИП мероприятиями)²³</v>
      </c>
      <c r="CF3" s="412" t="str">
        <f>"Освоено (согласно актам выполненных работ)  за " &amp; CD2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Май 2022 года за предущие периоды реализации ИП (если мероприятие не было предусмотрено в плане 2022 года)</v>
      </c>
      <c r="CG3" s="412" t="str">
        <f>"Освоено (согласно актам выполненных работ) за " &amp; CD2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Май 2022 года за будущие периоды реализации ИП (если мероприятие не было предусмотрено в плане 2022 года)</v>
      </c>
      <c r="CH3" s="410" t="str">
        <f>"Всего факт за " &amp; CH2 &amp; " " &amp; god &amp; " года ²³"</f>
        <v>Всего факт за Июнь 2022 года ²³</v>
      </c>
      <c r="CI3" s="412" t="str">
        <f>"Освоено (согласно актам выполненных работ) за " &amp; CH2 &amp; " " &amp; god &amp; " года (в соответствии с запланированными по ИП мероприятиями)²³"</f>
        <v>Освоено (согласно актам выполненных работ) за Июнь 2022 года (в соответствии с запланированными по ИП мероприятиями)²³</v>
      </c>
      <c r="CJ3" s="412" t="str">
        <f>"Освоено (согласно актам выполненных работ)  за " &amp; CH2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Июнь 2022 года за предущие периоды реализации ИП (если мероприятие не было предусмотрено в плане 2022 года)</v>
      </c>
      <c r="CK3" s="412" t="str">
        <f>"Освоено (согласно актам выполненных работ) за " &amp; CH2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Июнь 2022 года за будущие периоды реализации ИП (если мероприятие не было предусмотрено в плане 2022 года)</v>
      </c>
      <c r="CL3" s="411"/>
      <c r="CM3" s="410" t="str">
        <f>"Всего факт за " &amp; CM1 &amp; " " &amp; god &amp; " года ²³"</f>
        <v>Всего факт за III квартал 2022 года ²³</v>
      </c>
      <c r="CN3" s="412" t="str">
        <f>"Освоено (согласно актам выполненных работ) за " &amp; CM1 &amp; " " &amp; god &amp; " года (в соответствии с запланированными по ИП мероприятиями)²³"</f>
        <v>Освоено (согласно актам выполненных работ) за III квартал 2022 года (в соответствии с запланированными по ИП мероприятиями)²³</v>
      </c>
      <c r="CO3" s="412" t="str">
        <f>"Освоено (согласно актам выполненных работ)  за " &amp; CM1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III квартал 2022 года за предущие периоды реализации ИП (если мероприятие не было предусмотрено в плане 2022 года)</v>
      </c>
      <c r="CP3" s="412" t="str">
        <f>"Освоено (согласно актам выполненных работ) за " &amp; CM1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III квартал 2022 года за будущие периоды реализации ИП (если мероприятие не было предусмотрено в плане 2022 года)</v>
      </c>
      <c r="CQ3" s="410" t="str">
        <f>"Всего факт за " &amp; CQ2 &amp; " " &amp; god &amp; " года ²³"</f>
        <v>Всего факт за Июль 2022 года ²³</v>
      </c>
      <c r="CR3" s="412" t="str">
        <f>"Освоено (согласно актам выполненных работ) за " &amp; CQ2 &amp; " " &amp; god &amp; " года (в соответствии с запланированными по ИП мероприятиями)²³"</f>
        <v>Освоено (согласно актам выполненных работ) за Июль 2022 года (в соответствии с запланированными по ИП мероприятиями)²³</v>
      </c>
      <c r="CS3" s="412" t="str">
        <f>"Освоено (согласно актам выполненных работ)  за " &amp; CQ2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Июль 2022 года за предущие периоды реализации ИП (если мероприятие не было предусмотрено в плане 2022 года)</v>
      </c>
      <c r="CT3" s="412" t="str">
        <f>"Освоено (согласно актам выполненных работ) за " &amp; CQ2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Июль 2022 года за будущие периоды реализации ИП (если мероприятие не было предусмотрено в плане 2022 года)</v>
      </c>
      <c r="CU3" s="410" t="str">
        <f>"Всего факт за " &amp; CU2 &amp; " " &amp; god &amp; " года ²³"</f>
        <v>Всего факт за Август 2022 года ²³</v>
      </c>
      <c r="CV3" s="412" t="str">
        <f>"Освоено (согласно актам выполненных работ) за " &amp; CU2 &amp; " " &amp; god &amp; " года (в соответствии с запланированными по ИП мероприятиями)²³"</f>
        <v>Освоено (согласно актам выполненных работ) за Август 2022 года (в соответствии с запланированными по ИП мероприятиями)²³</v>
      </c>
      <c r="CW3" s="412" t="str">
        <f>"Освоено (согласно актам выполненных работ)  за " &amp; CU2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Август 2022 года за предущие периоды реализации ИП (если мероприятие не было предусмотрено в плане 2022 года)</v>
      </c>
      <c r="CX3" s="412" t="str">
        <f>"Освоено (согласно актам выполненных работ) за " &amp; CU2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Август 2022 года за будущие периоды реализации ИП (если мероприятие не было предусмотрено в плане 2022 года)</v>
      </c>
      <c r="CY3" s="410" t="str">
        <f>"Всего факт за " &amp; CY2 &amp; " " &amp; god &amp; " года ²³"</f>
        <v>Всего факт за Сентябрь 2022 года ²³</v>
      </c>
      <c r="CZ3" s="412" t="str">
        <f>"Освоено (согласно актам выполненных работ) за " &amp; CY2 &amp; " " &amp; god &amp; " года (в соответствии с запланированными по ИП мероприятиями)²³"</f>
        <v>Освоено (согласно актам выполненных работ) за Сентябрь 2022 года (в соответствии с запланированными по ИП мероприятиями)²³</v>
      </c>
      <c r="DA3" s="412" t="str">
        <f>"Освоено (согласно актам выполненных работ)  за " &amp; CY2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предущие периоды реализации ИП (если мероприятие не было предусмотрено в плане 2022 года)</v>
      </c>
      <c r="DB3" s="412" t="str">
        <f>"Освоено (согласно актам выполненных работ) за " &amp; CY2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будущие периоды реализации ИП (если мероприятие не было предусмотрено в плане 2022 года)</v>
      </c>
      <c r="DC3" s="411"/>
      <c r="DD3" s="410" t="str">
        <f>"Всего факт за " &amp; DD1 &amp; " " &amp; god &amp; " года ²³"</f>
        <v>Всего факт за IV квартал 2022 года ²³</v>
      </c>
      <c r="DE3" s="412" t="str">
        <f>"Освоено (согласно актам выполненных работ) за " &amp; DD1 &amp; " " &amp; god &amp; " года (в соответствии с запланированными по ИП мероприятиями)²³"</f>
        <v>Освоено (согласно актам выполненных работ) за IV квартал 2022 года (в соответствии с запланированными по ИП мероприятиями)²³</v>
      </c>
      <c r="DF3" s="412" t="str">
        <f>"Освоено (согласно актам выполненных работ)  за " &amp; DD1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IV квартал 2022 года за предущие периоды реализации ИП (если мероприятие не было предусмотрено в плане 2022 года)</v>
      </c>
      <c r="DG3" s="412" t="str">
        <f>"Освоено (согласно актам выполненных работ) за " &amp; DD1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IV квартал 2022 года за будущие периоды реализации ИП (если мероприятие не было предусмотрено в плане 2022 года)</v>
      </c>
      <c r="DH3" s="410" t="str">
        <f>"Всего факт за " &amp; DH2 &amp; " " &amp; god &amp; " года ²³"</f>
        <v>Всего факт за Октябрь 2022 года ²³</v>
      </c>
      <c r="DI3" s="412" t="str">
        <f>"Освоено (согласно актам выполненных работ) за " &amp; DH2 &amp; " " &amp; god &amp; " года (в соответствии с запланированными по ИП мероприятиями)²³"</f>
        <v>Освоено (согласно актам выполненных работ) за Октябрь 2022 года (в соответствии с запланированными по ИП мероприятиями)²³</v>
      </c>
      <c r="DJ3" s="412" t="str">
        <f>"Освоено (согласно актам выполненных работ)  за " &amp; DH2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предущие периоды реализации ИП (если мероприятие не было предусмотрено в плане 2022 года)</v>
      </c>
      <c r="DK3" s="412" t="str">
        <f>"Освоено (согласно актам выполненных работ) за " &amp; DH2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будущие периоды реализации ИП (если мероприятие не было предусмотрено в плане 2022 года)</v>
      </c>
      <c r="DL3" s="410" t="str">
        <f>"Всего факт за " &amp; DL2 &amp; " " &amp; god &amp; " года ²³"</f>
        <v>Всего факт за Ноябрь 2022 года ²³</v>
      </c>
      <c r="DM3" s="412" t="str">
        <f>"Освоено (согласно актам выполненных работ) за " &amp; DL2 &amp; " " &amp; god &amp; " года (в соответствии с запланированными по ИП мероприятиями)²³"</f>
        <v>Освоено (согласно актам выполненных работ) за Ноябрь 2022 года (в соответствии с запланированными по ИП мероприятиями)²³</v>
      </c>
      <c r="DN3" s="412" t="str">
        <f>"Освоено (согласно актам выполненных работ)  за " &amp; DL2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Ноябрь 2022 года за предущие периоды реализации ИП (если мероприятие не было предусмотрено в плане 2022 года)</v>
      </c>
      <c r="DO3" s="412" t="str">
        <f>"Освоено (согласно актам выполненных работ) за " &amp; DL2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Ноябрь 2022 года за будущие периоды реализации ИП (если мероприятие не было предусмотрено в плане 2022 года)</v>
      </c>
      <c r="DP3" s="410" t="str">
        <f>"Всего факт за " &amp; DP2 &amp; " " &amp; god &amp; " года ²³"</f>
        <v>Всего факт за Декабрь 2022 года ²³</v>
      </c>
      <c r="DQ3" s="412" t="str">
        <f>"Освоено (согласно актам выполненных работ) за " &amp; DP2 &amp; " " &amp; god &amp; " года (в соответствии с запланированными по ИП мероприятиями)²³"</f>
        <v>Освоено (согласно актам выполненных работ) за Декабрь 2022 года (в соответствии с запланированными по ИП мероприятиями)²³</v>
      </c>
      <c r="DR3" s="412" t="str">
        <f>"Освоено (согласно актам выполненных работ)  за " &amp; DP2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предущие периоды реализации ИП (если мероприятие не было предусмотрено в плане 2022 года)</v>
      </c>
      <c r="DS3" s="412" t="str">
        <f>"Освоено (согласно актам выполненных работ) за " &amp; DP2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будущие периоды реализации ИП (если мероприятие не было предусмотрено в плане 2022 года)</v>
      </c>
      <c r="DT3" s="411"/>
      <c r="DU3" s="279" t="s">
        <v>288</v>
      </c>
      <c r="DV3" s="406" t="s">
        <v>293</v>
      </c>
      <c r="DW3" s="407"/>
      <c r="DX3" s="407"/>
      <c r="DY3" s="407"/>
      <c r="DZ3" s="408" t="s">
        <v>296</v>
      </c>
      <c r="EA3" s="409"/>
      <c r="EB3" s="163"/>
      <c r="EC3" s="163"/>
      <c r="ED3" s="163"/>
      <c r="EE3" s="163"/>
      <c r="EF3" s="163"/>
      <c r="EG3" s="163"/>
      <c r="EH3" s="163"/>
      <c r="EI3" s="163"/>
    </row>
    <row r="4" spans="1:152" s="43" customFormat="1" ht="54" customHeight="1">
      <c r="C4" s="44"/>
      <c r="D4" s="419"/>
      <c r="E4" s="419"/>
      <c r="F4" s="419"/>
      <c r="G4" s="419"/>
      <c r="H4" s="415"/>
      <c r="I4" s="279" t="s">
        <v>154</v>
      </c>
      <c r="J4" s="279" t="s">
        <v>155</v>
      </c>
      <c r="K4" s="279" t="s">
        <v>156</v>
      </c>
      <c r="L4" s="279" t="s">
        <v>398</v>
      </c>
      <c r="M4" s="279" t="s">
        <v>399</v>
      </c>
      <c r="N4" s="415"/>
      <c r="O4" s="411"/>
      <c r="P4" s="279" t="s">
        <v>282</v>
      </c>
      <c r="Q4" s="279" t="s">
        <v>283</v>
      </c>
      <c r="R4" s="279" t="s">
        <v>256</v>
      </c>
      <c r="S4" s="279" t="s">
        <v>284</v>
      </c>
      <c r="T4" s="411"/>
      <c r="U4" s="280"/>
      <c r="V4" s="422"/>
      <c r="W4" s="411"/>
      <c r="X4" s="411"/>
      <c r="Y4" s="411"/>
      <c r="Z4" s="279" t="s">
        <v>154</v>
      </c>
      <c r="AA4" s="279" t="s">
        <v>155</v>
      </c>
      <c r="AB4" s="279" t="s">
        <v>156</v>
      </c>
      <c r="AC4" s="279" t="s">
        <v>261</v>
      </c>
      <c r="AD4" s="279" t="s">
        <v>156</v>
      </c>
      <c r="AE4" s="279" t="s">
        <v>262</v>
      </c>
      <c r="AF4" s="279" t="s">
        <v>263</v>
      </c>
      <c r="AG4" s="279" t="s">
        <v>154</v>
      </c>
      <c r="AH4" s="279" t="s">
        <v>155</v>
      </c>
      <c r="AI4" s="279" t="s">
        <v>156</v>
      </c>
      <c r="AJ4" s="279" t="s">
        <v>261</v>
      </c>
      <c r="AK4" s="279" t="s">
        <v>156</v>
      </c>
      <c r="AL4" s="280"/>
      <c r="AM4" s="422"/>
      <c r="AN4" s="415"/>
      <c r="AO4" s="411"/>
      <c r="AP4" s="411"/>
      <c r="AQ4" s="411"/>
      <c r="AR4" s="411"/>
      <c r="AS4" s="411"/>
      <c r="AT4" s="411"/>
      <c r="AU4" s="411"/>
      <c r="AV4" s="411"/>
      <c r="AW4" s="411"/>
      <c r="AX4" s="411"/>
      <c r="AY4" s="411"/>
      <c r="AZ4" s="411"/>
      <c r="BA4" s="411"/>
      <c r="BB4" s="411"/>
      <c r="BC4" s="411"/>
      <c r="BD4" s="411"/>
      <c r="BE4" s="411"/>
      <c r="BF4" s="413"/>
      <c r="BG4" s="413"/>
      <c r="BH4" s="413"/>
      <c r="BI4" s="411"/>
      <c r="BJ4" s="413"/>
      <c r="BK4" s="413"/>
      <c r="BL4" s="413"/>
      <c r="BM4" s="411"/>
      <c r="BN4" s="413"/>
      <c r="BO4" s="413"/>
      <c r="BP4" s="413"/>
      <c r="BQ4" s="411"/>
      <c r="BR4" s="413"/>
      <c r="BS4" s="413"/>
      <c r="BT4" s="413"/>
      <c r="BU4" s="411"/>
      <c r="BV4" s="411"/>
      <c r="BW4" s="413"/>
      <c r="BX4" s="413"/>
      <c r="BY4" s="413"/>
      <c r="BZ4" s="411"/>
      <c r="CA4" s="413"/>
      <c r="CB4" s="413"/>
      <c r="CC4" s="413"/>
      <c r="CD4" s="411"/>
      <c r="CE4" s="413"/>
      <c r="CF4" s="413"/>
      <c r="CG4" s="413"/>
      <c r="CH4" s="411"/>
      <c r="CI4" s="413"/>
      <c r="CJ4" s="413"/>
      <c r="CK4" s="413"/>
      <c r="CL4" s="411"/>
      <c r="CM4" s="411"/>
      <c r="CN4" s="413"/>
      <c r="CO4" s="413"/>
      <c r="CP4" s="413"/>
      <c r="CQ4" s="411"/>
      <c r="CR4" s="413"/>
      <c r="CS4" s="413"/>
      <c r="CT4" s="413"/>
      <c r="CU4" s="411"/>
      <c r="CV4" s="413"/>
      <c r="CW4" s="413"/>
      <c r="CX4" s="413"/>
      <c r="CY4" s="411"/>
      <c r="CZ4" s="413"/>
      <c r="DA4" s="413"/>
      <c r="DB4" s="413"/>
      <c r="DC4" s="411"/>
      <c r="DD4" s="411"/>
      <c r="DE4" s="413"/>
      <c r="DF4" s="413"/>
      <c r="DG4" s="413"/>
      <c r="DH4" s="411"/>
      <c r="DI4" s="413"/>
      <c r="DJ4" s="413"/>
      <c r="DK4" s="413"/>
      <c r="DL4" s="411"/>
      <c r="DM4" s="413"/>
      <c r="DN4" s="413"/>
      <c r="DO4" s="413"/>
      <c r="DP4" s="411"/>
      <c r="DQ4" s="413"/>
      <c r="DR4" s="413"/>
      <c r="DS4" s="413"/>
      <c r="DT4" s="411"/>
      <c r="DU4" s="279" t="s">
        <v>289</v>
      </c>
      <c r="DV4" s="277" t="s">
        <v>291</v>
      </c>
      <c r="DW4" s="277" t="s">
        <v>292</v>
      </c>
      <c r="DX4" s="279" t="s">
        <v>294</v>
      </c>
      <c r="DY4" s="279" t="s">
        <v>295</v>
      </c>
      <c r="DZ4" s="278" t="s">
        <v>296</v>
      </c>
      <c r="EA4" s="278" t="s">
        <v>297</v>
      </c>
      <c r="EB4" s="163"/>
      <c r="EC4" s="163"/>
      <c r="ED4" s="163"/>
      <c r="EE4" s="163"/>
      <c r="EF4" s="163"/>
      <c r="EG4" s="163"/>
      <c r="EH4" s="163"/>
      <c r="EI4" s="163"/>
    </row>
    <row r="5" spans="1:152" ht="12" thickBot="1">
      <c r="A5" s="42" t="s">
        <v>250</v>
      </c>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177"/>
      <c r="DW5" s="177"/>
      <c r="DX5" s="177"/>
      <c r="DY5" s="177"/>
      <c r="DZ5" s="177"/>
      <c r="EA5" s="177"/>
      <c r="EB5" s="165"/>
      <c r="EC5" s="165"/>
      <c r="ED5" s="165"/>
      <c r="EE5" s="165"/>
      <c r="EF5" s="165"/>
      <c r="EG5" s="165"/>
      <c r="EH5" s="165"/>
      <c r="EI5" s="165"/>
    </row>
    <row r="6" spans="1:152" s="43" customFormat="1" ht="11.25" customHeight="1">
      <c r="C6" s="217"/>
      <c r="D6" s="384"/>
      <c r="E6" s="398"/>
      <c r="F6" s="398"/>
      <c r="G6" s="398"/>
      <c r="H6" s="398"/>
      <c r="I6" s="398"/>
      <c r="J6" s="398"/>
      <c r="K6" s="384"/>
      <c r="L6" s="283"/>
      <c r="M6" s="283"/>
      <c r="N6" s="384"/>
      <c r="O6" s="384"/>
      <c r="P6" s="405"/>
      <c r="Q6" s="405"/>
      <c r="R6" s="388"/>
      <c r="S6" s="390"/>
      <c r="T6" s="451"/>
      <c r="U6" s="305"/>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164"/>
      <c r="EC6" s="163"/>
      <c r="ED6" s="163"/>
      <c r="EE6" s="163"/>
      <c r="EF6" s="163"/>
      <c r="EG6" s="163"/>
      <c r="EH6" s="163"/>
      <c r="EI6" s="163"/>
    </row>
    <row r="7" spans="1:152" s="43" customFormat="1" ht="11.25" customHeight="1">
      <c r="C7" s="217"/>
      <c r="D7" s="385"/>
      <c r="E7" s="399"/>
      <c r="F7" s="399"/>
      <c r="G7" s="399"/>
      <c r="H7" s="399"/>
      <c r="I7" s="399"/>
      <c r="J7" s="399"/>
      <c r="K7" s="385"/>
      <c r="L7" s="284"/>
      <c r="M7" s="284"/>
      <c r="N7" s="385"/>
      <c r="O7" s="385"/>
      <c r="P7" s="387"/>
      <c r="Q7" s="387"/>
      <c r="R7" s="389"/>
      <c r="S7" s="391"/>
      <c r="T7" s="452"/>
      <c r="U7" s="394"/>
      <c r="V7" s="396">
        <v>1</v>
      </c>
      <c r="W7" s="382"/>
      <c r="X7" s="382"/>
      <c r="Y7" s="382"/>
      <c r="Z7" s="382"/>
      <c r="AA7" s="382"/>
      <c r="AB7" s="382"/>
      <c r="AC7" s="382"/>
      <c r="AD7" s="382"/>
      <c r="AE7" s="382"/>
      <c r="AF7" s="382"/>
      <c r="AG7" s="382"/>
      <c r="AH7" s="382"/>
      <c r="AI7" s="382"/>
      <c r="AJ7" s="382"/>
      <c r="AK7" s="382"/>
      <c r="AL7" s="307"/>
      <c r="AM7" s="308">
        <v>0</v>
      </c>
      <c r="AN7" s="309" t="s">
        <v>257</v>
      </c>
      <c r="AO7" s="309"/>
      <c r="AP7" s="309"/>
      <c r="AQ7" s="309"/>
      <c r="AR7" s="309"/>
      <c r="AS7" s="309"/>
      <c r="AT7" s="309"/>
      <c r="AU7" s="309"/>
      <c r="AV7" s="309"/>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164"/>
      <c r="EC7" s="179"/>
      <c r="ED7" s="179"/>
      <c r="EE7" s="179"/>
      <c r="EF7" s="163"/>
      <c r="EG7" s="179"/>
      <c r="EH7" s="179"/>
      <c r="EI7" s="179"/>
      <c r="EJ7" s="179"/>
      <c r="EK7" s="179"/>
    </row>
    <row r="8" spans="1:152" s="43" customFormat="1" ht="15" customHeight="1">
      <c r="C8" s="217"/>
      <c r="D8" s="385"/>
      <c r="E8" s="399"/>
      <c r="F8" s="399"/>
      <c r="G8" s="399"/>
      <c r="H8" s="399"/>
      <c r="I8" s="399"/>
      <c r="J8" s="399"/>
      <c r="K8" s="385"/>
      <c r="L8" s="284"/>
      <c r="M8" s="284"/>
      <c r="N8" s="385"/>
      <c r="O8" s="385"/>
      <c r="P8" s="387"/>
      <c r="Q8" s="387"/>
      <c r="R8" s="389"/>
      <c r="S8" s="391"/>
      <c r="T8" s="452"/>
      <c r="U8" s="395"/>
      <c r="V8" s="397"/>
      <c r="W8" s="383"/>
      <c r="X8" s="383"/>
      <c r="Y8" s="383"/>
      <c r="Z8" s="383"/>
      <c r="AA8" s="383"/>
      <c r="AB8" s="383"/>
      <c r="AC8" s="383"/>
      <c r="AD8" s="383"/>
      <c r="AE8" s="383"/>
      <c r="AF8" s="383"/>
      <c r="AG8" s="383"/>
      <c r="AH8" s="383"/>
      <c r="AI8" s="383"/>
      <c r="AJ8" s="383"/>
      <c r="AK8" s="383"/>
      <c r="AL8" s="310"/>
      <c r="AM8" s="200" t="s">
        <v>240</v>
      </c>
      <c r="AN8" s="311"/>
      <c r="AO8" s="312"/>
      <c r="AP8" s="312"/>
      <c r="AQ8" s="312"/>
      <c r="AR8" s="312"/>
      <c r="AS8" s="312"/>
      <c r="AT8" s="312"/>
      <c r="AU8" s="312"/>
      <c r="AV8" s="312"/>
      <c r="AW8" s="261"/>
      <c r="AX8" s="261"/>
      <c r="AY8" s="261"/>
      <c r="AZ8" s="261">
        <f>BE8</f>
        <v>0</v>
      </c>
      <c r="BA8" s="261">
        <f>BV8</f>
        <v>0</v>
      </c>
      <c r="BB8" s="261">
        <f>CM8</f>
        <v>0</v>
      </c>
      <c r="BC8" s="261">
        <f>DD8</f>
        <v>0</v>
      </c>
      <c r="BD8" s="261"/>
      <c r="BE8" s="261">
        <f>BI8+BM8+BQ8</f>
        <v>0</v>
      </c>
      <c r="BF8" s="261">
        <f>BJ8+BN8+BR8</f>
        <v>0</v>
      </c>
      <c r="BG8" s="261">
        <f>BK8+BO8+BS8</f>
        <v>0</v>
      </c>
      <c r="BH8" s="261">
        <f>BL8+BP8+BT8</f>
        <v>0</v>
      </c>
      <c r="BI8" s="261">
        <f>BJ8+BK8+BL8</f>
        <v>0</v>
      </c>
      <c r="BJ8" s="325">
        <v>0</v>
      </c>
      <c r="BK8" s="325">
        <v>0</v>
      </c>
      <c r="BL8" s="325">
        <v>0</v>
      </c>
      <c r="BM8" s="261">
        <f>BN8+BO8+BP8</f>
        <v>0</v>
      </c>
      <c r="BN8" s="325">
        <v>0</v>
      </c>
      <c r="BO8" s="325">
        <v>0</v>
      </c>
      <c r="BP8" s="325">
        <v>0</v>
      </c>
      <c r="BQ8" s="261">
        <f>BR8+BS8+BT8</f>
        <v>0</v>
      </c>
      <c r="BR8" s="325">
        <v>0</v>
      </c>
      <c r="BS8" s="325">
        <v>0</v>
      </c>
      <c r="BT8" s="325">
        <v>0</v>
      </c>
      <c r="BU8" s="261">
        <f>$AW8-$AX8-AZ8</f>
        <v>0</v>
      </c>
      <c r="BV8" s="261">
        <f>BZ8+CD8+CH8</f>
        <v>0</v>
      </c>
      <c r="BW8" s="261">
        <f>CA8+CE8+CI8</f>
        <v>0</v>
      </c>
      <c r="BX8" s="261">
        <f>CB8+CF8+CJ8</f>
        <v>0</v>
      </c>
      <c r="BY8" s="261">
        <f>CC8+CG8+CK8</f>
        <v>0</v>
      </c>
      <c r="BZ8" s="261">
        <f>CA8+CB8+CC8</f>
        <v>0</v>
      </c>
      <c r="CA8" s="325">
        <v>0</v>
      </c>
      <c r="CB8" s="325">
        <v>0</v>
      </c>
      <c r="CC8" s="325">
        <v>0</v>
      </c>
      <c r="CD8" s="261">
        <f>CE8+CF8+CG8</f>
        <v>0</v>
      </c>
      <c r="CE8" s="325">
        <v>0</v>
      </c>
      <c r="CF8" s="325">
        <v>0</v>
      </c>
      <c r="CG8" s="325">
        <v>0</v>
      </c>
      <c r="CH8" s="261">
        <f>CI8+CJ8+CK8</f>
        <v>0</v>
      </c>
      <c r="CI8" s="325">
        <v>0</v>
      </c>
      <c r="CJ8" s="325">
        <v>0</v>
      </c>
      <c r="CK8" s="325">
        <v>0</v>
      </c>
      <c r="CL8" s="261">
        <f>$AW8-$AX8-BA8</f>
        <v>0</v>
      </c>
      <c r="CM8" s="261">
        <f>CQ8+CU8+CY8</f>
        <v>0</v>
      </c>
      <c r="CN8" s="261">
        <f>CR8+CV8+CZ8</f>
        <v>0</v>
      </c>
      <c r="CO8" s="261">
        <f>CS8+CW8+DA8</f>
        <v>0</v>
      </c>
      <c r="CP8" s="261">
        <f>CT8+CX8+DB8</f>
        <v>0</v>
      </c>
      <c r="CQ8" s="261">
        <f>CR8+CS8+CT8</f>
        <v>0</v>
      </c>
      <c r="CR8" s="325">
        <v>0</v>
      </c>
      <c r="CS8" s="325">
        <v>0</v>
      </c>
      <c r="CT8" s="325">
        <v>0</v>
      </c>
      <c r="CU8" s="261">
        <f>CV8+CW8+CX8</f>
        <v>0</v>
      </c>
      <c r="CV8" s="325">
        <v>0</v>
      </c>
      <c r="CW8" s="325">
        <v>0</v>
      </c>
      <c r="CX8" s="325">
        <v>0</v>
      </c>
      <c r="CY8" s="261">
        <f>CZ8+DA8+DB8</f>
        <v>0</v>
      </c>
      <c r="CZ8" s="325">
        <v>0</v>
      </c>
      <c r="DA8" s="325">
        <v>0</v>
      </c>
      <c r="DB8" s="325">
        <v>0</v>
      </c>
      <c r="DC8" s="261">
        <f>$AW8-$AX8-BB8</f>
        <v>0</v>
      </c>
      <c r="DD8" s="261">
        <f>DH8+DL8+DP8</f>
        <v>0</v>
      </c>
      <c r="DE8" s="261">
        <f>DI8+DM8+DQ8</f>
        <v>0</v>
      </c>
      <c r="DF8" s="261">
        <f>DJ8+DN8+DR8</f>
        <v>0</v>
      </c>
      <c r="DG8" s="261">
        <f>DK8+DO8+DS8</f>
        <v>0</v>
      </c>
      <c r="DH8" s="261">
        <f>DI8+DJ8+DK8</f>
        <v>0</v>
      </c>
      <c r="DI8" s="325">
        <v>0</v>
      </c>
      <c r="DJ8" s="325">
        <v>0</v>
      </c>
      <c r="DK8" s="325">
        <v>0</v>
      </c>
      <c r="DL8" s="261">
        <f>DM8+DN8+DO8</f>
        <v>0</v>
      </c>
      <c r="DM8" s="325">
        <v>0</v>
      </c>
      <c r="DN8" s="325">
        <v>0</v>
      </c>
      <c r="DO8" s="325">
        <v>0</v>
      </c>
      <c r="DP8" s="261">
        <f>DQ8+DR8+DS8</f>
        <v>0</v>
      </c>
      <c r="DQ8" s="325">
        <v>0</v>
      </c>
      <c r="DR8" s="325">
        <v>0</v>
      </c>
      <c r="DS8" s="325">
        <v>0</v>
      </c>
      <c r="DT8" s="261">
        <f>$AW8-$AX8-BC8</f>
        <v>0</v>
      </c>
      <c r="DU8" s="261"/>
      <c r="DV8" s="313"/>
      <c r="DW8" s="313"/>
      <c r="DX8" s="314"/>
      <c r="DY8" s="313"/>
      <c r="DZ8" s="314"/>
      <c r="EA8" s="315"/>
      <c r="EB8" s="164">
        <v>0</v>
      </c>
      <c r="EC8" s="162" t="str">
        <f>AN8 &amp; EB8</f>
        <v>0</v>
      </c>
      <c r="ED8" s="162" t="str">
        <f>AN8&amp;AO8</f>
        <v/>
      </c>
      <c r="EE8" s="163"/>
      <c r="EF8" s="163"/>
      <c r="EG8" s="179"/>
      <c r="EH8" s="179"/>
      <c r="EI8" s="179"/>
      <c r="EJ8" s="179"/>
      <c r="EV8" s="163"/>
    </row>
    <row r="9" spans="1:152" s="43" customFormat="1" ht="15" customHeight="1">
      <c r="C9" s="217"/>
      <c r="D9" s="385"/>
      <c r="E9" s="399"/>
      <c r="F9" s="399"/>
      <c r="G9" s="399"/>
      <c r="H9" s="399"/>
      <c r="I9" s="399"/>
      <c r="J9" s="399"/>
      <c r="K9" s="385"/>
      <c r="L9" s="284"/>
      <c r="M9" s="284"/>
      <c r="N9" s="385"/>
      <c r="O9" s="385"/>
      <c r="P9" s="387"/>
      <c r="Q9" s="387"/>
      <c r="R9" s="389"/>
      <c r="S9" s="391"/>
      <c r="T9" s="452"/>
      <c r="U9" s="395"/>
      <c r="V9" s="397"/>
      <c r="W9" s="383"/>
      <c r="X9" s="383"/>
      <c r="Y9" s="383"/>
      <c r="Z9" s="383"/>
      <c r="AA9" s="383"/>
      <c r="AB9" s="383"/>
      <c r="AC9" s="383"/>
      <c r="AD9" s="383"/>
      <c r="AE9" s="383"/>
      <c r="AF9" s="383"/>
      <c r="AG9" s="383"/>
      <c r="AH9" s="383"/>
      <c r="AI9" s="383"/>
      <c r="AJ9" s="383"/>
      <c r="AK9" s="383"/>
      <c r="AL9" s="316"/>
      <c r="AM9" s="317"/>
      <c r="AN9" s="318"/>
      <c r="AO9" s="318"/>
      <c r="AP9" s="318"/>
      <c r="AQ9" s="318"/>
      <c r="AR9" s="318"/>
      <c r="AS9" s="318"/>
      <c r="AT9" s="318"/>
      <c r="AU9" s="318"/>
      <c r="AV9" s="318"/>
      <c r="AW9" s="319"/>
      <c r="AX9" s="319"/>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320"/>
      <c r="EB9" s="164"/>
      <c r="EC9" s="179"/>
      <c r="ED9" s="179"/>
      <c r="EE9" s="179"/>
      <c r="EF9" s="163"/>
      <c r="EG9" s="179"/>
      <c r="EH9" s="179"/>
      <c r="EI9" s="179"/>
      <c r="EJ9" s="179"/>
      <c r="EK9" s="179"/>
    </row>
    <row r="10" spans="1:152" s="43" customFormat="1" ht="15" customHeight="1" thickBot="1">
      <c r="C10" s="44"/>
      <c r="D10" s="385"/>
      <c r="E10" s="399"/>
      <c r="F10" s="399"/>
      <c r="G10" s="399"/>
      <c r="H10" s="399"/>
      <c r="I10" s="399"/>
      <c r="J10" s="399"/>
      <c r="K10" s="385"/>
      <c r="L10" s="284"/>
      <c r="M10" s="284"/>
      <c r="N10" s="385"/>
      <c r="O10" s="385"/>
      <c r="P10" s="387"/>
      <c r="Q10" s="387"/>
      <c r="R10" s="389"/>
      <c r="S10" s="391"/>
      <c r="T10" s="452"/>
      <c r="U10" s="316"/>
      <c r="V10" s="317"/>
      <c r="W10" s="453"/>
      <c r="X10" s="453"/>
      <c r="Y10" s="319"/>
      <c r="Z10" s="319"/>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164"/>
      <c r="EC10" s="163"/>
      <c r="ED10" s="163"/>
      <c r="EE10" s="163"/>
      <c r="EF10" s="163"/>
      <c r="EG10" s="163"/>
      <c r="EH10" s="163"/>
      <c r="EI10" s="163"/>
    </row>
    <row r="11" spans="1:152">
      <c r="A11" s="42" t="s">
        <v>246</v>
      </c>
      <c r="C11" s="216"/>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165"/>
      <c r="EC11" s="165"/>
      <c r="ED11" s="165"/>
      <c r="EE11" s="165"/>
      <c r="EF11" s="165"/>
      <c r="EG11" s="165"/>
      <c r="EH11" s="165"/>
      <c r="EI11" s="165"/>
      <c r="EJ11" s="165"/>
      <c r="EK11" s="165"/>
    </row>
    <row r="12" spans="1:152" s="43" customFormat="1" ht="11.25" customHeight="1">
      <c r="C12" s="217"/>
      <c r="D12"/>
      <c r="E12"/>
      <c r="F12"/>
      <c r="G12"/>
      <c r="H12"/>
      <c r="I12" s="177"/>
      <c r="J12" s="192"/>
      <c r="K12" s="192"/>
      <c r="L12" s="184"/>
      <c r="M12" s="184"/>
      <c r="N12" s="185"/>
      <c r="O12" s="186"/>
      <c r="P12" s="285"/>
      <c r="Q12" s="285"/>
      <c r="R12" s="184"/>
      <c r="S12" s="144"/>
      <c r="T12" s="144"/>
      <c r="U12" s="394"/>
      <c r="V12" s="396"/>
      <c r="W12" s="382"/>
      <c r="X12" s="382"/>
      <c r="Y12" s="382"/>
      <c r="Z12" s="382"/>
      <c r="AA12" s="382"/>
      <c r="AB12" s="382"/>
      <c r="AC12" s="382"/>
      <c r="AD12" s="382"/>
      <c r="AE12" s="382"/>
      <c r="AF12" s="382"/>
      <c r="AG12" s="382"/>
      <c r="AH12" s="382"/>
      <c r="AI12" s="382"/>
      <c r="AJ12" s="382"/>
      <c r="AK12" s="382"/>
      <c r="AL12" s="307"/>
      <c r="AM12" s="308">
        <v>0</v>
      </c>
      <c r="AN12" s="309" t="s">
        <v>257</v>
      </c>
      <c r="AO12" s="309"/>
      <c r="AP12" s="309"/>
      <c r="AQ12" s="309"/>
      <c r="AR12" s="309"/>
      <c r="AS12" s="309"/>
      <c r="AT12" s="309"/>
      <c r="AU12" s="309"/>
      <c r="AV12" s="309"/>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164"/>
      <c r="EC12" s="179"/>
      <c r="ED12" s="179"/>
      <c r="EE12" s="179"/>
      <c r="EF12" s="163"/>
      <c r="EG12" s="179"/>
      <c r="EH12" s="179"/>
      <c r="EI12" s="179"/>
      <c r="EJ12" s="179"/>
      <c r="EK12" s="179"/>
    </row>
    <row r="13" spans="1:152" s="43" customFormat="1" ht="15" customHeight="1">
      <c r="C13" s="217"/>
      <c r="D13"/>
      <c r="E13"/>
      <c r="F13"/>
      <c r="G13"/>
      <c r="H13"/>
      <c r="I13" s="177"/>
      <c r="J13" s="192"/>
      <c r="K13" s="192"/>
      <c r="L13" s="184"/>
      <c r="M13" s="184"/>
      <c r="N13" s="185"/>
      <c r="O13" s="187"/>
      <c r="P13" s="285"/>
      <c r="Q13" s="285"/>
      <c r="R13" s="184"/>
      <c r="S13" s="144"/>
      <c r="T13" s="144"/>
      <c r="U13" s="395"/>
      <c r="V13" s="397"/>
      <c r="W13" s="383"/>
      <c r="X13" s="383"/>
      <c r="Y13" s="383"/>
      <c r="Z13" s="383"/>
      <c r="AA13" s="383"/>
      <c r="AB13" s="383"/>
      <c r="AC13" s="383"/>
      <c r="AD13" s="383"/>
      <c r="AE13" s="383"/>
      <c r="AF13" s="383"/>
      <c r="AG13" s="383"/>
      <c r="AH13" s="383"/>
      <c r="AI13" s="383"/>
      <c r="AJ13" s="383"/>
      <c r="AK13" s="383"/>
      <c r="AL13" s="310"/>
      <c r="AM13" s="200" t="s">
        <v>240</v>
      </c>
      <c r="AN13" s="311"/>
      <c r="AO13" s="312"/>
      <c r="AP13" s="312"/>
      <c r="AQ13" s="312"/>
      <c r="AR13" s="312"/>
      <c r="AS13" s="312"/>
      <c r="AT13" s="312"/>
      <c r="AU13" s="312"/>
      <c r="AV13" s="312"/>
      <c r="AW13" s="261"/>
      <c r="AX13" s="261"/>
      <c r="AY13" s="261"/>
      <c r="AZ13" s="261">
        <f>BE13</f>
        <v>0</v>
      </c>
      <c r="BA13" s="261">
        <f>BV13</f>
        <v>0</v>
      </c>
      <c r="BB13" s="261">
        <f>CM13</f>
        <v>0</v>
      </c>
      <c r="BC13" s="261">
        <f>DD13</f>
        <v>0</v>
      </c>
      <c r="BD13" s="261"/>
      <c r="BE13" s="261">
        <f>BI13+BM13+BQ13</f>
        <v>0</v>
      </c>
      <c r="BF13" s="261">
        <f>BJ13+BN13+BR13</f>
        <v>0</v>
      </c>
      <c r="BG13" s="261">
        <f>BK13+BO13+BS13</f>
        <v>0</v>
      </c>
      <c r="BH13" s="261">
        <f>BL13+BP13+BT13</f>
        <v>0</v>
      </c>
      <c r="BI13" s="261">
        <f>BJ13+BK13+BL13</f>
        <v>0</v>
      </c>
      <c r="BJ13" s="325">
        <v>0</v>
      </c>
      <c r="BK13" s="325">
        <v>0</v>
      </c>
      <c r="BL13" s="325">
        <v>0</v>
      </c>
      <c r="BM13" s="261">
        <f>BN13+BO13+BP13</f>
        <v>0</v>
      </c>
      <c r="BN13" s="325">
        <v>0</v>
      </c>
      <c r="BO13" s="325">
        <v>0</v>
      </c>
      <c r="BP13" s="325">
        <v>0</v>
      </c>
      <c r="BQ13" s="261">
        <f>BR13+BS13+BT13</f>
        <v>0</v>
      </c>
      <c r="BR13" s="325">
        <v>0</v>
      </c>
      <c r="BS13" s="325">
        <v>0</v>
      </c>
      <c r="BT13" s="325">
        <v>0</v>
      </c>
      <c r="BU13" s="261">
        <f>$AW13-$AX13-AZ13</f>
        <v>0</v>
      </c>
      <c r="BV13" s="261">
        <f>BZ13+CD13+CH13</f>
        <v>0</v>
      </c>
      <c r="BW13" s="261">
        <f>CA13+CE13+CI13</f>
        <v>0</v>
      </c>
      <c r="BX13" s="261">
        <f>CB13+CF13+CJ13</f>
        <v>0</v>
      </c>
      <c r="BY13" s="261">
        <f>CC13+CG13+CK13</f>
        <v>0</v>
      </c>
      <c r="BZ13" s="261">
        <f>CA13+CB13+CC13</f>
        <v>0</v>
      </c>
      <c r="CA13" s="325">
        <v>0</v>
      </c>
      <c r="CB13" s="325">
        <v>0</v>
      </c>
      <c r="CC13" s="325">
        <v>0</v>
      </c>
      <c r="CD13" s="261">
        <f>CE13+CF13+CG13</f>
        <v>0</v>
      </c>
      <c r="CE13" s="325">
        <v>0</v>
      </c>
      <c r="CF13" s="325">
        <v>0</v>
      </c>
      <c r="CG13" s="325">
        <v>0</v>
      </c>
      <c r="CH13" s="261">
        <f>CI13+CJ13+CK13</f>
        <v>0</v>
      </c>
      <c r="CI13" s="325">
        <v>0</v>
      </c>
      <c r="CJ13" s="325">
        <v>0</v>
      </c>
      <c r="CK13" s="325">
        <v>0</v>
      </c>
      <c r="CL13" s="261">
        <f>$AW13-$AX13-BA13</f>
        <v>0</v>
      </c>
      <c r="CM13" s="261">
        <f>CQ13+CU13+CY13</f>
        <v>0</v>
      </c>
      <c r="CN13" s="261">
        <f>CR13+CV13+CZ13</f>
        <v>0</v>
      </c>
      <c r="CO13" s="261">
        <f>CS13+CW13+DA13</f>
        <v>0</v>
      </c>
      <c r="CP13" s="261">
        <f>CT13+CX13+DB13</f>
        <v>0</v>
      </c>
      <c r="CQ13" s="261">
        <f>CR13+CS13+CT13</f>
        <v>0</v>
      </c>
      <c r="CR13" s="325">
        <v>0</v>
      </c>
      <c r="CS13" s="325">
        <v>0</v>
      </c>
      <c r="CT13" s="325">
        <v>0</v>
      </c>
      <c r="CU13" s="261">
        <f>CV13+CW13+CX13</f>
        <v>0</v>
      </c>
      <c r="CV13" s="325">
        <v>0</v>
      </c>
      <c r="CW13" s="325">
        <v>0</v>
      </c>
      <c r="CX13" s="325">
        <v>0</v>
      </c>
      <c r="CY13" s="261">
        <f>CZ13+DA13+DB13</f>
        <v>0</v>
      </c>
      <c r="CZ13" s="325">
        <v>0</v>
      </c>
      <c r="DA13" s="325">
        <v>0</v>
      </c>
      <c r="DB13" s="325">
        <v>0</v>
      </c>
      <c r="DC13" s="261">
        <f>$AW13-$AX13-BB13</f>
        <v>0</v>
      </c>
      <c r="DD13" s="261">
        <f>DH13+DL13+DP13</f>
        <v>0</v>
      </c>
      <c r="DE13" s="261">
        <f>DI13+DM13+DQ13</f>
        <v>0</v>
      </c>
      <c r="DF13" s="261">
        <f>DJ13+DN13+DR13</f>
        <v>0</v>
      </c>
      <c r="DG13" s="261">
        <f>DK13+DO13+DS13</f>
        <v>0</v>
      </c>
      <c r="DH13" s="261">
        <f>DI13+DJ13+DK13</f>
        <v>0</v>
      </c>
      <c r="DI13" s="325">
        <v>0</v>
      </c>
      <c r="DJ13" s="325">
        <v>0</v>
      </c>
      <c r="DK13" s="325">
        <v>0</v>
      </c>
      <c r="DL13" s="261">
        <f>DM13+DN13+DO13</f>
        <v>0</v>
      </c>
      <c r="DM13" s="325">
        <v>0</v>
      </c>
      <c r="DN13" s="325">
        <v>0</v>
      </c>
      <c r="DO13" s="325">
        <v>0</v>
      </c>
      <c r="DP13" s="261">
        <f>DQ13+DR13+DS13</f>
        <v>0</v>
      </c>
      <c r="DQ13" s="325">
        <v>0</v>
      </c>
      <c r="DR13" s="325">
        <v>0</v>
      </c>
      <c r="DS13" s="325">
        <v>0</v>
      </c>
      <c r="DT13" s="261">
        <f>$AW13-$AX13-BC13</f>
        <v>0</v>
      </c>
      <c r="DU13" s="261"/>
      <c r="DV13" s="313"/>
      <c r="DW13" s="313"/>
      <c r="DX13" s="314"/>
      <c r="DY13" s="313"/>
      <c r="DZ13" s="314"/>
      <c r="EA13" s="315"/>
      <c r="EB13" s="164">
        <v>0</v>
      </c>
      <c r="EC13" s="162" t="str">
        <f>AN13 &amp; EB13</f>
        <v>0</v>
      </c>
      <c r="ED13" s="162" t="str">
        <f>AN13&amp;AO13</f>
        <v/>
      </c>
      <c r="EE13" s="163"/>
      <c r="EF13" s="163"/>
      <c r="EG13" s="179"/>
      <c r="EH13" s="179"/>
      <c r="EI13" s="179"/>
      <c r="EJ13" s="179"/>
      <c r="EV13" s="163"/>
    </row>
    <row r="14" spans="1:152" s="43" customFormat="1" ht="15" customHeight="1">
      <c r="C14" s="217"/>
      <c r="D14"/>
      <c r="E14"/>
      <c r="F14"/>
      <c r="G14"/>
      <c r="H14"/>
      <c r="I14" s="177"/>
      <c r="J14" s="192"/>
      <c r="K14" s="192"/>
      <c r="L14" s="184"/>
      <c r="M14" s="184"/>
      <c r="N14" s="185"/>
      <c r="O14" s="187"/>
      <c r="P14" s="285"/>
      <c r="Q14" s="285"/>
      <c r="R14" s="184"/>
      <c r="S14" s="144"/>
      <c r="T14" s="144"/>
      <c r="U14" s="395"/>
      <c r="V14" s="397"/>
      <c r="W14" s="383"/>
      <c r="X14" s="383"/>
      <c r="Y14" s="383"/>
      <c r="Z14" s="383"/>
      <c r="AA14" s="383"/>
      <c r="AB14" s="383"/>
      <c r="AC14" s="383"/>
      <c r="AD14" s="383"/>
      <c r="AE14" s="383"/>
      <c r="AF14" s="383"/>
      <c r="AG14" s="383"/>
      <c r="AH14" s="383"/>
      <c r="AI14" s="383"/>
      <c r="AJ14" s="383"/>
      <c r="AK14" s="383"/>
      <c r="AL14" s="316"/>
      <c r="AM14" s="317"/>
      <c r="AN14" s="318"/>
      <c r="AO14" s="318"/>
      <c r="AP14" s="318"/>
      <c r="AQ14" s="318"/>
      <c r="AR14" s="318"/>
      <c r="AS14" s="318"/>
      <c r="AT14" s="318"/>
      <c r="AU14" s="318"/>
      <c r="AV14" s="318"/>
      <c r="AW14" s="319"/>
      <c r="AX14" s="319"/>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c r="DF14" s="320"/>
      <c r="DG14" s="320"/>
      <c r="DH14" s="320"/>
      <c r="DI14" s="320"/>
      <c r="DJ14" s="320"/>
      <c r="DK14" s="320"/>
      <c r="DL14" s="320"/>
      <c r="DM14" s="320"/>
      <c r="DN14" s="320"/>
      <c r="DO14" s="320"/>
      <c r="DP14" s="320"/>
      <c r="DQ14" s="320"/>
      <c r="DR14" s="320"/>
      <c r="DS14" s="320"/>
      <c r="DT14" s="320"/>
      <c r="DU14" s="320"/>
      <c r="DV14" s="320"/>
      <c r="DW14" s="320"/>
      <c r="DX14" s="320"/>
      <c r="DY14" s="320"/>
      <c r="DZ14" s="320"/>
      <c r="EA14" s="320"/>
      <c r="EB14" s="164"/>
      <c r="EC14" s="179"/>
      <c r="ED14" s="179"/>
      <c r="EE14" s="179"/>
      <c r="EF14" s="163"/>
      <c r="EG14" s="179"/>
      <c r="EH14" s="179"/>
      <c r="EI14" s="179"/>
      <c r="EJ14" s="179"/>
      <c r="EK14" s="179"/>
    </row>
    <row r="15" spans="1:152">
      <c r="A15" s="42" t="s">
        <v>251</v>
      </c>
      <c r="C15" s="216"/>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04"/>
      <c r="DE15" s="304"/>
      <c r="DF15" s="304"/>
      <c r="DG15" s="304"/>
      <c r="DH15" s="304"/>
      <c r="DI15" s="304"/>
      <c r="DJ15" s="304"/>
      <c r="DK15" s="304"/>
      <c r="DL15" s="304"/>
      <c r="DM15" s="304"/>
      <c r="DN15" s="304"/>
      <c r="DO15" s="304"/>
      <c r="DP15" s="304"/>
      <c r="DQ15" s="304"/>
      <c r="DR15" s="304"/>
      <c r="DS15" s="304"/>
      <c r="DT15" s="304"/>
      <c r="DU15" s="304"/>
      <c r="DV15" s="304"/>
      <c r="DW15" s="304"/>
      <c r="DX15" s="304"/>
      <c r="DY15" s="304"/>
      <c r="DZ15" s="304"/>
      <c r="EA15" s="304"/>
      <c r="EB15" s="165"/>
      <c r="EC15" s="165"/>
      <c r="ED15" s="165"/>
      <c r="EE15" s="165"/>
      <c r="EF15" s="165"/>
      <c r="EG15" s="165"/>
      <c r="EH15" s="165"/>
      <c r="EI15" s="165"/>
      <c r="EJ15" s="165"/>
      <c r="EK15" s="165"/>
    </row>
    <row r="16" spans="1:152" s="43" customFormat="1" ht="15" customHeight="1">
      <c r="C16" s="217"/>
      <c r="D16"/>
      <c r="E16"/>
      <c r="F16"/>
      <c r="G16"/>
      <c r="H16"/>
      <c r="I16" s="177"/>
      <c r="J16" s="192"/>
      <c r="K16" s="192"/>
      <c r="L16" s="184"/>
      <c r="M16" s="184"/>
      <c r="N16" s="185"/>
      <c r="O16" s="153"/>
      <c r="P16" s="285"/>
      <c r="Q16" s="285"/>
      <c r="R16" s="153"/>
      <c r="S16" s="153"/>
      <c r="T16" s="153"/>
      <c r="U16" s="153"/>
      <c r="V16" s="153"/>
      <c r="W16" s="153"/>
      <c r="X16" s="153"/>
      <c r="Y16" s="153"/>
      <c r="Z16" s="153"/>
      <c r="AA16" s="153"/>
      <c r="AB16" s="153"/>
      <c r="AC16" s="153"/>
      <c r="AD16" s="177"/>
      <c r="AE16" s="177"/>
      <c r="AF16" s="177"/>
      <c r="AG16" s="144"/>
      <c r="AH16" s="188"/>
      <c r="AI16" s="189"/>
      <c r="AJ16" s="190"/>
      <c r="AK16" s="191"/>
      <c r="AL16" s="333"/>
      <c r="AM16" s="200"/>
      <c r="AN16" s="311"/>
      <c r="AO16" s="312"/>
      <c r="AP16" s="312"/>
      <c r="AQ16" s="312"/>
      <c r="AR16" s="312"/>
      <c r="AS16" s="312"/>
      <c r="AT16" s="312"/>
      <c r="AU16" s="312"/>
      <c r="AV16" s="312"/>
      <c r="AW16" s="261"/>
      <c r="AX16" s="261"/>
      <c r="AY16" s="261"/>
      <c r="AZ16" s="261">
        <f>BE16</f>
        <v>0</v>
      </c>
      <c r="BA16" s="261">
        <f>BV16</f>
        <v>0</v>
      </c>
      <c r="BB16" s="261">
        <f>CM16</f>
        <v>0</v>
      </c>
      <c r="BC16" s="261">
        <f>DD16</f>
        <v>0</v>
      </c>
      <c r="BD16" s="261"/>
      <c r="BE16" s="261">
        <f>BI16+BM16+BQ16</f>
        <v>0</v>
      </c>
      <c r="BF16" s="261">
        <f>BJ16+BN16+BR16</f>
        <v>0</v>
      </c>
      <c r="BG16" s="261">
        <f>BK16+BO16+BS16</f>
        <v>0</v>
      </c>
      <c r="BH16" s="261">
        <f>BL16+BP16+BT16</f>
        <v>0</v>
      </c>
      <c r="BI16" s="261">
        <f>BJ16+BK16+BL16</f>
        <v>0</v>
      </c>
      <c r="BJ16" s="325">
        <v>0</v>
      </c>
      <c r="BK16" s="325">
        <v>0</v>
      </c>
      <c r="BL16" s="325">
        <v>0</v>
      </c>
      <c r="BM16" s="261">
        <f>BN16+BO16+BP16</f>
        <v>0</v>
      </c>
      <c r="BN16" s="325">
        <v>0</v>
      </c>
      <c r="BO16" s="325">
        <v>0</v>
      </c>
      <c r="BP16" s="325">
        <v>0</v>
      </c>
      <c r="BQ16" s="261">
        <f>BR16+BS16+BT16</f>
        <v>0</v>
      </c>
      <c r="BR16" s="325">
        <v>0</v>
      </c>
      <c r="BS16" s="325">
        <v>0</v>
      </c>
      <c r="BT16" s="325">
        <v>0</v>
      </c>
      <c r="BU16" s="261">
        <f>$AW16-$AX16-AZ16</f>
        <v>0</v>
      </c>
      <c r="BV16" s="261">
        <f>BZ16+CD16+CH16</f>
        <v>0</v>
      </c>
      <c r="BW16" s="261">
        <f>CA16+CE16+CI16</f>
        <v>0</v>
      </c>
      <c r="BX16" s="261">
        <f>CB16+CF16+CJ16</f>
        <v>0</v>
      </c>
      <c r="BY16" s="261">
        <f>CC16+CG16+CK16</f>
        <v>0</v>
      </c>
      <c r="BZ16" s="261">
        <f>CA16+CB16+CC16</f>
        <v>0</v>
      </c>
      <c r="CA16" s="325">
        <v>0</v>
      </c>
      <c r="CB16" s="325">
        <v>0</v>
      </c>
      <c r="CC16" s="325">
        <v>0</v>
      </c>
      <c r="CD16" s="261">
        <f>CE16+CF16+CG16</f>
        <v>0</v>
      </c>
      <c r="CE16" s="325">
        <v>0</v>
      </c>
      <c r="CF16" s="325">
        <v>0</v>
      </c>
      <c r="CG16" s="325">
        <v>0</v>
      </c>
      <c r="CH16" s="261">
        <f>CI16+CJ16+CK16</f>
        <v>0</v>
      </c>
      <c r="CI16" s="325">
        <v>0</v>
      </c>
      <c r="CJ16" s="325">
        <v>0</v>
      </c>
      <c r="CK16" s="325">
        <v>0</v>
      </c>
      <c r="CL16" s="261">
        <f>$AW16-$AX16-BA16</f>
        <v>0</v>
      </c>
      <c r="CM16" s="261">
        <f>CQ16+CU16+CY16</f>
        <v>0</v>
      </c>
      <c r="CN16" s="261">
        <f>CR16+CV16+CZ16</f>
        <v>0</v>
      </c>
      <c r="CO16" s="261">
        <f>CS16+CW16+DA16</f>
        <v>0</v>
      </c>
      <c r="CP16" s="261">
        <f>CT16+CX16+DB16</f>
        <v>0</v>
      </c>
      <c r="CQ16" s="261">
        <f>CR16+CS16+CT16</f>
        <v>0</v>
      </c>
      <c r="CR16" s="325">
        <v>0</v>
      </c>
      <c r="CS16" s="325">
        <v>0</v>
      </c>
      <c r="CT16" s="325">
        <v>0</v>
      </c>
      <c r="CU16" s="261">
        <f>CV16+CW16+CX16</f>
        <v>0</v>
      </c>
      <c r="CV16" s="325">
        <v>0</v>
      </c>
      <c r="CW16" s="325">
        <v>0</v>
      </c>
      <c r="CX16" s="325">
        <v>0</v>
      </c>
      <c r="CY16" s="261">
        <f>CZ16+DA16+DB16</f>
        <v>0</v>
      </c>
      <c r="CZ16" s="325">
        <v>0</v>
      </c>
      <c r="DA16" s="325">
        <v>0</v>
      </c>
      <c r="DB16" s="325">
        <v>0</v>
      </c>
      <c r="DC16" s="261">
        <f>$AW16-$AX16-BB16</f>
        <v>0</v>
      </c>
      <c r="DD16" s="261">
        <f>DH16+DL16+DP16</f>
        <v>0</v>
      </c>
      <c r="DE16" s="261">
        <f>DI16+DM16+DQ16</f>
        <v>0</v>
      </c>
      <c r="DF16" s="261">
        <f>DJ16+DN16+DR16</f>
        <v>0</v>
      </c>
      <c r="DG16" s="261">
        <f>DK16+DO16+DS16</f>
        <v>0</v>
      </c>
      <c r="DH16" s="261">
        <f>DI16+DJ16+DK16</f>
        <v>0</v>
      </c>
      <c r="DI16" s="325">
        <v>0</v>
      </c>
      <c r="DJ16" s="325">
        <v>0</v>
      </c>
      <c r="DK16" s="325">
        <v>0</v>
      </c>
      <c r="DL16" s="261">
        <f>DM16+DN16+DO16</f>
        <v>0</v>
      </c>
      <c r="DM16" s="325">
        <v>0</v>
      </c>
      <c r="DN16" s="325">
        <v>0</v>
      </c>
      <c r="DO16" s="325">
        <v>0</v>
      </c>
      <c r="DP16" s="261">
        <f>DQ16+DR16+DS16</f>
        <v>0</v>
      </c>
      <c r="DQ16" s="325">
        <v>0</v>
      </c>
      <c r="DR16" s="325">
        <v>0</v>
      </c>
      <c r="DS16" s="325">
        <v>0</v>
      </c>
      <c r="DT16" s="261">
        <f>$AW16-$AX16-BC16</f>
        <v>0</v>
      </c>
      <c r="DU16" s="261"/>
      <c r="DV16" s="313"/>
      <c r="DW16" s="313"/>
      <c r="DX16" s="314"/>
      <c r="DY16" s="313"/>
      <c r="DZ16" s="314"/>
      <c r="EA16" s="315"/>
      <c r="EB16" s="164">
        <v>0</v>
      </c>
      <c r="EC16" s="162" t="str">
        <f>AN16 &amp; EB16</f>
        <v>0</v>
      </c>
      <c r="ED16" s="162" t="str">
        <f>AN16&amp;AO16</f>
        <v/>
      </c>
      <c r="EE16" s="163"/>
      <c r="EF16" s="163"/>
      <c r="EG16" s="179"/>
      <c r="EH16" s="179"/>
      <c r="EI16" s="179"/>
      <c r="EJ16" s="179"/>
      <c r="EV16" s="163"/>
    </row>
    <row r="17" spans="1:138" s="135" customFormat="1" ht="15">
      <c r="A17" s="134" t="s">
        <v>253</v>
      </c>
      <c r="C17" s="218"/>
      <c r="D17" s="136"/>
      <c r="E17" s="136"/>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166"/>
      <c r="EC17" s="166"/>
      <c r="ED17" s="166"/>
      <c r="EE17" s="166"/>
      <c r="EF17" s="166"/>
      <c r="EG17" s="166"/>
      <c r="EH17" s="166"/>
    </row>
    <row r="18" spans="1:138" s="12" customFormat="1" ht="15" customHeight="1">
      <c r="C18" s="219"/>
      <c r="D18" s="137"/>
      <c r="E18" s="323"/>
      <c r="F18" s="324"/>
      <c r="EB18" s="167"/>
      <c r="EC18" s="167"/>
      <c r="ED18" s="167"/>
      <c r="EE18" s="167"/>
      <c r="EF18" s="167"/>
      <c r="EG18" s="167"/>
      <c r="EH18" s="167"/>
    </row>
  </sheetData>
  <mergeCells count="175">
    <mergeCell ref="DZ3:EA3"/>
    <mergeCell ref="DP3:DP4"/>
    <mergeCell ref="DQ3:DQ4"/>
    <mergeCell ref="DR3:DR4"/>
    <mergeCell ref="DS3:DS4"/>
    <mergeCell ref="DV3:DY3"/>
    <mergeCell ref="DK3:DK4"/>
    <mergeCell ref="DL3:DL4"/>
    <mergeCell ref="DM3:DM4"/>
    <mergeCell ref="DN3:DN4"/>
    <mergeCell ref="DO3:DO4"/>
    <mergeCell ref="CT3:CT4"/>
    <mergeCell ref="CU3:CU4"/>
    <mergeCell ref="CV3:CV4"/>
    <mergeCell ref="CW3:CW4"/>
    <mergeCell ref="CX3:CX4"/>
    <mergeCell ref="CO3:CO4"/>
    <mergeCell ref="CP3:CP4"/>
    <mergeCell ref="CQ3:CQ4"/>
    <mergeCell ref="CR3:CR4"/>
    <mergeCell ref="CS3:CS4"/>
    <mergeCell ref="CI3:CI4"/>
    <mergeCell ref="CJ3:CJ4"/>
    <mergeCell ref="CK3:CK4"/>
    <mergeCell ref="CM3:CM4"/>
    <mergeCell ref="CN3:CN4"/>
    <mergeCell ref="CD3:CD4"/>
    <mergeCell ref="CE3:CE4"/>
    <mergeCell ref="CF3:CF4"/>
    <mergeCell ref="CG3:CG4"/>
    <mergeCell ref="CH3:CH4"/>
    <mergeCell ref="BY3:BY4"/>
    <mergeCell ref="BZ3:BZ4"/>
    <mergeCell ref="CA3:CA4"/>
    <mergeCell ref="CB3:CB4"/>
    <mergeCell ref="CC3:CC4"/>
    <mergeCell ref="BS3:BS4"/>
    <mergeCell ref="BT3:BT4"/>
    <mergeCell ref="BV3:BV4"/>
    <mergeCell ref="BW3:BW4"/>
    <mergeCell ref="BX3:BX4"/>
    <mergeCell ref="BB3:BB4"/>
    <mergeCell ref="BD3:BD4"/>
    <mergeCell ref="BN3:BN4"/>
    <mergeCell ref="BO3:BO4"/>
    <mergeCell ref="BP3:BP4"/>
    <mergeCell ref="BQ3:BQ4"/>
    <mergeCell ref="BR3:BR4"/>
    <mergeCell ref="BI3:BI4"/>
    <mergeCell ref="BJ3:BJ4"/>
    <mergeCell ref="BK3:BK4"/>
    <mergeCell ref="BL3:BL4"/>
    <mergeCell ref="BM3:BM4"/>
    <mergeCell ref="DL2:DO2"/>
    <mergeCell ref="DP2:DS2"/>
    <mergeCell ref="DT2:DT4"/>
    <mergeCell ref="D3:D4"/>
    <mergeCell ref="E3:E4"/>
    <mergeCell ref="F3:F4"/>
    <mergeCell ref="G3:G4"/>
    <mergeCell ref="H3:H4"/>
    <mergeCell ref="I3:M3"/>
    <mergeCell ref="N3:N4"/>
    <mergeCell ref="O3:O4"/>
    <mergeCell ref="P3:Q3"/>
    <mergeCell ref="R3:S3"/>
    <mergeCell ref="T3:T4"/>
    <mergeCell ref="V3:V4"/>
    <mergeCell ref="W3:W4"/>
    <mergeCell ref="CU2:CX2"/>
    <mergeCell ref="CY2:DB2"/>
    <mergeCell ref="DC2:DC4"/>
    <mergeCell ref="AS3:AS4"/>
    <mergeCell ref="AT3:AT4"/>
    <mergeCell ref="AU3:AU4"/>
    <mergeCell ref="AV3:AV4"/>
    <mergeCell ref="AW3:AW4"/>
    <mergeCell ref="DF3:DF4"/>
    <mergeCell ref="DG3:DG4"/>
    <mergeCell ref="DH3:DH4"/>
    <mergeCell ref="DI3:DI4"/>
    <mergeCell ref="DJ3:DJ4"/>
    <mergeCell ref="X3:X4"/>
    <mergeCell ref="Y3:Y4"/>
    <mergeCell ref="Z3:AF3"/>
    <mergeCell ref="AG3:AK3"/>
    <mergeCell ref="AM3:AM4"/>
    <mergeCell ref="AN3:AN4"/>
    <mergeCell ref="AO3:AO4"/>
    <mergeCell ref="AP3:AP4"/>
    <mergeCell ref="AQ3:AQ4"/>
    <mergeCell ref="AR3:AR4"/>
    <mergeCell ref="BC3:BC4"/>
    <mergeCell ref="BE3:BE4"/>
    <mergeCell ref="BF3:BF4"/>
    <mergeCell ref="BG3:BG4"/>
    <mergeCell ref="BH3:BH4"/>
    <mergeCell ref="AX3:AX4"/>
    <mergeCell ref="AY3:AY4"/>
    <mergeCell ref="AZ3:AZ4"/>
    <mergeCell ref="BA3:BA4"/>
    <mergeCell ref="BE1:BU1"/>
    <mergeCell ref="BV1:CL1"/>
    <mergeCell ref="CM1:DC1"/>
    <mergeCell ref="DD1:DT1"/>
    <mergeCell ref="BE2:BH2"/>
    <mergeCell ref="BI2:BL2"/>
    <mergeCell ref="BM2:BP2"/>
    <mergeCell ref="BQ2:BT2"/>
    <mergeCell ref="BU2:BU4"/>
    <mergeCell ref="BV2:BY2"/>
    <mergeCell ref="BZ2:CC2"/>
    <mergeCell ref="CD2:CG2"/>
    <mergeCell ref="CH2:CK2"/>
    <mergeCell ref="CL2:CL4"/>
    <mergeCell ref="CM2:CP2"/>
    <mergeCell ref="CQ2:CT2"/>
    <mergeCell ref="DD2:DG2"/>
    <mergeCell ref="DH2:DK2"/>
    <mergeCell ref="CY3:CY4"/>
    <mergeCell ref="CZ3:CZ4"/>
    <mergeCell ref="DA3:DA4"/>
    <mergeCell ref="DB3:DB4"/>
    <mergeCell ref="DD3:DD4"/>
    <mergeCell ref="DE3:DE4"/>
    <mergeCell ref="AI7:AI9"/>
    <mergeCell ref="AJ7:AJ9"/>
    <mergeCell ref="AK7:AK9"/>
    <mergeCell ref="AG12:AG14"/>
    <mergeCell ref="AH12:AH14"/>
    <mergeCell ref="AI12:AI14"/>
    <mergeCell ref="AJ12:AJ14"/>
    <mergeCell ref="AK12:AK14"/>
    <mergeCell ref="AG7:AG9"/>
    <mergeCell ref="AH7:AH9"/>
    <mergeCell ref="AF7:AF9"/>
    <mergeCell ref="Z7:Z9"/>
    <mergeCell ref="AA7:AA9"/>
    <mergeCell ref="AB7:AB9"/>
    <mergeCell ref="AC7:AC9"/>
    <mergeCell ref="V12:V14"/>
    <mergeCell ref="W12:W14"/>
    <mergeCell ref="X12:X14"/>
    <mergeCell ref="Y12:Y14"/>
    <mergeCell ref="X7:X9"/>
    <mergeCell ref="AD7:AD9"/>
    <mergeCell ref="AE7:AE9"/>
    <mergeCell ref="AF12:AF14"/>
    <mergeCell ref="Y7:Y9"/>
    <mergeCell ref="AD12:AD14"/>
    <mergeCell ref="W10:X10"/>
    <mergeCell ref="D6:D10"/>
    <mergeCell ref="E6:E10"/>
    <mergeCell ref="F6:F10"/>
    <mergeCell ref="H6:H10"/>
    <mergeCell ref="I6:I10"/>
    <mergeCell ref="T6:T10"/>
    <mergeCell ref="AE12:AE14"/>
    <mergeCell ref="U7:U9"/>
    <mergeCell ref="V7:V9"/>
    <mergeCell ref="W7:W9"/>
    <mergeCell ref="J6:J10"/>
    <mergeCell ref="P6:P10"/>
    <mergeCell ref="Q6:Q10"/>
    <mergeCell ref="O6:O10"/>
    <mergeCell ref="R6:R10"/>
    <mergeCell ref="K6:K10"/>
    <mergeCell ref="N6:N10"/>
    <mergeCell ref="AA12:AA14"/>
    <mergeCell ref="AB12:AB14"/>
    <mergeCell ref="AC12:AC14"/>
    <mergeCell ref="Z12:Z14"/>
    <mergeCell ref="S6:S10"/>
    <mergeCell ref="G6:G10"/>
    <mergeCell ref="U12:U14"/>
  </mergeCells>
  <phoneticPr fontId="0" type="noConversion"/>
  <dataValidations count="15">
    <dataValidation type="textLength" operator="lessThanOrEqual" allowBlank="1" showInputMessage="1" showErrorMessage="1" errorTitle="Ошибка" error="Допускается ввод не более 900 символов!" sqref="AL16:AM16 AL13:AM13 H12:H14 AL8:AM8 H16 E18">
      <formula1>900</formula1>
    </dataValidation>
    <dataValidation type="decimal" allowBlank="1" showInputMessage="1" showErrorMessage="1" error="Введите действительное число от 0 до 100!" sqref="U7:V7 R16:T16 R12:T14 U12:V12 R6:S10">
      <formula1>0</formula1>
      <formula2>100</formula2>
    </dataValidation>
    <dataValidation type="whole" allowBlank="1" showErrorMessage="1" errorTitle="Ошибка" error="Допускается ввод только неотрицательных целых чисел!" sqref="N12:N14 N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O12:Q14 O16:Q16 Q6:Q10">
      <formula1>all_year_list</formula1>
    </dataValidation>
    <dataValidation type="list" allowBlank="1" showInputMessage="1" showErrorMessage="1" errorTitle="Ошибка" error="Выберите значение из списка" prompt="Выберите значение из списка" sqref="E12:E14 E16">
      <formula1>group_list</formula1>
    </dataValidation>
    <dataValidation type="decimal" allowBlank="1" showErrorMessage="1" errorTitle="Ошибка" error="Допускается ввод только неотрицательных чисел!" sqref="DY13 DY8 DY16 DV8:DW8 DV16:DW16 DV13:DW13">
      <formula1>0</formula1>
      <formula2>9.99999999999999E+23</formula2>
    </dataValidation>
    <dataValidation type="list" operator="lessThanOrEqual" allowBlank="1" showInputMessage="1" showErrorMessage="1" errorTitle="Ошибка" error="Необходимо выбрать значение из списка!" promptTitle="Ввод" prompt="Необходимо указать принадлежность объекта к инфраструктуре ТЭ или его отсутствие" sqref="W16">
      <formula1>"да,без привязки к объекту"</formula1>
    </dataValidation>
    <dataValidation allowBlank="1" showInputMessage="1" showErrorMessage="1" promptTitle="Ввод" prompt="Для выбора необходимо два раза нажать левую кнопку мыши!" sqref="I12:M14 I16:M16"/>
    <dataValidation allowBlank="1" showInputMessage="1" showErrorMessage="1" promptTitle="Ввод" prompt="Для выбора объекта необходимо два раза нажать левую кнопку мыши!" sqref="X16"/>
    <dataValidation type="textLength" operator="lessThan" allowBlank="1" showInputMessage="1" showErrorMessage="1" errorTitle="Ошибка" error="Допускается ввод не более 900 символов!" sqref="DX8 DX13 DZ13:EA13 DZ8:EA8 DX16 DZ16:EA16 T6">
      <formula1>900</formula1>
    </dataValidation>
    <dataValidation type="list" allowBlank="1" showInputMessage="1" showErrorMessage="1" errorTitle="Ошибка" error="Выберите значение из списка" prompt="Выберите значение из списка" sqref="P6:P10">
      <formula1>month_list</formula1>
    </dataValidation>
    <dataValidation allowBlank="1" errorTitle="Ошибка" error="Выберите значение из списка" prompt="Выберите значение из списка" sqref="AN8:AV8 AN13:AV13 AN16:AV16"/>
    <dataValidation type="decimal" allowBlank="1" showErrorMessage="1" errorTitle="Ошибка" error="Допускается ввод только неотрицательных чисел!" sqref="BJ8 BJ16 BJ13 BN8 BN16 BN13 BR8 BR16 BR13 CA8 CA16 CA13 CE8 CE16 CE13 CI8 CI16 CI13 CR8 CR16 CR13 CV8 CV16 CV13 CZ8 CZ16 CZ13 DI8 DI16 DI13 DM8 DM16 DM13 DQ8 DQ16 DQ13">
      <formula1>0</formula1>
      <formula2>9.99999999999999E+23</formula2>
    </dataValidation>
    <dataValidation type="decimal" allowBlank="1" showErrorMessage="1" errorTitle="Ошибка" error="Допускается ввод только неотрицательных чисел!" sqref="BK8 BK16 BK13 BO8 BO16 BO13 BS8 BS16 BS13 CB8 CB16 CB13 CF8 CF16 CF13 CJ8 CJ16 CJ13 CS8 CS16 CS13 CW8 CW16 CW13 DA8 DA16 DA13 DJ8 DJ16 DJ13 DN8 DN16 DN13 DR8 DR16 DR13">
      <formula1>0</formula1>
      <formula2>9.99999999999999E+23</formula2>
    </dataValidation>
    <dataValidation type="decimal" allowBlank="1" showErrorMessage="1" errorTitle="Ошибка" error="Допускается ввод только неотрицательных чисел!" sqref="BL8 BL16 BL13 BP8 BP16 BP13 BT8 BT16 BT13 CC8 CC16 CC13 CG8 CG16 CG13 CK8 CK16 CK13 CT8 CT16 CT13 CX8 CX16 CX13 DB8 DB16 DB13 DK8 DK16 DK13 DO8 DO16 DO13 DS8 DS16 DS13">
      <formula1>0</formula1>
      <formula2>9.99999999999999E+23</formula2>
    </dataValidation>
  </dataValidations>
  <pageMargins left="0.75" right="0.75" top="1" bottom="1" header="0.5" footer="0.5"/>
  <pageSetup paperSize="9" orientation="portrait" horizontalDpi="0" verticalDpi="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0">
    <tabColor indexed="47"/>
  </sheetPr>
  <dimension ref="A1"/>
  <sheetViews>
    <sheetView showGridLines="0" zoomScaleNormal="100" workbookViewId="0"/>
  </sheetViews>
  <sheetFormatPr defaultColWidth="9.140625" defaultRowHeight="15"/>
  <cols>
    <col min="1" max="16384" width="9.140625" style="127"/>
  </cols>
  <sheetData/>
  <sheetProtection formatColumns="0" formatRows="0"/>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2">
    <tabColor indexed="47"/>
  </sheetPr>
  <dimension ref="A1"/>
  <sheetViews>
    <sheetView workbookViewId="0"/>
  </sheetViews>
  <sheetFormatPr defaultRowHeight="11.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com">
    <tabColor indexed="47"/>
  </sheetPr>
  <dimension ref="A1"/>
  <sheetViews>
    <sheetView showGridLines="0" zoomScaleNormal="100" workbookViewId="0"/>
  </sheetViews>
  <sheetFormatPr defaultColWidth="9.140625" defaultRowHeight="11.25"/>
  <cols>
    <col min="1" max="16384" width="9.140625" style="97"/>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ill">
    <tabColor indexed="47"/>
  </sheetPr>
  <dimension ref="A1"/>
  <sheetViews>
    <sheetView showGridLines="0" zoomScaleNormal="100" workbookViewId="0"/>
  </sheetViews>
  <sheetFormatPr defaultRowHeight="11.25"/>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40625" defaultRowHeight="11.25"/>
  <cols>
    <col min="1" max="16384" width="9.140625" style="157"/>
  </cols>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election activeCell="O25" sqref="O25"/>
    </sheetView>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89"/>
  </cols>
  <sheetData/>
  <sheetProtection formatColumns="0" formatRows="0"/>
  <phoneticPr fontId="1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40625" defaultRowHeight="11.25"/>
  <cols>
    <col min="1" max="26" width="9.140625" style="7"/>
    <col min="27" max="36" width="9.140625" style="8"/>
    <col min="37" max="16384" width="9.140625" style="7"/>
  </cols>
  <sheetData/>
  <sheetProtection formatColumns="0" formatRows="0"/>
  <phoneticPr fontId="1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40625" defaultRowHeight="11.25"/>
  <cols>
    <col min="1" max="16384" width="9.140625" style="90"/>
  </cols>
  <sheetData/>
  <sheetProtection formatColumns="0" formatRows="0"/>
  <phoneticPr fontId="11"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97"/>
  </cols>
  <sheetData/>
  <sheetProtection formatColumns="0" formatRows="0"/>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118"/>
  </cols>
  <sheetData/>
  <phoneticPr fontId="10" type="noConversion"/>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40625" defaultRowHeight="11.25"/>
  <cols>
    <col min="1" max="1" width="9.140625" style="15"/>
    <col min="2" max="16384" width="9.140625" style="16"/>
  </cols>
  <sheetData/>
  <sheetProtection formatColumns="0" formatRows="0"/>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
    <tabColor indexed="47"/>
  </sheetPr>
  <dimension ref="A1"/>
  <sheetViews>
    <sheetView showGridLines="0" zoomScaleNormal="100" workbookViewId="0"/>
  </sheetViews>
  <sheetFormatPr defaultRowHeight="11.25"/>
  <sheetData/>
  <phoneticPr fontId="1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tabColor indexed="47"/>
  </sheetPr>
  <dimension ref="A1"/>
  <sheetViews>
    <sheetView showGridLines="0" zoomScaleNormal="100" workbookViewId="0"/>
  </sheetViews>
  <sheetFormatPr defaultColWidth="9.140625" defaultRowHeight="11.25"/>
  <cols>
    <col min="1" max="16384" width="9.140625" style="3"/>
  </cols>
  <sheetData/>
  <sheetProtection formatColumns="0" formatRows="0"/>
  <phoneticPr fontId="1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IP">
    <tabColor indexed="47"/>
  </sheetPr>
  <dimension ref="A1:AF18"/>
  <sheetViews>
    <sheetView showGridLines="0" zoomScaleNormal="100" workbookViewId="0"/>
  </sheetViews>
  <sheetFormatPr defaultRowHeight="11.25"/>
  <sheetData>
    <row r="1" spans="1:32">
      <c r="B1" s="339" t="s">
        <v>499</v>
      </c>
      <c r="C1" s="339" t="s">
        <v>500</v>
      </c>
      <c r="D1" s="339" t="s">
        <v>501</v>
      </c>
      <c r="E1" s="339" t="s">
        <v>502</v>
      </c>
      <c r="F1" s="339" t="s">
        <v>503</v>
      </c>
      <c r="G1" s="339" t="s">
        <v>504</v>
      </c>
      <c r="H1" s="339" t="s">
        <v>505</v>
      </c>
      <c r="I1" s="339" t="s">
        <v>506</v>
      </c>
      <c r="J1" s="339" t="s">
        <v>507</v>
      </c>
      <c r="K1" s="339" t="s">
        <v>508</v>
      </c>
      <c r="L1" s="339" t="s">
        <v>509</v>
      </c>
      <c r="M1" s="339" t="s">
        <v>510</v>
      </c>
      <c r="N1" s="339" t="s">
        <v>511</v>
      </c>
      <c r="O1" s="339" t="s">
        <v>512</v>
      </c>
      <c r="P1" s="339" t="s">
        <v>513</v>
      </c>
      <c r="Q1" s="339" t="s">
        <v>514</v>
      </c>
      <c r="R1" s="339" t="s">
        <v>515</v>
      </c>
      <c r="S1" s="339" t="s">
        <v>516</v>
      </c>
      <c r="T1" s="339" t="s">
        <v>517</v>
      </c>
      <c r="U1" s="339" t="s">
        <v>518</v>
      </c>
      <c r="V1" s="339" t="s">
        <v>409</v>
      </c>
      <c r="W1" s="339" t="s">
        <v>410</v>
      </c>
      <c r="X1" s="339" t="s">
        <v>519</v>
      </c>
      <c r="Y1" s="339" t="s">
        <v>520</v>
      </c>
      <c r="Z1" s="339" t="s">
        <v>521</v>
      </c>
      <c r="AA1" s="339" t="s">
        <v>522</v>
      </c>
      <c r="AB1" s="339" t="s">
        <v>523</v>
      </c>
      <c r="AC1" s="339" t="s">
        <v>524</v>
      </c>
      <c r="AD1" s="339" t="s">
        <v>525</v>
      </c>
      <c r="AE1" s="339" t="s">
        <v>526</v>
      </c>
      <c r="AF1" s="339" t="s">
        <v>527</v>
      </c>
    </row>
    <row r="2" spans="1:32">
      <c r="A2">
        <v>1</v>
      </c>
      <c r="B2" s="339" t="s">
        <v>528</v>
      </c>
      <c r="C2" s="339" t="s">
        <v>529</v>
      </c>
      <c r="D2" s="339" t="s">
        <v>530</v>
      </c>
      <c r="E2" s="339" t="s">
        <v>531</v>
      </c>
      <c r="F2" s="339" t="s">
        <v>532</v>
      </c>
      <c r="G2" s="339" t="s">
        <v>533</v>
      </c>
      <c r="H2" s="339" t="s">
        <v>534</v>
      </c>
      <c r="I2" s="339" t="s">
        <v>535</v>
      </c>
      <c r="J2" s="339" t="s">
        <v>536</v>
      </c>
      <c r="K2" s="339" t="s">
        <v>537</v>
      </c>
      <c r="L2" s="339" t="s">
        <v>538</v>
      </c>
      <c r="M2" s="339" t="s">
        <v>539</v>
      </c>
      <c r="N2" s="339" t="s">
        <v>529</v>
      </c>
      <c r="O2" s="339" t="s">
        <v>540</v>
      </c>
      <c r="P2" s="339" t="s">
        <v>17</v>
      </c>
      <c r="Q2" s="339" t="s">
        <v>541</v>
      </c>
      <c r="R2" s="339" t="s">
        <v>542</v>
      </c>
      <c r="S2" s="339" t="s">
        <v>18</v>
      </c>
      <c r="T2" s="339" t="s">
        <v>543</v>
      </c>
      <c r="U2" s="339" t="s">
        <v>544</v>
      </c>
      <c r="V2" s="339" t="s">
        <v>545</v>
      </c>
      <c r="W2" s="339" t="s">
        <v>546</v>
      </c>
      <c r="X2" s="339" t="s">
        <v>547</v>
      </c>
      <c r="Y2" s="339" t="s">
        <v>548</v>
      </c>
      <c r="Z2" s="339" t="s">
        <v>549</v>
      </c>
      <c r="AA2" s="339" t="s">
        <v>550</v>
      </c>
      <c r="AB2" s="339"/>
      <c r="AC2" s="339"/>
      <c r="AD2" s="339"/>
      <c r="AE2" s="339"/>
      <c r="AF2" s="339"/>
    </row>
    <row r="3" spans="1:32">
      <c r="A3">
        <v>2</v>
      </c>
      <c r="B3" s="339" t="s">
        <v>551</v>
      </c>
      <c r="C3" s="339" t="s">
        <v>552</v>
      </c>
      <c r="D3" s="339" t="s">
        <v>553</v>
      </c>
      <c r="E3" s="339" t="s">
        <v>554</v>
      </c>
      <c r="F3" s="339" t="s">
        <v>555</v>
      </c>
      <c r="G3" s="339" t="s">
        <v>533</v>
      </c>
      <c r="H3" s="339" t="s">
        <v>556</v>
      </c>
      <c r="I3" s="339" t="s">
        <v>535</v>
      </c>
      <c r="J3" s="339" t="s">
        <v>557</v>
      </c>
      <c r="K3" s="339" t="s">
        <v>558</v>
      </c>
      <c r="L3" s="339" t="s">
        <v>538</v>
      </c>
      <c r="M3" s="339" t="s">
        <v>559</v>
      </c>
      <c r="N3" s="339" t="s">
        <v>552</v>
      </c>
      <c r="O3" s="339" t="s">
        <v>560</v>
      </c>
      <c r="P3" s="339" t="s">
        <v>17</v>
      </c>
      <c r="Q3" s="339" t="s">
        <v>541</v>
      </c>
      <c r="R3" s="339" t="s">
        <v>542</v>
      </c>
      <c r="S3" s="339" t="s">
        <v>18</v>
      </c>
      <c r="T3" s="339" t="s">
        <v>561</v>
      </c>
      <c r="U3" s="339" t="s">
        <v>561</v>
      </c>
      <c r="V3" s="339" t="s">
        <v>562</v>
      </c>
      <c r="W3" s="339" t="s">
        <v>546</v>
      </c>
      <c r="X3" s="339" t="s">
        <v>563</v>
      </c>
      <c r="Y3" s="339" t="s">
        <v>564</v>
      </c>
      <c r="Z3" s="339" t="s">
        <v>565</v>
      </c>
      <c r="AA3" s="339" t="s">
        <v>566</v>
      </c>
      <c r="AB3" s="339"/>
      <c r="AC3" s="339"/>
      <c r="AD3" s="339"/>
      <c r="AE3" s="339"/>
      <c r="AF3" s="339"/>
    </row>
    <row r="4" spans="1:32">
      <c r="A4">
        <v>3</v>
      </c>
      <c r="B4" s="339" t="s">
        <v>567</v>
      </c>
      <c r="C4" s="339" t="s">
        <v>568</v>
      </c>
      <c r="D4" s="339" t="s">
        <v>569</v>
      </c>
      <c r="E4" s="339" t="s">
        <v>570</v>
      </c>
      <c r="F4" s="339" t="s">
        <v>571</v>
      </c>
      <c r="G4" s="339" t="s">
        <v>572</v>
      </c>
      <c r="H4" s="339" t="s">
        <v>556</v>
      </c>
      <c r="I4" s="339" t="s">
        <v>535</v>
      </c>
      <c r="J4" s="339" t="s">
        <v>557</v>
      </c>
      <c r="K4" s="339" t="s">
        <v>573</v>
      </c>
      <c r="L4" s="339" t="s">
        <v>538</v>
      </c>
      <c r="M4" s="339" t="s">
        <v>574</v>
      </c>
      <c r="N4" s="339" t="s">
        <v>575</v>
      </c>
      <c r="O4" s="339" t="s">
        <v>576</v>
      </c>
      <c r="P4" s="339" t="s">
        <v>17</v>
      </c>
      <c r="Q4" s="339" t="s">
        <v>577</v>
      </c>
      <c r="R4" s="339" t="s">
        <v>578</v>
      </c>
      <c r="S4" s="339" t="s">
        <v>18</v>
      </c>
      <c r="T4" s="339" t="s">
        <v>579</v>
      </c>
      <c r="U4" s="339" t="s">
        <v>579</v>
      </c>
      <c r="V4" s="339" t="s">
        <v>580</v>
      </c>
      <c r="W4" s="339" t="s">
        <v>581</v>
      </c>
      <c r="X4" s="339" t="s">
        <v>582</v>
      </c>
      <c r="Y4" s="339" t="s">
        <v>583</v>
      </c>
      <c r="Z4" s="339" t="s">
        <v>584</v>
      </c>
      <c r="AA4" s="339" t="s">
        <v>585</v>
      </c>
      <c r="AB4" s="339"/>
      <c r="AC4" s="339"/>
      <c r="AD4" s="339"/>
      <c r="AE4" s="339"/>
      <c r="AF4" s="339"/>
    </row>
    <row r="5" spans="1:32">
      <c r="A5">
        <v>4</v>
      </c>
      <c r="B5" s="339" t="s">
        <v>586</v>
      </c>
      <c r="C5" s="339" t="s">
        <v>568</v>
      </c>
      <c r="D5" s="339" t="s">
        <v>587</v>
      </c>
      <c r="E5" s="339" t="s">
        <v>588</v>
      </c>
      <c r="F5" s="339" t="s">
        <v>589</v>
      </c>
      <c r="G5" s="339" t="s">
        <v>590</v>
      </c>
      <c r="H5" s="339" t="s">
        <v>534</v>
      </c>
      <c r="I5" s="339" t="s">
        <v>535</v>
      </c>
      <c r="J5" s="339" t="s">
        <v>591</v>
      </c>
      <c r="K5" s="339" t="s">
        <v>592</v>
      </c>
      <c r="L5" s="339" t="s">
        <v>538</v>
      </c>
      <c r="M5" s="339" t="s">
        <v>593</v>
      </c>
      <c r="N5" s="339" t="s">
        <v>594</v>
      </c>
      <c r="O5" s="339" t="s">
        <v>595</v>
      </c>
      <c r="P5" s="339" t="s">
        <v>18</v>
      </c>
      <c r="Q5" s="339" t="s">
        <v>596</v>
      </c>
      <c r="R5" s="339" t="s">
        <v>578</v>
      </c>
      <c r="S5" s="339" t="s">
        <v>18</v>
      </c>
      <c r="T5" s="339" t="s">
        <v>597</v>
      </c>
      <c r="U5" s="339" t="s">
        <v>597</v>
      </c>
      <c r="V5" s="339" t="s">
        <v>598</v>
      </c>
      <c r="W5" s="339" t="s">
        <v>546</v>
      </c>
      <c r="X5" s="339" t="s">
        <v>599</v>
      </c>
      <c r="Y5" s="339" t="s">
        <v>600</v>
      </c>
      <c r="Z5" s="339" t="s">
        <v>601</v>
      </c>
      <c r="AA5" s="339" t="s">
        <v>602</v>
      </c>
      <c r="AB5" s="339"/>
      <c r="AC5" s="339"/>
      <c r="AD5" s="339"/>
      <c r="AE5" s="339"/>
      <c r="AF5" s="339"/>
    </row>
    <row r="6" spans="1:32">
      <c r="A6">
        <v>5</v>
      </c>
      <c r="B6" s="339" t="s">
        <v>603</v>
      </c>
      <c r="C6" s="339" t="s">
        <v>604</v>
      </c>
      <c r="D6" s="339" t="s">
        <v>605</v>
      </c>
      <c r="E6" s="339" t="s">
        <v>606</v>
      </c>
      <c r="F6" s="339" t="s">
        <v>607</v>
      </c>
      <c r="G6" s="339" t="s">
        <v>608</v>
      </c>
      <c r="H6" s="339" t="s">
        <v>534</v>
      </c>
      <c r="I6" s="339" t="s">
        <v>535</v>
      </c>
      <c r="J6" s="339" t="s">
        <v>609</v>
      </c>
      <c r="K6" s="339" t="s">
        <v>610</v>
      </c>
      <c r="L6" s="339" t="s">
        <v>538</v>
      </c>
      <c r="M6" s="339" t="s">
        <v>611</v>
      </c>
      <c r="N6" s="339" t="s">
        <v>612</v>
      </c>
      <c r="O6" s="339" t="s">
        <v>560</v>
      </c>
      <c r="P6" s="339" t="s">
        <v>17</v>
      </c>
      <c r="Q6" s="339" t="s">
        <v>577</v>
      </c>
      <c r="R6" s="339" t="s">
        <v>578</v>
      </c>
      <c r="S6" s="339" t="s">
        <v>17</v>
      </c>
      <c r="T6" s="339" t="s">
        <v>613</v>
      </c>
      <c r="U6" s="339" t="s">
        <v>613</v>
      </c>
      <c r="V6" s="339" t="s">
        <v>614</v>
      </c>
      <c r="W6" s="339" t="s">
        <v>615</v>
      </c>
      <c r="X6" s="339" t="s">
        <v>616</v>
      </c>
      <c r="Y6" s="339" t="s">
        <v>617</v>
      </c>
      <c r="Z6" s="339" t="s">
        <v>618</v>
      </c>
      <c r="AA6" s="339" t="s">
        <v>619</v>
      </c>
      <c r="AB6" s="339"/>
      <c r="AC6" s="339"/>
      <c r="AD6" s="339"/>
      <c r="AE6" s="339"/>
      <c r="AF6" s="339"/>
    </row>
    <row r="7" spans="1:32">
      <c r="A7">
        <v>6</v>
      </c>
      <c r="B7" s="339" t="s">
        <v>620</v>
      </c>
      <c r="C7" s="339" t="s">
        <v>621</v>
      </c>
      <c r="D7" s="339" t="s">
        <v>622</v>
      </c>
      <c r="E7" s="339" t="s">
        <v>623</v>
      </c>
      <c r="F7" s="339" t="s">
        <v>624</v>
      </c>
      <c r="G7" s="339" t="s">
        <v>533</v>
      </c>
      <c r="H7" s="339" t="s">
        <v>534</v>
      </c>
      <c r="I7" s="339" t="s">
        <v>535</v>
      </c>
      <c r="J7" s="339" t="s">
        <v>536</v>
      </c>
      <c r="K7" s="339" t="s">
        <v>625</v>
      </c>
      <c r="L7" s="339" t="s">
        <v>538</v>
      </c>
      <c r="M7" s="339" t="s">
        <v>626</v>
      </c>
      <c r="N7" s="339" t="s">
        <v>627</v>
      </c>
      <c r="O7" s="339" t="s">
        <v>628</v>
      </c>
      <c r="P7" s="339" t="s">
        <v>17</v>
      </c>
      <c r="Q7" s="339" t="s">
        <v>577</v>
      </c>
      <c r="R7" s="339" t="s">
        <v>578</v>
      </c>
      <c r="S7" s="339" t="s">
        <v>18</v>
      </c>
      <c r="T7" s="339" t="s">
        <v>629</v>
      </c>
      <c r="U7" s="339" t="s">
        <v>629</v>
      </c>
      <c r="V7" s="339" t="s">
        <v>630</v>
      </c>
      <c r="W7" s="339" t="s">
        <v>631</v>
      </c>
      <c r="X7" s="339" t="s">
        <v>632</v>
      </c>
      <c r="Y7" s="339" t="s">
        <v>633</v>
      </c>
      <c r="Z7" s="339" t="s">
        <v>634</v>
      </c>
      <c r="AA7" s="339" t="s">
        <v>635</v>
      </c>
      <c r="AB7" s="339"/>
      <c r="AC7" s="339"/>
      <c r="AD7" s="339"/>
      <c r="AE7" s="339"/>
      <c r="AF7" s="339"/>
    </row>
    <row r="8" spans="1:32">
      <c r="A8">
        <v>7</v>
      </c>
      <c r="B8" s="339" t="s">
        <v>636</v>
      </c>
      <c r="C8" s="339" t="s">
        <v>637</v>
      </c>
      <c r="D8" s="339" t="s">
        <v>605</v>
      </c>
      <c r="E8" s="339" t="s">
        <v>638</v>
      </c>
      <c r="F8" s="339" t="s">
        <v>639</v>
      </c>
      <c r="G8" s="339" t="s">
        <v>640</v>
      </c>
      <c r="H8" s="339" t="s">
        <v>641</v>
      </c>
      <c r="I8" s="339" t="s">
        <v>535</v>
      </c>
      <c r="J8" s="339" t="s">
        <v>536</v>
      </c>
      <c r="K8" s="339" t="s">
        <v>642</v>
      </c>
      <c r="L8" s="339" t="s">
        <v>538</v>
      </c>
      <c r="M8" s="339" t="s">
        <v>643</v>
      </c>
      <c r="N8" s="339" t="s">
        <v>644</v>
      </c>
      <c r="O8" s="339" t="s">
        <v>645</v>
      </c>
      <c r="P8" s="339" t="s">
        <v>17</v>
      </c>
      <c r="Q8" s="339" t="s">
        <v>577</v>
      </c>
      <c r="R8" s="339" t="s">
        <v>578</v>
      </c>
      <c r="S8" s="339" t="s">
        <v>18</v>
      </c>
      <c r="T8" s="339" t="s">
        <v>646</v>
      </c>
      <c r="U8" s="339" t="s">
        <v>647</v>
      </c>
      <c r="V8" s="339" t="s">
        <v>648</v>
      </c>
      <c r="W8" s="339" t="s">
        <v>649</v>
      </c>
      <c r="X8" s="339" t="s">
        <v>650</v>
      </c>
      <c r="Y8" s="339" t="s">
        <v>651</v>
      </c>
      <c r="Z8" s="339" t="s">
        <v>652</v>
      </c>
      <c r="AA8" s="339" t="s">
        <v>653</v>
      </c>
      <c r="AB8" s="339"/>
      <c r="AC8" s="339"/>
      <c r="AD8" s="339"/>
      <c r="AE8" s="339"/>
      <c r="AF8" s="339"/>
    </row>
    <row r="9" spans="1:32">
      <c r="A9">
        <v>8</v>
      </c>
      <c r="B9" s="339" t="s">
        <v>636</v>
      </c>
      <c r="C9" s="339" t="s">
        <v>637</v>
      </c>
      <c r="D9" s="339" t="s">
        <v>605</v>
      </c>
      <c r="E9" s="339" t="s">
        <v>638</v>
      </c>
      <c r="F9" s="339" t="s">
        <v>639</v>
      </c>
      <c r="G9" s="339" t="s">
        <v>640</v>
      </c>
      <c r="H9" s="339" t="s">
        <v>641</v>
      </c>
      <c r="I9" s="339" t="s">
        <v>535</v>
      </c>
      <c r="J9" s="339" t="s">
        <v>557</v>
      </c>
      <c r="K9" s="339" t="s">
        <v>642</v>
      </c>
      <c r="L9" s="339" t="s">
        <v>538</v>
      </c>
      <c r="M9" s="339" t="s">
        <v>643</v>
      </c>
      <c r="N9" s="339" t="s">
        <v>644</v>
      </c>
      <c r="O9" s="339" t="s">
        <v>645</v>
      </c>
      <c r="P9" s="339" t="s">
        <v>17</v>
      </c>
      <c r="Q9" s="339" t="s">
        <v>577</v>
      </c>
      <c r="R9" s="339" t="s">
        <v>578</v>
      </c>
      <c r="S9" s="339" t="s">
        <v>18</v>
      </c>
      <c r="T9" s="339" t="s">
        <v>646</v>
      </c>
      <c r="U9" s="339" t="s">
        <v>647</v>
      </c>
      <c r="V9" s="339" t="s">
        <v>648</v>
      </c>
      <c r="W9" s="339" t="s">
        <v>649</v>
      </c>
      <c r="X9" s="339" t="s">
        <v>650</v>
      </c>
      <c r="Y9" s="339" t="s">
        <v>651</v>
      </c>
      <c r="Z9" s="339" t="s">
        <v>652</v>
      </c>
      <c r="AA9" s="339" t="s">
        <v>654</v>
      </c>
      <c r="AB9" s="339"/>
      <c r="AC9" s="339"/>
      <c r="AD9" s="339"/>
      <c r="AE9" s="339"/>
      <c r="AF9" s="339"/>
    </row>
    <row r="10" spans="1:32">
      <c r="A10">
        <v>9</v>
      </c>
      <c r="B10" s="339" t="s">
        <v>636</v>
      </c>
      <c r="C10" s="339" t="s">
        <v>637</v>
      </c>
      <c r="D10" s="339" t="s">
        <v>605</v>
      </c>
      <c r="E10" s="339" t="s">
        <v>638</v>
      </c>
      <c r="F10" s="339" t="s">
        <v>639</v>
      </c>
      <c r="G10" s="339" t="s">
        <v>640</v>
      </c>
      <c r="H10" s="339" t="s">
        <v>641</v>
      </c>
      <c r="I10" s="339" t="s">
        <v>535</v>
      </c>
      <c r="J10" s="339" t="s">
        <v>655</v>
      </c>
      <c r="K10" s="339" t="s">
        <v>642</v>
      </c>
      <c r="L10" s="339" t="s">
        <v>538</v>
      </c>
      <c r="M10" s="339" t="s">
        <v>643</v>
      </c>
      <c r="N10" s="339" t="s">
        <v>644</v>
      </c>
      <c r="O10" s="339" t="s">
        <v>645</v>
      </c>
      <c r="P10" s="339" t="s">
        <v>17</v>
      </c>
      <c r="Q10" s="339" t="s">
        <v>577</v>
      </c>
      <c r="R10" s="339" t="s">
        <v>578</v>
      </c>
      <c r="S10" s="339" t="s">
        <v>18</v>
      </c>
      <c r="T10" s="339" t="s">
        <v>646</v>
      </c>
      <c r="U10" s="339" t="s">
        <v>647</v>
      </c>
      <c r="V10" s="339" t="s">
        <v>648</v>
      </c>
      <c r="W10" s="339" t="s">
        <v>649</v>
      </c>
      <c r="X10" s="339" t="s">
        <v>650</v>
      </c>
      <c r="Y10" s="339" t="s">
        <v>651</v>
      </c>
      <c r="Z10" s="339" t="s">
        <v>652</v>
      </c>
      <c r="AA10" s="339" t="s">
        <v>656</v>
      </c>
      <c r="AB10" s="339"/>
      <c r="AC10" s="339"/>
      <c r="AD10" s="339"/>
      <c r="AE10" s="339"/>
      <c r="AF10" s="339"/>
    </row>
    <row r="11" spans="1:32">
      <c r="A11">
        <v>10</v>
      </c>
      <c r="B11" s="339" t="s">
        <v>657</v>
      </c>
      <c r="C11" s="339" t="s">
        <v>637</v>
      </c>
      <c r="D11" s="339" t="s">
        <v>622</v>
      </c>
      <c r="E11" s="339" t="s">
        <v>658</v>
      </c>
      <c r="F11" s="339" t="s">
        <v>659</v>
      </c>
      <c r="G11" s="339" t="s">
        <v>660</v>
      </c>
      <c r="H11" s="339" t="s">
        <v>661</v>
      </c>
      <c r="I11" s="339" t="s">
        <v>535</v>
      </c>
      <c r="J11" s="339" t="s">
        <v>662</v>
      </c>
      <c r="K11" s="339" t="s">
        <v>663</v>
      </c>
      <c r="L11" s="339" t="s">
        <v>538</v>
      </c>
      <c r="M11" s="339" t="s">
        <v>664</v>
      </c>
      <c r="N11" s="339" t="s">
        <v>665</v>
      </c>
      <c r="O11" s="339" t="s">
        <v>666</v>
      </c>
      <c r="P11" s="339" t="s">
        <v>17</v>
      </c>
      <c r="Q11" s="339" t="s">
        <v>577</v>
      </c>
      <c r="R11" s="339" t="s">
        <v>578</v>
      </c>
      <c r="S11" s="339" t="s">
        <v>18</v>
      </c>
      <c r="T11" s="339" t="s">
        <v>667</v>
      </c>
      <c r="U11" s="339" t="s">
        <v>668</v>
      </c>
      <c r="V11" s="339" t="s">
        <v>669</v>
      </c>
      <c r="W11" s="339" t="s">
        <v>670</v>
      </c>
      <c r="X11" s="339" t="s">
        <v>671</v>
      </c>
      <c r="Y11" s="339" t="s">
        <v>672</v>
      </c>
      <c r="Z11" s="339" t="s">
        <v>673</v>
      </c>
      <c r="AA11" s="339" t="s">
        <v>674</v>
      </c>
      <c r="AB11" s="339"/>
      <c r="AC11" s="339"/>
      <c r="AD11" s="339"/>
      <c r="AE11" s="339"/>
      <c r="AF11" s="339"/>
    </row>
    <row r="12" spans="1:32">
      <c r="A12">
        <v>11</v>
      </c>
      <c r="B12" s="339" t="s">
        <v>675</v>
      </c>
      <c r="C12" s="339" t="s">
        <v>637</v>
      </c>
      <c r="D12" s="339" t="s">
        <v>605</v>
      </c>
      <c r="E12" s="339" t="s">
        <v>676</v>
      </c>
      <c r="F12" s="339" t="s">
        <v>677</v>
      </c>
      <c r="G12" s="339" t="s">
        <v>678</v>
      </c>
      <c r="H12" s="339" t="s">
        <v>556</v>
      </c>
      <c r="I12" s="339" t="s">
        <v>535</v>
      </c>
      <c r="J12" s="339" t="s">
        <v>557</v>
      </c>
      <c r="K12" s="339" t="s">
        <v>679</v>
      </c>
      <c r="L12" s="339" t="s">
        <v>538</v>
      </c>
      <c r="M12" s="339" t="s">
        <v>680</v>
      </c>
      <c r="N12" s="339" t="s">
        <v>665</v>
      </c>
      <c r="O12" s="339" t="s">
        <v>681</v>
      </c>
      <c r="P12" s="339" t="s">
        <v>17</v>
      </c>
      <c r="Q12" s="339" t="s">
        <v>577</v>
      </c>
      <c r="R12" s="339" t="s">
        <v>578</v>
      </c>
      <c r="S12" s="339" t="s">
        <v>18</v>
      </c>
      <c r="T12" s="339" t="s">
        <v>682</v>
      </c>
      <c r="U12" s="339" t="s">
        <v>682</v>
      </c>
      <c r="V12" s="339" t="s">
        <v>683</v>
      </c>
      <c r="W12" s="339" t="s">
        <v>581</v>
      </c>
      <c r="X12" s="339" t="s">
        <v>684</v>
      </c>
      <c r="Y12" s="339" t="s">
        <v>685</v>
      </c>
      <c r="Z12" s="339" t="s">
        <v>686</v>
      </c>
      <c r="AA12" s="339" t="s">
        <v>687</v>
      </c>
      <c r="AB12" s="339"/>
      <c r="AC12" s="339"/>
      <c r="AD12" s="339"/>
      <c r="AE12" s="339"/>
      <c r="AF12" s="339"/>
    </row>
    <row r="13" spans="1:32">
      <c r="A13">
        <v>12</v>
      </c>
      <c r="B13" s="339" t="s">
        <v>688</v>
      </c>
      <c r="C13" s="339" t="s">
        <v>689</v>
      </c>
      <c r="D13" s="339" t="s">
        <v>690</v>
      </c>
      <c r="E13" s="339" t="s">
        <v>691</v>
      </c>
      <c r="F13" s="339" t="s">
        <v>692</v>
      </c>
      <c r="G13" s="339" t="s">
        <v>693</v>
      </c>
      <c r="H13" s="339" t="s">
        <v>641</v>
      </c>
      <c r="I13" s="339" t="s">
        <v>535</v>
      </c>
      <c r="J13" s="339" t="s">
        <v>557</v>
      </c>
      <c r="K13" s="339" t="s">
        <v>694</v>
      </c>
      <c r="L13" s="339" t="s">
        <v>538</v>
      </c>
      <c r="M13" s="339" t="s">
        <v>695</v>
      </c>
      <c r="N13" s="339" t="s">
        <v>696</v>
      </c>
      <c r="O13" s="339" t="s">
        <v>697</v>
      </c>
      <c r="P13" s="339" t="s">
        <v>17</v>
      </c>
      <c r="Q13" s="339" t="s">
        <v>541</v>
      </c>
      <c r="R13" s="339" t="s">
        <v>578</v>
      </c>
      <c r="S13" s="339" t="s">
        <v>18</v>
      </c>
      <c r="T13" s="339" t="s">
        <v>698</v>
      </c>
      <c r="U13" s="339" t="s">
        <v>698</v>
      </c>
      <c r="V13" s="339" t="s">
        <v>699</v>
      </c>
      <c r="W13" s="339" t="s">
        <v>546</v>
      </c>
      <c r="X13" s="339" t="s">
        <v>700</v>
      </c>
      <c r="Y13" s="339" t="s">
        <v>701</v>
      </c>
      <c r="Z13" s="339" t="s">
        <v>702</v>
      </c>
      <c r="AA13" s="339" t="s">
        <v>703</v>
      </c>
      <c r="AB13" s="339"/>
      <c r="AC13" s="339"/>
      <c r="AD13" s="339"/>
      <c r="AE13" s="339"/>
      <c r="AF13" s="339"/>
    </row>
    <row r="14" spans="1:32">
      <c r="A14">
        <v>13</v>
      </c>
      <c r="B14" s="339" t="s">
        <v>704</v>
      </c>
      <c r="C14" s="339" t="s">
        <v>689</v>
      </c>
      <c r="D14" s="339" t="s">
        <v>605</v>
      </c>
      <c r="E14" s="339" t="s">
        <v>705</v>
      </c>
      <c r="F14" s="339" t="s">
        <v>706</v>
      </c>
      <c r="G14" s="339" t="s">
        <v>590</v>
      </c>
      <c r="H14" s="339" t="s">
        <v>556</v>
      </c>
      <c r="I14" s="339" t="s">
        <v>535</v>
      </c>
      <c r="J14" s="339" t="s">
        <v>557</v>
      </c>
      <c r="K14" s="339" t="s">
        <v>707</v>
      </c>
      <c r="L14" s="339" t="s">
        <v>538</v>
      </c>
      <c r="M14" s="339" t="s">
        <v>708</v>
      </c>
      <c r="N14" s="339" t="s">
        <v>709</v>
      </c>
      <c r="O14" s="339" t="s">
        <v>710</v>
      </c>
      <c r="P14" s="339" t="s">
        <v>17</v>
      </c>
      <c r="Q14" s="339" t="s">
        <v>541</v>
      </c>
      <c r="R14" s="339" t="s">
        <v>578</v>
      </c>
      <c r="S14" s="339" t="s">
        <v>18</v>
      </c>
      <c r="T14" s="339" t="s">
        <v>711</v>
      </c>
      <c r="U14" s="339" t="s">
        <v>711</v>
      </c>
      <c r="V14" s="339" t="s">
        <v>712</v>
      </c>
      <c r="W14" s="339" t="s">
        <v>713</v>
      </c>
      <c r="X14" s="339" t="s">
        <v>714</v>
      </c>
      <c r="Y14" s="339" t="s">
        <v>715</v>
      </c>
      <c r="Z14" s="339" t="s">
        <v>716</v>
      </c>
      <c r="AA14" s="339" t="s">
        <v>717</v>
      </c>
      <c r="AB14" s="339"/>
      <c r="AC14" s="339"/>
      <c r="AD14" s="339"/>
      <c r="AE14" s="339"/>
      <c r="AF14" s="339"/>
    </row>
    <row r="15" spans="1:32">
      <c r="A15">
        <v>14</v>
      </c>
      <c r="B15" s="339" t="s">
        <v>718</v>
      </c>
      <c r="C15" s="339" t="s">
        <v>719</v>
      </c>
      <c r="D15" s="339" t="s">
        <v>720</v>
      </c>
      <c r="E15" s="339" t="s">
        <v>721</v>
      </c>
      <c r="F15" s="339" t="s">
        <v>722</v>
      </c>
      <c r="G15" s="339" t="s">
        <v>723</v>
      </c>
      <c r="H15" s="339" t="s">
        <v>534</v>
      </c>
      <c r="I15" s="339" t="s">
        <v>535</v>
      </c>
      <c r="J15" s="339" t="s">
        <v>655</v>
      </c>
      <c r="K15" s="339" t="s">
        <v>724</v>
      </c>
      <c r="L15" s="339" t="s">
        <v>538</v>
      </c>
      <c r="M15" s="339" t="s">
        <v>725</v>
      </c>
      <c r="N15" s="339" t="s">
        <v>726</v>
      </c>
      <c r="O15" s="339" t="s">
        <v>727</v>
      </c>
      <c r="P15" s="339" t="s">
        <v>18</v>
      </c>
      <c r="Q15" s="339" t="s">
        <v>541</v>
      </c>
      <c r="R15" s="339" t="s">
        <v>578</v>
      </c>
      <c r="S15" s="339" t="s">
        <v>18</v>
      </c>
      <c r="T15" s="339" t="s">
        <v>728</v>
      </c>
      <c r="U15" s="339" t="s">
        <v>728</v>
      </c>
      <c r="V15" s="339" t="s">
        <v>729</v>
      </c>
      <c r="W15" s="339" t="s">
        <v>730</v>
      </c>
      <c r="X15" s="339" t="s">
        <v>731</v>
      </c>
      <c r="Y15" s="339" t="s">
        <v>732</v>
      </c>
      <c r="Z15" s="339" t="s">
        <v>733</v>
      </c>
      <c r="AA15" s="339" t="s">
        <v>734</v>
      </c>
      <c r="AB15" s="339"/>
      <c r="AC15" s="339"/>
      <c r="AD15" s="339"/>
      <c r="AE15" s="339"/>
      <c r="AF15" s="339"/>
    </row>
    <row r="16" spans="1:32">
      <c r="A16">
        <v>15</v>
      </c>
      <c r="B16" s="339" t="s">
        <v>735</v>
      </c>
      <c r="C16" s="339" t="s">
        <v>736</v>
      </c>
      <c r="D16" s="339" t="s">
        <v>720</v>
      </c>
      <c r="E16" s="339" t="s">
        <v>737</v>
      </c>
      <c r="F16" s="339" t="s">
        <v>738</v>
      </c>
      <c r="G16" s="339" t="s">
        <v>739</v>
      </c>
      <c r="H16" s="339" t="s">
        <v>534</v>
      </c>
      <c r="I16" s="339" t="s">
        <v>535</v>
      </c>
      <c r="J16" s="339" t="s">
        <v>557</v>
      </c>
      <c r="K16" s="339" t="s">
        <v>740</v>
      </c>
      <c r="L16" s="339" t="s">
        <v>538</v>
      </c>
      <c r="M16" s="339" t="s">
        <v>626</v>
      </c>
      <c r="N16" s="339" t="s">
        <v>736</v>
      </c>
      <c r="O16" s="339" t="s">
        <v>628</v>
      </c>
      <c r="P16" s="339" t="s">
        <v>17</v>
      </c>
      <c r="Q16" s="339" t="s">
        <v>541</v>
      </c>
      <c r="R16" s="339" t="s">
        <v>578</v>
      </c>
      <c r="S16" s="339" t="s">
        <v>18</v>
      </c>
      <c r="T16" s="339" t="s">
        <v>741</v>
      </c>
      <c r="U16" s="339" t="s">
        <v>741</v>
      </c>
      <c r="V16" s="339" t="s">
        <v>742</v>
      </c>
      <c r="W16" s="339" t="s">
        <v>743</v>
      </c>
      <c r="X16" s="339" t="s">
        <v>744</v>
      </c>
      <c r="Y16" s="339" t="s">
        <v>745</v>
      </c>
      <c r="Z16" s="339" t="s">
        <v>746</v>
      </c>
      <c r="AA16" s="339" t="s">
        <v>747</v>
      </c>
      <c r="AB16" s="339"/>
      <c r="AC16" s="339"/>
      <c r="AD16" s="339"/>
      <c r="AE16" s="339"/>
      <c r="AF16" s="339"/>
    </row>
    <row r="17" spans="1:32">
      <c r="A17">
        <v>16</v>
      </c>
      <c r="B17" s="339" t="s">
        <v>748</v>
      </c>
      <c r="C17" s="339" t="s">
        <v>621</v>
      </c>
      <c r="D17" s="339" t="s">
        <v>530</v>
      </c>
      <c r="E17" s="339" t="s">
        <v>749</v>
      </c>
      <c r="F17" s="339" t="s">
        <v>750</v>
      </c>
      <c r="G17" s="339" t="s">
        <v>751</v>
      </c>
      <c r="H17" s="339" t="s">
        <v>556</v>
      </c>
      <c r="I17" s="339" t="s">
        <v>535</v>
      </c>
      <c r="J17" s="339" t="s">
        <v>557</v>
      </c>
      <c r="K17" s="339" t="s">
        <v>752</v>
      </c>
      <c r="L17" s="339" t="s">
        <v>538</v>
      </c>
      <c r="M17" s="339" t="s">
        <v>753</v>
      </c>
      <c r="N17" s="339" t="s">
        <v>754</v>
      </c>
      <c r="O17" s="339" t="s">
        <v>755</v>
      </c>
      <c r="P17" s="339" t="s">
        <v>17</v>
      </c>
      <c r="Q17" s="339" t="s">
        <v>541</v>
      </c>
      <c r="R17" s="339" t="s">
        <v>756</v>
      </c>
      <c r="S17" s="339" t="s">
        <v>18</v>
      </c>
      <c r="T17" s="339" t="s">
        <v>757</v>
      </c>
      <c r="U17" s="339" t="s">
        <v>757</v>
      </c>
      <c r="V17" s="339" t="s">
        <v>758</v>
      </c>
      <c r="W17" s="339" t="s">
        <v>759</v>
      </c>
      <c r="X17" s="339" t="s">
        <v>760</v>
      </c>
      <c r="Y17" s="339" t="s">
        <v>761</v>
      </c>
      <c r="Z17" s="339" t="s">
        <v>762</v>
      </c>
      <c r="AA17" s="339" t="s">
        <v>763</v>
      </c>
      <c r="AB17" s="339"/>
      <c r="AC17" s="339"/>
      <c r="AD17" s="339"/>
      <c r="AE17" s="339"/>
      <c r="AF17" s="339"/>
    </row>
    <row r="18" spans="1:32">
      <c r="A18">
        <v>17</v>
      </c>
      <c r="B18" s="339" t="s">
        <v>764</v>
      </c>
      <c r="C18" s="339" t="s">
        <v>621</v>
      </c>
      <c r="D18" s="339" t="s">
        <v>765</v>
      </c>
      <c r="E18" s="339" t="s">
        <v>766</v>
      </c>
      <c r="F18" s="339" t="s">
        <v>767</v>
      </c>
      <c r="G18" s="339" t="s">
        <v>751</v>
      </c>
      <c r="H18" s="339" t="s">
        <v>534</v>
      </c>
      <c r="I18" s="339" t="s">
        <v>535</v>
      </c>
      <c r="J18" s="339" t="s">
        <v>768</v>
      </c>
      <c r="K18" s="339" t="s">
        <v>769</v>
      </c>
      <c r="L18" s="339" t="s">
        <v>538</v>
      </c>
      <c r="M18" s="339" t="s">
        <v>770</v>
      </c>
      <c r="N18" s="339" t="s">
        <v>627</v>
      </c>
      <c r="O18" s="339" t="s">
        <v>771</v>
      </c>
      <c r="P18" s="339" t="s">
        <v>17</v>
      </c>
      <c r="Q18" s="339" t="s">
        <v>577</v>
      </c>
      <c r="R18" s="339" t="s">
        <v>578</v>
      </c>
      <c r="S18" s="339" t="s">
        <v>18</v>
      </c>
      <c r="T18" s="339" t="s">
        <v>772</v>
      </c>
      <c r="U18" s="339" t="s">
        <v>772</v>
      </c>
      <c r="V18" s="339" t="s">
        <v>773</v>
      </c>
      <c r="W18" s="339" t="s">
        <v>774</v>
      </c>
      <c r="X18" s="339" t="s">
        <v>775</v>
      </c>
      <c r="Y18" s="339" t="s">
        <v>776</v>
      </c>
      <c r="Z18" s="339" t="s">
        <v>777</v>
      </c>
      <c r="AA18" s="339" t="s">
        <v>778</v>
      </c>
      <c r="AB18" s="339"/>
      <c r="AC18" s="339"/>
      <c r="AD18" s="339"/>
      <c r="AE18" s="339"/>
      <c r="AF18" s="33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zoomScaleNormal="100" workbookViewId="0"/>
  </sheetViews>
  <sheetFormatPr defaultColWidth="9.140625" defaultRowHeight="11.25"/>
  <cols>
    <col min="1" max="16384" width="9.140625" style="2"/>
  </cols>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18"/>
  <sheetViews>
    <sheetView showGridLines="0" zoomScaleNormal="100" workbookViewId="0">
      <selection activeCell="C127" sqref="C127"/>
    </sheetView>
  </sheetViews>
  <sheetFormatPr defaultColWidth="9.140625" defaultRowHeight="14.25"/>
  <cols>
    <col min="1" max="1" width="3.28515625" style="52" customWidth="1"/>
    <col min="2" max="2" width="8.7109375" style="52" customWidth="1"/>
    <col min="3" max="3" width="22.28515625" style="52" customWidth="1"/>
    <col min="4" max="4" width="4.28515625" style="52" customWidth="1"/>
    <col min="5" max="6" width="4.42578125" style="52" customWidth="1"/>
    <col min="7" max="7" width="4.5703125" style="52" customWidth="1"/>
    <col min="8" max="24" width="4.42578125" style="52" customWidth="1"/>
    <col min="25" max="25" width="4.42578125" style="53" customWidth="1"/>
    <col min="26" max="26" width="9.140625" style="52"/>
    <col min="27" max="27" width="9.140625" style="54"/>
    <col min="28" max="16384" width="9.140625" style="52"/>
  </cols>
  <sheetData>
    <row r="1" spans="1:29" ht="10.5" customHeight="1">
      <c r="AA1" s="54" t="s">
        <v>166</v>
      </c>
    </row>
    <row r="2" spans="1:29" ht="16.5" customHeight="1">
      <c r="B2" s="358" t="str">
        <f>"Код шаблона: " &amp; GetCode()</f>
        <v>Код шаблона: INV.WARM.MONTHLY.2022</v>
      </c>
      <c r="C2" s="358"/>
      <c r="D2" s="358"/>
      <c r="E2" s="358"/>
      <c r="F2" s="358"/>
      <c r="G2" s="358"/>
      <c r="H2" s="55"/>
      <c r="I2" s="55"/>
      <c r="J2" s="55"/>
      <c r="K2" s="55"/>
      <c r="L2" s="55"/>
      <c r="M2" s="55"/>
      <c r="N2" s="55"/>
      <c r="O2" s="55"/>
      <c r="P2" s="55"/>
      <c r="Q2" s="55"/>
      <c r="R2" s="55"/>
      <c r="S2" s="55"/>
      <c r="T2" s="55"/>
      <c r="U2" s="55"/>
      <c r="V2" s="55"/>
      <c r="W2" s="53"/>
      <c r="Y2" s="54"/>
      <c r="AA2" s="52"/>
    </row>
    <row r="3" spans="1:29" ht="18" customHeight="1">
      <c r="B3" s="359" t="str">
        <f>"Версия " &amp; Getversion()</f>
        <v>Версия 1.1</v>
      </c>
      <c r="C3" s="359"/>
      <c r="D3" s="56"/>
      <c r="E3" s="56"/>
      <c r="F3" s="56"/>
      <c r="G3" s="56"/>
      <c r="H3" s="57"/>
      <c r="I3" s="57"/>
      <c r="J3" s="57"/>
      <c r="K3" s="57"/>
      <c r="L3" s="57"/>
      <c r="M3" s="57"/>
      <c r="N3" s="57"/>
      <c r="O3" s="57"/>
      <c r="P3" s="57"/>
      <c r="Q3" s="57"/>
      <c r="R3" s="57"/>
      <c r="S3" s="55"/>
      <c r="T3" s="55"/>
      <c r="U3" s="55"/>
      <c r="V3" s="57"/>
      <c r="W3" s="57"/>
      <c r="X3" s="57"/>
      <c r="Y3" s="57"/>
    </row>
    <row r="4" spans="1:29" ht="6" customHeight="1">
      <c r="B4" s="58"/>
      <c r="D4" s="57"/>
      <c r="E4" s="57"/>
      <c r="F4" s="57"/>
      <c r="G4" s="57"/>
      <c r="H4" s="57"/>
      <c r="I4" s="57"/>
      <c r="J4" s="57"/>
      <c r="K4" s="57"/>
      <c r="L4" s="57"/>
      <c r="M4" s="57"/>
      <c r="N4" s="57"/>
      <c r="O4" s="57"/>
      <c r="P4" s="57"/>
      <c r="Q4" s="57"/>
      <c r="R4" s="57"/>
      <c r="S4" s="57"/>
      <c r="T4" s="57"/>
      <c r="U4" s="57"/>
      <c r="V4" s="57"/>
      <c r="W4" s="57"/>
      <c r="X4" s="57"/>
      <c r="Y4" s="57"/>
    </row>
    <row r="5" spans="1:29" ht="32.25" customHeight="1">
      <c r="A5" s="59"/>
      <c r="B5" s="360" t="str">
        <f>Титульный!E5</f>
        <v>Контроль за использованием инвестиционных ресурсов, включаемых в регулируемые государством цены (тарифы) в сфере теплоснабжения за 2022 год</v>
      </c>
      <c r="C5" s="361"/>
      <c r="D5" s="361"/>
      <c r="E5" s="361"/>
      <c r="F5" s="361"/>
      <c r="G5" s="361"/>
      <c r="H5" s="361"/>
      <c r="I5" s="361"/>
      <c r="J5" s="361"/>
      <c r="K5" s="361"/>
      <c r="L5" s="361"/>
      <c r="M5" s="361"/>
      <c r="N5" s="361"/>
      <c r="O5" s="361"/>
      <c r="P5" s="361"/>
      <c r="Q5" s="361"/>
      <c r="R5" s="361"/>
      <c r="S5" s="361"/>
      <c r="T5" s="361"/>
      <c r="U5" s="361"/>
      <c r="V5" s="361"/>
      <c r="W5" s="361"/>
      <c r="X5" s="361"/>
      <c r="Y5" s="362"/>
      <c r="Z5" s="59"/>
      <c r="AB5" s="59"/>
      <c r="AC5" s="59"/>
    </row>
    <row r="6" spans="1:29" ht="9.75" customHeight="1">
      <c r="A6" s="60"/>
      <c r="B6" s="61"/>
      <c r="C6" s="62"/>
      <c r="D6" s="63"/>
      <c r="E6" s="63"/>
      <c r="F6" s="63"/>
      <c r="G6" s="63"/>
      <c r="H6" s="63"/>
      <c r="I6" s="63"/>
      <c r="J6" s="63"/>
      <c r="K6" s="63"/>
      <c r="L6" s="63"/>
      <c r="M6" s="63"/>
      <c r="N6" s="63"/>
      <c r="O6" s="63"/>
      <c r="P6" s="63"/>
      <c r="Q6" s="63"/>
      <c r="R6" s="63"/>
      <c r="S6" s="63"/>
      <c r="T6" s="63"/>
      <c r="U6" s="63"/>
      <c r="V6" s="63"/>
      <c r="W6" s="63"/>
      <c r="X6" s="63"/>
      <c r="Y6" s="64"/>
    </row>
    <row r="7" spans="1:29" ht="15" customHeight="1">
      <c r="A7" s="60"/>
      <c r="B7" s="65"/>
      <c r="C7" s="66"/>
      <c r="D7" s="63"/>
      <c r="E7" s="363" t="s">
        <v>319</v>
      </c>
      <c r="F7" s="363"/>
      <c r="G7" s="363"/>
      <c r="H7" s="363"/>
      <c r="I7" s="363"/>
      <c r="J7" s="363"/>
      <c r="K7" s="363"/>
      <c r="L7" s="363"/>
      <c r="M7" s="363"/>
      <c r="N7" s="363"/>
      <c r="O7" s="363"/>
      <c r="P7" s="363"/>
      <c r="Q7" s="363"/>
      <c r="R7" s="363"/>
      <c r="S7" s="363"/>
      <c r="T7" s="363"/>
      <c r="U7" s="363"/>
      <c r="V7" s="363"/>
      <c r="W7" s="363"/>
      <c r="X7" s="363"/>
      <c r="Y7" s="64"/>
    </row>
    <row r="8" spans="1:29" ht="15" customHeight="1">
      <c r="A8" s="60"/>
      <c r="B8" s="65"/>
      <c r="C8" s="66"/>
      <c r="D8" s="63"/>
      <c r="E8" s="363"/>
      <c r="F8" s="363"/>
      <c r="G8" s="363"/>
      <c r="H8" s="363"/>
      <c r="I8" s="363"/>
      <c r="J8" s="363"/>
      <c r="K8" s="363"/>
      <c r="L8" s="363"/>
      <c r="M8" s="363"/>
      <c r="N8" s="363"/>
      <c r="O8" s="363"/>
      <c r="P8" s="363"/>
      <c r="Q8" s="363"/>
      <c r="R8" s="363"/>
      <c r="S8" s="363"/>
      <c r="T8" s="363"/>
      <c r="U8" s="363"/>
      <c r="V8" s="363"/>
      <c r="W8" s="363"/>
      <c r="X8" s="363"/>
      <c r="Y8" s="64"/>
    </row>
    <row r="9" spans="1:29" ht="15" customHeight="1">
      <c r="A9" s="60"/>
      <c r="B9" s="65"/>
      <c r="C9" s="66"/>
      <c r="D9" s="63"/>
      <c r="E9" s="363"/>
      <c r="F9" s="363"/>
      <c r="G9" s="363"/>
      <c r="H9" s="363"/>
      <c r="I9" s="363"/>
      <c r="J9" s="363"/>
      <c r="K9" s="363"/>
      <c r="L9" s="363"/>
      <c r="M9" s="363"/>
      <c r="N9" s="363"/>
      <c r="O9" s="363"/>
      <c r="P9" s="363"/>
      <c r="Q9" s="363"/>
      <c r="R9" s="363"/>
      <c r="S9" s="363"/>
      <c r="T9" s="363"/>
      <c r="U9" s="363"/>
      <c r="V9" s="363"/>
      <c r="W9" s="363"/>
      <c r="X9" s="363"/>
      <c r="Y9" s="64"/>
    </row>
    <row r="10" spans="1:29" ht="10.5" customHeight="1">
      <c r="A10" s="60"/>
      <c r="B10" s="65"/>
      <c r="C10" s="66"/>
      <c r="D10" s="63"/>
      <c r="E10" s="363"/>
      <c r="F10" s="363"/>
      <c r="G10" s="363"/>
      <c r="H10" s="363"/>
      <c r="I10" s="363"/>
      <c r="J10" s="363"/>
      <c r="K10" s="363"/>
      <c r="L10" s="363"/>
      <c r="M10" s="363"/>
      <c r="N10" s="363"/>
      <c r="O10" s="363"/>
      <c r="P10" s="363"/>
      <c r="Q10" s="363"/>
      <c r="R10" s="363"/>
      <c r="S10" s="363"/>
      <c r="T10" s="363"/>
      <c r="U10" s="363"/>
      <c r="V10" s="363"/>
      <c r="W10" s="363"/>
      <c r="X10" s="363"/>
      <c r="Y10" s="64"/>
    </row>
    <row r="11" spans="1:29" ht="27" customHeight="1">
      <c r="A11" s="60"/>
      <c r="B11" s="65"/>
      <c r="C11" s="66"/>
      <c r="D11" s="63"/>
      <c r="E11" s="363"/>
      <c r="F11" s="363"/>
      <c r="G11" s="363"/>
      <c r="H11" s="363"/>
      <c r="I11" s="363"/>
      <c r="J11" s="363"/>
      <c r="K11" s="363"/>
      <c r="L11" s="363"/>
      <c r="M11" s="363"/>
      <c r="N11" s="363"/>
      <c r="O11" s="363"/>
      <c r="P11" s="363"/>
      <c r="Q11" s="363"/>
      <c r="R11" s="363"/>
      <c r="S11" s="363"/>
      <c r="T11" s="363"/>
      <c r="U11" s="363"/>
      <c r="V11" s="363"/>
      <c r="W11" s="363"/>
      <c r="X11" s="363"/>
      <c r="Y11" s="64"/>
    </row>
    <row r="12" spans="1:29" ht="12" customHeight="1">
      <c r="A12" s="60"/>
      <c r="B12" s="65"/>
      <c r="C12" s="66"/>
      <c r="D12" s="63"/>
      <c r="E12" s="363"/>
      <c r="F12" s="363"/>
      <c r="G12" s="363"/>
      <c r="H12" s="363"/>
      <c r="I12" s="363"/>
      <c r="J12" s="363"/>
      <c r="K12" s="363"/>
      <c r="L12" s="363"/>
      <c r="M12" s="363"/>
      <c r="N12" s="363"/>
      <c r="O12" s="363"/>
      <c r="P12" s="363"/>
      <c r="Q12" s="363"/>
      <c r="R12" s="363"/>
      <c r="S12" s="363"/>
      <c r="T12" s="363"/>
      <c r="U12" s="363"/>
      <c r="V12" s="363"/>
      <c r="W12" s="363"/>
      <c r="X12" s="363"/>
      <c r="Y12" s="64"/>
    </row>
    <row r="13" spans="1:29" ht="38.25" customHeight="1">
      <c r="A13" s="60"/>
      <c r="B13" s="65"/>
      <c r="C13" s="66"/>
      <c r="D13" s="63"/>
      <c r="E13" s="363"/>
      <c r="F13" s="363"/>
      <c r="G13" s="363"/>
      <c r="H13" s="363"/>
      <c r="I13" s="363"/>
      <c r="J13" s="363"/>
      <c r="K13" s="363"/>
      <c r="L13" s="363"/>
      <c r="M13" s="363"/>
      <c r="N13" s="363"/>
      <c r="O13" s="363"/>
      <c r="P13" s="363"/>
      <c r="Q13" s="363"/>
      <c r="R13" s="363"/>
      <c r="S13" s="363"/>
      <c r="T13" s="363"/>
      <c r="U13" s="363"/>
      <c r="V13" s="363"/>
      <c r="W13" s="363"/>
      <c r="X13" s="363"/>
      <c r="Y13" s="67"/>
    </row>
    <row r="14" spans="1:29" ht="15" customHeight="1">
      <c r="A14" s="60"/>
      <c r="B14" s="65"/>
      <c r="C14" s="66"/>
      <c r="D14" s="63"/>
      <c r="E14" s="363" t="s">
        <v>234</v>
      </c>
      <c r="F14" s="363"/>
      <c r="G14" s="363"/>
      <c r="H14" s="363"/>
      <c r="I14" s="363"/>
      <c r="J14" s="363"/>
      <c r="K14" s="363"/>
      <c r="L14" s="363"/>
      <c r="M14" s="363"/>
      <c r="N14" s="363"/>
      <c r="O14" s="363"/>
      <c r="P14" s="363"/>
      <c r="Q14" s="363"/>
      <c r="R14" s="363"/>
      <c r="S14" s="363"/>
      <c r="T14" s="363"/>
      <c r="U14" s="363"/>
      <c r="V14" s="363"/>
      <c r="W14" s="363"/>
      <c r="X14" s="363"/>
      <c r="Y14" s="64"/>
    </row>
    <row r="15" spans="1:29" ht="15">
      <c r="A15" s="60"/>
      <c r="B15" s="65"/>
      <c r="C15" s="66"/>
      <c r="D15" s="63"/>
      <c r="E15" s="363"/>
      <c r="F15" s="363"/>
      <c r="G15" s="363"/>
      <c r="H15" s="363"/>
      <c r="I15" s="363"/>
      <c r="J15" s="363"/>
      <c r="K15" s="363"/>
      <c r="L15" s="363"/>
      <c r="M15" s="363"/>
      <c r="N15" s="363"/>
      <c r="O15" s="363"/>
      <c r="P15" s="363"/>
      <c r="Q15" s="363"/>
      <c r="R15" s="363"/>
      <c r="S15" s="363"/>
      <c r="T15" s="363"/>
      <c r="U15" s="363"/>
      <c r="V15" s="363"/>
      <c r="W15" s="363"/>
      <c r="X15" s="363"/>
      <c r="Y15" s="64"/>
    </row>
    <row r="16" spans="1:29" ht="15">
      <c r="A16" s="60"/>
      <c r="B16" s="65"/>
      <c r="C16" s="66"/>
      <c r="D16" s="63"/>
      <c r="E16" s="363"/>
      <c r="F16" s="363"/>
      <c r="G16" s="363"/>
      <c r="H16" s="363"/>
      <c r="I16" s="363"/>
      <c r="J16" s="363"/>
      <c r="K16" s="363"/>
      <c r="L16" s="363"/>
      <c r="M16" s="363"/>
      <c r="N16" s="363"/>
      <c r="O16" s="363"/>
      <c r="P16" s="363"/>
      <c r="Q16" s="363"/>
      <c r="R16" s="363"/>
      <c r="S16" s="363"/>
      <c r="T16" s="363"/>
      <c r="U16" s="363"/>
      <c r="V16" s="363"/>
      <c r="W16" s="363"/>
      <c r="X16" s="363"/>
      <c r="Y16" s="64"/>
    </row>
    <row r="17" spans="1:25" ht="15" customHeight="1">
      <c r="A17" s="60"/>
      <c r="B17" s="65"/>
      <c r="C17" s="66"/>
      <c r="D17" s="63"/>
      <c r="E17" s="363"/>
      <c r="F17" s="363"/>
      <c r="G17" s="363"/>
      <c r="H17" s="363"/>
      <c r="I17" s="363"/>
      <c r="J17" s="363"/>
      <c r="K17" s="363"/>
      <c r="L17" s="363"/>
      <c r="M17" s="363"/>
      <c r="N17" s="363"/>
      <c r="O17" s="363"/>
      <c r="P17" s="363"/>
      <c r="Q17" s="363"/>
      <c r="R17" s="363"/>
      <c r="S17" s="363"/>
      <c r="T17" s="363"/>
      <c r="U17" s="363"/>
      <c r="V17" s="363"/>
      <c r="W17" s="363"/>
      <c r="X17" s="363"/>
      <c r="Y17" s="64"/>
    </row>
    <row r="18" spans="1:25" ht="15">
      <c r="A18" s="60"/>
      <c r="B18" s="65"/>
      <c r="C18" s="66"/>
      <c r="D18" s="63"/>
      <c r="E18" s="363"/>
      <c r="F18" s="363"/>
      <c r="G18" s="363"/>
      <c r="H18" s="363"/>
      <c r="I18" s="363"/>
      <c r="J18" s="363"/>
      <c r="K18" s="363"/>
      <c r="L18" s="363"/>
      <c r="M18" s="363"/>
      <c r="N18" s="363"/>
      <c r="O18" s="363"/>
      <c r="P18" s="363"/>
      <c r="Q18" s="363"/>
      <c r="R18" s="363"/>
      <c r="S18" s="363"/>
      <c r="T18" s="363"/>
      <c r="U18" s="363"/>
      <c r="V18" s="363"/>
      <c r="W18" s="363"/>
      <c r="X18" s="363"/>
      <c r="Y18" s="64"/>
    </row>
    <row r="19" spans="1:25" ht="59.25" customHeight="1">
      <c r="A19" s="60"/>
      <c r="B19" s="65"/>
      <c r="C19" s="66"/>
      <c r="D19" s="68"/>
      <c r="E19" s="363"/>
      <c r="F19" s="363"/>
      <c r="G19" s="363"/>
      <c r="H19" s="363"/>
      <c r="I19" s="363"/>
      <c r="J19" s="363"/>
      <c r="K19" s="363"/>
      <c r="L19" s="363"/>
      <c r="M19" s="363"/>
      <c r="N19" s="363"/>
      <c r="O19" s="363"/>
      <c r="P19" s="363"/>
      <c r="Q19" s="363"/>
      <c r="R19" s="363"/>
      <c r="S19" s="363"/>
      <c r="T19" s="363"/>
      <c r="U19" s="363"/>
      <c r="V19" s="363"/>
      <c r="W19" s="363"/>
      <c r="X19" s="363"/>
      <c r="Y19" s="64"/>
    </row>
    <row r="20" spans="1:25" ht="15" hidden="1">
      <c r="A20" s="60"/>
      <c r="B20" s="65"/>
      <c r="C20" s="66"/>
      <c r="D20" s="68"/>
      <c r="E20" s="69"/>
      <c r="F20" s="69"/>
      <c r="G20" s="69"/>
      <c r="H20" s="69"/>
      <c r="I20" s="69"/>
      <c r="J20" s="69"/>
      <c r="K20" s="69"/>
      <c r="L20" s="69"/>
      <c r="M20" s="69"/>
      <c r="N20" s="69"/>
      <c r="O20" s="69"/>
      <c r="P20" s="69"/>
      <c r="Q20" s="69"/>
      <c r="R20" s="69"/>
      <c r="S20" s="69"/>
      <c r="T20" s="69"/>
      <c r="U20" s="69"/>
      <c r="V20" s="69"/>
      <c r="W20" s="69"/>
      <c r="X20" s="69"/>
      <c r="Y20" s="64"/>
    </row>
    <row r="21" spans="1:25" ht="14.25" hidden="1" customHeight="1">
      <c r="A21" s="60"/>
      <c r="B21" s="65"/>
      <c r="C21" s="66"/>
      <c r="D21" s="61"/>
      <c r="E21" s="70" t="s">
        <v>167</v>
      </c>
      <c r="F21" s="375" t="s">
        <v>168</v>
      </c>
      <c r="G21" s="376"/>
      <c r="H21" s="376"/>
      <c r="I21" s="376"/>
      <c r="J21" s="376"/>
      <c r="K21" s="376"/>
      <c r="L21" s="376"/>
      <c r="M21" s="376"/>
      <c r="N21" s="71"/>
      <c r="O21" s="72" t="s">
        <v>167</v>
      </c>
      <c r="P21" s="365" t="s">
        <v>169</v>
      </c>
      <c r="Q21" s="366"/>
      <c r="R21" s="366"/>
      <c r="S21" s="366"/>
      <c r="T21" s="366"/>
      <c r="U21" s="366"/>
      <c r="V21" s="366"/>
      <c r="W21" s="366"/>
      <c r="X21" s="366"/>
      <c r="Y21" s="64"/>
    </row>
    <row r="22" spans="1:25" ht="14.25" hidden="1" customHeight="1">
      <c r="A22" s="60"/>
      <c r="B22" s="65"/>
      <c r="C22" s="66"/>
      <c r="D22" s="61"/>
      <c r="E22" s="73" t="s">
        <v>167</v>
      </c>
      <c r="F22" s="375" t="s">
        <v>170</v>
      </c>
      <c r="G22" s="376"/>
      <c r="H22" s="376"/>
      <c r="I22" s="376"/>
      <c r="J22" s="376"/>
      <c r="K22" s="376"/>
      <c r="L22" s="376"/>
      <c r="M22" s="376"/>
      <c r="N22" s="71"/>
      <c r="O22" s="74" t="s">
        <v>167</v>
      </c>
      <c r="P22" s="365" t="s">
        <v>171</v>
      </c>
      <c r="Q22" s="366"/>
      <c r="R22" s="366"/>
      <c r="S22" s="366"/>
      <c r="T22" s="366"/>
      <c r="U22" s="366"/>
      <c r="V22" s="366"/>
      <c r="W22" s="366"/>
      <c r="X22" s="366"/>
      <c r="Y22" s="64"/>
    </row>
    <row r="23" spans="1:25" ht="27" hidden="1" customHeight="1">
      <c r="A23" s="60"/>
      <c r="B23" s="65"/>
      <c r="C23" s="66"/>
      <c r="D23" s="61"/>
      <c r="E23" s="63"/>
      <c r="F23" s="63"/>
      <c r="G23" s="63"/>
      <c r="H23" s="63"/>
      <c r="I23" s="63"/>
      <c r="J23" s="63"/>
      <c r="K23" s="63"/>
      <c r="L23" s="63"/>
      <c r="M23" s="63"/>
      <c r="N23" s="63"/>
      <c r="O23" s="63"/>
      <c r="P23" s="63"/>
      <c r="Q23" s="63"/>
      <c r="R23" s="63"/>
      <c r="S23" s="63"/>
      <c r="T23" s="63"/>
      <c r="U23" s="63"/>
      <c r="V23" s="63"/>
      <c r="W23" s="63"/>
      <c r="X23" s="63"/>
      <c r="Y23" s="64"/>
    </row>
    <row r="24" spans="1:25" ht="10.5" hidden="1" customHeight="1">
      <c r="A24" s="60"/>
      <c r="B24" s="65"/>
      <c r="C24" s="66"/>
      <c r="D24" s="61"/>
      <c r="E24" s="63"/>
      <c r="F24" s="63"/>
      <c r="G24" s="63"/>
      <c r="H24" s="63"/>
      <c r="I24" s="63"/>
      <c r="J24" s="63"/>
      <c r="K24" s="63"/>
      <c r="L24" s="63"/>
      <c r="M24" s="63"/>
      <c r="N24" s="63"/>
      <c r="O24" s="63"/>
      <c r="P24" s="63"/>
      <c r="Q24" s="63"/>
      <c r="R24" s="63"/>
      <c r="S24" s="63"/>
      <c r="T24" s="63"/>
      <c r="U24" s="63"/>
      <c r="V24" s="63"/>
      <c r="W24" s="63"/>
      <c r="X24" s="63"/>
      <c r="Y24" s="64"/>
    </row>
    <row r="25" spans="1:25" ht="27" hidden="1" customHeight="1">
      <c r="A25" s="60"/>
      <c r="B25" s="65"/>
      <c r="C25" s="66"/>
      <c r="D25" s="61"/>
      <c r="E25" s="63"/>
      <c r="F25" s="63"/>
      <c r="G25" s="63"/>
      <c r="H25" s="63"/>
      <c r="I25" s="63"/>
      <c r="J25" s="63"/>
      <c r="K25" s="63"/>
      <c r="L25" s="63"/>
      <c r="M25" s="63"/>
      <c r="N25" s="63"/>
      <c r="O25" s="63"/>
      <c r="P25" s="63"/>
      <c r="Q25" s="63"/>
      <c r="R25" s="63"/>
      <c r="S25" s="63"/>
      <c r="T25" s="63"/>
      <c r="U25" s="63"/>
      <c r="V25" s="63"/>
      <c r="W25" s="63"/>
      <c r="X25" s="63"/>
      <c r="Y25" s="64"/>
    </row>
    <row r="26" spans="1:25" ht="12" hidden="1" customHeight="1">
      <c r="A26" s="60"/>
      <c r="B26" s="65"/>
      <c r="C26" s="66"/>
      <c r="D26" s="61"/>
      <c r="E26" s="63"/>
      <c r="F26" s="63"/>
      <c r="G26" s="63"/>
      <c r="H26" s="63"/>
      <c r="I26" s="63"/>
      <c r="J26" s="63"/>
      <c r="K26" s="63"/>
      <c r="L26" s="63"/>
      <c r="M26" s="63"/>
      <c r="N26" s="63"/>
      <c r="O26" s="63"/>
      <c r="P26" s="63"/>
      <c r="Q26" s="63"/>
      <c r="R26" s="63"/>
      <c r="S26" s="63"/>
      <c r="T26" s="63"/>
      <c r="U26" s="63"/>
      <c r="V26" s="63"/>
      <c r="W26" s="63"/>
      <c r="X26" s="63"/>
      <c r="Y26" s="64"/>
    </row>
    <row r="27" spans="1:25" ht="38.25" hidden="1" customHeight="1">
      <c r="A27" s="60"/>
      <c r="B27" s="65"/>
      <c r="C27" s="66"/>
      <c r="D27" s="61"/>
      <c r="E27" s="63"/>
      <c r="F27" s="63"/>
      <c r="G27" s="63"/>
      <c r="H27" s="63"/>
      <c r="I27" s="63"/>
      <c r="J27" s="63"/>
      <c r="K27" s="63"/>
      <c r="L27" s="63"/>
      <c r="M27" s="63"/>
      <c r="N27" s="63"/>
      <c r="O27" s="63"/>
      <c r="P27" s="63"/>
      <c r="Q27" s="63"/>
      <c r="R27" s="63"/>
      <c r="S27" s="63"/>
      <c r="T27" s="63"/>
      <c r="U27" s="63"/>
      <c r="V27" s="63"/>
      <c r="W27" s="63"/>
      <c r="X27" s="63"/>
      <c r="Y27" s="64"/>
    </row>
    <row r="28" spans="1:25" ht="15" hidden="1">
      <c r="A28" s="60"/>
      <c r="B28" s="65"/>
      <c r="C28" s="66"/>
      <c r="D28" s="61"/>
      <c r="E28" s="63"/>
      <c r="F28" s="63"/>
      <c r="G28" s="63"/>
      <c r="H28" s="63"/>
      <c r="I28" s="63"/>
      <c r="J28" s="63"/>
      <c r="K28" s="63"/>
      <c r="L28" s="63"/>
      <c r="M28" s="63"/>
      <c r="N28" s="63"/>
      <c r="O28" s="63"/>
      <c r="P28" s="63"/>
      <c r="Q28" s="63"/>
      <c r="R28" s="63"/>
      <c r="S28" s="63"/>
      <c r="T28" s="63"/>
      <c r="U28" s="63"/>
      <c r="V28" s="63"/>
      <c r="W28" s="63"/>
      <c r="X28" s="63"/>
      <c r="Y28" s="64"/>
    </row>
    <row r="29" spans="1:25" ht="15" hidden="1">
      <c r="A29" s="60"/>
      <c r="B29" s="65"/>
      <c r="C29" s="66"/>
      <c r="D29" s="61"/>
      <c r="E29" s="63"/>
      <c r="F29" s="63"/>
      <c r="G29" s="63"/>
      <c r="H29" s="63"/>
      <c r="I29" s="63"/>
      <c r="J29" s="63"/>
      <c r="K29" s="63"/>
      <c r="L29" s="63"/>
      <c r="M29" s="63"/>
      <c r="N29" s="63"/>
      <c r="O29" s="63"/>
      <c r="P29" s="63"/>
      <c r="Q29" s="63"/>
      <c r="R29" s="63"/>
      <c r="S29" s="63"/>
      <c r="T29" s="63"/>
      <c r="U29" s="63"/>
      <c r="V29" s="63"/>
      <c r="W29" s="63"/>
      <c r="X29" s="63"/>
      <c r="Y29" s="64"/>
    </row>
    <row r="30" spans="1:25" ht="15" hidden="1">
      <c r="A30" s="60"/>
      <c r="B30" s="65"/>
      <c r="C30" s="66"/>
      <c r="D30" s="61"/>
      <c r="E30" s="63"/>
      <c r="F30" s="63"/>
      <c r="G30" s="63"/>
      <c r="H30" s="63"/>
      <c r="I30" s="63"/>
      <c r="J30" s="63"/>
      <c r="K30" s="63"/>
      <c r="L30" s="63"/>
      <c r="M30" s="63"/>
      <c r="N30" s="63"/>
      <c r="O30" s="63"/>
      <c r="P30" s="63"/>
      <c r="Q30" s="63"/>
      <c r="R30" s="63"/>
      <c r="S30" s="63"/>
      <c r="T30" s="63"/>
      <c r="U30" s="63"/>
      <c r="V30" s="63"/>
      <c r="W30" s="63"/>
      <c r="X30" s="63"/>
      <c r="Y30" s="64"/>
    </row>
    <row r="31" spans="1:25" ht="15" hidden="1">
      <c r="A31" s="60"/>
      <c r="B31" s="65"/>
      <c r="C31" s="66"/>
      <c r="D31" s="61"/>
      <c r="E31" s="63"/>
      <c r="F31" s="63"/>
      <c r="G31" s="63"/>
      <c r="H31" s="63"/>
      <c r="I31" s="63"/>
      <c r="J31" s="63"/>
      <c r="K31" s="63"/>
      <c r="L31" s="63"/>
      <c r="M31" s="63"/>
      <c r="N31" s="63"/>
      <c r="O31" s="63"/>
      <c r="P31" s="63"/>
      <c r="Q31" s="63"/>
      <c r="R31" s="63"/>
      <c r="S31" s="63"/>
      <c r="T31" s="63"/>
      <c r="U31" s="63"/>
      <c r="V31" s="63"/>
      <c r="W31" s="63"/>
      <c r="X31" s="63"/>
      <c r="Y31" s="64"/>
    </row>
    <row r="32" spans="1:25" ht="15" hidden="1">
      <c r="A32" s="60"/>
      <c r="B32" s="65"/>
      <c r="C32" s="66"/>
      <c r="D32" s="61"/>
      <c r="E32" s="63"/>
      <c r="F32" s="63"/>
      <c r="G32" s="63"/>
      <c r="H32" s="63"/>
      <c r="I32" s="63"/>
      <c r="J32" s="63"/>
      <c r="K32" s="63"/>
      <c r="L32" s="63"/>
      <c r="M32" s="63"/>
      <c r="N32" s="63"/>
      <c r="O32" s="63"/>
      <c r="P32" s="63"/>
      <c r="Q32" s="63"/>
      <c r="R32" s="63"/>
      <c r="S32" s="63"/>
      <c r="T32" s="63"/>
      <c r="U32" s="63"/>
      <c r="V32" s="63"/>
      <c r="W32" s="63"/>
      <c r="X32" s="63"/>
      <c r="Y32" s="64"/>
    </row>
    <row r="33" spans="1:25" ht="18.75" hidden="1" customHeight="1">
      <c r="A33" s="60"/>
      <c r="B33" s="65"/>
      <c r="C33" s="66"/>
      <c r="D33" s="68"/>
      <c r="E33" s="69"/>
      <c r="F33" s="69"/>
      <c r="G33" s="69"/>
      <c r="H33" s="69"/>
      <c r="I33" s="69"/>
      <c r="J33" s="69"/>
      <c r="K33" s="69"/>
      <c r="L33" s="69"/>
      <c r="M33" s="69"/>
      <c r="N33" s="69"/>
      <c r="O33" s="69"/>
      <c r="P33" s="69"/>
      <c r="Q33" s="69"/>
      <c r="R33" s="69"/>
      <c r="S33" s="69"/>
      <c r="T33" s="69"/>
      <c r="U33" s="69"/>
      <c r="V33" s="69"/>
      <c r="W33" s="69"/>
      <c r="X33" s="69"/>
      <c r="Y33" s="64"/>
    </row>
    <row r="34" spans="1:25" ht="15" hidden="1">
      <c r="A34" s="60"/>
      <c r="B34" s="65"/>
      <c r="C34" s="66"/>
      <c r="D34" s="68"/>
      <c r="E34" s="69"/>
      <c r="F34" s="69"/>
      <c r="G34" s="69"/>
      <c r="H34" s="69"/>
      <c r="I34" s="69"/>
      <c r="J34" s="69"/>
      <c r="K34" s="69"/>
      <c r="L34" s="69"/>
      <c r="M34" s="69"/>
      <c r="N34" s="69"/>
      <c r="O34" s="69"/>
      <c r="P34" s="69"/>
      <c r="Q34" s="69"/>
      <c r="R34" s="69"/>
      <c r="S34" s="69"/>
      <c r="T34" s="69"/>
      <c r="U34" s="69"/>
      <c r="V34" s="69"/>
      <c r="W34" s="69"/>
      <c r="X34" s="69"/>
      <c r="Y34" s="64"/>
    </row>
    <row r="35" spans="1:25" ht="24" hidden="1" customHeight="1">
      <c r="A35" s="60"/>
      <c r="B35" s="65"/>
      <c r="C35" s="66"/>
      <c r="D35" s="61"/>
      <c r="E35" s="367" t="s">
        <v>305</v>
      </c>
      <c r="F35" s="367"/>
      <c r="G35" s="367"/>
      <c r="H35" s="367"/>
      <c r="I35" s="367"/>
      <c r="J35" s="367"/>
      <c r="K35" s="367"/>
      <c r="L35" s="367"/>
      <c r="M35" s="367"/>
      <c r="N35" s="367"/>
      <c r="O35" s="367"/>
      <c r="P35" s="367"/>
      <c r="Q35" s="367"/>
      <c r="R35" s="367"/>
      <c r="S35" s="367"/>
      <c r="T35" s="367"/>
      <c r="U35" s="367"/>
      <c r="V35" s="367"/>
      <c r="W35" s="367"/>
      <c r="X35" s="367"/>
      <c r="Y35" s="64"/>
    </row>
    <row r="36" spans="1:25" ht="38.25" hidden="1" customHeight="1">
      <c r="A36" s="60"/>
      <c r="B36" s="65"/>
      <c r="C36" s="66"/>
      <c r="D36" s="61"/>
      <c r="E36" s="367"/>
      <c r="F36" s="367"/>
      <c r="G36" s="367"/>
      <c r="H36" s="367"/>
      <c r="I36" s="367"/>
      <c r="J36" s="367"/>
      <c r="K36" s="367"/>
      <c r="L36" s="367"/>
      <c r="M36" s="367"/>
      <c r="N36" s="367"/>
      <c r="O36" s="367"/>
      <c r="P36" s="367"/>
      <c r="Q36" s="367"/>
      <c r="R36" s="367"/>
      <c r="S36" s="367"/>
      <c r="T36" s="367"/>
      <c r="U36" s="367"/>
      <c r="V36" s="367"/>
      <c r="W36" s="367"/>
      <c r="X36" s="367"/>
      <c r="Y36" s="64"/>
    </row>
    <row r="37" spans="1:25" ht="9.75" hidden="1" customHeight="1">
      <c r="A37" s="60"/>
      <c r="B37" s="65"/>
      <c r="C37" s="66"/>
      <c r="D37" s="61"/>
      <c r="E37" s="367"/>
      <c r="F37" s="367"/>
      <c r="G37" s="367"/>
      <c r="H37" s="367"/>
      <c r="I37" s="367"/>
      <c r="J37" s="367"/>
      <c r="K37" s="367"/>
      <c r="L37" s="367"/>
      <c r="M37" s="367"/>
      <c r="N37" s="367"/>
      <c r="O37" s="367"/>
      <c r="P37" s="367"/>
      <c r="Q37" s="367"/>
      <c r="R37" s="367"/>
      <c r="S37" s="367"/>
      <c r="T37" s="367"/>
      <c r="U37" s="367"/>
      <c r="V37" s="367"/>
      <c r="W37" s="367"/>
      <c r="X37" s="367"/>
      <c r="Y37" s="64"/>
    </row>
    <row r="38" spans="1:25" ht="51" hidden="1" customHeight="1">
      <c r="A38" s="60"/>
      <c r="B38" s="65"/>
      <c r="C38" s="66"/>
      <c r="D38" s="61"/>
      <c r="E38" s="367"/>
      <c r="F38" s="367"/>
      <c r="G38" s="367"/>
      <c r="H38" s="367"/>
      <c r="I38" s="367"/>
      <c r="J38" s="367"/>
      <c r="K38" s="367"/>
      <c r="L38" s="367"/>
      <c r="M38" s="367"/>
      <c r="N38" s="367"/>
      <c r="O38" s="367"/>
      <c r="P38" s="367"/>
      <c r="Q38" s="367"/>
      <c r="R38" s="367"/>
      <c r="S38" s="367"/>
      <c r="T38" s="367"/>
      <c r="U38" s="367"/>
      <c r="V38" s="367"/>
      <c r="W38" s="367"/>
      <c r="X38" s="367"/>
      <c r="Y38" s="64"/>
    </row>
    <row r="39" spans="1:25" ht="15" hidden="1" customHeight="1">
      <c r="A39" s="60"/>
      <c r="B39" s="65"/>
      <c r="C39" s="66"/>
      <c r="D39" s="61"/>
      <c r="E39" s="367"/>
      <c r="F39" s="367"/>
      <c r="G39" s="367"/>
      <c r="H39" s="367"/>
      <c r="I39" s="367"/>
      <c r="J39" s="367"/>
      <c r="K39" s="367"/>
      <c r="L39" s="367"/>
      <c r="M39" s="367"/>
      <c r="N39" s="367"/>
      <c r="O39" s="367"/>
      <c r="P39" s="367"/>
      <c r="Q39" s="367"/>
      <c r="R39" s="367"/>
      <c r="S39" s="367"/>
      <c r="T39" s="367"/>
      <c r="U39" s="367"/>
      <c r="V39" s="367"/>
      <c r="W39" s="367"/>
      <c r="X39" s="367"/>
      <c r="Y39" s="64"/>
    </row>
    <row r="40" spans="1:25" ht="12" hidden="1" customHeight="1">
      <c r="A40" s="60"/>
      <c r="B40" s="65"/>
      <c r="C40" s="66"/>
      <c r="D40" s="61"/>
      <c r="E40" s="368"/>
      <c r="F40" s="368"/>
      <c r="G40" s="368"/>
      <c r="H40" s="368"/>
      <c r="I40" s="368"/>
      <c r="J40" s="368"/>
      <c r="K40" s="368"/>
      <c r="L40" s="368"/>
      <c r="M40" s="368"/>
      <c r="N40" s="368"/>
      <c r="O40" s="368"/>
      <c r="P40" s="368"/>
      <c r="Q40" s="368"/>
      <c r="R40" s="368"/>
      <c r="S40" s="368"/>
      <c r="T40" s="368"/>
      <c r="U40" s="368"/>
      <c r="V40" s="368"/>
      <c r="W40" s="368"/>
      <c r="X40" s="368"/>
      <c r="Y40" s="64"/>
    </row>
    <row r="41" spans="1:25" ht="38.25" hidden="1" customHeight="1">
      <c r="A41" s="60"/>
      <c r="B41" s="65"/>
      <c r="C41" s="66"/>
      <c r="D41" s="61"/>
      <c r="E41" s="367"/>
      <c r="F41" s="367"/>
      <c r="G41" s="367"/>
      <c r="H41" s="367"/>
      <c r="I41" s="367"/>
      <c r="J41" s="367"/>
      <c r="K41" s="367"/>
      <c r="L41" s="367"/>
      <c r="M41" s="367"/>
      <c r="N41" s="367"/>
      <c r="O41" s="367"/>
      <c r="P41" s="367"/>
      <c r="Q41" s="367"/>
      <c r="R41" s="367"/>
      <c r="S41" s="367"/>
      <c r="T41" s="367"/>
      <c r="U41" s="367"/>
      <c r="V41" s="367"/>
      <c r="W41" s="367"/>
      <c r="X41" s="367"/>
      <c r="Y41" s="64"/>
    </row>
    <row r="42" spans="1:25" ht="15" hidden="1">
      <c r="A42" s="60"/>
      <c r="B42" s="65"/>
      <c r="C42" s="66"/>
      <c r="D42" s="61"/>
      <c r="E42" s="367"/>
      <c r="F42" s="367"/>
      <c r="G42" s="367"/>
      <c r="H42" s="367"/>
      <c r="I42" s="367"/>
      <c r="J42" s="367"/>
      <c r="K42" s="367"/>
      <c r="L42" s="367"/>
      <c r="M42" s="367"/>
      <c r="N42" s="367"/>
      <c r="O42" s="367"/>
      <c r="P42" s="367"/>
      <c r="Q42" s="367"/>
      <c r="R42" s="367"/>
      <c r="S42" s="367"/>
      <c r="T42" s="367"/>
      <c r="U42" s="367"/>
      <c r="V42" s="367"/>
      <c r="W42" s="367"/>
      <c r="X42" s="367"/>
      <c r="Y42" s="64"/>
    </row>
    <row r="43" spans="1:25" ht="15" hidden="1">
      <c r="A43" s="60"/>
      <c r="B43" s="65"/>
      <c r="C43" s="66"/>
      <c r="D43" s="61"/>
      <c r="E43" s="367"/>
      <c r="F43" s="367"/>
      <c r="G43" s="367"/>
      <c r="H43" s="367"/>
      <c r="I43" s="367"/>
      <c r="J43" s="367"/>
      <c r="K43" s="367"/>
      <c r="L43" s="367"/>
      <c r="M43" s="367"/>
      <c r="N43" s="367"/>
      <c r="O43" s="367"/>
      <c r="P43" s="367"/>
      <c r="Q43" s="367"/>
      <c r="R43" s="367"/>
      <c r="S43" s="367"/>
      <c r="T43" s="367"/>
      <c r="U43" s="367"/>
      <c r="V43" s="367"/>
      <c r="W43" s="367"/>
      <c r="X43" s="367"/>
      <c r="Y43" s="64"/>
    </row>
    <row r="44" spans="1:25" ht="33.75" hidden="1" customHeight="1">
      <c r="A44" s="60"/>
      <c r="B44" s="65"/>
      <c r="C44" s="66"/>
      <c r="D44" s="68"/>
      <c r="E44" s="367"/>
      <c r="F44" s="367"/>
      <c r="G44" s="367"/>
      <c r="H44" s="367"/>
      <c r="I44" s="367"/>
      <c r="J44" s="367"/>
      <c r="K44" s="367"/>
      <c r="L44" s="367"/>
      <c r="M44" s="367"/>
      <c r="N44" s="367"/>
      <c r="O44" s="367"/>
      <c r="P44" s="367"/>
      <c r="Q44" s="367"/>
      <c r="R44" s="367"/>
      <c r="S44" s="367"/>
      <c r="T44" s="367"/>
      <c r="U44" s="367"/>
      <c r="V44" s="367"/>
      <c r="W44" s="367"/>
      <c r="X44" s="367"/>
      <c r="Y44" s="64"/>
    </row>
    <row r="45" spans="1:25" ht="15" hidden="1">
      <c r="A45" s="60"/>
      <c r="B45" s="65"/>
      <c r="C45" s="66"/>
      <c r="D45" s="68"/>
      <c r="E45" s="367"/>
      <c r="F45" s="367"/>
      <c r="G45" s="367"/>
      <c r="H45" s="367"/>
      <c r="I45" s="367"/>
      <c r="J45" s="367"/>
      <c r="K45" s="367"/>
      <c r="L45" s="367"/>
      <c r="M45" s="367"/>
      <c r="N45" s="367"/>
      <c r="O45" s="367"/>
      <c r="P45" s="367"/>
      <c r="Q45" s="367"/>
      <c r="R45" s="367"/>
      <c r="S45" s="367"/>
      <c r="T45" s="367"/>
      <c r="U45" s="367"/>
      <c r="V45" s="367"/>
      <c r="W45" s="367"/>
      <c r="X45" s="367"/>
      <c r="Y45" s="64"/>
    </row>
    <row r="46" spans="1:25" ht="24" hidden="1" customHeight="1">
      <c r="A46" s="60"/>
      <c r="B46" s="65"/>
      <c r="C46" s="66"/>
      <c r="D46" s="61"/>
      <c r="E46" s="363" t="s">
        <v>176</v>
      </c>
      <c r="F46" s="363"/>
      <c r="G46" s="363"/>
      <c r="H46" s="363"/>
      <c r="I46" s="363"/>
      <c r="J46" s="363"/>
      <c r="K46" s="363"/>
      <c r="L46" s="363"/>
      <c r="M46" s="363"/>
      <c r="N46" s="363"/>
      <c r="O46" s="363"/>
      <c r="P46" s="363"/>
      <c r="Q46" s="363"/>
      <c r="R46" s="363"/>
      <c r="S46" s="363"/>
      <c r="T46" s="363"/>
      <c r="U46" s="363"/>
      <c r="V46" s="363"/>
      <c r="W46" s="363"/>
      <c r="X46" s="363"/>
      <c r="Y46" s="64"/>
    </row>
    <row r="47" spans="1:25" ht="37.5" hidden="1" customHeight="1">
      <c r="A47" s="60"/>
      <c r="B47" s="65"/>
      <c r="C47" s="66"/>
      <c r="D47" s="61"/>
      <c r="E47" s="363"/>
      <c r="F47" s="363"/>
      <c r="G47" s="363"/>
      <c r="H47" s="363"/>
      <c r="I47" s="363"/>
      <c r="J47" s="363"/>
      <c r="K47" s="363"/>
      <c r="L47" s="363"/>
      <c r="M47" s="363"/>
      <c r="N47" s="363"/>
      <c r="O47" s="363"/>
      <c r="P47" s="363"/>
      <c r="Q47" s="363"/>
      <c r="R47" s="363"/>
      <c r="S47" s="363"/>
      <c r="T47" s="363"/>
      <c r="U47" s="363"/>
      <c r="V47" s="363"/>
      <c r="W47" s="363"/>
      <c r="X47" s="363"/>
      <c r="Y47" s="64"/>
    </row>
    <row r="48" spans="1:25" ht="24" hidden="1" customHeight="1">
      <c r="A48" s="60"/>
      <c r="B48" s="65"/>
      <c r="C48" s="66"/>
      <c r="D48" s="61"/>
      <c r="E48" s="363"/>
      <c r="F48" s="363"/>
      <c r="G48" s="363"/>
      <c r="H48" s="363"/>
      <c r="I48" s="363"/>
      <c r="J48" s="363"/>
      <c r="K48" s="363"/>
      <c r="L48" s="363"/>
      <c r="M48" s="363"/>
      <c r="N48" s="363"/>
      <c r="O48" s="363"/>
      <c r="P48" s="363"/>
      <c r="Q48" s="363"/>
      <c r="R48" s="363"/>
      <c r="S48" s="363"/>
      <c r="T48" s="363"/>
      <c r="U48" s="363"/>
      <c r="V48" s="363"/>
      <c r="W48" s="363"/>
      <c r="X48" s="363"/>
      <c r="Y48" s="64"/>
    </row>
    <row r="49" spans="1:25" ht="51" hidden="1" customHeight="1">
      <c r="A49" s="60"/>
      <c r="B49" s="65"/>
      <c r="C49" s="66"/>
      <c r="D49" s="61"/>
      <c r="E49" s="363"/>
      <c r="F49" s="363"/>
      <c r="G49" s="363"/>
      <c r="H49" s="363"/>
      <c r="I49" s="363"/>
      <c r="J49" s="363"/>
      <c r="K49" s="363"/>
      <c r="L49" s="363"/>
      <c r="M49" s="363"/>
      <c r="N49" s="363"/>
      <c r="O49" s="363"/>
      <c r="P49" s="363"/>
      <c r="Q49" s="363"/>
      <c r="R49" s="363"/>
      <c r="S49" s="363"/>
      <c r="T49" s="363"/>
      <c r="U49" s="363"/>
      <c r="V49" s="363"/>
      <c r="W49" s="363"/>
      <c r="X49" s="363"/>
      <c r="Y49" s="64"/>
    </row>
    <row r="50" spans="1:25" ht="15" hidden="1">
      <c r="A50" s="60"/>
      <c r="B50" s="65"/>
      <c r="C50" s="66"/>
      <c r="D50" s="61"/>
      <c r="E50" s="363"/>
      <c r="F50" s="363"/>
      <c r="G50" s="363"/>
      <c r="H50" s="363"/>
      <c r="I50" s="363"/>
      <c r="J50" s="363"/>
      <c r="K50" s="363"/>
      <c r="L50" s="363"/>
      <c r="M50" s="363"/>
      <c r="N50" s="363"/>
      <c r="O50" s="363"/>
      <c r="P50" s="363"/>
      <c r="Q50" s="363"/>
      <c r="R50" s="363"/>
      <c r="S50" s="363"/>
      <c r="T50" s="363"/>
      <c r="U50" s="363"/>
      <c r="V50" s="363"/>
      <c r="W50" s="363"/>
      <c r="X50" s="363"/>
      <c r="Y50" s="64"/>
    </row>
    <row r="51" spans="1:25" ht="15" hidden="1">
      <c r="A51" s="60"/>
      <c r="B51" s="65"/>
      <c r="C51" s="66"/>
      <c r="D51" s="61"/>
      <c r="E51" s="363"/>
      <c r="F51" s="363"/>
      <c r="G51" s="363"/>
      <c r="H51" s="363"/>
      <c r="I51" s="363"/>
      <c r="J51" s="363"/>
      <c r="K51" s="363"/>
      <c r="L51" s="363"/>
      <c r="M51" s="363"/>
      <c r="N51" s="363"/>
      <c r="O51" s="363"/>
      <c r="P51" s="363"/>
      <c r="Q51" s="363"/>
      <c r="R51" s="363"/>
      <c r="S51" s="363"/>
      <c r="T51" s="363"/>
      <c r="U51" s="363"/>
      <c r="V51" s="363"/>
      <c r="W51" s="363"/>
      <c r="X51" s="363"/>
      <c r="Y51" s="64"/>
    </row>
    <row r="52" spans="1:25" ht="15" hidden="1">
      <c r="A52" s="60"/>
      <c r="B52" s="65"/>
      <c r="C52" s="66"/>
      <c r="D52" s="61"/>
      <c r="E52" s="363"/>
      <c r="F52" s="363"/>
      <c r="G52" s="363"/>
      <c r="H52" s="363"/>
      <c r="I52" s="363"/>
      <c r="J52" s="363"/>
      <c r="K52" s="363"/>
      <c r="L52" s="363"/>
      <c r="M52" s="363"/>
      <c r="N52" s="363"/>
      <c r="O52" s="363"/>
      <c r="P52" s="363"/>
      <c r="Q52" s="363"/>
      <c r="R52" s="363"/>
      <c r="S52" s="363"/>
      <c r="T52" s="363"/>
      <c r="U52" s="363"/>
      <c r="V52" s="363"/>
      <c r="W52" s="363"/>
      <c r="X52" s="363"/>
      <c r="Y52" s="64"/>
    </row>
    <row r="53" spans="1:25" ht="15" hidden="1">
      <c r="A53" s="60"/>
      <c r="B53" s="65"/>
      <c r="C53" s="66"/>
      <c r="D53" s="61"/>
      <c r="E53" s="363"/>
      <c r="F53" s="363"/>
      <c r="G53" s="363"/>
      <c r="H53" s="363"/>
      <c r="I53" s="363"/>
      <c r="J53" s="363"/>
      <c r="K53" s="363"/>
      <c r="L53" s="363"/>
      <c r="M53" s="363"/>
      <c r="N53" s="363"/>
      <c r="O53" s="363"/>
      <c r="P53" s="363"/>
      <c r="Q53" s="363"/>
      <c r="R53" s="363"/>
      <c r="S53" s="363"/>
      <c r="T53" s="363"/>
      <c r="U53" s="363"/>
      <c r="V53" s="363"/>
      <c r="W53" s="363"/>
      <c r="X53" s="363"/>
      <c r="Y53" s="64"/>
    </row>
    <row r="54" spans="1:25" ht="15" hidden="1">
      <c r="A54" s="60"/>
      <c r="B54" s="65"/>
      <c r="C54" s="66"/>
      <c r="D54" s="61"/>
      <c r="E54" s="363"/>
      <c r="F54" s="363"/>
      <c r="G54" s="363"/>
      <c r="H54" s="363"/>
      <c r="I54" s="363"/>
      <c r="J54" s="363"/>
      <c r="K54" s="363"/>
      <c r="L54" s="363"/>
      <c r="M54" s="363"/>
      <c r="N54" s="363"/>
      <c r="O54" s="363"/>
      <c r="P54" s="363"/>
      <c r="Q54" s="363"/>
      <c r="R54" s="363"/>
      <c r="S54" s="363"/>
      <c r="T54" s="363"/>
      <c r="U54" s="363"/>
      <c r="V54" s="363"/>
      <c r="W54" s="363"/>
      <c r="X54" s="363"/>
      <c r="Y54" s="64"/>
    </row>
    <row r="55" spans="1:25" ht="15" hidden="1">
      <c r="A55" s="60"/>
      <c r="B55" s="65"/>
      <c r="C55" s="66"/>
      <c r="D55" s="61"/>
      <c r="E55" s="363"/>
      <c r="F55" s="363"/>
      <c r="G55" s="363"/>
      <c r="H55" s="363"/>
      <c r="I55" s="363"/>
      <c r="J55" s="363"/>
      <c r="K55" s="363"/>
      <c r="L55" s="363"/>
      <c r="M55" s="363"/>
      <c r="N55" s="363"/>
      <c r="O55" s="363"/>
      <c r="P55" s="363"/>
      <c r="Q55" s="363"/>
      <c r="R55" s="363"/>
      <c r="S55" s="363"/>
      <c r="T55" s="363"/>
      <c r="U55" s="363"/>
      <c r="V55" s="363"/>
      <c r="W55" s="363"/>
      <c r="X55" s="363"/>
      <c r="Y55" s="64"/>
    </row>
    <row r="56" spans="1:25" ht="25.5" hidden="1" customHeight="1">
      <c r="A56" s="60"/>
      <c r="B56" s="65"/>
      <c r="C56" s="66"/>
      <c r="D56" s="68"/>
      <c r="E56" s="363"/>
      <c r="F56" s="363"/>
      <c r="G56" s="363"/>
      <c r="H56" s="363"/>
      <c r="I56" s="363"/>
      <c r="J56" s="363"/>
      <c r="K56" s="363"/>
      <c r="L56" s="363"/>
      <c r="M56" s="363"/>
      <c r="N56" s="363"/>
      <c r="O56" s="363"/>
      <c r="P56" s="363"/>
      <c r="Q56" s="363"/>
      <c r="R56" s="363"/>
      <c r="S56" s="363"/>
      <c r="T56" s="363"/>
      <c r="U56" s="363"/>
      <c r="V56" s="363"/>
      <c r="W56" s="363"/>
      <c r="X56" s="363"/>
      <c r="Y56" s="64"/>
    </row>
    <row r="57" spans="1:25" ht="15" hidden="1">
      <c r="A57" s="60"/>
      <c r="B57" s="65"/>
      <c r="C57" s="66"/>
      <c r="D57" s="68"/>
      <c r="E57" s="363"/>
      <c r="F57" s="363"/>
      <c r="G57" s="363"/>
      <c r="H57" s="363"/>
      <c r="I57" s="363"/>
      <c r="J57" s="363"/>
      <c r="K57" s="363"/>
      <c r="L57" s="363"/>
      <c r="M57" s="363"/>
      <c r="N57" s="363"/>
      <c r="O57" s="363"/>
      <c r="P57" s="363"/>
      <c r="Q57" s="363"/>
      <c r="R57" s="363"/>
      <c r="S57" s="363"/>
      <c r="T57" s="363"/>
      <c r="U57" s="363"/>
      <c r="V57" s="363"/>
      <c r="W57" s="363"/>
      <c r="X57" s="363"/>
      <c r="Y57" s="64"/>
    </row>
    <row r="58" spans="1:25" ht="15" hidden="1" customHeight="1">
      <c r="A58" s="60"/>
      <c r="B58" s="65"/>
      <c r="C58" s="66"/>
      <c r="D58" s="61"/>
      <c r="E58" s="377" t="s">
        <v>235</v>
      </c>
      <c r="F58" s="377"/>
      <c r="G58" s="377"/>
      <c r="H58" s="377"/>
      <c r="I58" s="377"/>
      <c r="J58" s="377"/>
      <c r="K58" s="374" t="s">
        <v>236</v>
      </c>
      <c r="L58" s="374"/>
      <c r="M58" s="374"/>
      <c r="N58" s="374"/>
      <c r="O58" s="374"/>
      <c r="P58" s="374"/>
      <c r="Q58" s="374"/>
      <c r="R58" s="374"/>
      <c r="S58" s="374"/>
      <c r="T58" s="374"/>
      <c r="U58" s="374"/>
      <c r="V58" s="374"/>
      <c r="W58" s="374"/>
      <c r="X58" s="374"/>
      <c r="Y58" s="64"/>
    </row>
    <row r="59" spans="1:25" ht="15" hidden="1" customHeight="1">
      <c r="A59" s="60"/>
      <c r="B59" s="65"/>
      <c r="C59" s="66"/>
      <c r="D59" s="61"/>
      <c r="E59" s="355" t="s">
        <v>118</v>
      </c>
      <c r="F59" s="355"/>
      <c r="G59" s="355"/>
      <c r="H59" s="355"/>
      <c r="I59" s="355"/>
      <c r="J59" s="355"/>
      <c r="K59" s="374" t="s">
        <v>237</v>
      </c>
      <c r="L59" s="374"/>
      <c r="M59" s="374"/>
      <c r="N59" s="374"/>
      <c r="O59" s="374"/>
      <c r="P59" s="374"/>
      <c r="Q59" s="374"/>
      <c r="R59" s="374"/>
      <c r="S59" s="374"/>
      <c r="T59" s="374"/>
      <c r="U59" s="374"/>
      <c r="V59" s="374"/>
      <c r="W59" s="374"/>
      <c r="X59" s="374"/>
      <c r="Y59" s="64"/>
    </row>
    <row r="60" spans="1:25" ht="15" hidden="1" customHeight="1">
      <c r="A60" s="60"/>
      <c r="B60" s="65"/>
      <c r="C60" s="66"/>
      <c r="D60" s="61"/>
      <c r="E60" s="369"/>
      <c r="F60" s="369"/>
      <c r="G60" s="369"/>
      <c r="H60" s="370"/>
      <c r="I60" s="370"/>
      <c r="J60" s="370"/>
      <c r="K60" s="370"/>
      <c r="L60" s="370"/>
      <c r="M60" s="370"/>
      <c r="N60" s="370"/>
      <c r="O60" s="370"/>
      <c r="P60" s="370"/>
      <c r="Q60" s="370"/>
      <c r="R60" s="370"/>
      <c r="S60" s="370"/>
      <c r="T60" s="370"/>
      <c r="U60" s="370"/>
      <c r="V60" s="370"/>
      <c r="W60" s="370"/>
      <c r="X60" s="370"/>
      <c r="Y60" s="64"/>
    </row>
    <row r="61" spans="1:25" ht="15" hidden="1">
      <c r="A61" s="60"/>
      <c r="B61" s="65"/>
      <c r="C61" s="66"/>
      <c r="D61" s="61"/>
      <c r="E61" s="76"/>
      <c r="F61" s="75"/>
      <c r="G61" s="77"/>
      <c r="H61" s="350"/>
      <c r="I61" s="350"/>
      <c r="J61" s="350"/>
      <c r="K61" s="350"/>
      <c r="L61" s="350"/>
      <c r="M61" s="350"/>
      <c r="N61" s="350"/>
      <c r="O61" s="350"/>
      <c r="P61" s="350"/>
      <c r="Q61" s="350"/>
      <c r="R61" s="350"/>
      <c r="S61" s="350"/>
      <c r="T61" s="350"/>
      <c r="U61" s="350"/>
      <c r="V61" s="350"/>
      <c r="W61" s="350"/>
      <c r="X61" s="350"/>
      <c r="Y61" s="64"/>
    </row>
    <row r="62" spans="1:25" ht="27.75" hidden="1" customHeight="1">
      <c r="A62" s="60"/>
      <c r="B62" s="65"/>
      <c r="C62" s="66"/>
      <c r="D62" s="61"/>
      <c r="E62" s="63"/>
      <c r="F62" s="63"/>
      <c r="G62" s="63"/>
      <c r="H62" s="63"/>
      <c r="I62" s="63"/>
      <c r="J62" s="63"/>
      <c r="K62" s="63"/>
      <c r="L62" s="63"/>
      <c r="M62" s="63"/>
      <c r="N62" s="63"/>
      <c r="O62" s="63"/>
      <c r="P62" s="63"/>
      <c r="Q62" s="63"/>
      <c r="R62" s="63"/>
      <c r="S62" s="63"/>
      <c r="T62" s="63"/>
      <c r="U62" s="63"/>
      <c r="V62" s="63"/>
      <c r="W62" s="63"/>
      <c r="X62" s="63"/>
      <c r="Y62" s="64"/>
    </row>
    <row r="63" spans="1:25" ht="15" hidden="1">
      <c r="A63" s="60"/>
      <c r="B63" s="65"/>
      <c r="C63" s="66"/>
      <c r="D63" s="61"/>
      <c r="E63" s="63"/>
      <c r="F63" s="63"/>
      <c r="G63" s="63"/>
      <c r="H63" s="63"/>
      <c r="I63" s="63"/>
      <c r="J63" s="63"/>
      <c r="K63" s="63"/>
      <c r="L63" s="63"/>
      <c r="M63" s="63"/>
      <c r="N63" s="63"/>
      <c r="O63" s="63"/>
      <c r="P63" s="63"/>
      <c r="Q63" s="63"/>
      <c r="R63" s="63"/>
      <c r="S63" s="63"/>
      <c r="T63" s="63"/>
      <c r="U63" s="63"/>
      <c r="V63" s="63"/>
      <c r="W63" s="63"/>
      <c r="X63" s="63"/>
      <c r="Y63" s="64"/>
    </row>
    <row r="64" spans="1:25" ht="15" hidden="1">
      <c r="A64" s="60"/>
      <c r="B64" s="65"/>
      <c r="C64" s="66"/>
      <c r="D64" s="61"/>
      <c r="E64" s="63"/>
      <c r="F64" s="63"/>
      <c r="G64" s="63"/>
      <c r="H64" s="63"/>
      <c r="I64" s="63"/>
      <c r="J64" s="63"/>
      <c r="K64" s="63"/>
      <c r="L64" s="63"/>
      <c r="M64" s="63"/>
      <c r="N64" s="63"/>
      <c r="O64" s="63"/>
      <c r="P64" s="63"/>
      <c r="Q64" s="63"/>
      <c r="R64" s="63"/>
      <c r="S64" s="63"/>
      <c r="T64" s="63"/>
      <c r="U64" s="63"/>
      <c r="V64" s="63"/>
      <c r="W64" s="63"/>
      <c r="X64" s="63"/>
      <c r="Y64" s="64"/>
    </row>
    <row r="65" spans="1:25" ht="15" hidden="1">
      <c r="A65" s="60"/>
      <c r="B65" s="65"/>
      <c r="C65" s="66"/>
      <c r="D65" s="61"/>
      <c r="E65" s="63"/>
      <c r="F65" s="63"/>
      <c r="G65" s="63"/>
      <c r="H65" s="63"/>
      <c r="I65" s="63"/>
      <c r="J65" s="63"/>
      <c r="K65" s="63"/>
      <c r="L65" s="63"/>
      <c r="M65" s="63"/>
      <c r="N65" s="63"/>
      <c r="O65" s="63"/>
      <c r="P65" s="63"/>
      <c r="Q65" s="63"/>
      <c r="R65" s="63"/>
      <c r="S65" s="63"/>
      <c r="T65" s="63"/>
      <c r="U65" s="63"/>
      <c r="V65" s="63"/>
      <c r="W65" s="63"/>
      <c r="X65" s="63"/>
      <c r="Y65" s="64"/>
    </row>
    <row r="66" spans="1:25" ht="15" hidden="1">
      <c r="A66" s="60"/>
      <c r="B66" s="65"/>
      <c r="C66" s="66"/>
      <c r="D66" s="61"/>
      <c r="E66" s="63"/>
      <c r="F66" s="63"/>
      <c r="G66" s="63"/>
      <c r="H66" s="63"/>
      <c r="I66" s="63"/>
      <c r="J66" s="63"/>
      <c r="K66" s="63"/>
      <c r="L66" s="63"/>
      <c r="M66" s="63"/>
      <c r="N66" s="63"/>
      <c r="O66" s="63"/>
      <c r="P66" s="63"/>
      <c r="Q66" s="63"/>
      <c r="R66" s="63"/>
      <c r="S66" s="63"/>
      <c r="T66" s="63"/>
      <c r="U66" s="63"/>
      <c r="V66" s="63"/>
      <c r="W66" s="63"/>
      <c r="X66" s="63"/>
      <c r="Y66" s="64"/>
    </row>
    <row r="67" spans="1:25" ht="15" hidden="1">
      <c r="A67" s="60"/>
      <c r="B67" s="65"/>
      <c r="C67" s="66"/>
      <c r="D67" s="61"/>
      <c r="E67" s="63"/>
      <c r="F67" s="63"/>
      <c r="G67" s="63"/>
      <c r="H67" s="63"/>
      <c r="I67" s="63"/>
      <c r="J67" s="63"/>
      <c r="K67" s="63"/>
      <c r="L67" s="63"/>
      <c r="M67" s="63"/>
      <c r="N67" s="63"/>
      <c r="O67" s="63"/>
      <c r="P67" s="63"/>
      <c r="Q67" s="63"/>
      <c r="R67" s="63"/>
      <c r="S67" s="63"/>
      <c r="T67" s="63"/>
      <c r="U67" s="63"/>
      <c r="V67" s="63"/>
      <c r="W67" s="63"/>
      <c r="X67" s="63"/>
      <c r="Y67" s="64"/>
    </row>
    <row r="68" spans="1:25" ht="89.25" hidden="1" customHeight="1">
      <c r="A68" s="60"/>
      <c r="B68" s="65"/>
      <c r="C68" s="66"/>
      <c r="D68" s="68"/>
      <c r="E68" s="69"/>
      <c r="F68" s="69"/>
      <c r="G68" s="69"/>
      <c r="H68" s="69"/>
      <c r="I68" s="69"/>
      <c r="J68" s="69"/>
      <c r="K68" s="69"/>
      <c r="L68" s="69"/>
      <c r="M68" s="69"/>
      <c r="N68" s="69"/>
      <c r="O68" s="69"/>
      <c r="P68" s="69"/>
      <c r="Q68" s="69"/>
      <c r="R68" s="69"/>
      <c r="S68" s="69"/>
      <c r="T68" s="69"/>
      <c r="U68" s="69"/>
      <c r="V68" s="69"/>
      <c r="W68" s="69"/>
      <c r="X68" s="69"/>
      <c r="Y68" s="64"/>
    </row>
    <row r="69" spans="1:25" ht="15" hidden="1">
      <c r="A69" s="60"/>
      <c r="B69" s="65"/>
      <c r="C69" s="66"/>
      <c r="D69" s="68"/>
      <c r="E69" s="69"/>
      <c r="F69" s="69"/>
      <c r="G69" s="69"/>
      <c r="H69" s="69"/>
      <c r="I69" s="69"/>
      <c r="J69" s="69"/>
      <c r="K69" s="69"/>
      <c r="L69" s="69"/>
      <c r="M69" s="69"/>
      <c r="N69" s="69"/>
      <c r="O69" s="69"/>
      <c r="P69" s="69"/>
      <c r="Q69" s="69"/>
      <c r="R69" s="69"/>
      <c r="S69" s="69"/>
      <c r="T69" s="69"/>
      <c r="U69" s="69"/>
      <c r="V69" s="69"/>
      <c r="W69" s="69"/>
      <c r="X69" s="69"/>
      <c r="Y69" s="64"/>
    </row>
    <row r="70" spans="1:25" ht="12.75" hidden="1" customHeight="1">
      <c r="A70" s="60"/>
      <c r="B70" s="65"/>
      <c r="C70" s="66"/>
      <c r="D70" s="61"/>
      <c r="E70" s="354"/>
      <c r="F70" s="354"/>
      <c r="G70" s="354"/>
      <c r="H70" s="354"/>
      <c r="I70" s="354"/>
      <c r="J70" s="354"/>
      <c r="K70" s="354"/>
      <c r="L70" s="354"/>
      <c r="M70" s="354"/>
      <c r="N70" s="354"/>
      <c r="O70" s="354"/>
      <c r="P70" s="354"/>
      <c r="Q70" s="354"/>
      <c r="R70" s="354"/>
      <c r="S70" s="78"/>
      <c r="T70" s="78"/>
      <c r="U70" s="78"/>
      <c r="V70" s="78"/>
      <c r="W70" s="78"/>
      <c r="X70" s="78"/>
      <c r="Y70" s="64"/>
    </row>
    <row r="71" spans="1:25" ht="29.25" hidden="1" customHeight="1">
      <c r="A71" s="60"/>
      <c r="B71" s="65"/>
      <c r="C71" s="66"/>
      <c r="D71" s="61"/>
      <c r="E71" s="354" t="s">
        <v>286</v>
      </c>
      <c r="F71" s="354"/>
      <c r="G71" s="354"/>
      <c r="H71" s="354"/>
      <c r="I71" s="354"/>
      <c r="J71" s="354"/>
      <c r="K71" s="354"/>
      <c r="L71" s="354"/>
      <c r="M71" s="354"/>
      <c r="N71" s="354"/>
      <c r="O71" s="354"/>
      <c r="P71" s="354"/>
      <c r="Q71" s="354"/>
      <c r="R71" s="354"/>
      <c r="S71" s="354"/>
      <c r="T71" s="354"/>
      <c r="U71" s="354"/>
      <c r="V71" s="354"/>
      <c r="W71" s="354"/>
      <c r="X71" s="354"/>
      <c r="Y71" s="64"/>
    </row>
    <row r="72" spans="1:25" ht="27" hidden="1" customHeight="1">
      <c r="A72" s="60"/>
      <c r="B72" s="65"/>
      <c r="C72" s="66"/>
      <c r="D72" s="61"/>
      <c r="E72" s="78"/>
      <c r="F72" s="78"/>
      <c r="G72" s="78"/>
      <c r="H72" s="78"/>
      <c r="I72" s="78"/>
      <c r="J72" s="78"/>
      <c r="K72" s="78"/>
      <c r="L72" s="78"/>
      <c r="M72" s="78"/>
      <c r="N72" s="78"/>
      <c r="O72" s="78"/>
      <c r="P72" s="78"/>
      <c r="Q72" s="78"/>
      <c r="R72" s="78"/>
      <c r="S72" s="78"/>
      <c r="T72" s="78"/>
      <c r="U72" s="78"/>
      <c r="V72" s="78"/>
      <c r="W72" s="78"/>
      <c r="X72" s="78"/>
      <c r="Y72" s="64"/>
    </row>
    <row r="73" spans="1:25" ht="15" hidden="1">
      <c r="A73" s="60"/>
      <c r="B73" s="65"/>
      <c r="C73" s="66"/>
      <c r="D73" s="61"/>
      <c r="E73" s="79"/>
      <c r="F73" s="79"/>
      <c r="G73" s="79"/>
      <c r="H73" s="79"/>
      <c r="I73" s="79"/>
      <c r="J73" s="79"/>
      <c r="K73" s="79"/>
      <c r="L73" s="79"/>
      <c r="M73" s="79"/>
      <c r="N73" s="79"/>
      <c r="O73" s="79"/>
      <c r="P73" s="79"/>
      <c r="Q73" s="79"/>
      <c r="R73" s="79"/>
      <c r="S73" s="79"/>
      <c r="T73" s="79"/>
      <c r="U73" s="79"/>
      <c r="V73" s="79"/>
      <c r="W73" s="79"/>
      <c r="X73" s="79"/>
      <c r="Y73" s="64"/>
    </row>
    <row r="74" spans="1:25" ht="15" hidden="1">
      <c r="A74" s="60"/>
      <c r="B74" s="65"/>
      <c r="C74" s="66"/>
      <c r="D74" s="61"/>
      <c r="E74" s="79"/>
      <c r="F74" s="79"/>
      <c r="G74" s="79"/>
      <c r="H74" s="79"/>
      <c r="I74" s="79"/>
      <c r="J74" s="79"/>
      <c r="K74" s="79"/>
      <c r="L74" s="79"/>
      <c r="M74" s="79"/>
      <c r="N74" s="79"/>
      <c r="O74" s="79"/>
      <c r="P74" s="79"/>
      <c r="Q74" s="79"/>
      <c r="R74" s="79"/>
      <c r="S74" s="79"/>
      <c r="T74" s="79"/>
      <c r="U74" s="79"/>
      <c r="V74" s="79"/>
      <c r="W74" s="79"/>
      <c r="X74" s="79"/>
      <c r="Y74" s="64"/>
    </row>
    <row r="75" spans="1:25" ht="15" hidden="1">
      <c r="A75" s="60"/>
      <c r="B75" s="65"/>
      <c r="C75" s="66"/>
      <c r="D75" s="61"/>
      <c r="E75" s="79"/>
      <c r="F75" s="79"/>
      <c r="G75" s="79"/>
      <c r="H75" s="79"/>
      <c r="I75" s="79"/>
      <c r="J75" s="79"/>
      <c r="K75" s="79"/>
      <c r="L75" s="79"/>
      <c r="M75" s="79"/>
      <c r="N75" s="79"/>
      <c r="O75" s="79"/>
      <c r="P75" s="79"/>
      <c r="Q75" s="79"/>
      <c r="R75" s="79"/>
      <c r="S75" s="79"/>
      <c r="T75" s="79"/>
      <c r="U75" s="79"/>
      <c r="V75" s="79"/>
      <c r="W75" s="79"/>
      <c r="X75" s="79"/>
      <c r="Y75" s="64"/>
    </row>
    <row r="76" spans="1:25" ht="15" hidden="1">
      <c r="A76" s="60"/>
      <c r="B76" s="65"/>
      <c r="C76" s="66"/>
      <c r="D76" s="61"/>
      <c r="E76" s="79"/>
      <c r="F76" s="79"/>
      <c r="G76" s="79"/>
      <c r="H76" s="79"/>
      <c r="I76" s="79"/>
      <c r="J76" s="79"/>
      <c r="K76" s="79"/>
      <c r="L76" s="79"/>
      <c r="M76" s="79"/>
      <c r="N76" s="79"/>
      <c r="O76" s="79"/>
      <c r="P76" s="79"/>
      <c r="Q76" s="79"/>
      <c r="R76" s="79"/>
      <c r="S76" s="79"/>
      <c r="T76" s="79"/>
      <c r="U76" s="79"/>
      <c r="V76" s="79"/>
      <c r="W76" s="79"/>
      <c r="X76" s="79"/>
      <c r="Y76" s="64"/>
    </row>
    <row r="77" spans="1:25" ht="15" hidden="1">
      <c r="A77" s="60"/>
      <c r="B77" s="65"/>
      <c r="C77" s="66"/>
      <c r="D77" s="61"/>
      <c r="E77" s="79"/>
      <c r="F77" s="79"/>
      <c r="G77" s="79"/>
      <c r="H77" s="79"/>
      <c r="I77" s="79"/>
      <c r="J77" s="79"/>
      <c r="K77" s="79"/>
      <c r="L77" s="79"/>
      <c r="M77" s="79"/>
      <c r="N77" s="79"/>
      <c r="O77" s="79"/>
      <c r="P77" s="79"/>
      <c r="Q77" s="79"/>
      <c r="R77" s="79"/>
      <c r="S77" s="79"/>
      <c r="T77" s="79"/>
      <c r="U77" s="79"/>
      <c r="V77" s="79"/>
      <c r="W77" s="79"/>
      <c r="X77" s="79"/>
      <c r="Y77" s="64"/>
    </row>
    <row r="78" spans="1:25" ht="15" hidden="1">
      <c r="A78" s="60"/>
      <c r="B78" s="65"/>
      <c r="C78" s="66"/>
      <c r="D78" s="61"/>
      <c r="E78" s="79"/>
      <c r="F78" s="79"/>
      <c r="G78" s="79"/>
      <c r="H78" s="79"/>
      <c r="I78" s="79"/>
      <c r="J78" s="79"/>
      <c r="K78" s="79"/>
      <c r="L78" s="79"/>
      <c r="M78" s="79"/>
      <c r="N78" s="79"/>
      <c r="O78" s="79"/>
      <c r="P78" s="79"/>
      <c r="Q78" s="79"/>
      <c r="R78" s="79"/>
      <c r="S78" s="79"/>
      <c r="T78" s="79"/>
      <c r="U78" s="79"/>
      <c r="V78" s="79"/>
      <c r="W78" s="79"/>
      <c r="X78" s="79"/>
      <c r="Y78" s="64"/>
    </row>
    <row r="79" spans="1:25" ht="54" hidden="1" customHeight="1">
      <c r="A79" s="60"/>
      <c r="B79" s="65"/>
      <c r="C79" s="66"/>
      <c r="D79" s="61"/>
      <c r="E79" s="79"/>
      <c r="F79" s="79"/>
      <c r="G79" s="79"/>
      <c r="H79" s="79"/>
      <c r="I79" s="79"/>
      <c r="J79" s="79"/>
      <c r="K79" s="79"/>
      <c r="L79" s="79"/>
      <c r="M79" s="79"/>
      <c r="N79" s="79"/>
      <c r="O79" s="79"/>
      <c r="P79" s="79"/>
      <c r="Q79" s="79"/>
      <c r="R79" s="79"/>
      <c r="S79" s="79"/>
      <c r="T79" s="79"/>
      <c r="U79" s="79"/>
      <c r="V79" s="79"/>
      <c r="W79" s="79"/>
      <c r="X79" s="79"/>
      <c r="Y79" s="64"/>
    </row>
    <row r="80" spans="1:25" ht="27.75" hidden="1" customHeight="1">
      <c r="A80" s="60"/>
      <c r="B80" s="65"/>
      <c r="C80" s="66"/>
      <c r="D80" s="61"/>
      <c r="E80" s="79"/>
      <c r="F80" s="79"/>
      <c r="G80" s="79"/>
      <c r="H80" s="79"/>
      <c r="I80" s="79"/>
      <c r="J80" s="79"/>
      <c r="K80" s="79"/>
      <c r="L80" s="79"/>
      <c r="M80" s="79"/>
      <c r="N80" s="79"/>
      <c r="O80" s="79"/>
      <c r="P80" s="79"/>
      <c r="Q80" s="79"/>
      <c r="R80" s="79"/>
      <c r="S80" s="79"/>
      <c r="T80" s="79"/>
      <c r="U80" s="79"/>
      <c r="V80" s="79"/>
      <c r="W80" s="79"/>
      <c r="X80" s="79"/>
      <c r="Y80" s="64"/>
    </row>
    <row r="81" spans="1:25" ht="15" hidden="1">
      <c r="A81" s="60"/>
      <c r="B81" s="65"/>
      <c r="C81" s="66"/>
      <c r="D81" s="61"/>
      <c r="E81" s="351"/>
      <c r="F81" s="351"/>
      <c r="G81" s="351"/>
      <c r="H81" s="351"/>
      <c r="I81" s="351"/>
      <c r="J81" s="351"/>
      <c r="K81" s="351"/>
      <c r="L81" s="351"/>
      <c r="M81" s="351"/>
      <c r="N81" s="351"/>
      <c r="O81" s="351"/>
      <c r="P81" s="351"/>
      <c r="Q81" s="351"/>
      <c r="R81" s="351"/>
      <c r="S81" s="351"/>
      <c r="T81" s="351"/>
      <c r="U81" s="351"/>
      <c r="V81" s="351"/>
      <c r="W81" s="351"/>
      <c r="X81" s="351"/>
      <c r="Y81" s="64"/>
    </row>
    <row r="82" spans="1:25" ht="11.25" hidden="1" customHeight="1">
      <c r="A82" s="60"/>
      <c r="B82" s="65"/>
      <c r="C82" s="66"/>
      <c r="D82" s="61"/>
      <c r="E82" s="373"/>
      <c r="F82" s="373"/>
      <c r="G82" s="373"/>
      <c r="H82" s="373"/>
      <c r="I82" s="373"/>
      <c r="J82" s="373"/>
      <c r="K82" s="373"/>
      <c r="L82" s="373"/>
      <c r="M82" s="373"/>
      <c r="N82" s="373"/>
      <c r="O82" s="373"/>
      <c r="P82" s="373"/>
      <c r="Q82" s="373"/>
      <c r="R82" s="373"/>
      <c r="S82" s="373"/>
      <c r="T82" s="373"/>
      <c r="U82" s="373"/>
      <c r="V82" s="373"/>
      <c r="W82" s="373"/>
      <c r="X82" s="373"/>
      <c r="Y82" s="64"/>
    </row>
    <row r="83" spans="1:25" ht="15" hidden="1">
      <c r="A83" s="60"/>
      <c r="B83" s="65"/>
      <c r="C83" s="66"/>
      <c r="D83" s="61"/>
      <c r="E83" s="350"/>
      <c r="F83" s="350"/>
      <c r="G83" s="350"/>
      <c r="H83" s="371"/>
      <c r="I83" s="372"/>
      <c r="J83" s="372"/>
      <c r="K83" s="372"/>
      <c r="L83" s="372"/>
      <c r="M83" s="372"/>
      <c r="N83" s="372"/>
      <c r="O83" s="372"/>
      <c r="P83" s="372"/>
      <c r="Q83" s="372"/>
      <c r="R83" s="372"/>
      <c r="S83" s="372"/>
      <c r="T83" s="372"/>
      <c r="U83" s="372"/>
      <c r="V83" s="372"/>
      <c r="W83" s="372"/>
      <c r="X83" s="372"/>
      <c r="Y83" s="64"/>
    </row>
    <row r="84" spans="1:25" ht="15" hidden="1" customHeight="1">
      <c r="A84" s="60"/>
      <c r="B84" s="65"/>
      <c r="C84" s="66"/>
      <c r="D84" s="61"/>
      <c r="E84" s="355" t="s">
        <v>300</v>
      </c>
      <c r="F84" s="355"/>
      <c r="G84" s="355"/>
      <c r="H84" s="355"/>
      <c r="I84" s="355"/>
      <c r="J84" s="355"/>
      <c r="K84" s="374" t="s">
        <v>301</v>
      </c>
      <c r="L84" s="374"/>
      <c r="M84" s="374"/>
      <c r="N84" s="374"/>
      <c r="O84" s="374"/>
      <c r="P84" s="374"/>
      <c r="Q84" s="374"/>
      <c r="R84" s="374"/>
      <c r="S84" s="374"/>
      <c r="T84" s="374"/>
      <c r="U84" s="374"/>
      <c r="V84" s="374"/>
      <c r="W84" s="374"/>
      <c r="X84" s="374"/>
      <c r="Y84" s="64"/>
    </row>
    <row r="85" spans="1:25" ht="15" hidden="1" customHeight="1">
      <c r="A85" s="60"/>
      <c r="B85" s="65"/>
      <c r="C85" s="66"/>
      <c r="D85" s="61"/>
      <c r="E85" s="364"/>
      <c r="F85" s="364"/>
      <c r="G85" s="364"/>
      <c r="H85" s="364"/>
      <c r="I85" s="364"/>
      <c r="J85" s="364"/>
      <c r="K85" s="364"/>
      <c r="L85" s="364"/>
      <c r="M85" s="364"/>
      <c r="N85" s="364"/>
      <c r="O85" s="364"/>
      <c r="P85" s="364"/>
      <c r="Q85" s="364"/>
      <c r="R85" s="364"/>
      <c r="S85" s="364"/>
      <c r="T85" s="364"/>
      <c r="U85" s="364"/>
      <c r="V85" s="364"/>
      <c r="W85" s="364"/>
      <c r="X85" s="364"/>
      <c r="Y85" s="64"/>
    </row>
    <row r="86" spans="1:25" ht="15" hidden="1" customHeight="1">
      <c r="A86" s="60"/>
      <c r="B86" s="65"/>
      <c r="C86" s="66"/>
      <c r="D86" s="61"/>
      <c r="E86" s="364" t="s">
        <v>302</v>
      </c>
      <c r="F86" s="364"/>
      <c r="G86" s="364"/>
      <c r="H86" s="364"/>
      <c r="I86" s="364"/>
      <c r="J86" s="364"/>
      <c r="K86" s="364"/>
      <c r="L86" s="364"/>
      <c r="M86" s="364"/>
      <c r="N86" s="364"/>
      <c r="O86" s="364"/>
      <c r="P86" s="364"/>
      <c r="Q86" s="364"/>
      <c r="R86" s="364"/>
      <c r="S86" s="364"/>
      <c r="T86" s="364"/>
      <c r="U86" s="364"/>
      <c r="V86" s="364"/>
      <c r="W86" s="364"/>
      <c r="X86" s="364"/>
      <c r="Y86" s="64"/>
    </row>
    <row r="87" spans="1:25" ht="15" hidden="1" customHeight="1">
      <c r="A87" s="60"/>
      <c r="B87" s="65"/>
      <c r="C87" s="66"/>
      <c r="D87" s="61"/>
      <c r="E87" s="355" t="s">
        <v>303</v>
      </c>
      <c r="F87" s="355"/>
      <c r="G87" s="355"/>
      <c r="H87" s="355"/>
      <c r="I87" s="355"/>
      <c r="J87" s="355"/>
      <c r="K87" s="379" t="s">
        <v>341</v>
      </c>
      <c r="L87" s="379"/>
      <c r="M87" s="379"/>
      <c r="N87" s="379"/>
      <c r="O87" s="379"/>
      <c r="P87" s="379"/>
      <c r="Q87" s="379"/>
      <c r="R87" s="379"/>
      <c r="S87" s="379"/>
      <c r="T87" s="379"/>
      <c r="U87" s="379"/>
      <c r="V87" s="379"/>
      <c r="W87" s="379"/>
      <c r="X87" s="379"/>
      <c r="Y87" s="64"/>
    </row>
    <row r="88" spans="1:25" ht="15" hidden="1">
      <c r="A88" s="60"/>
      <c r="B88" s="65"/>
      <c r="C88" s="66"/>
      <c r="D88" s="61"/>
      <c r="E88" s="355" t="s">
        <v>304</v>
      </c>
      <c r="F88" s="355"/>
      <c r="G88" s="355"/>
      <c r="H88" s="355"/>
      <c r="I88" s="355"/>
      <c r="J88" s="355"/>
      <c r="K88" s="380" t="s">
        <v>342</v>
      </c>
      <c r="L88" s="380"/>
      <c r="M88" s="380"/>
      <c r="N88" s="380"/>
      <c r="O88" s="380"/>
      <c r="P88" s="380"/>
      <c r="Q88" s="380"/>
      <c r="R88" s="380"/>
      <c r="S88" s="380"/>
      <c r="T88" s="380"/>
      <c r="U88" s="380"/>
      <c r="V88" s="380"/>
      <c r="W88" s="380"/>
      <c r="X88" s="380"/>
      <c r="Y88" s="64"/>
    </row>
    <row r="89" spans="1:25" ht="15" hidden="1">
      <c r="A89" s="60"/>
      <c r="B89" s="65"/>
      <c r="C89" s="66"/>
      <c r="D89" s="61"/>
      <c r="E89" s="350"/>
      <c r="F89" s="350"/>
      <c r="G89" s="350"/>
      <c r="H89" s="356"/>
      <c r="I89" s="353"/>
      <c r="J89" s="353"/>
      <c r="K89" s="353"/>
      <c r="L89" s="353"/>
      <c r="M89" s="353"/>
      <c r="N89" s="353"/>
      <c r="O89" s="353"/>
      <c r="P89" s="353"/>
      <c r="Q89" s="353"/>
      <c r="R89" s="353"/>
      <c r="S89" s="353"/>
      <c r="T89" s="353"/>
      <c r="U89" s="353"/>
      <c r="V89" s="353"/>
      <c r="W89" s="353"/>
      <c r="X89" s="353"/>
      <c r="Y89" s="64"/>
    </row>
    <row r="90" spans="1:25" ht="15" hidden="1">
      <c r="A90" s="60"/>
      <c r="B90" s="65"/>
      <c r="C90" s="66"/>
      <c r="D90" s="61"/>
      <c r="E90" s="355" t="s">
        <v>303</v>
      </c>
      <c r="F90" s="355"/>
      <c r="G90" s="355"/>
      <c r="H90" s="355"/>
      <c r="I90" s="355"/>
      <c r="J90" s="355"/>
      <c r="K90" s="379" t="s">
        <v>343</v>
      </c>
      <c r="L90" s="379"/>
      <c r="M90" s="379"/>
      <c r="N90" s="379"/>
      <c r="O90" s="379"/>
      <c r="P90" s="379"/>
      <c r="Q90" s="379"/>
      <c r="R90" s="379"/>
      <c r="S90" s="379"/>
      <c r="T90" s="379"/>
      <c r="U90" s="379"/>
      <c r="V90" s="379"/>
      <c r="W90" s="379"/>
      <c r="X90" s="379"/>
      <c r="Y90" s="64"/>
    </row>
    <row r="91" spans="1:25" ht="15" hidden="1">
      <c r="A91" s="60"/>
      <c r="B91" s="65"/>
      <c r="C91" s="66"/>
      <c r="D91" s="61"/>
      <c r="E91" s="355" t="s">
        <v>304</v>
      </c>
      <c r="F91" s="355"/>
      <c r="G91" s="355"/>
      <c r="H91" s="355"/>
      <c r="I91" s="355"/>
      <c r="J91" s="355"/>
      <c r="K91" s="380" t="s">
        <v>344</v>
      </c>
      <c r="L91" s="380"/>
      <c r="M91" s="380"/>
      <c r="N91" s="380"/>
      <c r="O91" s="380"/>
      <c r="P91" s="380"/>
      <c r="Q91" s="380"/>
      <c r="R91" s="380"/>
      <c r="S91" s="380"/>
      <c r="T91" s="380"/>
      <c r="U91" s="380"/>
      <c r="V91" s="380"/>
      <c r="W91" s="380"/>
      <c r="X91" s="380"/>
      <c r="Y91" s="64"/>
    </row>
    <row r="92" spans="1:25" ht="15" hidden="1">
      <c r="A92" s="60"/>
      <c r="B92" s="65"/>
      <c r="C92" s="66"/>
      <c r="D92" s="61"/>
      <c r="E92" s="350"/>
      <c r="F92" s="350"/>
      <c r="G92" s="350"/>
      <c r="H92" s="356"/>
      <c r="I92" s="353"/>
      <c r="J92" s="353"/>
      <c r="K92" s="353"/>
      <c r="L92" s="353"/>
      <c r="M92" s="353"/>
      <c r="N92" s="353"/>
      <c r="O92" s="353"/>
      <c r="P92" s="353"/>
      <c r="Q92" s="353"/>
      <c r="R92" s="353"/>
      <c r="S92" s="353"/>
      <c r="T92" s="353"/>
      <c r="U92" s="353"/>
      <c r="V92" s="353"/>
      <c r="W92" s="353"/>
      <c r="X92" s="353"/>
      <c r="Y92" s="64"/>
    </row>
    <row r="93" spans="1:25" ht="15" hidden="1">
      <c r="A93" s="60"/>
      <c r="B93" s="65"/>
      <c r="C93" s="66"/>
      <c r="D93" s="61"/>
      <c r="E93" s="350"/>
      <c r="F93" s="350"/>
      <c r="G93" s="350"/>
      <c r="H93" s="353"/>
      <c r="I93" s="353"/>
      <c r="J93" s="353"/>
      <c r="K93" s="353"/>
      <c r="L93" s="353"/>
      <c r="M93" s="353"/>
      <c r="N93" s="353"/>
      <c r="O93" s="353"/>
      <c r="P93" s="353"/>
      <c r="Q93" s="353"/>
      <c r="R93" s="353"/>
      <c r="S93" s="353"/>
      <c r="T93" s="353"/>
      <c r="U93" s="353"/>
      <c r="V93" s="353"/>
      <c r="W93" s="353"/>
      <c r="X93" s="353"/>
      <c r="Y93" s="64"/>
    </row>
    <row r="94" spans="1:25" ht="15" hidden="1">
      <c r="A94" s="60"/>
      <c r="B94" s="65"/>
      <c r="C94" s="66"/>
      <c r="D94" s="61"/>
      <c r="E94" s="378"/>
      <c r="F94" s="378"/>
      <c r="G94" s="80"/>
      <c r="H94" s="352"/>
      <c r="I94" s="352"/>
      <c r="J94" s="352"/>
      <c r="K94" s="352"/>
      <c r="L94" s="352"/>
      <c r="M94" s="352"/>
      <c r="N94" s="352"/>
      <c r="O94" s="352"/>
      <c r="P94" s="352"/>
      <c r="Q94" s="352"/>
      <c r="R94" s="352"/>
      <c r="S94" s="352"/>
      <c r="T94" s="352"/>
      <c r="U94" s="352"/>
      <c r="V94" s="352"/>
      <c r="W94" s="352"/>
      <c r="X94" s="352"/>
      <c r="Y94" s="64"/>
    </row>
    <row r="95" spans="1:25" ht="15" hidden="1">
      <c r="A95" s="60"/>
      <c r="B95" s="65"/>
      <c r="C95" s="66"/>
      <c r="D95" s="61"/>
      <c r="E95" s="350"/>
      <c r="F95" s="350"/>
      <c r="G95" s="350"/>
      <c r="H95" s="356"/>
      <c r="I95" s="353"/>
      <c r="J95" s="353"/>
      <c r="K95" s="353"/>
      <c r="L95" s="353"/>
      <c r="M95" s="353"/>
      <c r="N95" s="353"/>
      <c r="O95" s="353"/>
      <c r="P95" s="353"/>
      <c r="Q95" s="353"/>
      <c r="R95" s="353"/>
      <c r="S95" s="353"/>
      <c r="T95" s="353"/>
      <c r="U95" s="353"/>
      <c r="V95" s="353"/>
      <c r="W95" s="353"/>
      <c r="X95" s="353"/>
      <c r="Y95" s="64"/>
    </row>
    <row r="96" spans="1:25" ht="15" hidden="1">
      <c r="A96" s="60"/>
      <c r="B96" s="65"/>
      <c r="C96" s="66"/>
      <c r="D96" s="61"/>
      <c r="E96" s="63"/>
      <c r="F96" s="63"/>
      <c r="G96" s="63"/>
      <c r="H96" s="63"/>
      <c r="I96" s="63"/>
      <c r="J96" s="63"/>
      <c r="K96" s="63"/>
      <c r="L96" s="63"/>
      <c r="M96" s="63"/>
      <c r="N96" s="63"/>
      <c r="O96" s="63"/>
      <c r="P96" s="63"/>
      <c r="Q96" s="63"/>
      <c r="R96" s="63"/>
      <c r="S96" s="63"/>
      <c r="T96" s="63"/>
      <c r="U96" s="63"/>
      <c r="V96" s="63"/>
      <c r="W96" s="63"/>
      <c r="X96" s="63"/>
      <c r="Y96" s="64"/>
    </row>
    <row r="97" spans="1:27" ht="15" hidden="1">
      <c r="A97" s="60"/>
      <c r="B97" s="65"/>
      <c r="C97" s="66"/>
      <c r="D97" s="61"/>
      <c r="E97" s="63"/>
      <c r="F97" s="63"/>
      <c r="G97" s="63"/>
      <c r="H97" s="63"/>
      <c r="I97" s="63"/>
      <c r="J97" s="63"/>
      <c r="K97" s="63"/>
      <c r="L97" s="63"/>
      <c r="M97" s="63"/>
      <c r="N97" s="63"/>
      <c r="O97" s="63"/>
      <c r="P97" s="63"/>
      <c r="Q97" s="63"/>
      <c r="R97" s="63"/>
      <c r="S97" s="63"/>
      <c r="T97" s="63"/>
      <c r="U97" s="63"/>
      <c r="V97" s="63"/>
      <c r="W97" s="63"/>
      <c r="X97" s="63"/>
      <c r="Y97" s="64"/>
    </row>
    <row r="98" spans="1:27" ht="27" hidden="1" customHeight="1">
      <c r="A98" s="60"/>
      <c r="B98" s="65"/>
      <c r="C98" s="66"/>
      <c r="D98" s="68"/>
      <c r="E98" s="69"/>
      <c r="F98" s="69"/>
      <c r="G98" s="69"/>
      <c r="H98" s="69"/>
      <c r="I98" s="69"/>
      <c r="J98" s="69"/>
      <c r="K98" s="69"/>
      <c r="L98" s="69"/>
      <c r="M98" s="69"/>
      <c r="N98" s="69"/>
      <c r="O98" s="69"/>
      <c r="P98" s="69"/>
      <c r="Q98" s="69"/>
      <c r="R98" s="69"/>
      <c r="S98" s="69"/>
      <c r="T98" s="69"/>
      <c r="U98" s="69"/>
      <c r="V98" s="69"/>
      <c r="W98" s="69"/>
      <c r="X98" s="69"/>
      <c r="Y98" s="64"/>
    </row>
    <row r="99" spans="1:27" ht="15" hidden="1">
      <c r="A99" s="60"/>
      <c r="B99" s="65"/>
      <c r="C99" s="66"/>
      <c r="D99" s="68"/>
      <c r="E99" s="69"/>
      <c r="F99" s="69"/>
      <c r="G99" s="69"/>
      <c r="H99" s="69"/>
      <c r="I99" s="69"/>
      <c r="J99" s="69"/>
      <c r="K99" s="69"/>
      <c r="L99" s="69"/>
      <c r="M99" s="69"/>
      <c r="N99" s="69"/>
      <c r="O99" s="69"/>
      <c r="P99" s="69"/>
      <c r="Q99" s="69"/>
      <c r="R99" s="69"/>
      <c r="S99" s="69"/>
      <c r="T99" s="69"/>
      <c r="U99" s="69"/>
      <c r="V99" s="69"/>
      <c r="W99" s="69"/>
      <c r="X99" s="69"/>
      <c r="Y99" s="64"/>
    </row>
    <row r="100" spans="1:27" ht="25.5" hidden="1" customHeight="1">
      <c r="A100" s="60"/>
      <c r="B100" s="65"/>
      <c r="C100" s="66"/>
      <c r="D100" s="61"/>
      <c r="E100" s="357" t="s">
        <v>172</v>
      </c>
      <c r="F100" s="357"/>
      <c r="G100" s="357"/>
      <c r="H100" s="357"/>
      <c r="I100" s="357"/>
      <c r="J100" s="357"/>
      <c r="K100" s="357"/>
      <c r="L100" s="357"/>
      <c r="M100" s="357"/>
      <c r="N100" s="357"/>
      <c r="O100" s="357"/>
      <c r="P100" s="357"/>
      <c r="Q100" s="357"/>
      <c r="R100" s="357"/>
      <c r="S100" s="357"/>
      <c r="T100" s="357"/>
      <c r="U100" s="357"/>
      <c r="V100" s="357"/>
      <c r="W100" s="357"/>
      <c r="X100" s="357"/>
      <c r="Y100" s="64"/>
    </row>
    <row r="101" spans="1:27" ht="15" hidden="1" customHeight="1">
      <c r="A101" s="60"/>
      <c r="B101" s="65"/>
      <c r="C101" s="66"/>
      <c r="D101" s="61"/>
      <c r="E101" s="63"/>
      <c r="F101" s="63"/>
      <c r="G101" s="63"/>
      <c r="H101" s="81"/>
      <c r="I101" s="81"/>
      <c r="J101" s="81"/>
      <c r="K101" s="81"/>
      <c r="L101" s="81"/>
      <c r="M101" s="81"/>
      <c r="N101" s="81"/>
      <c r="O101" s="82"/>
      <c r="P101" s="82"/>
      <c r="Q101" s="82"/>
      <c r="R101" s="82"/>
      <c r="S101" s="82"/>
      <c r="T101" s="82"/>
      <c r="U101" s="63"/>
      <c r="V101" s="63"/>
      <c r="W101" s="63"/>
      <c r="X101" s="63"/>
      <c r="Y101" s="64"/>
    </row>
    <row r="102" spans="1:27" ht="15" hidden="1" customHeight="1">
      <c r="A102" s="60"/>
      <c r="B102" s="65"/>
      <c r="C102" s="66"/>
      <c r="D102" s="61"/>
      <c r="E102" s="83"/>
      <c r="F102" s="349" t="s">
        <v>173</v>
      </c>
      <c r="G102" s="349"/>
      <c r="H102" s="349"/>
      <c r="I102" s="349"/>
      <c r="J102" s="349"/>
      <c r="K102" s="349"/>
      <c r="L102" s="349"/>
      <c r="M102" s="349"/>
      <c r="N102" s="349"/>
      <c r="O102" s="349"/>
      <c r="P102" s="349"/>
      <c r="Q102" s="349"/>
      <c r="R102" s="349"/>
      <c r="S102" s="349"/>
      <c r="T102" s="82"/>
      <c r="U102" s="63"/>
      <c r="V102" s="63"/>
      <c r="W102" s="63"/>
      <c r="X102" s="63"/>
      <c r="Y102" s="64"/>
      <c r="AA102" s="54" t="s">
        <v>174</v>
      </c>
    </row>
    <row r="103" spans="1:27" ht="15" hidden="1" customHeight="1">
      <c r="A103" s="60"/>
      <c r="B103" s="65"/>
      <c r="C103" s="66"/>
      <c r="D103" s="61"/>
      <c r="E103" s="63"/>
      <c r="F103" s="63"/>
      <c r="G103" s="63"/>
      <c r="H103" s="81"/>
      <c r="I103" s="81"/>
      <c r="J103" s="81"/>
      <c r="K103" s="81"/>
      <c r="L103" s="81"/>
      <c r="M103" s="81"/>
      <c r="N103" s="81"/>
      <c r="O103" s="82"/>
      <c r="P103" s="82"/>
      <c r="Q103" s="82"/>
      <c r="R103" s="82"/>
      <c r="S103" s="82"/>
      <c r="T103" s="82"/>
      <c r="U103" s="63"/>
      <c r="V103" s="63"/>
      <c r="W103" s="63"/>
      <c r="X103" s="63"/>
      <c r="Y103" s="64"/>
    </row>
    <row r="104" spans="1:27" ht="15" hidden="1">
      <c r="A104" s="60"/>
      <c r="B104" s="65"/>
      <c r="C104" s="66"/>
      <c r="D104" s="61"/>
      <c r="E104" s="63"/>
      <c r="F104" s="349" t="s">
        <v>175</v>
      </c>
      <c r="G104" s="349"/>
      <c r="H104" s="349"/>
      <c r="I104" s="349"/>
      <c r="J104" s="349"/>
      <c r="K104" s="349"/>
      <c r="L104" s="349"/>
      <c r="M104" s="349"/>
      <c r="N104" s="349"/>
      <c r="O104" s="349"/>
      <c r="P104" s="349"/>
      <c r="Q104" s="349"/>
      <c r="R104" s="349"/>
      <c r="S104" s="349"/>
      <c r="T104" s="349"/>
      <c r="U104" s="349"/>
      <c r="V104" s="349"/>
      <c r="W104" s="349"/>
      <c r="X104" s="349"/>
      <c r="Y104" s="64"/>
    </row>
    <row r="105" spans="1:27" ht="15" hidden="1">
      <c r="A105" s="60"/>
      <c r="B105" s="65"/>
      <c r="C105" s="66"/>
      <c r="D105" s="61"/>
      <c r="E105" s="63"/>
      <c r="F105" s="63"/>
      <c r="G105" s="63"/>
      <c r="H105" s="63"/>
      <c r="I105" s="63"/>
      <c r="J105" s="63"/>
      <c r="K105" s="63"/>
      <c r="L105" s="63"/>
      <c r="M105" s="63"/>
      <c r="N105" s="63"/>
      <c r="O105" s="63"/>
      <c r="P105" s="63"/>
      <c r="Q105" s="63"/>
      <c r="R105" s="63"/>
      <c r="S105" s="63"/>
      <c r="T105" s="63"/>
      <c r="U105" s="63"/>
      <c r="V105" s="63"/>
      <c r="W105" s="63"/>
      <c r="X105" s="63"/>
      <c r="Y105" s="64"/>
    </row>
    <row r="106" spans="1:27" ht="15" hidden="1">
      <c r="A106" s="60"/>
      <c r="B106" s="65"/>
      <c r="C106" s="66"/>
      <c r="D106" s="61"/>
      <c r="E106" s="63"/>
      <c r="F106" s="63"/>
      <c r="G106" s="63"/>
      <c r="H106" s="63"/>
      <c r="I106" s="63"/>
      <c r="J106" s="63"/>
      <c r="K106" s="63"/>
      <c r="L106" s="63"/>
      <c r="M106" s="63"/>
      <c r="N106" s="63"/>
      <c r="O106" s="63"/>
      <c r="P106" s="63"/>
      <c r="Q106" s="63"/>
      <c r="R106" s="63"/>
      <c r="S106" s="63"/>
      <c r="T106" s="63"/>
      <c r="U106" s="63"/>
      <c r="V106" s="63"/>
      <c r="W106" s="63"/>
      <c r="X106" s="63"/>
      <c r="Y106" s="64"/>
    </row>
    <row r="107" spans="1:27" ht="15" hidden="1">
      <c r="A107" s="60"/>
      <c r="B107" s="65"/>
      <c r="C107" s="66"/>
      <c r="D107" s="61"/>
      <c r="E107" s="63"/>
      <c r="F107" s="63"/>
      <c r="G107" s="63"/>
      <c r="H107" s="63"/>
      <c r="I107" s="63"/>
      <c r="J107" s="63"/>
      <c r="K107" s="63"/>
      <c r="L107" s="63"/>
      <c r="M107" s="63"/>
      <c r="N107" s="63"/>
      <c r="O107" s="63"/>
      <c r="P107" s="63"/>
      <c r="Q107" s="63"/>
      <c r="R107" s="63"/>
      <c r="S107" s="63"/>
      <c r="T107" s="63"/>
      <c r="U107" s="63"/>
      <c r="V107" s="63"/>
      <c r="W107" s="63"/>
      <c r="X107" s="63"/>
      <c r="Y107" s="64"/>
    </row>
    <row r="108" spans="1:27" ht="15" hidden="1">
      <c r="A108" s="60"/>
      <c r="B108" s="65"/>
      <c r="C108" s="66"/>
      <c r="D108" s="61"/>
      <c r="E108" s="63"/>
      <c r="F108" s="63"/>
      <c r="G108" s="63"/>
      <c r="H108" s="63"/>
      <c r="I108" s="63"/>
      <c r="J108" s="63"/>
      <c r="K108" s="63"/>
      <c r="L108" s="63"/>
      <c r="M108" s="63"/>
      <c r="N108" s="63"/>
      <c r="O108" s="63"/>
      <c r="P108" s="63"/>
      <c r="Q108" s="63"/>
      <c r="R108" s="63"/>
      <c r="S108" s="63"/>
      <c r="T108" s="63"/>
      <c r="U108" s="63"/>
      <c r="V108" s="63"/>
      <c r="W108" s="63"/>
      <c r="X108" s="63"/>
      <c r="Y108" s="64"/>
    </row>
    <row r="109" spans="1:27" ht="15" hidden="1">
      <c r="A109" s="60"/>
      <c r="B109" s="65"/>
      <c r="C109" s="66"/>
      <c r="D109" s="61"/>
      <c r="E109" s="63"/>
      <c r="F109" s="63"/>
      <c r="G109" s="63"/>
      <c r="H109" s="63"/>
      <c r="I109" s="63"/>
      <c r="J109" s="63"/>
      <c r="K109" s="63"/>
      <c r="L109" s="63"/>
      <c r="M109" s="63"/>
      <c r="N109" s="63"/>
      <c r="O109" s="63"/>
      <c r="P109" s="63"/>
      <c r="Q109" s="63"/>
      <c r="R109" s="63"/>
      <c r="S109" s="63"/>
      <c r="T109" s="63"/>
      <c r="U109" s="63"/>
      <c r="V109" s="63"/>
      <c r="W109" s="63"/>
      <c r="X109" s="63"/>
      <c r="Y109" s="64"/>
    </row>
    <row r="110" spans="1:27" ht="15" hidden="1">
      <c r="A110" s="60"/>
      <c r="B110" s="65"/>
      <c r="C110" s="66"/>
      <c r="D110" s="61"/>
      <c r="E110" s="63"/>
      <c r="F110" s="63"/>
      <c r="G110" s="63"/>
      <c r="H110" s="63"/>
      <c r="I110" s="63"/>
      <c r="J110" s="63"/>
      <c r="K110" s="63"/>
      <c r="L110" s="63"/>
      <c r="M110" s="63"/>
      <c r="N110" s="63"/>
      <c r="O110" s="63"/>
      <c r="P110" s="63"/>
      <c r="Q110" s="63"/>
      <c r="R110" s="63"/>
      <c r="S110" s="63"/>
      <c r="T110" s="63"/>
      <c r="U110" s="63"/>
      <c r="V110" s="63"/>
      <c r="W110" s="63"/>
      <c r="X110" s="63"/>
      <c r="Y110" s="64"/>
    </row>
    <row r="111" spans="1:27" ht="15" hidden="1">
      <c r="A111" s="60"/>
      <c r="B111" s="65"/>
      <c r="C111" s="66"/>
      <c r="D111" s="61"/>
      <c r="E111" s="63"/>
      <c r="F111" s="63"/>
      <c r="G111" s="63"/>
      <c r="H111" s="63"/>
      <c r="I111" s="63"/>
      <c r="J111" s="63"/>
      <c r="K111" s="63"/>
      <c r="L111" s="63"/>
      <c r="M111" s="63"/>
      <c r="N111" s="63"/>
      <c r="O111" s="63"/>
      <c r="P111" s="63"/>
      <c r="Q111" s="63"/>
      <c r="R111" s="63"/>
      <c r="S111" s="63"/>
      <c r="T111" s="63"/>
      <c r="U111" s="63"/>
      <c r="V111" s="63"/>
      <c r="W111" s="63"/>
      <c r="X111" s="63"/>
      <c r="Y111" s="64"/>
    </row>
    <row r="112" spans="1:27" ht="15" hidden="1">
      <c r="A112" s="60"/>
      <c r="B112" s="65"/>
      <c r="C112" s="66"/>
      <c r="D112" s="61"/>
      <c r="E112" s="63"/>
      <c r="F112" s="63"/>
      <c r="G112" s="63"/>
      <c r="H112" s="63"/>
      <c r="I112" s="63"/>
      <c r="J112" s="63"/>
      <c r="K112" s="63"/>
      <c r="L112" s="63"/>
      <c r="M112" s="63"/>
      <c r="N112" s="63"/>
      <c r="O112" s="63"/>
      <c r="P112" s="63"/>
      <c r="Q112" s="63"/>
      <c r="R112" s="63"/>
      <c r="S112" s="63"/>
      <c r="T112" s="63"/>
      <c r="U112" s="63"/>
      <c r="V112" s="63"/>
      <c r="W112" s="63"/>
      <c r="X112" s="63"/>
      <c r="Y112" s="64"/>
    </row>
    <row r="113" spans="1:25" ht="30" hidden="1" customHeight="1">
      <c r="A113" s="60"/>
      <c r="B113" s="65"/>
      <c r="C113" s="66"/>
      <c r="D113" s="61"/>
      <c r="E113" s="63"/>
      <c r="F113" s="63"/>
      <c r="G113" s="63"/>
      <c r="H113" s="63"/>
      <c r="I113" s="63"/>
      <c r="J113" s="63"/>
      <c r="K113" s="63"/>
      <c r="L113" s="63"/>
      <c r="M113" s="63"/>
      <c r="N113" s="63"/>
      <c r="O113" s="63"/>
      <c r="P113" s="63"/>
      <c r="Q113" s="63"/>
      <c r="R113" s="63"/>
      <c r="S113" s="63"/>
      <c r="T113" s="63"/>
      <c r="U113" s="63"/>
      <c r="V113" s="63"/>
      <c r="W113" s="63"/>
      <c r="X113" s="63"/>
      <c r="Y113" s="64"/>
    </row>
    <row r="114" spans="1:25" ht="31.5" hidden="1" customHeight="1">
      <c r="A114" s="60"/>
      <c r="B114" s="65"/>
      <c r="C114" s="66"/>
      <c r="D114" s="61"/>
      <c r="E114" s="63"/>
      <c r="F114" s="63"/>
      <c r="G114" s="63"/>
      <c r="H114" s="63"/>
      <c r="I114" s="63"/>
      <c r="J114" s="63"/>
      <c r="K114" s="63"/>
      <c r="L114" s="63"/>
      <c r="M114" s="63"/>
      <c r="N114" s="63"/>
      <c r="O114" s="63"/>
      <c r="P114" s="63"/>
      <c r="Q114" s="63"/>
      <c r="R114" s="63"/>
      <c r="S114" s="63"/>
      <c r="T114" s="63"/>
      <c r="U114" s="63"/>
      <c r="V114" s="63"/>
      <c r="W114" s="63"/>
      <c r="X114" s="63"/>
      <c r="Y114" s="64"/>
    </row>
    <row r="115" spans="1:25" ht="15" customHeight="1">
      <c r="A115" s="60"/>
      <c r="B115" s="84"/>
      <c r="C115" s="85"/>
      <c r="D115" s="86"/>
      <c r="E115" s="87"/>
      <c r="F115" s="87"/>
      <c r="G115" s="87"/>
      <c r="H115" s="87"/>
      <c r="I115" s="87"/>
      <c r="J115" s="87"/>
      <c r="K115" s="87"/>
      <c r="L115" s="87"/>
      <c r="M115" s="87"/>
      <c r="N115" s="87"/>
      <c r="O115" s="87"/>
      <c r="P115" s="87"/>
      <c r="Q115" s="87"/>
      <c r="R115" s="87"/>
      <c r="S115" s="87"/>
      <c r="T115" s="87"/>
      <c r="U115" s="87"/>
      <c r="V115" s="87"/>
      <c r="W115" s="87"/>
      <c r="X115" s="87"/>
      <c r="Y115" s="88"/>
    </row>
    <row r="118" spans="1:25" ht="14.25" customHeight="1">
      <c r="L118" s="126"/>
      <c r="M118" s="126"/>
      <c r="N118" s="126"/>
      <c r="O118" s="126"/>
      <c r="P118" s="126"/>
      <c r="Q118" s="126"/>
      <c r="R118" s="126"/>
      <c r="S118" s="126"/>
      <c r="T118" s="126"/>
      <c r="U118" s="126"/>
      <c r="V118" s="126"/>
      <c r="W118" s="126"/>
      <c r="X118" s="126"/>
    </row>
  </sheetData>
  <sheetProtection password="FA9C" sheet="1" objects="1" scenarios="1" formatColumns="0" formatRows="0" autoFilter="0"/>
  <dataConsolidate/>
  <mergeCells count="51">
    <mergeCell ref="E94:F94"/>
    <mergeCell ref="H89:X89"/>
    <mergeCell ref="K87:X87"/>
    <mergeCell ref="E90:J90"/>
    <mergeCell ref="K90:X90"/>
    <mergeCell ref="E92:G92"/>
    <mergeCell ref="H92:X92"/>
    <mergeCell ref="K88:X88"/>
    <mergeCell ref="E89:G89"/>
    <mergeCell ref="K91:X91"/>
    <mergeCell ref="F21:M21"/>
    <mergeCell ref="P21:X21"/>
    <mergeCell ref="K59:X59"/>
    <mergeCell ref="F22:M22"/>
    <mergeCell ref="E41:X45"/>
    <mergeCell ref="E46:X57"/>
    <mergeCell ref="K58:X58"/>
    <mergeCell ref="E58:J58"/>
    <mergeCell ref="E85:X85"/>
    <mergeCell ref="E86:X86"/>
    <mergeCell ref="E59:J59"/>
    <mergeCell ref="P22:X22"/>
    <mergeCell ref="E35:X39"/>
    <mergeCell ref="E40:X40"/>
    <mergeCell ref="E60:G60"/>
    <mergeCell ref="H60:X60"/>
    <mergeCell ref="H83:X83"/>
    <mergeCell ref="E82:X82"/>
    <mergeCell ref="K84:X84"/>
    <mergeCell ref="E71:X71"/>
    <mergeCell ref="B2:G2"/>
    <mergeCell ref="B3:C3"/>
    <mergeCell ref="B5:Y5"/>
    <mergeCell ref="E7:X13"/>
    <mergeCell ref="E14:X19"/>
    <mergeCell ref="F104:X104"/>
    <mergeCell ref="H61:X61"/>
    <mergeCell ref="E81:X81"/>
    <mergeCell ref="H94:X94"/>
    <mergeCell ref="E93:G93"/>
    <mergeCell ref="H93:X93"/>
    <mergeCell ref="E70:R70"/>
    <mergeCell ref="E87:J87"/>
    <mergeCell ref="E95:G95"/>
    <mergeCell ref="H95:X95"/>
    <mergeCell ref="F102:S102"/>
    <mergeCell ref="E84:J84"/>
    <mergeCell ref="E100:X100"/>
    <mergeCell ref="E83:G83"/>
    <mergeCell ref="E88:J88"/>
    <mergeCell ref="E91:J91"/>
  </mergeCells>
  <phoneticPr fontId="10" type="noConversion"/>
  <hyperlinks>
    <hyperlink ref="K58:X58" location="Инструкция!A1" tooltip="Обратиться за помощью" display="Обратиться за помощью"/>
    <hyperlink ref="K59:X59" location="Инструкция!A1" tooltip="Перейти" display="Перейти"/>
    <hyperlink ref="E118:X118" location="Инструкция!A1" tooltip="Руководство по загрузке документов" display="Руководство по загрузке документов"/>
    <hyperlink ref="E71:X71" location="Инструкция!A1" tooltip="Руководство по загрузке документов" display="Руководство по загрузке документов"/>
    <hyperlink ref="L84:X84" location="Инструкция!A1" display="Перейти к разделу"/>
    <hyperlink ref="K84:X84" location="Инструкция!A1" tooltip="Перейти к разделу" display="Перейти к разделу"/>
  </hyperlinks>
  <pageMargins left="0.7" right="0.7" top="0.75" bottom="0.75" header="0.3" footer="0.3"/>
  <pageSetup paperSize="9" orientation="portrait" horizontalDpi="180" verticalDpi="18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
  <sheetViews>
    <sheetView showGridLines="0" zoomScaleNormal="100" workbookViewId="0"/>
  </sheetViews>
  <sheetFormatPr defaultColWidth="9.140625" defaultRowHeight="12.75"/>
  <cols>
    <col min="1" max="16384" width="9.140625" style="168"/>
  </cols>
  <sheetData/>
  <sheetProtection formatColumns="0" formatRows="0"/>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1"/>
  <sheetViews>
    <sheetView showGridLines="0" showRowColHeaders="0" zoomScaleNormal="100" workbookViewId="0"/>
  </sheetViews>
  <sheetFormatPr defaultColWidth="9.140625" defaultRowHeight="11.25"/>
  <cols>
    <col min="1" max="1" width="30.7109375" style="11" customWidth="1"/>
    <col min="2" max="2" width="80.7109375" style="11" customWidth="1"/>
    <col min="3" max="3" width="30.7109375" style="11" customWidth="1"/>
    <col min="4" max="16384" width="9.140625" style="10"/>
  </cols>
  <sheetData>
    <row r="1" spans="1:4" ht="24" customHeight="1">
      <c r="A1" s="123" t="s">
        <v>139</v>
      </c>
      <c r="B1" s="123" t="s">
        <v>140</v>
      </c>
      <c r="C1" s="123" t="s">
        <v>141</v>
      </c>
      <c r="D1" s="9"/>
    </row>
    <row r="2" spans="1:4">
      <c r="A2" s="338">
        <v>44959.683576388888</v>
      </c>
      <c r="B2" s="11" t="s">
        <v>496</v>
      </c>
      <c r="C2" s="11" t="s">
        <v>497</v>
      </c>
    </row>
    <row r="3" spans="1:4">
      <c r="A3" s="338">
        <v>44959.683599537035</v>
      </c>
      <c r="B3" s="11" t="s">
        <v>498</v>
      </c>
      <c r="C3" s="11" t="s">
        <v>497</v>
      </c>
    </row>
    <row r="4" spans="1:4">
      <c r="A4" s="338">
        <v>44959.683738425927</v>
      </c>
      <c r="B4" s="11" t="s">
        <v>496</v>
      </c>
      <c r="C4" s="11" t="s">
        <v>497</v>
      </c>
    </row>
    <row r="5" spans="1:4">
      <c r="A5" s="338">
        <v>44959.683749999997</v>
      </c>
      <c r="B5" s="11" t="s">
        <v>498</v>
      </c>
      <c r="C5" s="11" t="s">
        <v>497</v>
      </c>
    </row>
    <row r="6" spans="1:4">
      <c r="A6" s="338">
        <v>44960.372141203705</v>
      </c>
      <c r="B6" s="11" t="s">
        <v>496</v>
      </c>
      <c r="C6" s="11" t="s">
        <v>497</v>
      </c>
    </row>
    <row r="7" spans="1:4">
      <c r="A7" s="338">
        <v>44960.372164351851</v>
      </c>
      <c r="B7" s="11" t="s">
        <v>498</v>
      </c>
      <c r="C7" s="11" t="s">
        <v>497</v>
      </c>
    </row>
    <row r="8" spans="1:4">
      <c r="A8" s="338">
        <v>44960.622025462966</v>
      </c>
      <c r="B8" s="11" t="s">
        <v>496</v>
      </c>
      <c r="C8" s="11" t="s">
        <v>497</v>
      </c>
    </row>
    <row r="9" spans="1:4">
      <c r="A9" s="338">
        <v>44960.622037037036</v>
      </c>
      <c r="B9" s="11" t="s">
        <v>498</v>
      </c>
      <c r="C9" s="11" t="s">
        <v>497</v>
      </c>
    </row>
    <row r="10" spans="1:4">
      <c r="A10" s="338">
        <v>44963.3283912037</v>
      </c>
      <c r="B10" s="11" t="s">
        <v>496</v>
      </c>
      <c r="C10" s="11" t="s">
        <v>497</v>
      </c>
    </row>
    <row r="11" spans="1:4">
      <c r="A11" s="338">
        <v>44963.328414351854</v>
      </c>
      <c r="B11" s="11" t="s">
        <v>498</v>
      </c>
      <c r="C11" s="11" t="s">
        <v>497</v>
      </c>
    </row>
    <row r="12" spans="1:4">
      <c r="A12" s="338">
        <v>44963.343935185185</v>
      </c>
      <c r="B12" s="11" t="s">
        <v>496</v>
      </c>
      <c r="C12" s="11" t="s">
        <v>497</v>
      </c>
    </row>
    <row r="13" spans="1:4">
      <c r="A13" s="338">
        <v>44963.343946759262</v>
      </c>
      <c r="B13" s="11" t="s">
        <v>498</v>
      </c>
      <c r="C13" s="11" t="s">
        <v>497</v>
      </c>
    </row>
    <row r="14" spans="1:4">
      <c r="A14" s="338">
        <v>44963.382928240739</v>
      </c>
      <c r="B14" s="11" t="s">
        <v>496</v>
      </c>
      <c r="C14" s="11" t="s">
        <v>497</v>
      </c>
    </row>
    <row r="15" spans="1:4">
      <c r="A15" s="338">
        <v>44963.382951388892</v>
      </c>
      <c r="B15" s="11" t="s">
        <v>498</v>
      </c>
      <c r="C15" s="11" t="s">
        <v>497</v>
      </c>
    </row>
    <row r="16" spans="1:4">
      <c r="A16" s="338">
        <v>44963.529062499998</v>
      </c>
      <c r="B16" s="11" t="s">
        <v>496</v>
      </c>
      <c r="C16" s="11" t="s">
        <v>497</v>
      </c>
    </row>
    <row r="17" spans="1:3">
      <c r="A17" s="338">
        <v>44963.529074074075</v>
      </c>
      <c r="B17" s="11" t="s">
        <v>498</v>
      </c>
      <c r="C17" s="11" t="s">
        <v>497</v>
      </c>
    </row>
    <row r="18" spans="1:3">
      <c r="A18" s="338">
        <v>45148.562430555554</v>
      </c>
      <c r="B18" s="11" t="s">
        <v>496</v>
      </c>
      <c r="C18" s="11" t="s">
        <v>497</v>
      </c>
    </row>
    <row r="19" spans="1:3">
      <c r="A19" s="338">
        <v>45148.562442129631</v>
      </c>
      <c r="B19" s="11" t="s">
        <v>498</v>
      </c>
      <c r="C19" s="11" t="s">
        <v>497</v>
      </c>
    </row>
    <row r="20" spans="1:3">
      <c r="A20" s="338">
        <v>45358.607928240737</v>
      </c>
      <c r="B20" s="11" t="s">
        <v>496</v>
      </c>
      <c r="C20" s="11" t="s">
        <v>497</v>
      </c>
    </row>
    <row r="21" spans="1:3">
      <c r="A21" s="338">
        <v>45358.607939814814</v>
      </c>
      <c r="B21" s="11" t="s">
        <v>498</v>
      </c>
      <c r="C21" s="11" t="s">
        <v>497</v>
      </c>
    </row>
  </sheetData>
  <sheetProtection password="FA9C" sheet="1" objects="1" scenarios="1" formatColumns="0" formatRows="0" autoFilter="0"/>
  <phoneticPr fontId="7"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0">
    <tabColor theme="3" tint="0.79998168889431442"/>
  </sheetPr>
  <dimension ref="A1:J51"/>
  <sheetViews>
    <sheetView showGridLines="0" topLeftCell="A3" zoomScaleNormal="100" workbookViewId="0">
      <pane ySplit="3" topLeftCell="A20" activePane="bottomLeft" state="frozen"/>
      <selection activeCell="D5" sqref="D5:K5"/>
      <selection pane="bottomLeft" activeCell="F42" sqref="F42"/>
    </sheetView>
  </sheetViews>
  <sheetFormatPr defaultColWidth="9.140625" defaultRowHeight="11.25"/>
  <cols>
    <col min="1" max="1" width="10.7109375" style="21" hidden="1" customWidth="1"/>
    <col min="2" max="2" width="10.7109375" style="18" hidden="1" customWidth="1"/>
    <col min="3" max="3" width="3.7109375" style="22" hidden="1" customWidth="1"/>
    <col min="4" max="4" width="3.7109375" style="26" customWidth="1"/>
    <col min="5" max="5" width="51.85546875" style="26" customWidth="1"/>
    <col min="6" max="6" width="50.7109375" style="26" customWidth="1"/>
    <col min="7" max="7" width="8.28515625" style="25" customWidth="1"/>
    <col min="8" max="16384" width="9.140625" style="26"/>
  </cols>
  <sheetData>
    <row r="1" spans="1:10" s="19" customFormat="1" ht="13.5" hidden="1" customHeight="1">
      <c r="A1" s="17"/>
      <c r="B1" s="18"/>
      <c r="G1" s="20"/>
    </row>
    <row r="2" spans="1:10" s="19" customFormat="1" ht="12" hidden="1" customHeight="1">
      <c r="A2" s="17"/>
      <c r="B2" s="18"/>
      <c r="G2" s="20"/>
    </row>
    <row r="3" spans="1:10" hidden="1"/>
    <row r="4" spans="1:10" hidden="1">
      <c r="D4" s="23"/>
      <c r="E4" s="24"/>
      <c r="F4" s="103" t="str">
        <f>version</f>
        <v>Версия 1.1</v>
      </c>
    </row>
    <row r="5" spans="1:10" ht="28.5" customHeight="1">
      <c r="D5" s="27"/>
      <c r="E5" s="381" t="str">
        <f>"Контроль за использованием инвестиционных ресурсов, включаемых в регулируемые государством цены (тарифы) в сфере теплоснабжения за " &amp; god &amp; " год"</f>
        <v>Контроль за использованием инвестиционных ресурсов, включаемых в регулируемые государством цены (тарифы) в сфере теплоснабжения за 2022 год</v>
      </c>
      <c r="F5" s="381"/>
      <c r="G5" s="28"/>
    </row>
    <row r="6" spans="1:10">
      <c r="D6" s="23"/>
      <c r="E6" s="104"/>
      <c r="F6" s="105"/>
      <c r="G6" s="28"/>
      <c r="H6" s="169"/>
      <c r="I6" s="169"/>
      <c r="J6" s="169"/>
    </row>
    <row r="7" spans="1:10" ht="19.5">
      <c r="D7" s="27"/>
      <c r="E7" s="29" t="s">
        <v>119</v>
      </c>
      <c r="F7" s="107" t="s">
        <v>109</v>
      </c>
      <c r="G7" s="106"/>
      <c r="H7" s="169"/>
      <c r="I7" s="169"/>
      <c r="J7" s="169"/>
    </row>
    <row r="8" spans="1:10" ht="3.75" customHeight="1">
      <c r="A8" s="30"/>
      <c r="D8" s="31"/>
      <c r="E8" s="29"/>
      <c r="F8" s="100"/>
      <c r="G8" s="32"/>
      <c r="H8" s="169"/>
      <c r="I8" s="169"/>
      <c r="J8" s="169"/>
    </row>
    <row r="9" spans="1:10" ht="19.5">
      <c r="D9" s="27"/>
      <c r="E9" s="247" t="s">
        <v>120</v>
      </c>
      <c r="F9" s="109">
        <v>2022</v>
      </c>
      <c r="G9" s="108" t="s">
        <v>285</v>
      </c>
      <c r="H9" s="169"/>
      <c r="I9" s="169"/>
      <c r="J9" s="169"/>
    </row>
    <row r="10" spans="1:10" ht="19.5">
      <c r="B10" s="18">
        <v>1</v>
      </c>
      <c r="C10" s="22">
        <v>1</v>
      </c>
      <c r="D10" s="27"/>
      <c r="E10" s="117" t="s">
        <v>375</v>
      </c>
      <c r="F10" s="239" t="s">
        <v>377</v>
      </c>
      <c r="G10" s="108"/>
      <c r="H10" s="169"/>
      <c r="I10" s="169"/>
      <c r="J10" s="169"/>
    </row>
    <row r="11" spans="1:10" ht="19.5">
      <c r="D11" s="27"/>
      <c r="E11" s="249" t="s">
        <v>400</v>
      </c>
      <c r="F11" s="181" t="str">
        <f>IF(condition_date="","",VLOOKUP(condition_date,TEHSHEET!H2:I13,2,0))</f>
        <v>12 месяцев</v>
      </c>
      <c r="G11" s="332">
        <f>IF(condition_date="",0,VLOOKUP(condition_date,TEHSHEET!H2:J13,3,0))</f>
        <v>12</v>
      </c>
      <c r="H11" s="169"/>
      <c r="I11" s="169"/>
      <c r="J11" s="169"/>
    </row>
    <row r="12" spans="1:10" ht="3.75" customHeight="1">
      <c r="A12" s="30"/>
      <c r="D12" s="31"/>
      <c r="E12" s="29"/>
      <c r="F12" s="100"/>
      <c r="G12" s="32"/>
      <c r="H12" s="169"/>
      <c r="I12" s="169"/>
      <c r="J12" s="169"/>
    </row>
    <row r="13" spans="1:10" ht="45">
      <c r="D13" s="27"/>
      <c r="E13" s="117" t="s">
        <v>248</v>
      </c>
      <c r="F13" s="342" t="s">
        <v>675</v>
      </c>
      <c r="G13" s="108"/>
      <c r="H13" s="169">
        <v>1</v>
      </c>
      <c r="I13" s="169">
        <v>31211886</v>
      </c>
      <c r="J13" s="173">
        <v>68701965</v>
      </c>
    </row>
    <row r="14" spans="1:10" ht="3.75" customHeight="1">
      <c r="C14" s="34"/>
      <c r="D14" s="31"/>
      <c r="E14" s="36"/>
      <c r="F14" s="100"/>
      <c r="G14" s="33"/>
      <c r="H14" s="169"/>
      <c r="I14" s="169"/>
      <c r="J14" s="169"/>
    </row>
    <row r="15" spans="1:10" ht="3.75" customHeight="1">
      <c r="C15" s="34"/>
      <c r="D15" s="31"/>
      <c r="E15" s="101"/>
      <c r="F15" s="102"/>
      <c r="G15" s="33"/>
      <c r="H15" s="169"/>
      <c r="I15" s="169"/>
      <c r="J15" s="169"/>
    </row>
    <row r="16" spans="1:10" ht="19.5">
      <c r="C16" s="34"/>
      <c r="D16" s="35"/>
      <c r="E16" s="36" t="s">
        <v>148</v>
      </c>
      <c r="F16" s="176" t="s">
        <v>676</v>
      </c>
      <c r="G16" s="111"/>
      <c r="H16" s="170"/>
      <c r="I16" s="169"/>
      <c r="J16" s="171"/>
    </row>
    <row r="17" spans="1:10" ht="19.5">
      <c r="C17" s="34"/>
      <c r="D17" s="35"/>
      <c r="E17" s="36" t="s">
        <v>121</v>
      </c>
      <c r="F17" s="112" t="s">
        <v>677</v>
      </c>
      <c r="G17" s="111"/>
      <c r="H17" s="170"/>
      <c r="I17" s="169"/>
      <c r="J17" s="171"/>
    </row>
    <row r="18" spans="1:10" ht="19.5">
      <c r="C18" s="34"/>
      <c r="D18" s="35"/>
      <c r="E18" s="36" t="s">
        <v>122</v>
      </c>
      <c r="F18" s="112" t="s">
        <v>678</v>
      </c>
      <c r="G18" s="111"/>
      <c r="H18" s="170"/>
      <c r="I18" s="169"/>
      <c r="J18" s="171"/>
    </row>
    <row r="19" spans="1:10" ht="19.5">
      <c r="D19" s="27"/>
      <c r="E19" s="117" t="s">
        <v>277</v>
      </c>
      <c r="F19" s="125" t="s">
        <v>535</v>
      </c>
      <c r="G19" s="108"/>
      <c r="H19" s="169"/>
      <c r="I19" s="169"/>
      <c r="J19" s="169"/>
    </row>
    <row r="20" spans="1:10" ht="3.75" customHeight="1">
      <c r="A20" s="30"/>
      <c r="D20" s="31"/>
      <c r="E20" s="29"/>
      <c r="F20" s="100"/>
      <c r="G20" s="32"/>
      <c r="H20" s="169"/>
      <c r="I20" s="169"/>
      <c r="J20" s="169"/>
    </row>
    <row r="21" spans="1:10" ht="19.5">
      <c r="D21" s="27"/>
      <c r="E21" s="29" t="s">
        <v>152</v>
      </c>
      <c r="F21" s="125" t="s">
        <v>556</v>
      </c>
      <c r="G21" s="108"/>
      <c r="H21" s="169"/>
      <c r="I21" s="169"/>
      <c r="J21" s="169"/>
    </row>
    <row r="22" spans="1:10" ht="19.5">
      <c r="D22" s="27"/>
      <c r="E22" s="29" t="s">
        <v>153</v>
      </c>
      <c r="F22" s="125" t="s">
        <v>557</v>
      </c>
      <c r="G22" s="108"/>
      <c r="H22" s="169"/>
      <c r="I22" s="169"/>
      <c r="J22" s="169"/>
    </row>
    <row r="23" spans="1:10" ht="3.75" customHeight="1">
      <c r="C23" s="34"/>
      <c r="D23" s="31"/>
      <c r="E23" s="36"/>
      <c r="F23" s="100"/>
      <c r="G23" s="33"/>
      <c r="H23" s="169"/>
      <c r="I23" s="169"/>
      <c r="J23" s="169"/>
    </row>
    <row r="24" spans="1:10" ht="19.5">
      <c r="D24" s="27"/>
      <c r="E24" s="117" t="s">
        <v>247</v>
      </c>
      <c r="F24" s="125" t="s">
        <v>17</v>
      </c>
      <c r="G24" s="108"/>
      <c r="H24" s="169"/>
      <c r="I24" s="169"/>
      <c r="J24" s="169"/>
    </row>
    <row r="25" spans="1:10" ht="19.5">
      <c r="C25" s="34"/>
      <c r="D25" s="35"/>
      <c r="E25" s="117" t="s">
        <v>306</v>
      </c>
      <c r="F25" s="125" t="s">
        <v>577</v>
      </c>
      <c r="G25" s="111"/>
      <c r="H25" s="172" t="s">
        <v>151</v>
      </c>
      <c r="I25" s="169"/>
      <c r="J25" s="171"/>
    </row>
    <row r="26" spans="1:10" ht="19.5">
      <c r="C26" s="34"/>
      <c r="D26" s="35"/>
      <c r="E26" s="117" t="s">
        <v>307</v>
      </c>
      <c r="F26" s="125" t="s">
        <v>578</v>
      </c>
      <c r="G26" s="111"/>
      <c r="H26" s="170"/>
      <c r="I26" s="169"/>
      <c r="J26" s="171"/>
    </row>
    <row r="27" spans="1:10" ht="20.45" customHeight="1">
      <c r="C27" s="34"/>
      <c r="D27" s="35"/>
      <c r="E27" s="117" t="s">
        <v>308</v>
      </c>
      <c r="F27" s="125" t="s">
        <v>18</v>
      </c>
      <c r="G27" s="111"/>
      <c r="H27" s="170"/>
      <c r="I27" s="169"/>
      <c r="J27" s="171"/>
    </row>
    <row r="28" spans="1:10" ht="3.75" customHeight="1">
      <c r="D28" s="27"/>
      <c r="E28" s="29"/>
      <c r="F28" s="119"/>
      <c r="G28" s="23"/>
      <c r="H28" s="169"/>
      <c r="I28" s="169"/>
      <c r="J28" s="169"/>
    </row>
    <row r="29" spans="1:10" ht="3.75" customHeight="1">
      <c r="C29" s="34"/>
      <c r="D29" s="31"/>
      <c r="E29" s="101"/>
      <c r="F29" s="102"/>
      <c r="G29" s="33"/>
      <c r="H29" s="169"/>
      <c r="I29" s="169"/>
      <c r="J29" s="169"/>
    </row>
    <row r="30" spans="1:10" ht="19.5">
      <c r="D30" s="27"/>
      <c r="E30" s="117" t="s">
        <v>268</v>
      </c>
      <c r="F30" s="158" t="s">
        <v>637</v>
      </c>
      <c r="G30" s="108"/>
      <c r="H30" s="169"/>
      <c r="I30" s="169"/>
      <c r="J30" s="169"/>
    </row>
    <row r="31" spans="1:10" ht="19.5" customHeight="1">
      <c r="D31" s="27"/>
      <c r="E31" s="117" t="s">
        <v>269</v>
      </c>
      <c r="F31" s="159" t="s">
        <v>605</v>
      </c>
      <c r="G31" s="108"/>
      <c r="H31" s="169"/>
      <c r="I31" s="169"/>
      <c r="J31" s="169"/>
    </row>
    <row r="32" spans="1:10" ht="3.75" customHeight="1">
      <c r="D32" s="27"/>
      <c r="E32" s="29"/>
      <c r="F32" s="113"/>
      <c r="G32" s="23"/>
      <c r="H32" s="169"/>
      <c r="I32" s="169"/>
      <c r="J32" s="169"/>
    </row>
    <row r="33" spans="1:10" ht="19.5" customHeight="1">
      <c r="D33" s="27"/>
      <c r="E33" s="29" t="s">
        <v>163</v>
      </c>
      <c r="F33" s="114" t="str">
        <f>CalcPeriod(date_start,date_end)</f>
        <v>3 года</v>
      </c>
      <c r="G33" s="108"/>
      <c r="H33" s="169"/>
      <c r="I33" s="169"/>
      <c r="J33" s="169"/>
    </row>
    <row r="34" spans="1:10" ht="3.75" customHeight="1">
      <c r="C34" s="34"/>
      <c r="D34" s="31"/>
      <c r="E34" s="36"/>
      <c r="F34" s="100"/>
      <c r="G34" s="33"/>
      <c r="H34" s="169"/>
      <c r="I34" s="169"/>
      <c r="J34" s="169"/>
    </row>
    <row r="35" spans="1:10" ht="3.75" customHeight="1">
      <c r="C35" s="34"/>
      <c r="D35" s="31"/>
      <c r="E35" s="101"/>
      <c r="F35" s="102"/>
      <c r="G35" s="33"/>
      <c r="H35" s="169"/>
      <c r="I35" s="169"/>
      <c r="J35" s="169"/>
    </row>
    <row r="36" spans="1:10" ht="22.5">
      <c r="D36" s="27"/>
      <c r="E36" s="117" t="s">
        <v>273</v>
      </c>
      <c r="F36" s="193" t="s">
        <v>679</v>
      </c>
      <c r="G36" s="23"/>
      <c r="H36" s="169"/>
      <c r="I36" s="169"/>
      <c r="J36" s="169"/>
    </row>
    <row r="37" spans="1:10" ht="19.5" customHeight="1">
      <c r="D37" s="27"/>
      <c r="E37" s="117" t="s">
        <v>274</v>
      </c>
      <c r="F37" s="160" t="s">
        <v>538</v>
      </c>
      <c r="G37" s="23"/>
      <c r="H37" s="169"/>
      <c r="I37" s="169"/>
      <c r="J37" s="169"/>
    </row>
    <row r="38" spans="1:10" ht="19.5" customHeight="1">
      <c r="D38" s="27"/>
      <c r="E38" s="117" t="s">
        <v>275</v>
      </c>
      <c r="F38" s="160" t="s">
        <v>680</v>
      </c>
      <c r="G38" s="23"/>
      <c r="H38" s="169"/>
      <c r="I38" s="169"/>
      <c r="J38" s="169"/>
    </row>
    <row r="39" spans="1:10" ht="19.5" customHeight="1">
      <c r="D39" s="27"/>
      <c r="E39" s="117" t="s">
        <v>276</v>
      </c>
      <c r="F39" s="174" t="s">
        <v>665</v>
      </c>
      <c r="G39" s="23"/>
      <c r="H39" s="169"/>
      <c r="I39" s="169"/>
      <c r="J39" s="169"/>
    </row>
    <row r="40" spans="1:10" ht="22.5">
      <c r="D40" s="27"/>
      <c r="E40" s="117" t="s">
        <v>233</v>
      </c>
      <c r="F40" s="175" t="s">
        <v>681</v>
      </c>
      <c r="G40" s="23"/>
      <c r="H40" s="169"/>
      <c r="I40" s="169"/>
      <c r="J40" s="169"/>
    </row>
    <row r="41" spans="1:10" ht="22.5" customHeight="1">
      <c r="D41" s="27"/>
      <c r="E41" s="117" t="s">
        <v>350</v>
      </c>
      <c r="F41" s="221" t="s">
        <v>1147</v>
      </c>
      <c r="G41" s="23"/>
      <c r="H41" s="169"/>
      <c r="I41" s="169"/>
      <c r="J41" s="169"/>
    </row>
    <row r="42" spans="1:10" ht="3.75" customHeight="1">
      <c r="C42" s="34"/>
      <c r="D42" s="31"/>
      <c r="E42" s="36"/>
      <c r="F42" s="100"/>
      <c r="G42" s="33"/>
      <c r="H42" s="169"/>
      <c r="I42" s="169"/>
      <c r="J42" s="169"/>
    </row>
    <row r="43" spans="1:10" ht="12.75" customHeight="1">
      <c r="A43" s="38"/>
      <c r="D43" s="23"/>
      <c r="E43" s="101"/>
      <c r="F43" s="102" t="s">
        <v>157</v>
      </c>
      <c r="G43" s="32"/>
      <c r="H43" s="169"/>
      <c r="I43" s="169"/>
      <c r="J43" s="169"/>
    </row>
    <row r="44" spans="1:10" ht="20.100000000000001" customHeight="1">
      <c r="A44" s="38"/>
      <c r="B44" s="39"/>
      <c r="D44" s="40"/>
      <c r="E44" s="37" t="s">
        <v>146</v>
      </c>
      <c r="F44" s="110" t="s">
        <v>682</v>
      </c>
      <c r="G44" s="115"/>
      <c r="H44" s="169"/>
      <c r="I44" s="169"/>
      <c r="J44" s="169"/>
    </row>
    <row r="45" spans="1:10" ht="20.100000000000001" customHeight="1">
      <c r="A45" s="38"/>
      <c r="B45" s="39"/>
      <c r="D45" s="40"/>
      <c r="E45" s="37" t="s">
        <v>147</v>
      </c>
      <c r="F45" s="110" t="s">
        <v>682</v>
      </c>
      <c r="G45" s="115"/>
      <c r="H45" s="169"/>
      <c r="I45" s="169"/>
      <c r="J45" s="169"/>
    </row>
    <row r="46" spans="1:10" ht="22.5">
      <c r="A46" s="38"/>
      <c r="D46" s="23"/>
      <c r="F46" s="116" t="s">
        <v>15</v>
      </c>
      <c r="G46" s="32"/>
      <c r="H46" s="169"/>
      <c r="I46" s="169"/>
      <c r="J46" s="169"/>
    </row>
    <row r="47" spans="1:10" ht="20.100000000000001" customHeight="1">
      <c r="A47" s="38"/>
      <c r="B47" s="39"/>
      <c r="D47" s="40"/>
      <c r="E47" s="37" t="s">
        <v>26</v>
      </c>
      <c r="F47" s="110" t="s">
        <v>683</v>
      </c>
      <c r="G47" s="115"/>
      <c r="H47" s="169"/>
      <c r="I47" s="169"/>
      <c r="J47" s="169"/>
    </row>
    <row r="48" spans="1:10" ht="20.100000000000001" customHeight="1">
      <c r="A48" s="38"/>
      <c r="B48" s="39"/>
      <c r="D48" s="40"/>
      <c r="E48" s="37" t="s">
        <v>28</v>
      </c>
      <c r="F48" s="110" t="s">
        <v>581</v>
      </c>
      <c r="G48" s="115"/>
      <c r="H48" s="169"/>
      <c r="I48" s="169"/>
      <c r="J48" s="169"/>
    </row>
    <row r="49" spans="1:10" ht="20.100000000000001" customHeight="1">
      <c r="A49" s="38"/>
      <c r="B49" s="39"/>
      <c r="D49" s="40"/>
      <c r="E49" s="37" t="s">
        <v>27</v>
      </c>
      <c r="F49" s="110" t="s">
        <v>684</v>
      </c>
      <c r="G49" s="115"/>
      <c r="H49" s="169"/>
      <c r="I49" s="169"/>
      <c r="J49" s="169"/>
    </row>
    <row r="50" spans="1:10" ht="20.100000000000001" customHeight="1">
      <c r="A50" s="38"/>
      <c r="B50" s="39"/>
      <c r="D50" s="40"/>
      <c r="E50" s="37" t="s">
        <v>29</v>
      </c>
      <c r="F50" s="124" t="s">
        <v>685</v>
      </c>
      <c r="G50" s="115"/>
      <c r="H50" s="169"/>
      <c r="I50" s="169"/>
      <c r="J50" s="169"/>
    </row>
    <row r="51" spans="1:10" ht="3.75" customHeight="1">
      <c r="E51" s="24"/>
      <c r="F51" s="145"/>
    </row>
  </sheetData>
  <sheetProtection formatColumns="0" formatRows="0" autoFilter="0"/>
  <dataConsolidate leftLabels="1"/>
  <mergeCells count="1">
    <mergeCell ref="E5:F5"/>
  </mergeCells>
  <phoneticPr fontId="0" type="noConversion"/>
  <dataValidations count="7">
    <dataValidation errorTitle="Внимание" error="Выберите значение из списка" prompt="Выберите значение из списка" sqref="F28"/>
    <dataValidation allowBlank="1" errorTitle="Ошибка" error="Выберите значение из списка" prompt="Выберите значение из списка" sqref="F24:F27 F21:F22 F19"/>
    <dataValidation type="textLength" operator="lessThanOrEqual" allowBlank="1" showInputMessage="1" showErrorMessage="1" errorTitle="Ошибка" error="Допускается ввод не более 900 символов!" sqref="F47:F50 F44:F45 F37:F38">
      <formula1>900</formula1>
    </dataValidation>
    <dataValidation allowBlank="1" showInputMessage="1" showErrorMessage="1" promptTitle="Ввод" prompt="Для выбора ИП необходимо два раза нажать левую кнопку мыши!" sqref="F13"/>
    <dataValidation type="textLength" operator="lessThanOrEqual" allowBlank="1" showInputMessage="1" showErrorMessage="1" errorTitle="Ошибка" error="Допускается ввод не более 900 символов!" prompt="Для перехода по ссылке необходимо два раза нажать левую кнопку мыши!" sqref="F40:F41">
      <formula1>900</formula1>
    </dataValidation>
    <dataValidation allowBlank="1" showInputMessage="1" errorTitle="Ошибка" error="Выберите значение из списка" prompt="Значение подставится автоматически после выбора значения в ячейке F10!" sqref="F11"/>
    <dataValidation type="list" allowBlank="1" errorTitle="Ошибка" error="Выберите значение из списка" prompt="Выберите значение из списка" sqref="F10">
      <formula1>spr_condition_date</formula1>
    </dataValidation>
  </dataValidations>
  <hyperlinks>
    <hyperlink ref="F41" r:id="rId1"/>
  </hyperlinks>
  <pageMargins left="0.75" right="0.75" top="1" bottom="1" header="0.5" footer="0.5"/>
  <pageSetup paperSize="8"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01">
    <tabColor theme="3" tint="0.39997558519241921"/>
    <pageSetUpPr fitToPage="1"/>
  </sheetPr>
  <dimension ref="A1:EV820"/>
  <sheetViews>
    <sheetView showGridLines="0" tabSelected="1" topLeftCell="C4" zoomScale="70" zoomScaleNormal="70" workbookViewId="0">
      <pane xSplit="46" ySplit="5" topLeftCell="DP9" activePane="bottomRight" state="frozen"/>
      <selection activeCell="C4" sqref="C4"/>
      <selection pane="topRight" activeCell="AW4" sqref="AW4"/>
      <selection pane="bottomLeft" activeCell="C9" sqref="C9"/>
      <selection pane="bottomRight" activeCell="DS56" sqref="DS56"/>
    </sheetView>
  </sheetViews>
  <sheetFormatPr defaultColWidth="10.5703125" defaultRowHeight="11.25"/>
  <cols>
    <col min="1" max="2" width="9.140625" style="43" hidden="1" customWidth="1"/>
    <col min="3" max="3" width="3.7109375" style="43" customWidth="1"/>
    <col min="4" max="4" width="6.7109375" style="43" customWidth="1"/>
    <col min="5" max="5" width="29.7109375" style="43" hidden="1" customWidth="1"/>
    <col min="6" max="7" width="26.42578125" style="43" hidden="1" customWidth="1"/>
    <col min="8" max="8" width="48.7109375" style="43" customWidth="1"/>
    <col min="9" max="10" width="25.85546875" style="43" hidden="1" customWidth="1"/>
    <col min="11" max="11" width="11.7109375" style="43" hidden="1" customWidth="1"/>
    <col min="12" max="12" width="23.7109375" style="43" hidden="1" customWidth="1"/>
    <col min="13" max="13" width="14.140625" style="43" hidden="1" customWidth="1"/>
    <col min="14" max="14" width="17.140625" style="43" hidden="1" customWidth="1"/>
    <col min="15" max="15" width="21.7109375" style="43" hidden="1" customWidth="1"/>
    <col min="16" max="19" width="10.5703125" style="43" customWidth="1"/>
    <col min="20" max="20" width="12.5703125" style="43" customWidth="1"/>
    <col min="21" max="21" width="3.7109375" style="43" hidden="1" customWidth="1"/>
    <col min="22" max="22" width="7.28515625" style="43" hidden="1" customWidth="1"/>
    <col min="23" max="23" width="17.7109375" style="43" hidden="1" customWidth="1"/>
    <col min="24" max="27" width="19.28515625" style="43" hidden="1" customWidth="1"/>
    <col min="28" max="28" width="11.7109375" style="43" hidden="1" customWidth="1"/>
    <col min="29" max="29" width="19.28515625" style="43" hidden="1" customWidth="1"/>
    <col min="30" max="30" width="11.7109375" style="43" hidden="1" customWidth="1"/>
    <col min="31" max="31" width="31" style="43" hidden="1" customWidth="1"/>
    <col min="32" max="32" width="12.140625" style="43" hidden="1" customWidth="1"/>
    <col min="33" max="34" width="19.28515625" style="43" hidden="1" customWidth="1"/>
    <col min="35" max="35" width="11.7109375" style="43" hidden="1" customWidth="1"/>
    <col min="36" max="36" width="19.28515625" style="43" hidden="1" customWidth="1"/>
    <col min="37" max="37" width="11.7109375" style="43" hidden="1" customWidth="1"/>
    <col min="38" max="38" width="3.7109375" style="43" hidden="1" customWidth="1"/>
    <col min="39" max="39" width="9.42578125" style="43" customWidth="1"/>
    <col min="40" max="40" width="27" style="43" customWidth="1"/>
    <col min="41" max="41" width="14.5703125" style="43" hidden="1" customWidth="1"/>
    <col min="42" max="42" width="36.28515625" style="43" hidden="1" customWidth="1"/>
    <col min="43" max="44" width="14.5703125" style="43" hidden="1" customWidth="1"/>
    <col min="45" max="45" width="36.28515625" style="43" hidden="1" customWidth="1"/>
    <col min="46" max="46" width="25.7109375" style="43" hidden="1" customWidth="1"/>
    <col min="47" max="48" width="14.7109375" style="43" hidden="1" customWidth="1"/>
    <col min="49" max="61" width="21.7109375" style="43" customWidth="1"/>
    <col min="62" max="62" width="22.7109375" style="43" customWidth="1"/>
    <col min="63" max="64" width="11.140625" style="43" customWidth="1"/>
    <col min="65" max="65" width="21.7109375" style="43" customWidth="1"/>
    <col min="66" max="66" width="22.7109375" style="43" customWidth="1"/>
    <col min="67" max="68" width="11.140625" style="43" customWidth="1"/>
    <col min="69" max="69" width="21.7109375" style="43" customWidth="1"/>
    <col min="70" max="70" width="22.7109375" style="43" customWidth="1"/>
    <col min="71" max="72" width="11.140625" style="43" customWidth="1"/>
    <col min="73" max="78" width="21.7109375" style="43" customWidth="1"/>
    <col min="79" max="79" width="22.7109375" style="43" customWidth="1"/>
    <col min="80" max="81" width="11.140625" style="43" customWidth="1"/>
    <col min="82" max="82" width="21.7109375" style="43" customWidth="1"/>
    <col min="83" max="83" width="22.7109375" style="43" customWidth="1"/>
    <col min="84" max="85" width="11.140625" style="43" customWidth="1"/>
    <col min="86" max="86" width="21.7109375" style="43" customWidth="1"/>
    <col min="87" max="87" width="22.7109375" style="43" customWidth="1"/>
    <col min="88" max="89" width="11.140625" style="43" customWidth="1"/>
    <col min="90" max="95" width="21.7109375" style="43" customWidth="1"/>
    <col min="96" max="96" width="22.7109375" style="43" customWidth="1"/>
    <col min="97" max="98" width="11.140625" style="43" customWidth="1"/>
    <col min="99" max="99" width="21.7109375" style="43" customWidth="1"/>
    <col min="100" max="100" width="22.7109375" style="43" customWidth="1"/>
    <col min="101" max="102" width="11.140625" style="43" customWidth="1"/>
    <col min="103" max="103" width="21.7109375" style="43" customWidth="1"/>
    <col min="104" max="104" width="22.7109375" style="43" customWidth="1"/>
    <col min="105" max="106" width="11.140625" style="43" customWidth="1"/>
    <col min="107" max="112" width="21.7109375" style="43" customWidth="1"/>
    <col min="113" max="113" width="22.7109375" style="43" customWidth="1"/>
    <col min="114" max="115" width="11.140625" style="43" customWidth="1"/>
    <col min="116" max="116" width="21.7109375" style="43" customWidth="1"/>
    <col min="117" max="117" width="22.7109375" style="43" customWidth="1"/>
    <col min="118" max="119" width="11.140625" style="43" customWidth="1"/>
    <col min="120" max="120" width="21.7109375" style="43" customWidth="1"/>
    <col min="121" max="121" width="22.7109375" style="43" customWidth="1"/>
    <col min="122" max="123" width="11.140625" style="43" customWidth="1"/>
    <col min="124" max="125" width="21.7109375" style="43" customWidth="1"/>
    <col min="126" max="127" width="11.140625" style="43" customWidth="1"/>
    <col min="128" max="128" width="54.28515625" style="43" customWidth="1"/>
    <col min="129" max="129" width="45.7109375" style="43" customWidth="1"/>
    <col min="130" max="130" width="41.5703125" style="43" customWidth="1"/>
    <col min="131" max="131" width="82.85546875" style="43" customWidth="1"/>
    <col min="132" max="150" width="10.5703125" style="43" customWidth="1"/>
    <col min="151" max="16384" width="10.5703125" style="43"/>
  </cols>
  <sheetData>
    <row r="1" spans="3:137" ht="16.5" hidden="1" customHeight="1">
      <c r="E1" s="43">
        <v>1</v>
      </c>
      <c r="AN1" s="183"/>
      <c r="AO1" s="183"/>
      <c r="AP1" s="183"/>
      <c r="AQ1" s="183"/>
      <c r="AR1" s="183"/>
      <c r="AS1" s="183"/>
      <c r="AT1" s="183"/>
      <c r="AU1" s="183"/>
      <c r="AV1" s="290"/>
      <c r="AW1" s="278" t="s">
        <v>484</v>
      </c>
      <c r="AX1" s="278" t="s">
        <v>483</v>
      </c>
      <c r="AY1" s="278" t="s">
        <v>485</v>
      </c>
      <c r="AZ1" s="93"/>
      <c r="BC1" s="46"/>
      <c r="BD1" s="278" t="s">
        <v>482</v>
      </c>
      <c r="BE1" s="291" t="s">
        <v>430</v>
      </c>
      <c r="BF1" s="291" t="s">
        <v>431</v>
      </c>
      <c r="BG1" s="291" t="s">
        <v>432</v>
      </c>
      <c r="BH1" s="291" t="s">
        <v>433</v>
      </c>
      <c r="BI1" s="292" t="s">
        <v>434</v>
      </c>
      <c r="BJ1" s="292" t="s">
        <v>435</v>
      </c>
      <c r="BK1" s="292" t="s">
        <v>436</v>
      </c>
      <c r="BL1" s="292" t="s">
        <v>437</v>
      </c>
      <c r="BM1" s="292" t="s">
        <v>438</v>
      </c>
      <c r="BN1" s="292" t="s">
        <v>439</v>
      </c>
      <c r="BO1" s="292" t="s">
        <v>440</v>
      </c>
      <c r="BP1" s="292" t="s">
        <v>441</v>
      </c>
      <c r="BQ1" s="292" t="s">
        <v>442</v>
      </c>
      <c r="BR1" s="292" t="s">
        <v>443</v>
      </c>
      <c r="BS1" s="292" t="s">
        <v>444</v>
      </c>
      <c r="BT1" s="292" t="s">
        <v>445</v>
      </c>
      <c r="BU1" s="93"/>
      <c r="BV1" s="294" t="s">
        <v>422</v>
      </c>
      <c r="BW1" s="291" t="s">
        <v>427</v>
      </c>
      <c r="BX1" s="291" t="s">
        <v>428</v>
      </c>
      <c r="BY1" s="291" t="s">
        <v>429</v>
      </c>
      <c r="BZ1" s="292" t="s">
        <v>446</v>
      </c>
      <c r="CA1" s="292" t="s">
        <v>447</v>
      </c>
      <c r="CB1" s="292" t="s">
        <v>448</v>
      </c>
      <c r="CC1" s="292" t="s">
        <v>449</v>
      </c>
      <c r="CD1" s="292" t="s">
        <v>450</v>
      </c>
      <c r="CE1" s="292" t="s">
        <v>451</v>
      </c>
      <c r="CF1" s="292" t="s">
        <v>452</v>
      </c>
      <c r="CG1" s="292" t="s">
        <v>453</v>
      </c>
      <c r="CH1" s="292" t="s">
        <v>454</v>
      </c>
      <c r="CI1" s="292" t="s">
        <v>455</v>
      </c>
      <c r="CJ1" s="292" t="s">
        <v>456</v>
      </c>
      <c r="CK1" s="292" t="s">
        <v>457</v>
      </c>
      <c r="CL1" s="93"/>
      <c r="CM1" s="291" t="s">
        <v>423</v>
      </c>
      <c r="CN1" s="291" t="s">
        <v>424</v>
      </c>
      <c r="CO1" s="291" t="s">
        <v>425</v>
      </c>
      <c r="CP1" s="291" t="s">
        <v>426</v>
      </c>
      <c r="CQ1" s="292" t="s">
        <v>458</v>
      </c>
      <c r="CR1" s="292" t="s">
        <v>459</v>
      </c>
      <c r="CS1" s="292" t="s">
        <v>460</v>
      </c>
      <c r="CT1" s="292" t="s">
        <v>461</v>
      </c>
      <c r="CU1" s="292" t="s">
        <v>462</v>
      </c>
      <c r="CV1" s="292" t="s">
        <v>463</v>
      </c>
      <c r="CW1" s="292" t="s">
        <v>464</v>
      </c>
      <c r="CX1" s="292" t="s">
        <v>465</v>
      </c>
      <c r="CY1" s="292" t="s">
        <v>466</v>
      </c>
      <c r="CZ1" s="292" t="s">
        <v>467</v>
      </c>
      <c r="DA1" s="292" t="s">
        <v>468</v>
      </c>
      <c r="DB1" s="292" t="s">
        <v>469</v>
      </c>
      <c r="DC1" s="93"/>
      <c r="DD1" s="294" t="s">
        <v>401</v>
      </c>
      <c r="DE1" s="294" t="s">
        <v>402</v>
      </c>
      <c r="DF1" s="294" t="s">
        <v>403</v>
      </c>
      <c r="DG1" s="294" t="s">
        <v>404</v>
      </c>
      <c r="DH1" s="292" t="s">
        <v>470</v>
      </c>
      <c r="DI1" s="292" t="s">
        <v>471</v>
      </c>
      <c r="DJ1" s="292" t="s">
        <v>472</v>
      </c>
      <c r="DK1" s="292" t="s">
        <v>473</v>
      </c>
      <c r="DL1" s="292" t="s">
        <v>474</v>
      </c>
      <c r="DM1" s="292" t="s">
        <v>475</v>
      </c>
      <c r="DN1" s="292" t="s">
        <v>476</v>
      </c>
      <c r="DO1" s="292" t="s">
        <v>477</v>
      </c>
      <c r="DP1" s="292" t="s">
        <v>478</v>
      </c>
      <c r="DQ1" s="292" t="s">
        <v>479</v>
      </c>
      <c r="DR1" s="292" t="s">
        <v>480</v>
      </c>
      <c r="DS1" s="292" t="s">
        <v>481</v>
      </c>
      <c r="DT1" s="93"/>
      <c r="DU1" s="257" t="s">
        <v>486</v>
      </c>
    </row>
    <row r="2" spans="3:137" ht="16.5" hidden="1" customHeight="1">
      <c r="AW2" s="95"/>
      <c r="AX2" s="95"/>
      <c r="AY2" s="95"/>
      <c r="BD2" s="95"/>
      <c r="BE2" s="95"/>
      <c r="BF2" s="95"/>
      <c r="BG2" s="95"/>
      <c r="BH2" s="95"/>
      <c r="BI2" s="293">
        <v>1</v>
      </c>
      <c r="BJ2" s="293">
        <v>1</v>
      </c>
      <c r="BK2" s="293">
        <v>1</v>
      </c>
      <c r="BL2" s="293">
        <v>1</v>
      </c>
      <c r="BM2" s="293">
        <v>2</v>
      </c>
      <c r="BN2" s="293">
        <v>2</v>
      </c>
      <c r="BO2" s="293">
        <v>2</v>
      </c>
      <c r="BP2" s="293">
        <v>2</v>
      </c>
      <c r="BQ2" s="293">
        <v>3</v>
      </c>
      <c r="BR2" s="293">
        <v>3</v>
      </c>
      <c r="BS2" s="293">
        <v>3</v>
      </c>
      <c r="BT2" s="293">
        <v>3</v>
      </c>
      <c r="BV2" s="95"/>
      <c r="BW2" s="95"/>
      <c r="BX2" s="95"/>
      <c r="BY2" s="95"/>
      <c r="BZ2" s="293">
        <v>4</v>
      </c>
      <c r="CA2" s="293">
        <v>4</v>
      </c>
      <c r="CB2" s="293">
        <v>4</v>
      </c>
      <c r="CC2" s="293">
        <v>4</v>
      </c>
      <c r="CD2" s="293">
        <v>5</v>
      </c>
      <c r="CE2" s="293">
        <v>5</v>
      </c>
      <c r="CF2" s="293">
        <v>5</v>
      </c>
      <c r="CG2" s="293">
        <v>5</v>
      </c>
      <c r="CH2" s="293">
        <v>6</v>
      </c>
      <c r="CI2" s="293">
        <v>6</v>
      </c>
      <c r="CJ2" s="293">
        <v>6</v>
      </c>
      <c r="CK2" s="293">
        <v>6</v>
      </c>
      <c r="CM2" s="95"/>
      <c r="CN2" s="95"/>
      <c r="CO2" s="95"/>
      <c r="CP2" s="95"/>
      <c r="CQ2" s="293">
        <v>7</v>
      </c>
      <c r="CR2" s="293">
        <v>7</v>
      </c>
      <c r="CS2" s="293">
        <v>7</v>
      </c>
      <c r="CT2" s="293">
        <v>7</v>
      </c>
      <c r="CU2" s="293">
        <v>8</v>
      </c>
      <c r="CV2" s="293">
        <v>8</v>
      </c>
      <c r="CW2" s="293">
        <v>8</v>
      </c>
      <c r="CX2" s="293">
        <v>8</v>
      </c>
      <c r="CY2" s="293">
        <v>9</v>
      </c>
      <c r="CZ2" s="293">
        <v>9</v>
      </c>
      <c r="DA2" s="293">
        <v>9</v>
      </c>
      <c r="DB2" s="293">
        <v>9</v>
      </c>
      <c r="DD2" s="95"/>
      <c r="DE2" s="95"/>
      <c r="DF2" s="95"/>
      <c r="DG2" s="95"/>
      <c r="DH2" s="293">
        <v>10</v>
      </c>
      <c r="DI2" s="293">
        <v>10</v>
      </c>
      <c r="DJ2" s="293">
        <v>10</v>
      </c>
      <c r="DK2" s="293">
        <v>10</v>
      </c>
      <c r="DL2" s="293">
        <v>11</v>
      </c>
      <c r="DM2" s="293">
        <v>11</v>
      </c>
      <c r="DN2" s="293">
        <v>11</v>
      </c>
      <c r="DO2" s="293">
        <v>11</v>
      </c>
      <c r="DP2" s="293">
        <v>12</v>
      </c>
      <c r="DQ2" s="293">
        <v>12</v>
      </c>
      <c r="DR2" s="293">
        <v>12</v>
      </c>
      <c r="DS2" s="293">
        <v>12</v>
      </c>
    </row>
    <row r="3" spans="3:137" hidden="1">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row>
    <row r="4" spans="3:137" ht="12.75" customHeight="1">
      <c r="C4" s="44"/>
      <c r="D4" s="148" t="str">
        <f xml:space="preserve"> "Справка о финансировании в тыс.руб (без НДС)"</f>
        <v>Справка о финансировании в тыс.руб (без НДС)</v>
      </c>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row>
    <row r="5" spans="3:137" ht="12.75">
      <c r="C5" s="44"/>
      <c r="D5" s="148" t="str">
        <f>region_name &amp; " " &amp; org</f>
        <v>Челябинская область АО "УСТЭК-Челябинск"</v>
      </c>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61"/>
      <c r="AI5" s="161"/>
      <c r="AJ5" s="161"/>
      <c r="AK5" s="161"/>
      <c r="AL5" s="161"/>
      <c r="AM5" s="161"/>
      <c r="AN5" s="161"/>
      <c r="AO5" s="161"/>
      <c r="AP5" s="161"/>
      <c r="AQ5" s="161"/>
      <c r="AR5" s="161"/>
      <c r="AS5" s="161"/>
      <c r="AT5" s="161"/>
      <c r="AU5" s="161"/>
      <c r="AV5" s="161"/>
      <c r="AW5" s="48"/>
      <c r="AX5" s="48"/>
      <c r="AY5" s="286"/>
      <c r="AZ5" s="286"/>
      <c r="BA5" s="286"/>
      <c r="BB5" s="286"/>
      <c r="BC5" s="286"/>
      <c r="BD5" s="286"/>
      <c r="BE5" s="425" t="s">
        <v>414</v>
      </c>
      <c r="BF5" s="426"/>
      <c r="BG5" s="426"/>
      <c r="BH5" s="426"/>
      <c r="BI5" s="426"/>
      <c r="BJ5" s="426"/>
      <c r="BK5" s="426"/>
      <c r="BL5" s="426"/>
      <c r="BM5" s="426"/>
      <c r="BN5" s="426"/>
      <c r="BO5" s="426"/>
      <c r="BP5" s="426"/>
      <c r="BQ5" s="426"/>
      <c r="BR5" s="426"/>
      <c r="BS5" s="426"/>
      <c r="BT5" s="426"/>
      <c r="BU5" s="426"/>
      <c r="BV5" s="425" t="s">
        <v>495</v>
      </c>
      <c r="BW5" s="426"/>
      <c r="BX5" s="426"/>
      <c r="BY5" s="426"/>
      <c r="BZ5" s="426"/>
      <c r="CA5" s="426"/>
      <c r="CB5" s="426"/>
      <c r="CC5" s="426"/>
      <c r="CD5" s="426"/>
      <c r="CE5" s="426"/>
      <c r="CF5" s="426"/>
      <c r="CG5" s="426"/>
      <c r="CH5" s="426"/>
      <c r="CI5" s="426"/>
      <c r="CJ5" s="426"/>
      <c r="CK5" s="426"/>
      <c r="CL5" s="426"/>
      <c r="CM5" s="425" t="s">
        <v>345</v>
      </c>
      <c r="CN5" s="426"/>
      <c r="CO5" s="426"/>
      <c r="CP5" s="426"/>
      <c r="CQ5" s="426"/>
      <c r="CR5" s="426"/>
      <c r="CS5" s="426"/>
      <c r="CT5" s="426"/>
      <c r="CU5" s="426"/>
      <c r="CV5" s="426"/>
      <c r="CW5" s="426"/>
      <c r="CX5" s="426"/>
      <c r="CY5" s="426"/>
      <c r="CZ5" s="426"/>
      <c r="DA5" s="426"/>
      <c r="DB5" s="426"/>
      <c r="DC5" s="426"/>
      <c r="DD5" s="425" t="s">
        <v>283</v>
      </c>
      <c r="DE5" s="426"/>
      <c r="DF5" s="426"/>
      <c r="DG5" s="426"/>
      <c r="DH5" s="426"/>
      <c r="DI5" s="426"/>
      <c r="DJ5" s="426"/>
      <c r="DK5" s="426"/>
      <c r="DL5" s="426"/>
      <c r="DM5" s="426"/>
      <c r="DN5" s="426"/>
      <c r="DO5" s="426"/>
      <c r="DP5" s="426"/>
      <c r="DQ5" s="426"/>
      <c r="DR5" s="426"/>
      <c r="DS5" s="426"/>
      <c r="DT5" s="426"/>
      <c r="DU5" s="410" t="s">
        <v>288</v>
      </c>
      <c r="DV5" s="93"/>
    </row>
    <row r="6" spans="3:137">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282"/>
      <c r="AN6" s="282"/>
      <c r="AO6" s="282"/>
      <c r="AP6" s="282"/>
      <c r="AQ6" s="282"/>
      <c r="AR6" s="282"/>
      <c r="AS6" s="282"/>
      <c r="AT6" s="282"/>
      <c r="AU6" s="282"/>
      <c r="AV6" s="282"/>
      <c r="AW6" s="282"/>
      <c r="AX6" s="282"/>
      <c r="AY6" s="282"/>
      <c r="AZ6" s="282"/>
      <c r="BA6" s="282"/>
      <c r="BB6" s="282"/>
      <c r="BC6" s="282"/>
      <c r="BD6" s="282"/>
      <c r="BE6" s="416" t="s">
        <v>138</v>
      </c>
      <c r="BF6" s="417"/>
      <c r="BG6" s="417"/>
      <c r="BH6" s="417"/>
      <c r="BI6" s="416" t="s">
        <v>178</v>
      </c>
      <c r="BJ6" s="417"/>
      <c r="BK6" s="417"/>
      <c r="BL6" s="417"/>
      <c r="BM6" s="416" t="s">
        <v>179</v>
      </c>
      <c r="BN6" s="417"/>
      <c r="BO6" s="417"/>
      <c r="BP6" s="417"/>
      <c r="BQ6" s="416" t="s">
        <v>180</v>
      </c>
      <c r="BR6" s="417"/>
      <c r="BS6" s="417"/>
      <c r="BT6" s="417"/>
      <c r="BU6" s="410" t="str">
        <f>"Осталось профинансировать всего по ИП по результатам отчетного периода за " &amp; BE5 &amp; " " &amp; god &amp; " года ³"</f>
        <v>Осталось профинансировать всего по ИП по результатам отчетного периода за I квартал 2022 года ³</v>
      </c>
      <c r="BV6" s="416" t="s">
        <v>138</v>
      </c>
      <c r="BW6" s="417"/>
      <c r="BX6" s="417"/>
      <c r="BY6" s="417"/>
      <c r="BZ6" s="416" t="s">
        <v>181</v>
      </c>
      <c r="CA6" s="417"/>
      <c r="CB6" s="417"/>
      <c r="CC6" s="417"/>
      <c r="CD6" s="416" t="s">
        <v>182</v>
      </c>
      <c r="CE6" s="417"/>
      <c r="CF6" s="417"/>
      <c r="CG6" s="417"/>
      <c r="CH6" s="416" t="s">
        <v>183</v>
      </c>
      <c r="CI6" s="417"/>
      <c r="CJ6" s="417"/>
      <c r="CK6" s="417"/>
      <c r="CL6" s="410" t="str">
        <f>"Осталось профинансировать всего по ИП по результатам отчетного периода за " &amp; BV5 &amp; " " &amp; god &amp; " года ³"</f>
        <v>Осталось профинансировать всего по ИП по результатам отчетного периода за I полугодие 2022 года ³</v>
      </c>
      <c r="CM6" s="416" t="s">
        <v>138</v>
      </c>
      <c r="CN6" s="417"/>
      <c r="CO6" s="417"/>
      <c r="CP6" s="417"/>
      <c r="CQ6" s="416" t="s">
        <v>184</v>
      </c>
      <c r="CR6" s="417"/>
      <c r="CS6" s="417"/>
      <c r="CT6" s="417"/>
      <c r="CU6" s="416" t="s">
        <v>185</v>
      </c>
      <c r="CV6" s="417"/>
      <c r="CW6" s="417"/>
      <c r="CX6" s="417"/>
      <c r="CY6" s="416" t="s">
        <v>186</v>
      </c>
      <c r="CZ6" s="417"/>
      <c r="DA6" s="417"/>
      <c r="DB6" s="417"/>
      <c r="DC6" s="410" t="str">
        <f>"Осталось профинансировать всего по ИП по результатам отчетного периода за " &amp; CM5 &amp; " " &amp; god &amp; " года ³"</f>
        <v>Осталось профинансировать всего по ИП по результатам отчетного периода за 9 месяцев 2022 года ³</v>
      </c>
      <c r="DD6" s="416" t="s">
        <v>138</v>
      </c>
      <c r="DE6" s="417"/>
      <c r="DF6" s="417"/>
      <c r="DG6" s="417"/>
      <c r="DH6" s="416" t="s">
        <v>187</v>
      </c>
      <c r="DI6" s="417"/>
      <c r="DJ6" s="417"/>
      <c r="DK6" s="417"/>
      <c r="DL6" s="416" t="s">
        <v>188</v>
      </c>
      <c r="DM6" s="417"/>
      <c r="DN6" s="417"/>
      <c r="DO6" s="417"/>
      <c r="DP6" s="416" t="s">
        <v>189</v>
      </c>
      <c r="DQ6" s="417"/>
      <c r="DR6" s="417"/>
      <c r="DS6" s="417"/>
      <c r="DT6" s="410" t="str">
        <f>"Осталось профинансировать всего по ИП по результатам отчетного периода за " &amp; DD5 &amp; " " &amp; god &amp; " года ³"</f>
        <v>Осталось профинансировать всего по ИП по результатам отчетного периода за год 2022 года ³</v>
      </c>
      <c r="DU6" s="411"/>
      <c r="DV6" s="93"/>
    </row>
    <row r="7" spans="3:137" ht="20.25" customHeight="1">
      <c r="C7" s="44"/>
      <c r="D7" s="417" t="s">
        <v>33</v>
      </c>
      <c r="E7" s="417" t="s">
        <v>190</v>
      </c>
      <c r="F7" s="417" t="s">
        <v>191</v>
      </c>
      <c r="G7" s="416" t="s">
        <v>397</v>
      </c>
      <c r="H7" s="414" t="s">
        <v>160</v>
      </c>
      <c r="I7" s="410" t="s">
        <v>264</v>
      </c>
      <c r="J7" s="423"/>
      <c r="K7" s="423"/>
      <c r="L7" s="423"/>
      <c r="M7" s="423"/>
      <c r="N7" s="414" t="s">
        <v>229</v>
      </c>
      <c r="O7" s="410" t="s">
        <v>238</v>
      </c>
      <c r="P7" s="410" t="s">
        <v>281</v>
      </c>
      <c r="Q7" s="423"/>
      <c r="R7" s="414" t="s">
        <v>239</v>
      </c>
      <c r="S7" s="420"/>
      <c r="T7" s="410" t="s">
        <v>413</v>
      </c>
      <c r="U7" s="154"/>
      <c r="V7" s="421" t="s">
        <v>265</v>
      </c>
      <c r="W7" s="410" t="s">
        <v>249</v>
      </c>
      <c r="X7" s="410" t="s">
        <v>258</v>
      </c>
      <c r="Y7" s="410" t="s">
        <v>259</v>
      </c>
      <c r="Z7" s="410" t="s">
        <v>260</v>
      </c>
      <c r="AA7" s="423"/>
      <c r="AB7" s="423"/>
      <c r="AC7" s="423"/>
      <c r="AD7" s="423"/>
      <c r="AE7" s="423"/>
      <c r="AF7" s="423"/>
      <c r="AG7" s="410" t="s">
        <v>264</v>
      </c>
      <c r="AH7" s="423"/>
      <c r="AI7" s="423"/>
      <c r="AJ7" s="423"/>
      <c r="AK7" s="423"/>
      <c r="AL7" s="154"/>
      <c r="AM7" s="421" t="s">
        <v>266</v>
      </c>
      <c r="AN7" s="414" t="s">
        <v>158</v>
      </c>
      <c r="AO7" s="410" t="s">
        <v>309</v>
      </c>
      <c r="AP7" s="410" t="s">
        <v>310</v>
      </c>
      <c r="AQ7" s="410" t="s">
        <v>311</v>
      </c>
      <c r="AR7" s="410" t="s">
        <v>312</v>
      </c>
      <c r="AS7" s="410" t="s">
        <v>313</v>
      </c>
      <c r="AT7" s="410" t="s">
        <v>314</v>
      </c>
      <c r="AU7" s="410" t="s">
        <v>315</v>
      </c>
      <c r="AV7" s="410" t="s">
        <v>316</v>
      </c>
      <c r="AW7" s="410" t="s">
        <v>278</v>
      </c>
      <c r="AX7" s="410" t="str">
        <f>"Факт за прошлые периоды по 31.12." &amp; god -1</f>
        <v>Факт за прошлые периоды по 31.12.2021</v>
      </c>
      <c r="AY7" s="410" t="str">
        <f>"Утверждено на "&amp;Титульный!$F$9&amp;" год ¹"</f>
        <v>Утверждено на 2022 год ¹</v>
      </c>
      <c r="AZ7" s="410" t="str">
        <f>"Всего факт за I квартал " &amp; god &amp; " года"</f>
        <v>Всего факт за I квартал 2022 года</v>
      </c>
      <c r="BA7" s="410" t="str">
        <f>"Всего факт за I полугодие " &amp; god &amp; " года"</f>
        <v>Всего факт за I полугодие 2022 года</v>
      </c>
      <c r="BB7" s="410" t="str">
        <f>"Всего факт за 9 месяцев " &amp; god &amp; " года"</f>
        <v>Всего факт за 9 месяцев 2022 года</v>
      </c>
      <c r="BC7" s="410" t="str">
        <f>"Всего факт за год " &amp; god &amp; " года"</f>
        <v>Всего факт за год 2022 года</v>
      </c>
      <c r="BD7" s="410" t="str">
        <f>"Осталось профинансировать всего по ИП по результатам отчетного периода за год " &amp; god &amp; " года ³"</f>
        <v>Осталось профинансировать всего по ИП по результатам отчетного периода за год 2022 года ³</v>
      </c>
      <c r="BE7" s="410" t="str">
        <f>"Всего факт за " &amp; BE5 &amp; " " &amp; god &amp; " года ²³"</f>
        <v>Всего факт за I квартал 2022 года ²³</v>
      </c>
      <c r="BF7" s="412" t="str">
        <f>"Освоено (согласно актам выполненных работ) за " &amp; BE5 &amp; " " &amp; god &amp; " года (в соответствии с запланированными по ИП мероприятиями)²³"</f>
        <v>Освоено (согласно актам выполненных работ) за I квартал 2022 года (в соответствии с запланированными по ИП мероприятиями)²³</v>
      </c>
      <c r="BG7" s="412" t="str">
        <f>"Освоено (согласно актам выполненных работ)  за " &amp; BE5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предущие периоды реализации ИП (если мероприятие не было предусмотрено в плане 2022 года)</v>
      </c>
      <c r="BH7" s="412" t="str">
        <f>"Освоено (согласно актам выполненных работ) за " &amp; BE5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будущие периоды реализации ИП (если мероприятие не было предусмотрено в плане 2022 года)</v>
      </c>
      <c r="BI7" s="410" t="str">
        <f>"Всего факт за " &amp; BI6 &amp; " " &amp; god &amp; " года ²³"</f>
        <v>Всего факт за Январь 2022 года ²³</v>
      </c>
      <c r="BJ7" s="412" t="str">
        <f>"Освоено (согласно актам выполненных работ) за " &amp; BI6 &amp; " " &amp; god &amp; " года (в соответствии с запланированными по ИП мероприятиями)²³"</f>
        <v>Освоено (согласно актам выполненных работ) за Январь 2022 года (в соответствии с запланированными по ИП мероприятиями)²³</v>
      </c>
      <c r="BK7" s="412" t="str">
        <f>"Освоено (согласно актам выполненных работ)  за " &amp; BI6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Январь 2022 года за предущие периоды реализации ИП (если мероприятие не было предусмотрено в плане 2022 года)</v>
      </c>
      <c r="BL7" s="412" t="str">
        <f>"Освоено (согласно актам выполненных работ) за " &amp; BI6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Январь 2022 года за будущие периоды реализации ИП (если мероприятие не было предусмотрено в плане 2022 года)</v>
      </c>
      <c r="BM7" s="410" t="str">
        <f>"Всего факт за " &amp; BM6 &amp; " " &amp; god &amp; " года ²³"</f>
        <v>Всего факт за Февраль 2022 года ²³</v>
      </c>
      <c r="BN7" s="412" t="str">
        <f>"Освоено (согласно актам выполненных работ) за " &amp; BM6 &amp; " " &amp; god &amp; " года (в соответствии с запланированными по ИП мероприятиями)²³"</f>
        <v>Освоено (согласно актам выполненных работ) за Февраль 2022 года (в соответствии с запланированными по ИП мероприятиями)²³</v>
      </c>
      <c r="BO7" s="412" t="str">
        <f>"Освоено (согласно актам выполненных работ)  за " &amp; BM6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предущие периоды реализации ИП (если мероприятие не было предусмотрено в плане 2022 года)</v>
      </c>
      <c r="BP7" s="412" t="str">
        <f>"Освоено (согласно актам выполненных работ) за " &amp; BM6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будущие периоды реализации ИП (если мероприятие не было предусмотрено в плане 2022 года)</v>
      </c>
      <c r="BQ7" s="410" t="str">
        <f>"Всего факт за " &amp; BQ6 &amp; " " &amp; god &amp; " года ²³"</f>
        <v>Всего факт за Март 2022 года ²³</v>
      </c>
      <c r="BR7" s="412" t="str">
        <f>"Освоено (согласно актам выполненных работ) за " &amp; BQ6 &amp; " " &amp; god &amp; " года (в соответствии с запланированными по ИП мероприятиями)²³"</f>
        <v>Освоено (согласно актам выполненных работ) за Март 2022 года (в соответствии с запланированными по ИП мероприятиями)²³</v>
      </c>
      <c r="BS7" s="412" t="str">
        <f>"Освоено (согласно актам выполненных работ)  за " &amp; BQ6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Март 2022 года за предущие периоды реализации ИП (если мероприятие не было предусмотрено в плане 2022 года)</v>
      </c>
      <c r="BT7" s="412" t="str">
        <f>"Освоено (согласно актам выполненных работ) за " &amp; BQ6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Март 2022 года за будущие периоды реализации ИП (если мероприятие не было предусмотрено в плане 2022 года)</v>
      </c>
      <c r="BU7" s="411"/>
      <c r="BV7" s="410" t="str">
        <f>"Всего факт за " &amp; BV5 &amp; " " &amp; god &amp; " года ²³"</f>
        <v>Всего факт за I полугодие 2022 года ²³</v>
      </c>
      <c r="BW7" s="412" t="str">
        <f>"Освоено (согласно актам выполненных работ) за " &amp; BV5 &amp; " " &amp; god &amp; " года (в соответствии с запланированными по ИП мероприятиями)²³"</f>
        <v>Освоено (согласно актам выполненных работ) за I полугодие 2022 года (в соответствии с запланированными по ИП мероприятиями)²³</v>
      </c>
      <c r="BX7" s="412" t="str">
        <f>"Освоено (согласно актам выполненных работ)  за " &amp; BV5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 полугодие 2022 года за предущие периоды реализации ИП (если мероприятие не было предусмотрено в плане 2022 года)</v>
      </c>
      <c r="BY7" s="412" t="str">
        <f>"Освоено (согласно актам выполненных работ) за " &amp; BV5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 полугодие 2022 года за будущие периоды реализации ИП (если мероприятие не было предусмотрено в плане 2022 года)</v>
      </c>
      <c r="BZ7" s="410" t="str">
        <f>"Всего факт за " &amp; BZ6 &amp; " " &amp; god &amp; " года ²³"</f>
        <v>Всего факт за Апрель 2022 года ²³</v>
      </c>
      <c r="CA7" s="412" t="str">
        <f>"Освоено (согласно актам выполненных работ) за " &amp; BZ6 &amp; " " &amp; god &amp; " года (в соответствии с запланированными по ИП мероприятиями)²³"</f>
        <v>Освоено (согласно актам выполненных работ) за Апрель 2022 года (в соответствии с запланированными по ИП мероприятиями)²³</v>
      </c>
      <c r="CB7" s="412" t="str">
        <f>"Освоено (согласно актам выполненных работ)  за " &amp; BZ6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Апрель 2022 года за предущие периоды реализации ИП (если мероприятие не было предусмотрено в плане 2022 года)</v>
      </c>
      <c r="CC7" s="412" t="str">
        <f>"Освоено (согласно актам выполненных работ) за " &amp; BZ6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Апрель 2022 года за будущие периоды реализации ИП (если мероприятие не было предусмотрено в плане 2022 года)</v>
      </c>
      <c r="CD7" s="410" t="str">
        <f>"Всего факт за " &amp; CD6 &amp; " " &amp; god &amp; " года ²³"</f>
        <v>Всего факт за Май 2022 года ²³</v>
      </c>
      <c r="CE7" s="412" t="str">
        <f>"Освоено (согласно актам выполненных работ) за " &amp; CD6 &amp; " " &amp; god &amp; " года (в соответствии с запланированными по ИП мероприятиями)²³"</f>
        <v>Освоено (согласно актам выполненных работ) за Май 2022 года (в соответствии с запланированными по ИП мероприятиями)²³</v>
      </c>
      <c r="CF7" s="412" t="str">
        <f>"Освоено (согласно актам выполненных работ)  за " &amp; CD6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Май 2022 года за предущие периоды реализации ИП (если мероприятие не было предусмотрено в плане 2022 года)</v>
      </c>
      <c r="CG7" s="412" t="str">
        <f>"Освоено (согласно актам выполненных работ) за " &amp; CD6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Май 2022 года за будущие периоды реализации ИП (если мероприятие не было предусмотрено в плане 2022 года)</v>
      </c>
      <c r="CH7" s="410" t="str">
        <f>"Всего факт за " &amp; CH6 &amp; " " &amp; god &amp; " года ²³"</f>
        <v>Всего факт за Июнь 2022 года ²³</v>
      </c>
      <c r="CI7" s="412" t="str">
        <f>"Освоено (согласно актам выполненных работ) за " &amp; CH6 &amp; " " &amp; god &amp; " года (в соответствии с запланированными по ИП мероприятиями)²³"</f>
        <v>Освоено (согласно актам выполненных работ) за Июнь 2022 года (в соответствии с запланированными по ИП мероприятиями)²³</v>
      </c>
      <c r="CJ7" s="412" t="str">
        <f>"Освоено (согласно актам выполненных работ)  за " &amp; CH6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Июнь 2022 года за предущие периоды реализации ИП (если мероприятие не было предусмотрено в плане 2022 года)</v>
      </c>
      <c r="CK7" s="412" t="str">
        <f>"Освоено (согласно актам выполненных работ) за " &amp; CH6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Июнь 2022 года за будущие периоды реализации ИП (если мероприятие не было предусмотрено в плане 2022 года)</v>
      </c>
      <c r="CL7" s="411"/>
      <c r="CM7" s="410" t="str">
        <f>"Всего факт за " &amp; CM5 &amp; " " &amp; god &amp; " года ²³"</f>
        <v>Всего факт за 9 месяцев 2022 года ²³</v>
      </c>
      <c r="CN7" s="412" t="str">
        <f>"Освоено (согласно актам выполненных работ) за " &amp; CM5 &amp; " " &amp; god &amp; " года (в соответствии с запланированными по ИП мероприятиями)²³"</f>
        <v>Освоено (согласно актам выполненных работ) за 9 месяцев 2022 года (в соответствии с запланированными по ИП мероприятиями)²³</v>
      </c>
      <c r="CO7" s="412" t="str">
        <f>"Освоено (согласно актам выполненных работ)  за " &amp; CM5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9 месяцев 2022 года за предущие периоды реализации ИП (если мероприятие не было предусмотрено в плане 2022 года)</v>
      </c>
      <c r="CP7" s="412" t="str">
        <f>"Освоено (согласно актам выполненных работ) за " &amp; CM5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9 месяцев 2022 года за будущие периоды реализации ИП (если мероприятие не было предусмотрено в плане 2022 года)</v>
      </c>
      <c r="CQ7" s="410" t="str">
        <f>"Всего факт за " &amp; CQ6 &amp; " " &amp; god &amp; " года ²³"</f>
        <v>Всего факт за Июль 2022 года ²³</v>
      </c>
      <c r="CR7" s="412" t="str">
        <f>"Освоено (согласно актам выполненных работ) за " &amp; CQ6 &amp; " " &amp; god &amp; " года (в соответствии с запланированными по ИП мероприятиями)²³"</f>
        <v>Освоено (согласно актам выполненных работ) за Июль 2022 года (в соответствии с запланированными по ИП мероприятиями)²³</v>
      </c>
      <c r="CS7" s="412" t="str">
        <f>"Освоено (согласно актам выполненных работ)  за " &amp; CQ6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Июль 2022 года за предущие периоды реализации ИП (если мероприятие не было предусмотрено в плане 2022 года)</v>
      </c>
      <c r="CT7" s="412" t="str">
        <f>"Освоено (согласно актам выполненных работ) за " &amp; CQ6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Июль 2022 года за будущие периоды реализации ИП (если мероприятие не было предусмотрено в плане 2022 года)</v>
      </c>
      <c r="CU7" s="410" t="str">
        <f>"Всего факт за " &amp; CU6 &amp; " " &amp; god &amp; " года ²³"</f>
        <v>Всего факт за Август 2022 года ²³</v>
      </c>
      <c r="CV7" s="412" t="str">
        <f>"Освоено (согласно актам выполненных работ) за " &amp; CU6 &amp; " " &amp; god &amp; " года (в соответствии с запланированными по ИП мероприятиями)²³"</f>
        <v>Освоено (согласно актам выполненных работ) за Август 2022 года (в соответствии с запланированными по ИП мероприятиями)²³</v>
      </c>
      <c r="CW7" s="412" t="str">
        <f>"Освоено (согласно актам выполненных работ)  за " &amp; CU6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Август 2022 года за предущие периоды реализации ИП (если мероприятие не было предусмотрено в плане 2022 года)</v>
      </c>
      <c r="CX7" s="412" t="str">
        <f>"Освоено (согласно актам выполненных работ) за " &amp; CU6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Август 2022 года за будущие периоды реализации ИП (если мероприятие не было предусмотрено в плане 2022 года)</v>
      </c>
      <c r="CY7" s="410" t="str">
        <f>"Всего факт за " &amp; CY6 &amp; " " &amp; god &amp; " года ²³"</f>
        <v>Всего факт за Сентябрь 2022 года ²³</v>
      </c>
      <c r="CZ7" s="412" t="str">
        <f>"Освоено (согласно актам выполненных работ) за " &amp; CY6 &amp; " " &amp; god &amp; " года (в соответствии с запланированными по ИП мероприятиями)²³"</f>
        <v>Освоено (согласно актам выполненных работ) за Сентябрь 2022 года (в соответствии с запланированными по ИП мероприятиями)²³</v>
      </c>
      <c r="DA7" s="412" t="str">
        <f>"Освоено (согласно актам выполненных работ)  за " &amp; CY6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предущие периоды реализации ИП (если мероприятие не было предусмотрено в плане 2022 года)</v>
      </c>
      <c r="DB7" s="412" t="str">
        <f>"Освоено (согласно актам выполненных работ) за " &amp; CY6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будущие периоды реализации ИП (если мероприятие не было предусмотрено в плане 2022 года)</v>
      </c>
      <c r="DC7" s="411"/>
      <c r="DD7" s="410" t="str">
        <f>"Всего факт за " &amp; DD5 &amp; " " &amp; god &amp; " года ²³"</f>
        <v>Всего факт за год 2022 года ²³</v>
      </c>
      <c r="DE7" s="412" t="str">
        <f>"Освоено (согласно актам выполненных работ) за " &amp; DD5 &amp; " " &amp; god &amp; " года (в соответствии с запланированными по ИП мероприятиями)²³"</f>
        <v>Освоено (согласно актам выполненных работ) за год 2022 года (в соответствии с запланированными по ИП мероприятиями)²³</v>
      </c>
      <c r="DF7" s="412" t="str">
        <f>"Освоено (согласно актам выполненных работ)  за " &amp; DD5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год 2022 года за предущие периоды реализации ИП (если мероприятие не было предусмотрено в плане 2022 года)</v>
      </c>
      <c r="DG7" s="412" t="str">
        <f>"Освоено (согласно актам выполненных работ) за " &amp; DD5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год 2022 года за будущие периоды реализации ИП (если мероприятие не было предусмотрено в плане 2022 года)</v>
      </c>
      <c r="DH7" s="410" t="str">
        <f>"Всего факт за " &amp; DH6 &amp; " " &amp; god &amp; " года ²³"</f>
        <v>Всего факт за Октябрь 2022 года ²³</v>
      </c>
      <c r="DI7" s="412" t="str">
        <f>"Освоено (согласно актам выполненных работ) за " &amp; DH6 &amp; " " &amp; god &amp; " года (в соответствии с запланированными по ИП мероприятиями)²³"</f>
        <v>Освоено (согласно актам выполненных работ) за Октябрь 2022 года (в соответствии с запланированными по ИП мероприятиями)²³</v>
      </c>
      <c r="DJ7" s="412" t="str">
        <f>"Освоено (согласно актам выполненных работ)  за " &amp; DH6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предущие периоды реализации ИП (если мероприятие не было предусмотрено в плане 2022 года)</v>
      </c>
      <c r="DK7" s="412" t="str">
        <f>"Освоено (согласно актам выполненных работ) за " &amp; DH6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будущие периоды реализации ИП (если мероприятие не было предусмотрено в плане 2022 года)</v>
      </c>
      <c r="DL7" s="410" t="str">
        <f>"Всего факт за " &amp; DL6 &amp; " " &amp; god &amp; " года ²³"</f>
        <v>Всего факт за Ноябрь 2022 года ²³</v>
      </c>
      <c r="DM7" s="412" t="str">
        <f>"Освоено (согласно актам выполненных работ) за " &amp; DL6 &amp; " " &amp; god &amp; " года (в соответствии с запланированными по ИП мероприятиями)²³"</f>
        <v>Освоено (согласно актам выполненных работ) за Ноябрь 2022 года (в соответствии с запланированными по ИП мероприятиями)²³</v>
      </c>
      <c r="DN7" s="412" t="str">
        <f>"Освоено (согласно актам выполненных работ)  за " &amp; DL6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Ноябрь 2022 года за предущие периоды реализации ИП (если мероприятие не было предусмотрено в плане 2022 года)</v>
      </c>
      <c r="DO7" s="412" t="str">
        <f>"Освоено (согласно актам выполненных работ) за " &amp; DL6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Ноябрь 2022 года за будущие периоды реализации ИП (если мероприятие не было предусмотрено в плане 2022 года)</v>
      </c>
      <c r="DP7" s="410" t="str">
        <f>"Всего факт за " &amp; DP6 &amp; " " &amp; god &amp; " года ²³"</f>
        <v>Всего факт за Декабрь 2022 года ²³</v>
      </c>
      <c r="DQ7" s="412" t="str">
        <f>"Освоено (согласно актам выполненных работ) за " &amp; DP6 &amp; " " &amp; god &amp; " года (в соответствии с запланированными по ИП мероприятиями)²³"</f>
        <v>Освоено (согласно актам выполненных работ) за Декабрь 2022 года (в соответствии с запланированными по ИП мероприятиями)²³</v>
      </c>
      <c r="DR7" s="412" t="str">
        <f>"Освоено (согласно актам выполненных работ)  за " &amp; DP6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предущие периоды реализации ИП (если мероприятие не было предусмотрено в плане 2022 года)</v>
      </c>
      <c r="DS7" s="412" t="str">
        <f>"Освоено (согласно актам выполненных работ) за " &amp; DP6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будущие периоды реализации ИП (если мероприятие не было предусмотрено в плане 2022 года)</v>
      </c>
      <c r="DT7" s="411"/>
      <c r="DU7" s="411"/>
      <c r="DV7" s="269"/>
      <c r="DW7" s="120"/>
      <c r="DX7" s="120"/>
    </row>
    <row r="8" spans="3:137" ht="54" customHeight="1">
      <c r="C8" s="44"/>
      <c r="D8" s="419"/>
      <c r="E8" s="419"/>
      <c r="F8" s="419"/>
      <c r="G8" s="419"/>
      <c r="H8" s="415"/>
      <c r="I8" s="279" t="s">
        <v>154</v>
      </c>
      <c r="J8" s="279" t="s">
        <v>155</v>
      </c>
      <c r="K8" s="279" t="s">
        <v>156</v>
      </c>
      <c r="L8" s="279" t="s">
        <v>398</v>
      </c>
      <c r="M8" s="279" t="s">
        <v>399</v>
      </c>
      <c r="N8" s="415"/>
      <c r="O8" s="411"/>
      <c r="P8" s="279" t="s">
        <v>282</v>
      </c>
      <c r="Q8" s="279" t="s">
        <v>283</v>
      </c>
      <c r="R8" s="279" t="s">
        <v>256</v>
      </c>
      <c r="S8" s="279" t="s">
        <v>284</v>
      </c>
      <c r="T8" s="411"/>
      <c r="U8" s="280"/>
      <c r="V8" s="422"/>
      <c r="W8" s="411"/>
      <c r="X8" s="411"/>
      <c r="Y8" s="411"/>
      <c r="Z8" s="279" t="s">
        <v>154</v>
      </c>
      <c r="AA8" s="279" t="s">
        <v>155</v>
      </c>
      <c r="AB8" s="279" t="s">
        <v>156</v>
      </c>
      <c r="AC8" s="279" t="s">
        <v>261</v>
      </c>
      <c r="AD8" s="279" t="s">
        <v>156</v>
      </c>
      <c r="AE8" s="279" t="s">
        <v>262</v>
      </c>
      <c r="AF8" s="279" t="s">
        <v>263</v>
      </c>
      <c r="AG8" s="279" t="s">
        <v>154</v>
      </c>
      <c r="AH8" s="279" t="s">
        <v>155</v>
      </c>
      <c r="AI8" s="279" t="s">
        <v>156</v>
      </c>
      <c r="AJ8" s="279" t="s">
        <v>261</v>
      </c>
      <c r="AK8" s="279" t="s">
        <v>156</v>
      </c>
      <c r="AL8" s="280"/>
      <c r="AM8" s="422"/>
      <c r="AN8" s="415"/>
      <c r="AO8" s="411"/>
      <c r="AP8" s="411"/>
      <c r="AQ8" s="411"/>
      <c r="AR8" s="411"/>
      <c r="AS8" s="411"/>
      <c r="AT8" s="411"/>
      <c r="AU8" s="411"/>
      <c r="AV8" s="411"/>
      <c r="AW8" s="411"/>
      <c r="AX8" s="411"/>
      <c r="AY8" s="411"/>
      <c r="AZ8" s="411"/>
      <c r="BA8" s="411"/>
      <c r="BB8" s="411"/>
      <c r="BC8" s="411"/>
      <c r="BD8" s="411"/>
      <c r="BE8" s="411"/>
      <c r="BF8" s="413"/>
      <c r="BG8" s="413"/>
      <c r="BH8" s="413"/>
      <c r="BI8" s="411"/>
      <c r="BJ8" s="413"/>
      <c r="BK8" s="413"/>
      <c r="BL8" s="413"/>
      <c r="BM8" s="411"/>
      <c r="BN8" s="413"/>
      <c r="BO8" s="413"/>
      <c r="BP8" s="413"/>
      <c r="BQ8" s="411"/>
      <c r="BR8" s="413"/>
      <c r="BS8" s="413"/>
      <c r="BT8" s="413"/>
      <c r="BU8" s="411"/>
      <c r="BV8" s="411"/>
      <c r="BW8" s="413"/>
      <c r="BX8" s="413"/>
      <c r="BY8" s="413"/>
      <c r="BZ8" s="411"/>
      <c r="CA8" s="413"/>
      <c r="CB8" s="413"/>
      <c r="CC8" s="413"/>
      <c r="CD8" s="411"/>
      <c r="CE8" s="413"/>
      <c r="CF8" s="413"/>
      <c r="CG8" s="413"/>
      <c r="CH8" s="411"/>
      <c r="CI8" s="413"/>
      <c r="CJ8" s="413"/>
      <c r="CK8" s="413"/>
      <c r="CL8" s="411"/>
      <c r="CM8" s="411"/>
      <c r="CN8" s="413"/>
      <c r="CO8" s="413"/>
      <c r="CP8" s="413"/>
      <c r="CQ8" s="411"/>
      <c r="CR8" s="413"/>
      <c r="CS8" s="413"/>
      <c r="CT8" s="413"/>
      <c r="CU8" s="411"/>
      <c r="CV8" s="413"/>
      <c r="CW8" s="413"/>
      <c r="CX8" s="413"/>
      <c r="CY8" s="411"/>
      <c r="CZ8" s="413"/>
      <c r="DA8" s="413"/>
      <c r="DB8" s="413"/>
      <c r="DC8" s="411"/>
      <c r="DD8" s="411"/>
      <c r="DE8" s="413"/>
      <c r="DF8" s="413"/>
      <c r="DG8" s="413"/>
      <c r="DH8" s="411"/>
      <c r="DI8" s="413"/>
      <c r="DJ8" s="413"/>
      <c r="DK8" s="413"/>
      <c r="DL8" s="411"/>
      <c r="DM8" s="413"/>
      <c r="DN8" s="413"/>
      <c r="DO8" s="413"/>
      <c r="DP8" s="411"/>
      <c r="DQ8" s="413"/>
      <c r="DR8" s="413"/>
      <c r="DS8" s="413"/>
      <c r="DT8" s="411"/>
      <c r="DU8" s="411"/>
      <c r="DV8" s="270" t="s">
        <v>290</v>
      </c>
      <c r="DW8" s="120"/>
      <c r="DX8" s="120"/>
    </row>
    <row r="9" spans="3:137">
      <c r="C9" s="44"/>
      <c r="D9" s="204"/>
      <c r="E9" s="205"/>
      <c r="F9" s="205"/>
      <c r="G9" s="205"/>
      <c r="H9" s="206"/>
      <c r="I9" s="207"/>
      <c r="J9" s="207"/>
      <c r="K9" s="207"/>
      <c r="L9" s="208"/>
      <c r="M9" s="208"/>
      <c r="N9" s="206"/>
      <c r="O9" s="208"/>
      <c r="P9" s="207"/>
      <c r="Q9" s="207"/>
      <c r="R9" s="207"/>
      <c r="S9" s="207"/>
      <c r="T9" s="207"/>
      <c r="U9" s="207"/>
      <c r="V9" s="205"/>
      <c r="W9" s="207"/>
      <c r="X9" s="207"/>
      <c r="Y9" s="207"/>
      <c r="Z9" s="207"/>
      <c r="AA9" s="207"/>
      <c r="AB9" s="207"/>
      <c r="AC9" s="207"/>
      <c r="AD9" s="207"/>
      <c r="AE9" s="207"/>
      <c r="AF9" s="207"/>
      <c r="AG9" s="207"/>
      <c r="AH9" s="207"/>
      <c r="AI9" s="207"/>
      <c r="AJ9" s="207"/>
      <c r="AK9" s="207"/>
      <c r="AL9" s="207"/>
      <c r="AM9" s="205"/>
      <c r="AN9" s="210" t="s">
        <v>317</v>
      </c>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7"/>
      <c r="DV9" s="270"/>
      <c r="DW9" s="120"/>
      <c r="DX9" s="120"/>
    </row>
    <row r="10" spans="3:137">
      <c r="C10" s="44"/>
      <c r="D10" s="197"/>
      <c r="E10" s="95"/>
      <c r="F10" s="178"/>
      <c r="G10" s="178"/>
      <c r="H10" s="178"/>
      <c r="I10" s="178"/>
      <c r="J10" s="178"/>
      <c r="K10" s="178"/>
      <c r="L10" s="178"/>
      <c r="M10" s="178"/>
      <c r="N10" s="178"/>
      <c r="O10" s="95"/>
      <c r="P10" s="95"/>
      <c r="Q10" s="95"/>
      <c r="R10" s="95"/>
      <c r="S10" s="95"/>
      <c r="T10" s="95"/>
      <c r="U10" s="95"/>
      <c r="V10" s="178"/>
      <c r="W10" s="178"/>
      <c r="X10" s="178"/>
      <c r="Y10" s="178"/>
      <c r="Z10" s="178"/>
      <c r="AA10" s="178"/>
      <c r="AB10" s="178"/>
      <c r="AC10" s="178"/>
      <c r="AD10" s="178"/>
      <c r="AE10" s="178"/>
      <c r="AF10" s="178"/>
      <c r="AG10" s="178"/>
      <c r="AH10" s="178"/>
      <c r="AI10" s="178"/>
      <c r="AJ10" s="178"/>
      <c r="AK10" s="178"/>
      <c r="AL10" s="146"/>
      <c r="AM10" s="178"/>
      <c r="AN10" s="146" t="s">
        <v>138</v>
      </c>
      <c r="AO10" s="178"/>
      <c r="AP10" s="178"/>
      <c r="AQ10" s="178"/>
      <c r="AR10" s="178"/>
      <c r="AS10" s="178"/>
      <c r="AT10" s="178"/>
      <c r="AU10" s="178"/>
      <c r="AV10" s="178"/>
      <c r="AW10" s="258">
        <f t="shared" ref="AW10:BP10" si="0">AW11+AW16+AW20+AW24</f>
        <v>4080172.7455000002</v>
      </c>
      <c r="AX10" s="258">
        <f t="shared" si="0"/>
        <v>1700405.5276500003</v>
      </c>
      <c r="AY10" s="258">
        <f t="shared" si="0"/>
        <v>1457783.7850000001</v>
      </c>
      <c r="AZ10" s="258">
        <f t="shared" si="0"/>
        <v>713.94800999999995</v>
      </c>
      <c r="BA10" s="258">
        <f t="shared" si="0"/>
        <v>30560.695789999998</v>
      </c>
      <c r="BB10" s="258">
        <f t="shared" si="0"/>
        <v>495232.22535000008</v>
      </c>
      <c r="BC10" s="258">
        <f t="shared" si="0"/>
        <v>1060243.3155300003</v>
      </c>
      <c r="BD10" s="258">
        <f t="shared" si="0"/>
        <v>1319523.9023199999</v>
      </c>
      <c r="BE10" s="258">
        <f t="shared" si="0"/>
        <v>713.94800999999995</v>
      </c>
      <c r="BF10" s="258">
        <f t="shared" si="0"/>
        <v>713.94800999999995</v>
      </c>
      <c r="BG10" s="258">
        <f t="shared" si="0"/>
        <v>0</v>
      </c>
      <c r="BH10" s="258">
        <f t="shared" si="0"/>
        <v>0</v>
      </c>
      <c r="BI10" s="258">
        <f t="shared" si="0"/>
        <v>51.262459999999997</v>
      </c>
      <c r="BJ10" s="258">
        <f t="shared" si="0"/>
        <v>51.262459999999997</v>
      </c>
      <c r="BK10" s="258">
        <f t="shared" si="0"/>
        <v>0</v>
      </c>
      <c r="BL10" s="258">
        <f t="shared" si="0"/>
        <v>0</v>
      </c>
      <c r="BM10" s="258">
        <f t="shared" si="0"/>
        <v>276.48744999999997</v>
      </c>
      <c r="BN10" s="258">
        <f t="shared" si="0"/>
        <v>276.48744999999997</v>
      </c>
      <c r="BO10" s="258">
        <f t="shared" si="0"/>
        <v>0</v>
      </c>
      <c r="BP10" s="258">
        <f t="shared" si="0"/>
        <v>0</v>
      </c>
      <c r="BQ10" s="258">
        <f t="shared" ref="BQ10:CG10" si="1">BQ11+BQ16+BQ20+BQ24</f>
        <v>713.94800999999995</v>
      </c>
      <c r="BR10" s="258">
        <f t="shared" si="1"/>
        <v>713.94800999999995</v>
      </c>
      <c r="BS10" s="258">
        <f t="shared" si="1"/>
        <v>0</v>
      </c>
      <c r="BT10" s="258">
        <f t="shared" si="1"/>
        <v>0</v>
      </c>
      <c r="BU10" s="258">
        <f t="shared" si="1"/>
        <v>2379053.2698400002</v>
      </c>
      <c r="BV10" s="258">
        <f t="shared" si="1"/>
        <v>30560.695789999998</v>
      </c>
      <c r="BW10" s="258">
        <f t="shared" si="1"/>
        <v>30560.695789999998</v>
      </c>
      <c r="BX10" s="258">
        <f t="shared" si="1"/>
        <v>0</v>
      </c>
      <c r="BY10" s="258">
        <f t="shared" si="1"/>
        <v>0</v>
      </c>
      <c r="BZ10" s="258">
        <f t="shared" si="1"/>
        <v>2503.6558199999999</v>
      </c>
      <c r="CA10" s="258">
        <f t="shared" si="1"/>
        <v>2503.6558199999999</v>
      </c>
      <c r="CB10" s="258">
        <f t="shared" si="1"/>
        <v>0</v>
      </c>
      <c r="CC10" s="258">
        <f t="shared" si="1"/>
        <v>0</v>
      </c>
      <c r="CD10" s="258">
        <f t="shared" si="1"/>
        <v>15200.60736</v>
      </c>
      <c r="CE10" s="258">
        <f t="shared" si="1"/>
        <v>15200.60736</v>
      </c>
      <c r="CF10" s="258">
        <f t="shared" si="1"/>
        <v>0</v>
      </c>
      <c r="CG10" s="258">
        <f t="shared" si="1"/>
        <v>0</v>
      </c>
      <c r="CH10" s="258">
        <f t="shared" ref="CH10:CX10" si="2">CH11+CH16+CH20+CH24</f>
        <v>30560.695789999998</v>
      </c>
      <c r="CI10" s="258">
        <f t="shared" si="2"/>
        <v>30560.695789999998</v>
      </c>
      <c r="CJ10" s="258">
        <f t="shared" si="2"/>
        <v>0</v>
      </c>
      <c r="CK10" s="258">
        <f t="shared" si="2"/>
        <v>0</v>
      </c>
      <c r="CL10" s="258">
        <f t="shared" si="2"/>
        <v>2349206.5220599999</v>
      </c>
      <c r="CM10" s="258">
        <f t="shared" si="2"/>
        <v>495232.22535000008</v>
      </c>
      <c r="CN10" s="258">
        <f t="shared" si="2"/>
        <v>495232.22535000008</v>
      </c>
      <c r="CO10" s="258">
        <f t="shared" si="2"/>
        <v>0</v>
      </c>
      <c r="CP10" s="258">
        <f t="shared" si="2"/>
        <v>0</v>
      </c>
      <c r="CQ10" s="258">
        <f t="shared" si="2"/>
        <v>44431.686300000001</v>
      </c>
      <c r="CR10" s="258">
        <f t="shared" si="2"/>
        <v>44431.686300000001</v>
      </c>
      <c r="CS10" s="258">
        <f t="shared" si="2"/>
        <v>0</v>
      </c>
      <c r="CT10" s="258">
        <f t="shared" si="2"/>
        <v>0</v>
      </c>
      <c r="CU10" s="258">
        <f t="shared" si="2"/>
        <v>53078.056300000004</v>
      </c>
      <c r="CV10" s="258">
        <f t="shared" si="2"/>
        <v>53078.056300000004</v>
      </c>
      <c r="CW10" s="258">
        <f t="shared" si="2"/>
        <v>0</v>
      </c>
      <c r="CX10" s="258">
        <f t="shared" si="2"/>
        <v>0</v>
      </c>
      <c r="CY10" s="258">
        <f t="shared" ref="CY10:DO10" si="3">CY11+CY16+CY20+CY24</f>
        <v>495232.22535000008</v>
      </c>
      <c r="CZ10" s="258">
        <f t="shared" si="3"/>
        <v>495232.22535000008</v>
      </c>
      <c r="DA10" s="258">
        <f t="shared" si="3"/>
        <v>0</v>
      </c>
      <c r="DB10" s="258">
        <f t="shared" si="3"/>
        <v>0</v>
      </c>
      <c r="DC10" s="258">
        <f t="shared" si="3"/>
        <v>1884534.9924999997</v>
      </c>
      <c r="DD10" s="258">
        <f t="shared" si="3"/>
        <v>1060243.3155300003</v>
      </c>
      <c r="DE10" s="258">
        <f t="shared" si="3"/>
        <v>1060243.3155300003</v>
      </c>
      <c r="DF10" s="258">
        <f t="shared" si="3"/>
        <v>0</v>
      </c>
      <c r="DG10" s="258">
        <f t="shared" si="3"/>
        <v>0</v>
      </c>
      <c r="DH10" s="258">
        <f t="shared" si="3"/>
        <v>757301.17801999988</v>
      </c>
      <c r="DI10" s="258">
        <f t="shared" si="3"/>
        <v>757301.17801999988</v>
      </c>
      <c r="DJ10" s="258">
        <f t="shared" si="3"/>
        <v>0</v>
      </c>
      <c r="DK10" s="258">
        <f t="shared" si="3"/>
        <v>0</v>
      </c>
      <c r="DL10" s="258">
        <f t="shared" si="3"/>
        <v>861732.91236000007</v>
      </c>
      <c r="DM10" s="258">
        <f t="shared" si="3"/>
        <v>861732.91236000007</v>
      </c>
      <c r="DN10" s="258">
        <f t="shared" si="3"/>
        <v>0</v>
      </c>
      <c r="DO10" s="258">
        <f t="shared" si="3"/>
        <v>0</v>
      </c>
      <c r="DP10" s="258">
        <f t="shared" ref="DP10:DU10" si="4">DP11+DP16+DP20+DP24</f>
        <v>1060243.3155300003</v>
      </c>
      <c r="DQ10" s="258">
        <f t="shared" si="4"/>
        <v>1060243.3155300003</v>
      </c>
      <c r="DR10" s="258">
        <f t="shared" si="4"/>
        <v>0</v>
      </c>
      <c r="DS10" s="258">
        <f t="shared" si="4"/>
        <v>0</v>
      </c>
      <c r="DT10" s="258">
        <f t="shared" si="4"/>
        <v>1319523.9023199999</v>
      </c>
      <c r="DU10" s="258">
        <f t="shared" si="4"/>
        <v>-397540.4694700003</v>
      </c>
      <c r="DV10" s="271">
        <f t="shared" ref="DV10:DV26" si="5">IF(BJ10 = 0, 0,BJ10/AY10*100)</f>
        <v>3.516465234931941E-3</v>
      </c>
      <c r="DW10" s="268"/>
      <c r="DX10" s="121"/>
      <c r="EG10" s="265"/>
    </row>
    <row r="11" spans="3:137">
      <c r="C11" s="44"/>
      <c r="D11" s="198"/>
      <c r="E11" s="95"/>
      <c r="F11" s="178"/>
      <c r="G11" s="178"/>
      <c r="H11" s="178"/>
      <c r="I11" s="178"/>
      <c r="J11" s="178"/>
      <c r="K11" s="178"/>
      <c r="L11" s="178"/>
      <c r="M11" s="178"/>
      <c r="N11" s="178"/>
      <c r="O11" s="95"/>
      <c r="P11" s="95"/>
      <c r="Q11" s="95"/>
      <c r="R11" s="95"/>
      <c r="S11" s="95"/>
      <c r="T11" s="95"/>
      <c r="U11" s="95"/>
      <c r="V11" s="178"/>
      <c r="W11" s="178"/>
      <c r="X11" s="178"/>
      <c r="Y11" s="178"/>
      <c r="Z11" s="178"/>
      <c r="AA11" s="178"/>
      <c r="AB11" s="178"/>
      <c r="AC11" s="178"/>
      <c r="AD11" s="178"/>
      <c r="AE11" s="178"/>
      <c r="AF11" s="178"/>
      <c r="AG11" s="178"/>
      <c r="AH11" s="178"/>
      <c r="AI11" s="178"/>
      <c r="AJ11" s="178"/>
      <c r="AK11" s="178"/>
      <c r="AL11" s="146"/>
      <c r="AM11" s="199">
        <v>1</v>
      </c>
      <c r="AN11" s="146" t="s">
        <v>194</v>
      </c>
      <c r="AO11" s="178"/>
      <c r="AP11" s="178"/>
      <c r="AQ11" s="178"/>
      <c r="AR11" s="178"/>
      <c r="AS11" s="178"/>
      <c r="AT11" s="178"/>
      <c r="AU11" s="178"/>
      <c r="AV11" s="178"/>
      <c r="AW11" s="259">
        <f t="shared" ref="AW11:BP11" si="6">AW12+AW13+AW14+AW15</f>
        <v>3591783.7817000002</v>
      </c>
      <c r="AX11" s="259">
        <f t="shared" si="6"/>
        <v>1699837.5615500002</v>
      </c>
      <c r="AY11" s="259">
        <f t="shared" si="6"/>
        <v>1230068.2424999999</v>
      </c>
      <c r="AZ11" s="259">
        <f t="shared" si="6"/>
        <v>713.94800999999995</v>
      </c>
      <c r="BA11" s="259">
        <f t="shared" si="6"/>
        <v>30560.695789999998</v>
      </c>
      <c r="BB11" s="259">
        <f t="shared" si="6"/>
        <v>495232.22535000008</v>
      </c>
      <c r="BC11" s="259">
        <f t="shared" si="6"/>
        <v>1036993.2206600001</v>
      </c>
      <c r="BD11" s="259">
        <f t="shared" si="6"/>
        <v>854952.99948999961</v>
      </c>
      <c r="BE11" s="259">
        <f t="shared" si="6"/>
        <v>713.94800999999995</v>
      </c>
      <c r="BF11" s="259">
        <f t="shared" si="6"/>
        <v>713.94800999999995</v>
      </c>
      <c r="BG11" s="259">
        <f t="shared" si="6"/>
        <v>0</v>
      </c>
      <c r="BH11" s="259">
        <f t="shared" si="6"/>
        <v>0</v>
      </c>
      <c r="BI11" s="259">
        <f t="shared" si="6"/>
        <v>51.262459999999997</v>
      </c>
      <c r="BJ11" s="259">
        <f t="shared" si="6"/>
        <v>51.262459999999997</v>
      </c>
      <c r="BK11" s="259">
        <f t="shared" si="6"/>
        <v>0</v>
      </c>
      <c r="BL11" s="259">
        <f t="shared" si="6"/>
        <v>0</v>
      </c>
      <c r="BM11" s="259">
        <f t="shared" si="6"/>
        <v>276.48744999999997</v>
      </c>
      <c r="BN11" s="259">
        <f t="shared" si="6"/>
        <v>276.48744999999997</v>
      </c>
      <c r="BO11" s="259">
        <f t="shared" si="6"/>
        <v>0</v>
      </c>
      <c r="BP11" s="259">
        <f t="shared" si="6"/>
        <v>0</v>
      </c>
      <c r="BQ11" s="259">
        <f t="shared" ref="BQ11:CG11" si="7">BQ12+BQ13+BQ14+BQ15</f>
        <v>713.94800999999995</v>
      </c>
      <c r="BR11" s="259">
        <f t="shared" si="7"/>
        <v>713.94800999999995</v>
      </c>
      <c r="BS11" s="259">
        <f t="shared" si="7"/>
        <v>0</v>
      </c>
      <c r="BT11" s="259">
        <f t="shared" si="7"/>
        <v>0</v>
      </c>
      <c r="BU11" s="259">
        <f t="shared" si="7"/>
        <v>1891232.2721399998</v>
      </c>
      <c r="BV11" s="259">
        <f t="shared" si="7"/>
        <v>30560.695789999998</v>
      </c>
      <c r="BW11" s="259">
        <f t="shared" si="7"/>
        <v>30560.695789999998</v>
      </c>
      <c r="BX11" s="259">
        <f t="shared" si="7"/>
        <v>0</v>
      </c>
      <c r="BY11" s="259">
        <f t="shared" si="7"/>
        <v>0</v>
      </c>
      <c r="BZ11" s="259">
        <f t="shared" si="7"/>
        <v>2503.6558199999999</v>
      </c>
      <c r="CA11" s="259">
        <f t="shared" si="7"/>
        <v>2503.6558199999999</v>
      </c>
      <c r="CB11" s="259">
        <f t="shared" si="7"/>
        <v>0</v>
      </c>
      <c r="CC11" s="259">
        <f t="shared" si="7"/>
        <v>0</v>
      </c>
      <c r="CD11" s="259">
        <f t="shared" si="7"/>
        <v>15200.60736</v>
      </c>
      <c r="CE11" s="259">
        <f t="shared" si="7"/>
        <v>15200.60736</v>
      </c>
      <c r="CF11" s="259">
        <f t="shared" si="7"/>
        <v>0</v>
      </c>
      <c r="CG11" s="259">
        <f t="shared" si="7"/>
        <v>0</v>
      </c>
      <c r="CH11" s="259">
        <f t="shared" ref="CH11:CX11" si="8">CH12+CH13+CH14+CH15</f>
        <v>30560.695789999998</v>
      </c>
      <c r="CI11" s="259">
        <f t="shared" si="8"/>
        <v>30560.695789999998</v>
      </c>
      <c r="CJ11" s="259">
        <f t="shared" si="8"/>
        <v>0</v>
      </c>
      <c r="CK11" s="259">
        <f t="shared" si="8"/>
        <v>0</v>
      </c>
      <c r="CL11" s="259">
        <f t="shared" si="8"/>
        <v>1861385.5243599995</v>
      </c>
      <c r="CM11" s="259">
        <f t="shared" si="8"/>
        <v>495232.22535000008</v>
      </c>
      <c r="CN11" s="259">
        <f t="shared" si="8"/>
        <v>495232.22535000008</v>
      </c>
      <c r="CO11" s="259">
        <f t="shared" si="8"/>
        <v>0</v>
      </c>
      <c r="CP11" s="259">
        <f t="shared" si="8"/>
        <v>0</v>
      </c>
      <c r="CQ11" s="259">
        <f t="shared" si="8"/>
        <v>44431.686300000001</v>
      </c>
      <c r="CR11" s="259">
        <f t="shared" si="8"/>
        <v>44431.686300000001</v>
      </c>
      <c r="CS11" s="259">
        <f t="shared" si="8"/>
        <v>0</v>
      </c>
      <c r="CT11" s="259">
        <f t="shared" si="8"/>
        <v>0</v>
      </c>
      <c r="CU11" s="259">
        <f t="shared" si="8"/>
        <v>53078.056300000004</v>
      </c>
      <c r="CV11" s="259">
        <f t="shared" si="8"/>
        <v>53078.056300000004</v>
      </c>
      <c r="CW11" s="259">
        <f t="shared" si="8"/>
        <v>0</v>
      </c>
      <c r="CX11" s="259">
        <f t="shared" si="8"/>
        <v>0</v>
      </c>
      <c r="CY11" s="259">
        <f t="shared" ref="CY11:DO11" si="9">CY12+CY13+CY14+CY15</f>
        <v>495232.22535000008</v>
      </c>
      <c r="CZ11" s="259">
        <f t="shared" si="9"/>
        <v>495232.22535000008</v>
      </c>
      <c r="DA11" s="259">
        <f t="shared" si="9"/>
        <v>0</v>
      </c>
      <c r="DB11" s="259">
        <f t="shared" si="9"/>
        <v>0</v>
      </c>
      <c r="DC11" s="259">
        <f t="shared" si="9"/>
        <v>1396713.9947999995</v>
      </c>
      <c r="DD11" s="259">
        <f t="shared" si="9"/>
        <v>1036993.2206600001</v>
      </c>
      <c r="DE11" s="259">
        <f t="shared" si="9"/>
        <v>1036993.2206600001</v>
      </c>
      <c r="DF11" s="259">
        <f t="shared" si="9"/>
        <v>0</v>
      </c>
      <c r="DG11" s="259">
        <f t="shared" si="9"/>
        <v>0</v>
      </c>
      <c r="DH11" s="259">
        <f t="shared" si="9"/>
        <v>757301.17801999988</v>
      </c>
      <c r="DI11" s="259">
        <f t="shared" si="9"/>
        <v>757301.17801999988</v>
      </c>
      <c r="DJ11" s="259">
        <f t="shared" si="9"/>
        <v>0</v>
      </c>
      <c r="DK11" s="259">
        <f t="shared" si="9"/>
        <v>0</v>
      </c>
      <c r="DL11" s="259">
        <f t="shared" si="9"/>
        <v>861732.91236000007</v>
      </c>
      <c r="DM11" s="259">
        <f t="shared" si="9"/>
        <v>861732.91236000007</v>
      </c>
      <c r="DN11" s="259">
        <f t="shared" si="9"/>
        <v>0</v>
      </c>
      <c r="DO11" s="259">
        <f t="shared" si="9"/>
        <v>0</v>
      </c>
      <c r="DP11" s="259">
        <f t="shared" ref="DP11:DU11" si="10">DP12+DP13+DP14+DP15</f>
        <v>1036993.2206600001</v>
      </c>
      <c r="DQ11" s="259">
        <f t="shared" si="10"/>
        <v>1036993.2206600001</v>
      </c>
      <c r="DR11" s="259">
        <f t="shared" si="10"/>
        <v>0</v>
      </c>
      <c r="DS11" s="259">
        <f t="shared" si="10"/>
        <v>0</v>
      </c>
      <c r="DT11" s="259">
        <f t="shared" si="10"/>
        <v>854952.99948999961</v>
      </c>
      <c r="DU11" s="259">
        <f t="shared" si="10"/>
        <v>-193075.02184</v>
      </c>
      <c r="DV11" s="271">
        <f t="shared" si="5"/>
        <v>4.1674484576411626E-3</v>
      </c>
      <c r="DW11" s="46"/>
      <c r="DX11" s="46"/>
      <c r="EC11" s="266"/>
      <c r="EG11" s="265"/>
    </row>
    <row r="12" spans="3:137" ht="11.25" customHeight="1">
      <c r="C12" s="44"/>
      <c r="D12" s="200"/>
      <c r="E12" s="95"/>
      <c r="F12" s="327"/>
      <c r="G12" s="201"/>
      <c r="H12" s="201"/>
      <c r="I12" s="201"/>
      <c r="J12" s="201"/>
      <c r="K12" s="201"/>
      <c r="L12" s="201"/>
      <c r="M12" s="201"/>
      <c r="N12" s="201"/>
      <c r="O12" s="95"/>
      <c r="P12" s="95"/>
      <c r="Q12" s="95"/>
      <c r="R12" s="95"/>
      <c r="S12" s="95"/>
      <c r="T12" s="95"/>
      <c r="U12" s="95"/>
      <c r="V12" s="201"/>
      <c r="W12" s="201"/>
      <c r="X12" s="201"/>
      <c r="Y12" s="201"/>
      <c r="Z12" s="201"/>
      <c r="AA12" s="201"/>
      <c r="AB12" s="201"/>
      <c r="AC12" s="201"/>
      <c r="AD12" s="201"/>
      <c r="AE12" s="201"/>
      <c r="AF12" s="201"/>
      <c r="AG12" s="201"/>
      <c r="AH12" s="201"/>
      <c r="AI12" s="201"/>
      <c r="AJ12" s="201"/>
      <c r="AK12" s="201"/>
      <c r="AL12" s="202"/>
      <c r="AM12" s="203" t="s">
        <v>195</v>
      </c>
      <c r="AN12" s="194" t="s">
        <v>216</v>
      </c>
      <c r="AO12" s="209"/>
      <c r="AP12" s="209"/>
      <c r="AQ12" s="209"/>
      <c r="AR12" s="209"/>
      <c r="AS12" s="209"/>
      <c r="AT12" s="209"/>
      <c r="AU12" s="209"/>
      <c r="AV12" s="209"/>
      <c r="AW12" s="260">
        <f t="shared" ref="AW12:BF15" si="11">SUMIF($EC$49:$EC$814,$EC12,AW$49:AW$814)</f>
        <v>196931.41163333331</v>
      </c>
      <c r="AX12" s="260">
        <f t="shared" si="11"/>
        <v>44800.220220000003</v>
      </c>
      <c r="AY12" s="260">
        <f t="shared" si="11"/>
        <v>126711.20333333329</v>
      </c>
      <c r="AZ12" s="260">
        <f t="shared" si="11"/>
        <v>0</v>
      </c>
      <c r="BA12" s="260">
        <f t="shared" si="11"/>
        <v>1297.3970300000001</v>
      </c>
      <c r="BB12" s="260">
        <f t="shared" si="11"/>
        <v>2417.0707899999998</v>
      </c>
      <c r="BC12" s="260">
        <f t="shared" si="11"/>
        <v>126621.17593</v>
      </c>
      <c r="BD12" s="260">
        <f t="shared" si="11"/>
        <v>25510.015483333304</v>
      </c>
      <c r="BE12" s="260">
        <f t="shared" si="11"/>
        <v>0</v>
      </c>
      <c r="BF12" s="260">
        <f t="shared" si="11"/>
        <v>0</v>
      </c>
      <c r="BG12" s="260">
        <f t="shared" ref="BG12:BP15" si="12">SUMIF($EC$49:$EC$814,$EC12,BG$49:BG$814)</f>
        <v>0</v>
      </c>
      <c r="BH12" s="260">
        <f t="shared" si="12"/>
        <v>0</v>
      </c>
      <c r="BI12" s="260">
        <f t="shared" si="12"/>
        <v>0</v>
      </c>
      <c r="BJ12" s="260">
        <f t="shared" si="12"/>
        <v>0</v>
      </c>
      <c r="BK12" s="260">
        <f t="shared" si="12"/>
        <v>0</v>
      </c>
      <c r="BL12" s="260">
        <f t="shared" si="12"/>
        <v>0</v>
      </c>
      <c r="BM12" s="260">
        <f t="shared" si="12"/>
        <v>0</v>
      </c>
      <c r="BN12" s="260">
        <f t="shared" si="12"/>
        <v>0</v>
      </c>
      <c r="BO12" s="260">
        <f t="shared" si="12"/>
        <v>0</v>
      </c>
      <c r="BP12" s="260">
        <f t="shared" si="12"/>
        <v>0</v>
      </c>
      <c r="BQ12" s="260">
        <f t="shared" ref="BQ12:BZ15" si="13">SUMIF($EC$49:$EC$814,$EC12,BQ$49:BQ$814)</f>
        <v>0</v>
      </c>
      <c r="BR12" s="260">
        <f t="shared" si="13"/>
        <v>0</v>
      </c>
      <c r="BS12" s="260">
        <f t="shared" si="13"/>
        <v>0</v>
      </c>
      <c r="BT12" s="260">
        <f t="shared" si="13"/>
        <v>0</v>
      </c>
      <c r="BU12" s="260">
        <f t="shared" si="13"/>
        <v>152131.19141333332</v>
      </c>
      <c r="BV12" s="260">
        <f t="shared" si="13"/>
        <v>1297.3970300000001</v>
      </c>
      <c r="BW12" s="260">
        <f t="shared" si="13"/>
        <v>1297.3970300000001</v>
      </c>
      <c r="BX12" s="260">
        <f t="shared" si="13"/>
        <v>0</v>
      </c>
      <c r="BY12" s="260">
        <f t="shared" si="13"/>
        <v>0</v>
      </c>
      <c r="BZ12" s="260">
        <f t="shared" si="13"/>
        <v>0</v>
      </c>
      <c r="CA12" s="260">
        <f t="shared" ref="CA12:CJ15" si="14">SUMIF($EC$49:$EC$814,$EC12,CA$49:CA$814)</f>
        <v>0</v>
      </c>
      <c r="CB12" s="260">
        <f t="shared" si="14"/>
        <v>0</v>
      </c>
      <c r="CC12" s="260">
        <f t="shared" si="14"/>
        <v>0</v>
      </c>
      <c r="CD12" s="260">
        <f t="shared" si="14"/>
        <v>0</v>
      </c>
      <c r="CE12" s="260">
        <f t="shared" si="14"/>
        <v>0</v>
      </c>
      <c r="CF12" s="260">
        <f t="shared" si="14"/>
        <v>0</v>
      </c>
      <c r="CG12" s="260">
        <f t="shared" si="14"/>
        <v>0</v>
      </c>
      <c r="CH12" s="260">
        <f t="shared" si="14"/>
        <v>1297.3970300000001</v>
      </c>
      <c r="CI12" s="260">
        <f t="shared" si="14"/>
        <v>1297.3970300000001</v>
      </c>
      <c r="CJ12" s="260">
        <f t="shared" si="14"/>
        <v>0</v>
      </c>
      <c r="CK12" s="260">
        <f t="shared" ref="CK12:CT15" si="15">SUMIF($EC$49:$EC$814,$EC12,CK$49:CK$814)</f>
        <v>0</v>
      </c>
      <c r="CL12" s="260">
        <f t="shared" si="15"/>
        <v>150833.79438333333</v>
      </c>
      <c r="CM12" s="260">
        <f t="shared" si="15"/>
        <v>2417.0707899999998</v>
      </c>
      <c r="CN12" s="260">
        <f t="shared" si="15"/>
        <v>2417.0707899999998</v>
      </c>
      <c r="CO12" s="260">
        <f t="shared" si="15"/>
        <v>0</v>
      </c>
      <c r="CP12" s="260">
        <f t="shared" si="15"/>
        <v>0</v>
      </c>
      <c r="CQ12" s="260">
        <f t="shared" si="15"/>
        <v>2417.0707899999998</v>
      </c>
      <c r="CR12" s="260">
        <f t="shared" si="15"/>
        <v>2417.0707899999998</v>
      </c>
      <c r="CS12" s="260">
        <f t="shared" si="15"/>
        <v>0</v>
      </c>
      <c r="CT12" s="260">
        <f t="shared" si="15"/>
        <v>0</v>
      </c>
      <c r="CU12" s="260">
        <f t="shared" ref="CU12:DD15" si="16">SUMIF($EC$49:$EC$814,$EC12,CU$49:CU$814)</f>
        <v>2417.0707899999998</v>
      </c>
      <c r="CV12" s="260">
        <f t="shared" si="16"/>
        <v>2417.0707899999998</v>
      </c>
      <c r="CW12" s="260">
        <f t="shared" si="16"/>
        <v>0</v>
      </c>
      <c r="CX12" s="260">
        <f t="shared" si="16"/>
        <v>0</v>
      </c>
      <c r="CY12" s="260">
        <f t="shared" si="16"/>
        <v>2417.0707899999998</v>
      </c>
      <c r="CZ12" s="260">
        <f t="shared" si="16"/>
        <v>2417.0707899999998</v>
      </c>
      <c r="DA12" s="260">
        <f t="shared" si="16"/>
        <v>0</v>
      </c>
      <c r="DB12" s="260">
        <f t="shared" si="16"/>
        <v>0</v>
      </c>
      <c r="DC12" s="260">
        <f t="shared" si="16"/>
        <v>149714.12062333332</v>
      </c>
      <c r="DD12" s="260">
        <f t="shared" si="16"/>
        <v>126621.17593</v>
      </c>
      <c r="DE12" s="260">
        <f t="shared" ref="DE12:DN15" si="17">SUMIF($EC$49:$EC$814,$EC12,DE$49:DE$814)</f>
        <v>126621.17593</v>
      </c>
      <c r="DF12" s="260">
        <f t="shared" si="17"/>
        <v>0</v>
      </c>
      <c r="DG12" s="260">
        <f t="shared" si="17"/>
        <v>0</v>
      </c>
      <c r="DH12" s="260">
        <f t="shared" si="17"/>
        <v>2417.0707899999998</v>
      </c>
      <c r="DI12" s="260">
        <f t="shared" si="17"/>
        <v>2417.0707899999998</v>
      </c>
      <c r="DJ12" s="260">
        <f t="shared" si="17"/>
        <v>0</v>
      </c>
      <c r="DK12" s="260">
        <f t="shared" si="17"/>
        <v>0</v>
      </c>
      <c r="DL12" s="260">
        <f t="shared" si="17"/>
        <v>2417.0707899999998</v>
      </c>
      <c r="DM12" s="260">
        <f t="shared" si="17"/>
        <v>2417.0707899999998</v>
      </c>
      <c r="DN12" s="260">
        <f t="shared" si="17"/>
        <v>0</v>
      </c>
      <c r="DO12" s="260">
        <f t="shared" ref="DO12:DU15" si="18">SUMIF($EC$49:$EC$814,$EC12,DO$49:DO$814)</f>
        <v>0</v>
      </c>
      <c r="DP12" s="260">
        <f t="shared" si="18"/>
        <v>126621.17593</v>
      </c>
      <c r="DQ12" s="260">
        <f t="shared" si="18"/>
        <v>126621.17593</v>
      </c>
      <c r="DR12" s="260">
        <f t="shared" si="18"/>
        <v>0</v>
      </c>
      <c r="DS12" s="260">
        <f t="shared" si="18"/>
        <v>0</v>
      </c>
      <c r="DT12" s="260">
        <f t="shared" si="18"/>
        <v>25510.015483333304</v>
      </c>
      <c r="DU12" s="260">
        <f t="shared" si="18"/>
        <v>-90.027403333305983</v>
      </c>
      <c r="DV12" s="272">
        <f t="shared" si="5"/>
        <v>0</v>
      </c>
      <c r="DW12" s="46"/>
      <c r="DX12" s="46"/>
      <c r="EC12" s="162" t="str">
        <f>AN12 &amp; "0"</f>
        <v>Прибыль направляемая на инвестиции0</v>
      </c>
      <c r="ED12" s="163"/>
      <c r="EG12" s="162"/>
    </row>
    <row r="13" spans="3:137" ht="22.5">
      <c r="C13" s="44"/>
      <c r="D13" s="200"/>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197"/>
      <c r="AM13" s="203" t="s">
        <v>196</v>
      </c>
      <c r="AN13" s="195" t="s">
        <v>197</v>
      </c>
      <c r="AO13" s="211"/>
      <c r="AP13" s="211"/>
      <c r="AQ13" s="211"/>
      <c r="AR13" s="211"/>
      <c r="AS13" s="211"/>
      <c r="AT13" s="211"/>
      <c r="AU13" s="211"/>
      <c r="AV13" s="211"/>
      <c r="AW13" s="260">
        <f t="shared" si="11"/>
        <v>2500792.155666667</v>
      </c>
      <c r="AX13" s="260">
        <f t="shared" si="11"/>
        <v>1410262.0163800002</v>
      </c>
      <c r="AY13" s="260">
        <f t="shared" si="11"/>
        <v>892091.4891666664</v>
      </c>
      <c r="AZ13" s="260">
        <f t="shared" si="11"/>
        <v>0</v>
      </c>
      <c r="BA13" s="260">
        <f t="shared" si="11"/>
        <v>7193.3042000000005</v>
      </c>
      <c r="BB13" s="260">
        <f t="shared" si="11"/>
        <v>457971.66520000005</v>
      </c>
      <c r="BC13" s="260">
        <f t="shared" si="11"/>
        <v>863922.51186000009</v>
      </c>
      <c r="BD13" s="260">
        <f t="shared" si="11"/>
        <v>226607.62742666606</v>
      </c>
      <c r="BE13" s="260">
        <f t="shared" si="11"/>
        <v>0</v>
      </c>
      <c r="BF13" s="260">
        <f t="shared" si="11"/>
        <v>0</v>
      </c>
      <c r="BG13" s="260">
        <f t="shared" si="12"/>
        <v>0</v>
      </c>
      <c r="BH13" s="260">
        <f t="shared" si="12"/>
        <v>0</v>
      </c>
      <c r="BI13" s="260">
        <f t="shared" si="12"/>
        <v>0</v>
      </c>
      <c r="BJ13" s="260">
        <f t="shared" si="12"/>
        <v>0</v>
      </c>
      <c r="BK13" s="260">
        <f t="shared" si="12"/>
        <v>0</v>
      </c>
      <c r="BL13" s="260">
        <f t="shared" si="12"/>
        <v>0</v>
      </c>
      <c r="BM13" s="260">
        <f t="shared" si="12"/>
        <v>0</v>
      </c>
      <c r="BN13" s="260">
        <f t="shared" si="12"/>
        <v>0</v>
      </c>
      <c r="BO13" s="260">
        <f t="shared" si="12"/>
        <v>0</v>
      </c>
      <c r="BP13" s="260">
        <f t="shared" si="12"/>
        <v>0</v>
      </c>
      <c r="BQ13" s="260">
        <f t="shared" si="13"/>
        <v>0</v>
      </c>
      <c r="BR13" s="260">
        <f t="shared" si="13"/>
        <v>0</v>
      </c>
      <c r="BS13" s="260">
        <f t="shared" si="13"/>
        <v>0</v>
      </c>
      <c r="BT13" s="260">
        <f t="shared" si="13"/>
        <v>0</v>
      </c>
      <c r="BU13" s="260">
        <f t="shared" si="13"/>
        <v>1090530.1392866659</v>
      </c>
      <c r="BV13" s="260">
        <f t="shared" si="13"/>
        <v>7193.3042000000005</v>
      </c>
      <c r="BW13" s="260">
        <f t="shared" si="13"/>
        <v>7193.3042000000005</v>
      </c>
      <c r="BX13" s="260">
        <f t="shared" si="13"/>
        <v>0</v>
      </c>
      <c r="BY13" s="260">
        <f t="shared" si="13"/>
        <v>0</v>
      </c>
      <c r="BZ13" s="260">
        <f t="shared" si="13"/>
        <v>467.18549999999999</v>
      </c>
      <c r="CA13" s="260">
        <f t="shared" si="14"/>
        <v>467.18549999999999</v>
      </c>
      <c r="CB13" s="260">
        <f t="shared" si="14"/>
        <v>0</v>
      </c>
      <c r="CC13" s="260">
        <f t="shared" si="14"/>
        <v>0</v>
      </c>
      <c r="CD13" s="260">
        <f t="shared" si="14"/>
        <v>2672.7855</v>
      </c>
      <c r="CE13" s="260">
        <f t="shared" si="14"/>
        <v>2672.7855</v>
      </c>
      <c r="CF13" s="260">
        <f t="shared" si="14"/>
        <v>0</v>
      </c>
      <c r="CG13" s="260">
        <f t="shared" si="14"/>
        <v>0</v>
      </c>
      <c r="CH13" s="260">
        <f t="shared" si="14"/>
        <v>7193.3042000000005</v>
      </c>
      <c r="CI13" s="260">
        <f t="shared" si="14"/>
        <v>7193.3042000000005</v>
      </c>
      <c r="CJ13" s="260">
        <f t="shared" si="14"/>
        <v>0</v>
      </c>
      <c r="CK13" s="260">
        <f t="shared" si="15"/>
        <v>0</v>
      </c>
      <c r="CL13" s="260">
        <f t="shared" si="15"/>
        <v>1083336.8350866658</v>
      </c>
      <c r="CM13" s="260">
        <f t="shared" si="15"/>
        <v>457971.66520000005</v>
      </c>
      <c r="CN13" s="260">
        <f t="shared" si="15"/>
        <v>457971.66520000005</v>
      </c>
      <c r="CO13" s="260">
        <f t="shared" si="15"/>
        <v>0</v>
      </c>
      <c r="CP13" s="260">
        <f t="shared" si="15"/>
        <v>0</v>
      </c>
      <c r="CQ13" s="260">
        <f t="shared" si="15"/>
        <v>7193.3042000000005</v>
      </c>
      <c r="CR13" s="260">
        <f t="shared" si="15"/>
        <v>7193.3042000000005</v>
      </c>
      <c r="CS13" s="260">
        <f t="shared" si="15"/>
        <v>0</v>
      </c>
      <c r="CT13" s="260">
        <f t="shared" si="15"/>
        <v>0</v>
      </c>
      <c r="CU13" s="260">
        <f t="shared" si="16"/>
        <v>15839.674199999998</v>
      </c>
      <c r="CV13" s="260">
        <f t="shared" si="16"/>
        <v>15839.674199999998</v>
      </c>
      <c r="CW13" s="260">
        <f t="shared" si="16"/>
        <v>0</v>
      </c>
      <c r="CX13" s="260">
        <f t="shared" si="16"/>
        <v>0</v>
      </c>
      <c r="CY13" s="260">
        <f t="shared" si="16"/>
        <v>457971.66520000005</v>
      </c>
      <c r="CZ13" s="260">
        <f t="shared" si="16"/>
        <v>457971.66520000005</v>
      </c>
      <c r="DA13" s="260">
        <f t="shared" si="16"/>
        <v>0</v>
      </c>
      <c r="DB13" s="260">
        <f t="shared" si="16"/>
        <v>0</v>
      </c>
      <c r="DC13" s="260">
        <f t="shared" si="16"/>
        <v>632558.47408666601</v>
      </c>
      <c r="DD13" s="260">
        <f t="shared" si="16"/>
        <v>863922.51186000009</v>
      </c>
      <c r="DE13" s="260">
        <f t="shared" si="17"/>
        <v>863922.51186000009</v>
      </c>
      <c r="DF13" s="260">
        <f t="shared" si="17"/>
        <v>0</v>
      </c>
      <c r="DG13" s="260">
        <f t="shared" si="17"/>
        <v>0</v>
      </c>
      <c r="DH13" s="260">
        <f t="shared" si="17"/>
        <v>720037.38260999986</v>
      </c>
      <c r="DI13" s="260">
        <f t="shared" si="17"/>
        <v>720037.38260999986</v>
      </c>
      <c r="DJ13" s="260">
        <f t="shared" si="17"/>
        <v>0</v>
      </c>
      <c r="DK13" s="260">
        <f t="shared" si="17"/>
        <v>0</v>
      </c>
      <c r="DL13" s="260">
        <f t="shared" si="17"/>
        <v>823631.51986</v>
      </c>
      <c r="DM13" s="260">
        <f t="shared" si="17"/>
        <v>823631.51986</v>
      </c>
      <c r="DN13" s="260">
        <f t="shared" si="17"/>
        <v>0</v>
      </c>
      <c r="DO13" s="260">
        <f t="shared" si="18"/>
        <v>0</v>
      </c>
      <c r="DP13" s="260">
        <f t="shared" si="18"/>
        <v>863922.51186000009</v>
      </c>
      <c r="DQ13" s="260">
        <f t="shared" si="18"/>
        <v>863922.51186000009</v>
      </c>
      <c r="DR13" s="260">
        <f t="shared" si="18"/>
        <v>0</v>
      </c>
      <c r="DS13" s="260">
        <f t="shared" si="18"/>
        <v>0</v>
      </c>
      <c r="DT13" s="260">
        <f t="shared" si="18"/>
        <v>226607.62742666606</v>
      </c>
      <c r="DU13" s="260">
        <f t="shared" si="18"/>
        <v>-28168.97730666638</v>
      </c>
      <c r="DV13" s="272">
        <f t="shared" si="5"/>
        <v>0</v>
      </c>
      <c r="DW13" s="46"/>
      <c r="DX13" s="46"/>
      <c r="EC13" s="162" t="str">
        <f>AN13 &amp; "0"</f>
        <v>Амортизационные отчисления0</v>
      </c>
      <c r="ED13" s="163"/>
      <c r="EG13" s="162"/>
    </row>
    <row r="14" spans="3:137" ht="22.5">
      <c r="C14" s="44"/>
      <c r="D14" s="200"/>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197"/>
      <c r="AM14" s="203" t="s">
        <v>198</v>
      </c>
      <c r="AN14" s="195" t="s">
        <v>199</v>
      </c>
      <c r="AO14" s="211"/>
      <c r="AP14" s="211"/>
      <c r="AQ14" s="211"/>
      <c r="AR14" s="211"/>
      <c r="AS14" s="211"/>
      <c r="AT14" s="211"/>
      <c r="AU14" s="211"/>
      <c r="AV14" s="211"/>
      <c r="AW14" s="260">
        <f t="shared" si="11"/>
        <v>225702.98039999994</v>
      </c>
      <c r="AX14" s="260">
        <f t="shared" si="11"/>
        <v>99767.1008</v>
      </c>
      <c r="AY14" s="260">
        <f t="shared" si="11"/>
        <v>0</v>
      </c>
      <c r="AZ14" s="260">
        <f t="shared" si="11"/>
        <v>0</v>
      </c>
      <c r="BA14" s="260">
        <f t="shared" si="11"/>
        <v>0</v>
      </c>
      <c r="BB14" s="260">
        <f t="shared" si="11"/>
        <v>0</v>
      </c>
      <c r="BC14" s="260">
        <f t="shared" si="11"/>
        <v>0</v>
      </c>
      <c r="BD14" s="260">
        <f t="shared" si="11"/>
        <v>125935.87960000001</v>
      </c>
      <c r="BE14" s="260">
        <f t="shared" si="11"/>
        <v>0</v>
      </c>
      <c r="BF14" s="260">
        <f t="shared" si="11"/>
        <v>0</v>
      </c>
      <c r="BG14" s="260">
        <f t="shared" si="12"/>
        <v>0</v>
      </c>
      <c r="BH14" s="260">
        <f t="shared" si="12"/>
        <v>0</v>
      </c>
      <c r="BI14" s="260">
        <f t="shared" si="12"/>
        <v>0</v>
      </c>
      <c r="BJ14" s="260">
        <f t="shared" si="12"/>
        <v>0</v>
      </c>
      <c r="BK14" s="260">
        <f t="shared" si="12"/>
        <v>0</v>
      </c>
      <c r="BL14" s="260">
        <f t="shared" si="12"/>
        <v>0</v>
      </c>
      <c r="BM14" s="260">
        <f t="shared" si="12"/>
        <v>0</v>
      </c>
      <c r="BN14" s="260">
        <f t="shared" si="12"/>
        <v>0</v>
      </c>
      <c r="BO14" s="260">
        <f t="shared" si="12"/>
        <v>0</v>
      </c>
      <c r="BP14" s="260">
        <f t="shared" si="12"/>
        <v>0</v>
      </c>
      <c r="BQ14" s="260">
        <f t="shared" si="13"/>
        <v>0</v>
      </c>
      <c r="BR14" s="260">
        <f t="shared" si="13"/>
        <v>0</v>
      </c>
      <c r="BS14" s="260">
        <f t="shared" si="13"/>
        <v>0</v>
      </c>
      <c r="BT14" s="260">
        <f t="shared" si="13"/>
        <v>0</v>
      </c>
      <c r="BU14" s="260">
        <f t="shared" si="13"/>
        <v>125935.87960000001</v>
      </c>
      <c r="BV14" s="260">
        <f t="shared" si="13"/>
        <v>0</v>
      </c>
      <c r="BW14" s="260">
        <f t="shared" si="13"/>
        <v>0</v>
      </c>
      <c r="BX14" s="260">
        <f t="shared" si="13"/>
        <v>0</v>
      </c>
      <c r="BY14" s="260">
        <f t="shared" si="13"/>
        <v>0</v>
      </c>
      <c r="BZ14" s="260">
        <f t="shared" si="13"/>
        <v>0</v>
      </c>
      <c r="CA14" s="260">
        <f t="shared" si="14"/>
        <v>0</v>
      </c>
      <c r="CB14" s="260">
        <f t="shared" si="14"/>
        <v>0</v>
      </c>
      <c r="CC14" s="260">
        <f t="shared" si="14"/>
        <v>0</v>
      </c>
      <c r="CD14" s="260">
        <f t="shared" si="14"/>
        <v>0</v>
      </c>
      <c r="CE14" s="260">
        <f t="shared" si="14"/>
        <v>0</v>
      </c>
      <c r="CF14" s="260">
        <f t="shared" si="14"/>
        <v>0</v>
      </c>
      <c r="CG14" s="260">
        <f t="shared" si="14"/>
        <v>0</v>
      </c>
      <c r="CH14" s="260">
        <f t="shared" si="14"/>
        <v>0</v>
      </c>
      <c r="CI14" s="260">
        <f t="shared" si="14"/>
        <v>0</v>
      </c>
      <c r="CJ14" s="260">
        <f t="shared" si="14"/>
        <v>0</v>
      </c>
      <c r="CK14" s="260">
        <f t="shared" si="15"/>
        <v>0</v>
      </c>
      <c r="CL14" s="260">
        <f t="shared" si="15"/>
        <v>125935.87960000001</v>
      </c>
      <c r="CM14" s="260">
        <f t="shared" si="15"/>
        <v>0</v>
      </c>
      <c r="CN14" s="260">
        <f t="shared" si="15"/>
        <v>0</v>
      </c>
      <c r="CO14" s="260">
        <f t="shared" si="15"/>
        <v>0</v>
      </c>
      <c r="CP14" s="260">
        <f t="shared" si="15"/>
        <v>0</v>
      </c>
      <c r="CQ14" s="260">
        <f t="shared" si="15"/>
        <v>0</v>
      </c>
      <c r="CR14" s="260">
        <f t="shared" si="15"/>
        <v>0</v>
      </c>
      <c r="CS14" s="260">
        <f t="shared" si="15"/>
        <v>0</v>
      </c>
      <c r="CT14" s="260">
        <f t="shared" si="15"/>
        <v>0</v>
      </c>
      <c r="CU14" s="260">
        <f t="shared" si="16"/>
        <v>0</v>
      </c>
      <c r="CV14" s="260">
        <f t="shared" si="16"/>
        <v>0</v>
      </c>
      <c r="CW14" s="260">
        <f t="shared" si="16"/>
        <v>0</v>
      </c>
      <c r="CX14" s="260">
        <f t="shared" si="16"/>
        <v>0</v>
      </c>
      <c r="CY14" s="260">
        <f t="shared" si="16"/>
        <v>0</v>
      </c>
      <c r="CZ14" s="260">
        <f t="shared" si="16"/>
        <v>0</v>
      </c>
      <c r="DA14" s="260">
        <f t="shared" si="16"/>
        <v>0</v>
      </c>
      <c r="DB14" s="260">
        <f t="shared" si="16"/>
        <v>0</v>
      </c>
      <c r="DC14" s="260">
        <f t="shared" si="16"/>
        <v>125935.87960000001</v>
      </c>
      <c r="DD14" s="260">
        <f t="shared" si="16"/>
        <v>0</v>
      </c>
      <c r="DE14" s="260">
        <f t="shared" si="17"/>
        <v>0</v>
      </c>
      <c r="DF14" s="260">
        <f t="shared" si="17"/>
        <v>0</v>
      </c>
      <c r="DG14" s="260">
        <f t="shared" si="17"/>
        <v>0</v>
      </c>
      <c r="DH14" s="260">
        <f t="shared" si="17"/>
        <v>0</v>
      </c>
      <c r="DI14" s="260">
        <f t="shared" si="17"/>
        <v>0</v>
      </c>
      <c r="DJ14" s="260">
        <f t="shared" si="17"/>
        <v>0</v>
      </c>
      <c r="DK14" s="260">
        <f t="shared" si="17"/>
        <v>0</v>
      </c>
      <c r="DL14" s="260">
        <f t="shared" si="17"/>
        <v>0</v>
      </c>
      <c r="DM14" s="260">
        <f t="shared" si="17"/>
        <v>0</v>
      </c>
      <c r="DN14" s="260">
        <f t="shared" si="17"/>
        <v>0</v>
      </c>
      <c r="DO14" s="260">
        <f t="shared" si="18"/>
        <v>0</v>
      </c>
      <c r="DP14" s="260">
        <f t="shared" si="18"/>
        <v>0</v>
      </c>
      <c r="DQ14" s="260">
        <f t="shared" si="18"/>
        <v>0</v>
      </c>
      <c r="DR14" s="260">
        <f t="shared" si="18"/>
        <v>0</v>
      </c>
      <c r="DS14" s="260">
        <f t="shared" si="18"/>
        <v>0</v>
      </c>
      <c r="DT14" s="260">
        <f t="shared" si="18"/>
        <v>125935.87960000001</v>
      </c>
      <c r="DU14" s="260">
        <f t="shared" si="18"/>
        <v>0</v>
      </c>
      <c r="DV14" s="272">
        <f t="shared" si="5"/>
        <v>0</v>
      </c>
      <c r="DW14" s="46"/>
      <c r="DX14" s="46"/>
      <c r="EC14" s="162" t="str">
        <f>AN14 &amp; "0"</f>
        <v>Прочие собственные средства0</v>
      </c>
      <c r="ED14" s="163"/>
      <c r="EG14" s="162"/>
    </row>
    <row r="15" spans="3:137" ht="11.25" customHeight="1">
      <c r="C15" s="44"/>
      <c r="D15" s="200"/>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197"/>
      <c r="AM15" s="203" t="s">
        <v>267</v>
      </c>
      <c r="AN15" s="194" t="s">
        <v>272</v>
      </c>
      <c r="AO15" s="209"/>
      <c r="AP15" s="209"/>
      <c r="AQ15" s="209"/>
      <c r="AR15" s="209"/>
      <c r="AS15" s="209"/>
      <c r="AT15" s="209"/>
      <c r="AU15" s="209"/>
      <c r="AV15" s="209"/>
      <c r="AW15" s="260">
        <f t="shared" si="11"/>
        <v>668357.23400000017</v>
      </c>
      <c r="AX15" s="260">
        <f t="shared" si="11"/>
        <v>145008.22415000002</v>
      </c>
      <c r="AY15" s="260">
        <f t="shared" si="11"/>
        <v>211265.55000000031</v>
      </c>
      <c r="AZ15" s="260">
        <f t="shared" si="11"/>
        <v>713.94800999999995</v>
      </c>
      <c r="BA15" s="260">
        <f t="shared" si="11"/>
        <v>22069.994559999999</v>
      </c>
      <c r="BB15" s="260">
        <f t="shared" si="11"/>
        <v>34843.48936</v>
      </c>
      <c r="BC15" s="260">
        <f t="shared" si="11"/>
        <v>46449.532870000003</v>
      </c>
      <c r="BD15" s="260">
        <f t="shared" si="11"/>
        <v>476899.47698000021</v>
      </c>
      <c r="BE15" s="260">
        <f t="shared" si="11"/>
        <v>713.94800999999995</v>
      </c>
      <c r="BF15" s="260">
        <f t="shared" si="11"/>
        <v>713.94800999999995</v>
      </c>
      <c r="BG15" s="260">
        <f t="shared" si="12"/>
        <v>0</v>
      </c>
      <c r="BH15" s="260">
        <f t="shared" si="12"/>
        <v>0</v>
      </c>
      <c r="BI15" s="260">
        <f t="shared" si="12"/>
        <v>51.262459999999997</v>
      </c>
      <c r="BJ15" s="260">
        <f t="shared" si="12"/>
        <v>51.262459999999997</v>
      </c>
      <c r="BK15" s="260">
        <f t="shared" si="12"/>
        <v>0</v>
      </c>
      <c r="BL15" s="260">
        <f t="shared" si="12"/>
        <v>0</v>
      </c>
      <c r="BM15" s="260">
        <f t="shared" si="12"/>
        <v>276.48744999999997</v>
      </c>
      <c r="BN15" s="260">
        <f t="shared" si="12"/>
        <v>276.48744999999997</v>
      </c>
      <c r="BO15" s="260">
        <f t="shared" si="12"/>
        <v>0</v>
      </c>
      <c r="BP15" s="260">
        <f t="shared" si="12"/>
        <v>0</v>
      </c>
      <c r="BQ15" s="260">
        <f t="shared" si="13"/>
        <v>713.94800999999995</v>
      </c>
      <c r="BR15" s="260">
        <f t="shared" si="13"/>
        <v>713.94800999999995</v>
      </c>
      <c r="BS15" s="260">
        <f t="shared" si="13"/>
        <v>0</v>
      </c>
      <c r="BT15" s="260">
        <f t="shared" si="13"/>
        <v>0</v>
      </c>
      <c r="BU15" s="260">
        <f t="shared" si="13"/>
        <v>522635.06184000027</v>
      </c>
      <c r="BV15" s="260">
        <f t="shared" si="13"/>
        <v>22069.994559999999</v>
      </c>
      <c r="BW15" s="260">
        <f t="shared" si="13"/>
        <v>22069.994559999999</v>
      </c>
      <c r="BX15" s="260">
        <f t="shared" si="13"/>
        <v>0</v>
      </c>
      <c r="BY15" s="260">
        <f t="shared" si="13"/>
        <v>0</v>
      </c>
      <c r="BZ15" s="260">
        <f t="shared" si="13"/>
        <v>2036.4703200000001</v>
      </c>
      <c r="CA15" s="260">
        <f t="shared" si="14"/>
        <v>2036.4703200000001</v>
      </c>
      <c r="CB15" s="260">
        <f t="shared" si="14"/>
        <v>0</v>
      </c>
      <c r="CC15" s="260">
        <f t="shared" si="14"/>
        <v>0</v>
      </c>
      <c r="CD15" s="260">
        <f t="shared" si="14"/>
        <v>12527.82186</v>
      </c>
      <c r="CE15" s="260">
        <f t="shared" si="14"/>
        <v>12527.82186</v>
      </c>
      <c r="CF15" s="260">
        <f t="shared" si="14"/>
        <v>0</v>
      </c>
      <c r="CG15" s="260">
        <f t="shared" si="14"/>
        <v>0</v>
      </c>
      <c r="CH15" s="260">
        <f t="shared" si="14"/>
        <v>22069.994559999999</v>
      </c>
      <c r="CI15" s="260">
        <f t="shared" si="14"/>
        <v>22069.994559999999</v>
      </c>
      <c r="CJ15" s="260">
        <f t="shared" si="14"/>
        <v>0</v>
      </c>
      <c r="CK15" s="260">
        <f t="shared" si="15"/>
        <v>0</v>
      </c>
      <c r="CL15" s="260">
        <f t="shared" si="15"/>
        <v>501279.01529000018</v>
      </c>
      <c r="CM15" s="260">
        <f t="shared" si="15"/>
        <v>34843.48936</v>
      </c>
      <c r="CN15" s="260">
        <f t="shared" si="15"/>
        <v>34843.48936</v>
      </c>
      <c r="CO15" s="260">
        <f t="shared" si="15"/>
        <v>0</v>
      </c>
      <c r="CP15" s="260">
        <f t="shared" si="15"/>
        <v>0</v>
      </c>
      <c r="CQ15" s="260">
        <f t="shared" si="15"/>
        <v>34821.311310000005</v>
      </c>
      <c r="CR15" s="260">
        <f t="shared" si="15"/>
        <v>34821.311310000005</v>
      </c>
      <c r="CS15" s="260">
        <f t="shared" si="15"/>
        <v>0</v>
      </c>
      <c r="CT15" s="260">
        <f t="shared" si="15"/>
        <v>0</v>
      </c>
      <c r="CU15" s="260">
        <f t="shared" si="16"/>
        <v>34821.311310000005</v>
      </c>
      <c r="CV15" s="260">
        <f t="shared" si="16"/>
        <v>34821.311310000005</v>
      </c>
      <c r="CW15" s="260">
        <f t="shared" si="16"/>
        <v>0</v>
      </c>
      <c r="CX15" s="260">
        <f t="shared" si="16"/>
        <v>0</v>
      </c>
      <c r="CY15" s="260">
        <f t="shared" si="16"/>
        <v>34843.48936</v>
      </c>
      <c r="CZ15" s="260">
        <f t="shared" si="16"/>
        <v>34843.48936</v>
      </c>
      <c r="DA15" s="260">
        <f t="shared" si="16"/>
        <v>0</v>
      </c>
      <c r="DB15" s="260">
        <f t="shared" si="16"/>
        <v>0</v>
      </c>
      <c r="DC15" s="260">
        <f t="shared" si="16"/>
        <v>488505.5204900002</v>
      </c>
      <c r="DD15" s="260">
        <f t="shared" si="16"/>
        <v>46449.532870000003</v>
      </c>
      <c r="DE15" s="260">
        <f t="shared" si="17"/>
        <v>46449.532870000003</v>
      </c>
      <c r="DF15" s="260">
        <f t="shared" si="17"/>
        <v>0</v>
      </c>
      <c r="DG15" s="260">
        <f t="shared" si="17"/>
        <v>0</v>
      </c>
      <c r="DH15" s="260">
        <f t="shared" si="17"/>
        <v>34846.724620000001</v>
      </c>
      <c r="DI15" s="260">
        <f t="shared" si="17"/>
        <v>34846.724620000001</v>
      </c>
      <c r="DJ15" s="260">
        <f t="shared" si="17"/>
        <v>0</v>
      </c>
      <c r="DK15" s="260">
        <f t="shared" si="17"/>
        <v>0</v>
      </c>
      <c r="DL15" s="260">
        <f t="shared" si="17"/>
        <v>35684.321709999997</v>
      </c>
      <c r="DM15" s="260">
        <f t="shared" si="17"/>
        <v>35684.321709999997</v>
      </c>
      <c r="DN15" s="260">
        <f t="shared" si="17"/>
        <v>0</v>
      </c>
      <c r="DO15" s="260">
        <f t="shared" si="18"/>
        <v>0</v>
      </c>
      <c r="DP15" s="260">
        <f t="shared" si="18"/>
        <v>46449.532870000003</v>
      </c>
      <c r="DQ15" s="260">
        <f t="shared" si="18"/>
        <v>46449.532870000003</v>
      </c>
      <c r="DR15" s="260">
        <f t="shared" si="18"/>
        <v>0</v>
      </c>
      <c r="DS15" s="260">
        <f t="shared" si="18"/>
        <v>0</v>
      </c>
      <c r="DT15" s="260">
        <f t="shared" si="18"/>
        <v>476899.47698000021</v>
      </c>
      <c r="DU15" s="260">
        <f t="shared" si="18"/>
        <v>-164816.01713000031</v>
      </c>
      <c r="DV15" s="272">
        <f t="shared" si="5"/>
        <v>2.4264467159932097E-2</v>
      </c>
      <c r="DW15" s="46"/>
      <c r="DX15" s="46"/>
      <c r="EC15" s="162" t="str">
        <f>AN15 &amp; "0"</f>
        <v>За счет платы за технологическое присоединение0</v>
      </c>
      <c r="ED15" s="163"/>
      <c r="EG15" s="162"/>
    </row>
    <row r="16" spans="3:137">
      <c r="C16" s="44"/>
      <c r="D16" s="198"/>
      <c r="E16" s="95"/>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46"/>
      <c r="AM16" s="199" t="s">
        <v>115</v>
      </c>
      <c r="AN16" s="146" t="s">
        <v>200</v>
      </c>
      <c r="AO16" s="178"/>
      <c r="AP16" s="178"/>
      <c r="AQ16" s="178"/>
      <c r="AR16" s="178"/>
      <c r="AS16" s="178"/>
      <c r="AT16" s="178"/>
      <c r="AU16" s="178"/>
      <c r="AV16" s="178"/>
      <c r="AW16" s="259">
        <f t="shared" ref="AW16:BP16" si="19">SUM(AW17:AW19)</f>
        <v>18260.100833333301</v>
      </c>
      <c r="AX16" s="259">
        <f t="shared" si="19"/>
        <v>567.96609999999998</v>
      </c>
      <c r="AY16" s="259">
        <f t="shared" si="19"/>
        <v>18260.100833333301</v>
      </c>
      <c r="AZ16" s="259">
        <f t="shared" si="19"/>
        <v>0</v>
      </c>
      <c r="BA16" s="259">
        <f t="shared" si="19"/>
        <v>0</v>
      </c>
      <c r="BB16" s="259">
        <f t="shared" si="19"/>
        <v>0</v>
      </c>
      <c r="BC16" s="259">
        <f t="shared" si="19"/>
        <v>18260.101009999998</v>
      </c>
      <c r="BD16" s="259">
        <f t="shared" si="19"/>
        <v>-567.96627666669735</v>
      </c>
      <c r="BE16" s="259">
        <f t="shared" si="19"/>
        <v>0</v>
      </c>
      <c r="BF16" s="259">
        <f t="shared" si="19"/>
        <v>0</v>
      </c>
      <c r="BG16" s="259">
        <f t="shared" si="19"/>
        <v>0</v>
      </c>
      <c r="BH16" s="259">
        <f t="shared" si="19"/>
        <v>0</v>
      </c>
      <c r="BI16" s="259">
        <f t="shared" si="19"/>
        <v>0</v>
      </c>
      <c r="BJ16" s="259">
        <f t="shared" si="19"/>
        <v>0</v>
      </c>
      <c r="BK16" s="259">
        <f t="shared" si="19"/>
        <v>0</v>
      </c>
      <c r="BL16" s="259">
        <f t="shared" si="19"/>
        <v>0</v>
      </c>
      <c r="BM16" s="259">
        <f t="shared" si="19"/>
        <v>0</v>
      </c>
      <c r="BN16" s="259">
        <f t="shared" si="19"/>
        <v>0</v>
      </c>
      <c r="BO16" s="259">
        <f t="shared" si="19"/>
        <v>0</v>
      </c>
      <c r="BP16" s="259">
        <f t="shared" si="19"/>
        <v>0</v>
      </c>
      <c r="BQ16" s="259">
        <f t="shared" ref="BQ16:CG16" si="20">SUM(BQ17:BQ19)</f>
        <v>0</v>
      </c>
      <c r="BR16" s="259">
        <f t="shared" si="20"/>
        <v>0</v>
      </c>
      <c r="BS16" s="259">
        <f t="shared" si="20"/>
        <v>0</v>
      </c>
      <c r="BT16" s="259">
        <f t="shared" si="20"/>
        <v>0</v>
      </c>
      <c r="BU16" s="259">
        <f t="shared" si="20"/>
        <v>17692.1347333333</v>
      </c>
      <c r="BV16" s="259">
        <f t="shared" si="20"/>
        <v>0</v>
      </c>
      <c r="BW16" s="259">
        <f t="shared" si="20"/>
        <v>0</v>
      </c>
      <c r="BX16" s="259">
        <f t="shared" si="20"/>
        <v>0</v>
      </c>
      <c r="BY16" s="259">
        <f t="shared" si="20"/>
        <v>0</v>
      </c>
      <c r="BZ16" s="259">
        <f t="shared" si="20"/>
        <v>0</v>
      </c>
      <c r="CA16" s="259">
        <f t="shared" si="20"/>
        <v>0</v>
      </c>
      <c r="CB16" s="259">
        <f t="shared" si="20"/>
        <v>0</v>
      </c>
      <c r="CC16" s="259">
        <f t="shared" si="20"/>
        <v>0</v>
      </c>
      <c r="CD16" s="259">
        <f t="shared" si="20"/>
        <v>0</v>
      </c>
      <c r="CE16" s="259">
        <f t="shared" si="20"/>
        <v>0</v>
      </c>
      <c r="CF16" s="259">
        <f t="shared" si="20"/>
        <v>0</v>
      </c>
      <c r="CG16" s="259">
        <f t="shared" si="20"/>
        <v>0</v>
      </c>
      <c r="CH16" s="259">
        <f t="shared" ref="CH16:CX16" si="21">SUM(CH17:CH19)</f>
        <v>0</v>
      </c>
      <c r="CI16" s="259">
        <f t="shared" si="21"/>
        <v>0</v>
      </c>
      <c r="CJ16" s="259">
        <f t="shared" si="21"/>
        <v>0</v>
      </c>
      <c r="CK16" s="259">
        <f t="shared" si="21"/>
        <v>0</v>
      </c>
      <c r="CL16" s="259">
        <f t="shared" si="21"/>
        <v>17692.1347333333</v>
      </c>
      <c r="CM16" s="259">
        <f t="shared" si="21"/>
        <v>0</v>
      </c>
      <c r="CN16" s="259">
        <f t="shared" si="21"/>
        <v>0</v>
      </c>
      <c r="CO16" s="259">
        <f t="shared" si="21"/>
        <v>0</v>
      </c>
      <c r="CP16" s="259">
        <f t="shared" si="21"/>
        <v>0</v>
      </c>
      <c r="CQ16" s="259">
        <f t="shared" si="21"/>
        <v>0</v>
      </c>
      <c r="CR16" s="259">
        <f t="shared" si="21"/>
        <v>0</v>
      </c>
      <c r="CS16" s="259">
        <f t="shared" si="21"/>
        <v>0</v>
      </c>
      <c r="CT16" s="259">
        <f t="shared" si="21"/>
        <v>0</v>
      </c>
      <c r="CU16" s="259">
        <f t="shared" si="21"/>
        <v>0</v>
      </c>
      <c r="CV16" s="259">
        <f t="shared" si="21"/>
        <v>0</v>
      </c>
      <c r="CW16" s="259">
        <f t="shared" si="21"/>
        <v>0</v>
      </c>
      <c r="CX16" s="259">
        <f t="shared" si="21"/>
        <v>0</v>
      </c>
      <c r="CY16" s="259">
        <f t="shared" ref="CY16:DO16" si="22">SUM(CY17:CY19)</f>
        <v>0</v>
      </c>
      <c r="CZ16" s="259">
        <f t="shared" si="22"/>
        <v>0</v>
      </c>
      <c r="DA16" s="259">
        <f t="shared" si="22"/>
        <v>0</v>
      </c>
      <c r="DB16" s="259">
        <f t="shared" si="22"/>
        <v>0</v>
      </c>
      <c r="DC16" s="259">
        <f t="shared" si="22"/>
        <v>17692.1347333333</v>
      </c>
      <c r="DD16" s="259">
        <f t="shared" si="22"/>
        <v>18260.101009999998</v>
      </c>
      <c r="DE16" s="259">
        <f t="shared" si="22"/>
        <v>18260.101009999998</v>
      </c>
      <c r="DF16" s="259">
        <f t="shared" si="22"/>
        <v>0</v>
      </c>
      <c r="DG16" s="259">
        <f t="shared" si="22"/>
        <v>0</v>
      </c>
      <c r="DH16" s="259">
        <f t="shared" si="22"/>
        <v>0</v>
      </c>
      <c r="DI16" s="259">
        <f t="shared" si="22"/>
        <v>0</v>
      </c>
      <c r="DJ16" s="259">
        <f t="shared" si="22"/>
        <v>0</v>
      </c>
      <c r="DK16" s="259">
        <f t="shared" si="22"/>
        <v>0</v>
      </c>
      <c r="DL16" s="259">
        <f t="shared" si="22"/>
        <v>0</v>
      </c>
      <c r="DM16" s="259">
        <f t="shared" si="22"/>
        <v>0</v>
      </c>
      <c r="DN16" s="259">
        <f t="shared" si="22"/>
        <v>0</v>
      </c>
      <c r="DO16" s="259">
        <f t="shared" si="22"/>
        <v>0</v>
      </c>
      <c r="DP16" s="259">
        <f t="shared" ref="DP16:DU16" si="23">SUM(DP17:DP19)</f>
        <v>18260.101009999998</v>
      </c>
      <c r="DQ16" s="259">
        <f t="shared" si="23"/>
        <v>18260.101009999998</v>
      </c>
      <c r="DR16" s="259">
        <f t="shared" si="23"/>
        <v>0</v>
      </c>
      <c r="DS16" s="259">
        <f t="shared" si="23"/>
        <v>0</v>
      </c>
      <c r="DT16" s="259">
        <f t="shared" si="23"/>
        <v>-567.96627666669735</v>
      </c>
      <c r="DU16" s="259">
        <f t="shared" si="23"/>
        <v>1.7666669737081975E-4</v>
      </c>
      <c r="DV16" s="271">
        <f t="shared" si="5"/>
        <v>0</v>
      </c>
      <c r="DW16" s="46"/>
      <c r="DX16" s="46"/>
      <c r="EC16" s="162"/>
      <c r="ED16" s="163"/>
      <c r="EG16" s="163"/>
    </row>
    <row r="17" spans="3:152">
      <c r="C17" s="44"/>
      <c r="D17" s="200"/>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197"/>
      <c r="AM17" s="203" t="s">
        <v>201</v>
      </c>
      <c r="AN17" s="195" t="s">
        <v>202</v>
      </c>
      <c r="AO17" s="211"/>
      <c r="AP17" s="211"/>
      <c r="AQ17" s="211"/>
      <c r="AR17" s="211"/>
      <c r="AS17" s="211"/>
      <c r="AT17" s="211"/>
      <c r="AU17" s="211"/>
      <c r="AV17" s="211"/>
      <c r="AW17" s="260">
        <f t="shared" ref="AW17:BF19" si="24">SUMIF($EC$49:$EC$814,$EC17,AW$49:AW$814)</f>
        <v>18260.100833333301</v>
      </c>
      <c r="AX17" s="260">
        <f t="shared" si="24"/>
        <v>567.96609999999998</v>
      </c>
      <c r="AY17" s="260">
        <f t="shared" si="24"/>
        <v>18260.100833333301</v>
      </c>
      <c r="AZ17" s="260">
        <f t="shared" si="24"/>
        <v>0</v>
      </c>
      <c r="BA17" s="260">
        <f t="shared" si="24"/>
        <v>0</v>
      </c>
      <c r="BB17" s="260">
        <f t="shared" si="24"/>
        <v>0</v>
      </c>
      <c r="BC17" s="260">
        <f t="shared" si="24"/>
        <v>18260.101009999998</v>
      </c>
      <c r="BD17" s="260">
        <f t="shared" si="24"/>
        <v>-567.96627666669735</v>
      </c>
      <c r="BE17" s="260">
        <f t="shared" si="24"/>
        <v>0</v>
      </c>
      <c r="BF17" s="260">
        <f t="shared" si="24"/>
        <v>0</v>
      </c>
      <c r="BG17" s="260">
        <f t="shared" ref="BG17:BP19" si="25">SUMIF($EC$49:$EC$814,$EC17,BG$49:BG$814)</f>
        <v>0</v>
      </c>
      <c r="BH17" s="260">
        <f t="shared" si="25"/>
        <v>0</v>
      </c>
      <c r="BI17" s="260">
        <f t="shared" si="25"/>
        <v>0</v>
      </c>
      <c r="BJ17" s="260">
        <f t="shared" si="25"/>
        <v>0</v>
      </c>
      <c r="BK17" s="260">
        <f t="shared" si="25"/>
        <v>0</v>
      </c>
      <c r="BL17" s="260">
        <f t="shared" si="25"/>
        <v>0</v>
      </c>
      <c r="BM17" s="260">
        <f t="shared" si="25"/>
        <v>0</v>
      </c>
      <c r="BN17" s="260">
        <f t="shared" si="25"/>
        <v>0</v>
      </c>
      <c r="BO17" s="260">
        <f t="shared" si="25"/>
        <v>0</v>
      </c>
      <c r="BP17" s="260">
        <f t="shared" si="25"/>
        <v>0</v>
      </c>
      <c r="BQ17" s="260">
        <f t="shared" ref="BQ17:BZ19" si="26">SUMIF($EC$49:$EC$814,$EC17,BQ$49:BQ$814)</f>
        <v>0</v>
      </c>
      <c r="BR17" s="260">
        <f t="shared" si="26"/>
        <v>0</v>
      </c>
      <c r="BS17" s="260">
        <f t="shared" si="26"/>
        <v>0</v>
      </c>
      <c r="BT17" s="260">
        <f t="shared" si="26"/>
        <v>0</v>
      </c>
      <c r="BU17" s="260">
        <f t="shared" si="26"/>
        <v>17692.1347333333</v>
      </c>
      <c r="BV17" s="260">
        <f t="shared" si="26"/>
        <v>0</v>
      </c>
      <c r="BW17" s="260">
        <f t="shared" si="26"/>
        <v>0</v>
      </c>
      <c r="BX17" s="260">
        <f t="shared" si="26"/>
        <v>0</v>
      </c>
      <c r="BY17" s="260">
        <f t="shared" si="26"/>
        <v>0</v>
      </c>
      <c r="BZ17" s="260">
        <f t="shared" si="26"/>
        <v>0</v>
      </c>
      <c r="CA17" s="260">
        <f t="shared" ref="CA17:CJ19" si="27">SUMIF($EC$49:$EC$814,$EC17,CA$49:CA$814)</f>
        <v>0</v>
      </c>
      <c r="CB17" s="260">
        <f t="shared" si="27"/>
        <v>0</v>
      </c>
      <c r="CC17" s="260">
        <f t="shared" si="27"/>
        <v>0</v>
      </c>
      <c r="CD17" s="260">
        <f t="shared" si="27"/>
        <v>0</v>
      </c>
      <c r="CE17" s="260">
        <f t="shared" si="27"/>
        <v>0</v>
      </c>
      <c r="CF17" s="260">
        <f t="shared" si="27"/>
        <v>0</v>
      </c>
      <c r="CG17" s="260">
        <f t="shared" si="27"/>
        <v>0</v>
      </c>
      <c r="CH17" s="260">
        <f t="shared" si="27"/>
        <v>0</v>
      </c>
      <c r="CI17" s="260">
        <f t="shared" si="27"/>
        <v>0</v>
      </c>
      <c r="CJ17" s="260">
        <f t="shared" si="27"/>
        <v>0</v>
      </c>
      <c r="CK17" s="260">
        <f t="shared" ref="CK17:CT19" si="28">SUMIF($EC$49:$EC$814,$EC17,CK$49:CK$814)</f>
        <v>0</v>
      </c>
      <c r="CL17" s="260">
        <f t="shared" si="28"/>
        <v>17692.1347333333</v>
      </c>
      <c r="CM17" s="260">
        <f t="shared" si="28"/>
        <v>0</v>
      </c>
      <c r="CN17" s="260">
        <f t="shared" si="28"/>
        <v>0</v>
      </c>
      <c r="CO17" s="260">
        <f t="shared" si="28"/>
        <v>0</v>
      </c>
      <c r="CP17" s="260">
        <f t="shared" si="28"/>
        <v>0</v>
      </c>
      <c r="CQ17" s="260">
        <f t="shared" si="28"/>
        <v>0</v>
      </c>
      <c r="CR17" s="260">
        <f t="shared" si="28"/>
        <v>0</v>
      </c>
      <c r="CS17" s="260">
        <f t="shared" si="28"/>
        <v>0</v>
      </c>
      <c r="CT17" s="260">
        <f t="shared" si="28"/>
        <v>0</v>
      </c>
      <c r="CU17" s="260">
        <f t="shared" ref="CU17:DD19" si="29">SUMIF($EC$49:$EC$814,$EC17,CU$49:CU$814)</f>
        <v>0</v>
      </c>
      <c r="CV17" s="260">
        <f t="shared" si="29"/>
        <v>0</v>
      </c>
      <c r="CW17" s="260">
        <f t="shared" si="29"/>
        <v>0</v>
      </c>
      <c r="CX17" s="260">
        <f t="shared" si="29"/>
        <v>0</v>
      </c>
      <c r="CY17" s="260">
        <f t="shared" si="29"/>
        <v>0</v>
      </c>
      <c r="CZ17" s="260">
        <f t="shared" si="29"/>
        <v>0</v>
      </c>
      <c r="DA17" s="260">
        <f t="shared" si="29"/>
        <v>0</v>
      </c>
      <c r="DB17" s="260">
        <f t="shared" si="29"/>
        <v>0</v>
      </c>
      <c r="DC17" s="260">
        <f t="shared" si="29"/>
        <v>17692.1347333333</v>
      </c>
      <c r="DD17" s="260">
        <f t="shared" si="29"/>
        <v>18260.101009999998</v>
      </c>
      <c r="DE17" s="260">
        <f t="shared" ref="DE17:DN19" si="30">SUMIF($EC$49:$EC$814,$EC17,DE$49:DE$814)</f>
        <v>18260.101009999998</v>
      </c>
      <c r="DF17" s="260">
        <f t="shared" si="30"/>
        <v>0</v>
      </c>
      <c r="DG17" s="260">
        <f t="shared" si="30"/>
        <v>0</v>
      </c>
      <c r="DH17" s="260">
        <f t="shared" si="30"/>
        <v>0</v>
      </c>
      <c r="DI17" s="260">
        <f t="shared" si="30"/>
        <v>0</v>
      </c>
      <c r="DJ17" s="260">
        <f t="shared" si="30"/>
        <v>0</v>
      </c>
      <c r="DK17" s="260">
        <f t="shared" si="30"/>
        <v>0</v>
      </c>
      <c r="DL17" s="260">
        <f t="shared" si="30"/>
        <v>0</v>
      </c>
      <c r="DM17" s="260">
        <f t="shared" si="30"/>
        <v>0</v>
      </c>
      <c r="DN17" s="260">
        <f t="shared" si="30"/>
        <v>0</v>
      </c>
      <c r="DO17" s="260">
        <f t="shared" ref="DO17:DU19" si="31">SUMIF($EC$49:$EC$814,$EC17,DO$49:DO$814)</f>
        <v>0</v>
      </c>
      <c r="DP17" s="260">
        <f t="shared" si="31"/>
        <v>18260.101009999998</v>
      </c>
      <c r="DQ17" s="260">
        <f t="shared" si="31"/>
        <v>18260.101009999998</v>
      </c>
      <c r="DR17" s="260">
        <f t="shared" si="31"/>
        <v>0</v>
      </c>
      <c r="DS17" s="260">
        <f t="shared" si="31"/>
        <v>0</v>
      </c>
      <c r="DT17" s="260">
        <f t="shared" si="31"/>
        <v>-567.96627666669735</v>
      </c>
      <c r="DU17" s="260">
        <f t="shared" si="31"/>
        <v>1.7666669737081975E-4</v>
      </c>
      <c r="DV17" s="272">
        <f t="shared" si="5"/>
        <v>0</v>
      </c>
      <c r="DW17" s="46"/>
      <c r="DX17" s="46"/>
      <c r="EC17" s="162" t="str">
        <f>AN17 &amp; "0"</f>
        <v>Кредиты0</v>
      </c>
      <c r="ED17" s="163"/>
      <c r="EG17" s="162"/>
    </row>
    <row r="18" spans="3:152">
      <c r="C18" s="44"/>
      <c r="D18" s="20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197"/>
      <c r="AM18" s="203" t="s">
        <v>203</v>
      </c>
      <c r="AN18" s="195" t="s">
        <v>204</v>
      </c>
      <c r="AO18" s="211"/>
      <c r="AP18" s="211"/>
      <c r="AQ18" s="211"/>
      <c r="AR18" s="211"/>
      <c r="AS18" s="211"/>
      <c r="AT18" s="211"/>
      <c r="AU18" s="211"/>
      <c r="AV18" s="211"/>
      <c r="AW18" s="260">
        <f t="shared" si="24"/>
        <v>0</v>
      </c>
      <c r="AX18" s="260">
        <f t="shared" si="24"/>
        <v>0</v>
      </c>
      <c r="AY18" s="260">
        <f t="shared" si="24"/>
        <v>0</v>
      </c>
      <c r="AZ18" s="260">
        <f t="shared" si="24"/>
        <v>0</v>
      </c>
      <c r="BA18" s="260">
        <f t="shared" si="24"/>
        <v>0</v>
      </c>
      <c r="BB18" s="260">
        <f t="shared" si="24"/>
        <v>0</v>
      </c>
      <c r="BC18" s="260">
        <f t="shared" si="24"/>
        <v>0</v>
      </c>
      <c r="BD18" s="260">
        <f t="shared" si="24"/>
        <v>0</v>
      </c>
      <c r="BE18" s="260">
        <f t="shared" si="24"/>
        <v>0</v>
      </c>
      <c r="BF18" s="260">
        <f t="shared" si="24"/>
        <v>0</v>
      </c>
      <c r="BG18" s="260">
        <f t="shared" si="25"/>
        <v>0</v>
      </c>
      <c r="BH18" s="260">
        <f t="shared" si="25"/>
        <v>0</v>
      </c>
      <c r="BI18" s="260">
        <f t="shared" si="25"/>
        <v>0</v>
      </c>
      <c r="BJ18" s="260">
        <f t="shared" si="25"/>
        <v>0</v>
      </c>
      <c r="BK18" s="260">
        <f t="shared" si="25"/>
        <v>0</v>
      </c>
      <c r="BL18" s="260">
        <f t="shared" si="25"/>
        <v>0</v>
      </c>
      <c r="BM18" s="260">
        <f t="shared" si="25"/>
        <v>0</v>
      </c>
      <c r="BN18" s="260">
        <f t="shared" si="25"/>
        <v>0</v>
      </c>
      <c r="BO18" s="260">
        <f t="shared" si="25"/>
        <v>0</v>
      </c>
      <c r="BP18" s="260">
        <f t="shared" si="25"/>
        <v>0</v>
      </c>
      <c r="BQ18" s="260">
        <f t="shared" si="26"/>
        <v>0</v>
      </c>
      <c r="BR18" s="260">
        <f t="shared" si="26"/>
        <v>0</v>
      </c>
      <c r="BS18" s="260">
        <f t="shared" si="26"/>
        <v>0</v>
      </c>
      <c r="BT18" s="260">
        <f t="shared" si="26"/>
        <v>0</v>
      </c>
      <c r="BU18" s="260">
        <f t="shared" si="26"/>
        <v>0</v>
      </c>
      <c r="BV18" s="260">
        <f t="shared" si="26"/>
        <v>0</v>
      </c>
      <c r="BW18" s="260">
        <f t="shared" si="26"/>
        <v>0</v>
      </c>
      <c r="BX18" s="260">
        <f t="shared" si="26"/>
        <v>0</v>
      </c>
      <c r="BY18" s="260">
        <f t="shared" si="26"/>
        <v>0</v>
      </c>
      <c r="BZ18" s="260">
        <f t="shared" si="26"/>
        <v>0</v>
      </c>
      <c r="CA18" s="260">
        <f t="shared" si="27"/>
        <v>0</v>
      </c>
      <c r="CB18" s="260">
        <f t="shared" si="27"/>
        <v>0</v>
      </c>
      <c r="CC18" s="260">
        <f t="shared" si="27"/>
        <v>0</v>
      </c>
      <c r="CD18" s="260">
        <f t="shared" si="27"/>
        <v>0</v>
      </c>
      <c r="CE18" s="260">
        <f t="shared" si="27"/>
        <v>0</v>
      </c>
      <c r="CF18" s="260">
        <f t="shared" si="27"/>
        <v>0</v>
      </c>
      <c r="CG18" s="260">
        <f t="shared" si="27"/>
        <v>0</v>
      </c>
      <c r="CH18" s="260">
        <f t="shared" si="27"/>
        <v>0</v>
      </c>
      <c r="CI18" s="260">
        <f t="shared" si="27"/>
        <v>0</v>
      </c>
      <c r="CJ18" s="260">
        <f t="shared" si="27"/>
        <v>0</v>
      </c>
      <c r="CK18" s="260">
        <f t="shared" si="28"/>
        <v>0</v>
      </c>
      <c r="CL18" s="260">
        <f t="shared" si="28"/>
        <v>0</v>
      </c>
      <c r="CM18" s="260">
        <f t="shared" si="28"/>
        <v>0</v>
      </c>
      <c r="CN18" s="260">
        <f t="shared" si="28"/>
        <v>0</v>
      </c>
      <c r="CO18" s="260">
        <f t="shared" si="28"/>
        <v>0</v>
      </c>
      <c r="CP18" s="260">
        <f t="shared" si="28"/>
        <v>0</v>
      </c>
      <c r="CQ18" s="260">
        <f t="shared" si="28"/>
        <v>0</v>
      </c>
      <c r="CR18" s="260">
        <f t="shared" si="28"/>
        <v>0</v>
      </c>
      <c r="CS18" s="260">
        <f t="shared" si="28"/>
        <v>0</v>
      </c>
      <c r="CT18" s="260">
        <f t="shared" si="28"/>
        <v>0</v>
      </c>
      <c r="CU18" s="260">
        <f t="shared" si="29"/>
        <v>0</v>
      </c>
      <c r="CV18" s="260">
        <f t="shared" si="29"/>
        <v>0</v>
      </c>
      <c r="CW18" s="260">
        <f t="shared" si="29"/>
        <v>0</v>
      </c>
      <c r="CX18" s="260">
        <f t="shared" si="29"/>
        <v>0</v>
      </c>
      <c r="CY18" s="260">
        <f t="shared" si="29"/>
        <v>0</v>
      </c>
      <c r="CZ18" s="260">
        <f t="shared" si="29"/>
        <v>0</v>
      </c>
      <c r="DA18" s="260">
        <f t="shared" si="29"/>
        <v>0</v>
      </c>
      <c r="DB18" s="260">
        <f t="shared" si="29"/>
        <v>0</v>
      </c>
      <c r="DC18" s="260">
        <f t="shared" si="29"/>
        <v>0</v>
      </c>
      <c r="DD18" s="260">
        <f t="shared" si="29"/>
        <v>0</v>
      </c>
      <c r="DE18" s="260">
        <f t="shared" si="30"/>
        <v>0</v>
      </c>
      <c r="DF18" s="260">
        <f t="shared" si="30"/>
        <v>0</v>
      </c>
      <c r="DG18" s="260">
        <f t="shared" si="30"/>
        <v>0</v>
      </c>
      <c r="DH18" s="260">
        <f t="shared" si="30"/>
        <v>0</v>
      </c>
      <c r="DI18" s="260">
        <f t="shared" si="30"/>
        <v>0</v>
      </c>
      <c r="DJ18" s="260">
        <f t="shared" si="30"/>
        <v>0</v>
      </c>
      <c r="DK18" s="260">
        <f t="shared" si="30"/>
        <v>0</v>
      </c>
      <c r="DL18" s="260">
        <f t="shared" si="30"/>
        <v>0</v>
      </c>
      <c r="DM18" s="260">
        <f t="shared" si="30"/>
        <v>0</v>
      </c>
      <c r="DN18" s="260">
        <f t="shared" si="30"/>
        <v>0</v>
      </c>
      <c r="DO18" s="260">
        <f t="shared" si="31"/>
        <v>0</v>
      </c>
      <c r="DP18" s="260">
        <f t="shared" si="31"/>
        <v>0</v>
      </c>
      <c r="DQ18" s="260">
        <f t="shared" si="31"/>
        <v>0</v>
      </c>
      <c r="DR18" s="260">
        <f t="shared" si="31"/>
        <v>0</v>
      </c>
      <c r="DS18" s="260">
        <f t="shared" si="31"/>
        <v>0</v>
      </c>
      <c r="DT18" s="260">
        <f t="shared" si="31"/>
        <v>0</v>
      </c>
      <c r="DU18" s="260">
        <f t="shared" si="31"/>
        <v>0</v>
      </c>
      <c r="DV18" s="272">
        <f t="shared" si="5"/>
        <v>0</v>
      </c>
      <c r="DW18" s="46"/>
      <c r="DX18" s="46"/>
      <c r="EC18" s="162" t="str">
        <f>AN18 &amp; "0"</f>
        <v>Займы0</v>
      </c>
      <c r="ED18" s="163"/>
      <c r="EG18" s="162"/>
    </row>
    <row r="19" spans="3:152" ht="11.25" customHeight="1">
      <c r="C19" s="44"/>
      <c r="D19" s="200"/>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197"/>
      <c r="AM19" s="203" t="s">
        <v>205</v>
      </c>
      <c r="AN19" s="195" t="s">
        <v>206</v>
      </c>
      <c r="AO19" s="211"/>
      <c r="AP19" s="211"/>
      <c r="AQ19" s="211"/>
      <c r="AR19" s="211"/>
      <c r="AS19" s="211"/>
      <c r="AT19" s="211"/>
      <c r="AU19" s="211"/>
      <c r="AV19" s="211"/>
      <c r="AW19" s="260">
        <f t="shared" si="24"/>
        <v>0</v>
      </c>
      <c r="AX19" s="260">
        <f t="shared" si="24"/>
        <v>0</v>
      </c>
      <c r="AY19" s="260">
        <f t="shared" si="24"/>
        <v>0</v>
      </c>
      <c r="AZ19" s="260">
        <f t="shared" si="24"/>
        <v>0</v>
      </c>
      <c r="BA19" s="260">
        <f t="shared" si="24"/>
        <v>0</v>
      </c>
      <c r="BB19" s="260">
        <f t="shared" si="24"/>
        <v>0</v>
      </c>
      <c r="BC19" s="260">
        <f t="shared" si="24"/>
        <v>0</v>
      </c>
      <c r="BD19" s="260">
        <f t="shared" si="24"/>
        <v>0</v>
      </c>
      <c r="BE19" s="260">
        <f t="shared" si="24"/>
        <v>0</v>
      </c>
      <c r="BF19" s="260">
        <f t="shared" si="24"/>
        <v>0</v>
      </c>
      <c r="BG19" s="260">
        <f t="shared" si="25"/>
        <v>0</v>
      </c>
      <c r="BH19" s="260">
        <f t="shared" si="25"/>
        <v>0</v>
      </c>
      <c r="BI19" s="260">
        <f t="shared" si="25"/>
        <v>0</v>
      </c>
      <c r="BJ19" s="260">
        <f t="shared" si="25"/>
        <v>0</v>
      </c>
      <c r="BK19" s="260">
        <f t="shared" si="25"/>
        <v>0</v>
      </c>
      <c r="BL19" s="260">
        <f t="shared" si="25"/>
        <v>0</v>
      </c>
      <c r="BM19" s="260">
        <f t="shared" si="25"/>
        <v>0</v>
      </c>
      <c r="BN19" s="260">
        <f t="shared" si="25"/>
        <v>0</v>
      </c>
      <c r="BO19" s="260">
        <f t="shared" si="25"/>
        <v>0</v>
      </c>
      <c r="BP19" s="260">
        <f t="shared" si="25"/>
        <v>0</v>
      </c>
      <c r="BQ19" s="260">
        <f t="shared" si="26"/>
        <v>0</v>
      </c>
      <c r="BR19" s="260">
        <f t="shared" si="26"/>
        <v>0</v>
      </c>
      <c r="BS19" s="260">
        <f t="shared" si="26"/>
        <v>0</v>
      </c>
      <c r="BT19" s="260">
        <f t="shared" si="26"/>
        <v>0</v>
      </c>
      <c r="BU19" s="260">
        <f t="shared" si="26"/>
        <v>0</v>
      </c>
      <c r="BV19" s="260">
        <f t="shared" si="26"/>
        <v>0</v>
      </c>
      <c r="BW19" s="260">
        <f t="shared" si="26"/>
        <v>0</v>
      </c>
      <c r="BX19" s="260">
        <f t="shared" si="26"/>
        <v>0</v>
      </c>
      <c r="BY19" s="260">
        <f t="shared" si="26"/>
        <v>0</v>
      </c>
      <c r="BZ19" s="260">
        <f t="shared" si="26"/>
        <v>0</v>
      </c>
      <c r="CA19" s="260">
        <f t="shared" si="27"/>
        <v>0</v>
      </c>
      <c r="CB19" s="260">
        <f t="shared" si="27"/>
        <v>0</v>
      </c>
      <c r="CC19" s="260">
        <f t="shared" si="27"/>
        <v>0</v>
      </c>
      <c r="CD19" s="260">
        <f t="shared" si="27"/>
        <v>0</v>
      </c>
      <c r="CE19" s="260">
        <f t="shared" si="27"/>
        <v>0</v>
      </c>
      <c r="CF19" s="260">
        <f t="shared" si="27"/>
        <v>0</v>
      </c>
      <c r="CG19" s="260">
        <f t="shared" si="27"/>
        <v>0</v>
      </c>
      <c r="CH19" s="260">
        <f t="shared" si="27"/>
        <v>0</v>
      </c>
      <c r="CI19" s="260">
        <f t="shared" si="27"/>
        <v>0</v>
      </c>
      <c r="CJ19" s="260">
        <f t="shared" si="27"/>
        <v>0</v>
      </c>
      <c r="CK19" s="260">
        <f t="shared" si="28"/>
        <v>0</v>
      </c>
      <c r="CL19" s="260">
        <f t="shared" si="28"/>
        <v>0</v>
      </c>
      <c r="CM19" s="260">
        <f t="shared" si="28"/>
        <v>0</v>
      </c>
      <c r="CN19" s="260">
        <f t="shared" si="28"/>
        <v>0</v>
      </c>
      <c r="CO19" s="260">
        <f t="shared" si="28"/>
        <v>0</v>
      </c>
      <c r="CP19" s="260">
        <f t="shared" si="28"/>
        <v>0</v>
      </c>
      <c r="CQ19" s="260">
        <f t="shared" si="28"/>
        <v>0</v>
      </c>
      <c r="CR19" s="260">
        <f t="shared" si="28"/>
        <v>0</v>
      </c>
      <c r="CS19" s="260">
        <f t="shared" si="28"/>
        <v>0</v>
      </c>
      <c r="CT19" s="260">
        <f t="shared" si="28"/>
        <v>0</v>
      </c>
      <c r="CU19" s="260">
        <f t="shared" si="29"/>
        <v>0</v>
      </c>
      <c r="CV19" s="260">
        <f t="shared" si="29"/>
        <v>0</v>
      </c>
      <c r="CW19" s="260">
        <f t="shared" si="29"/>
        <v>0</v>
      </c>
      <c r="CX19" s="260">
        <f t="shared" si="29"/>
        <v>0</v>
      </c>
      <c r="CY19" s="260">
        <f t="shared" si="29"/>
        <v>0</v>
      </c>
      <c r="CZ19" s="260">
        <f t="shared" si="29"/>
        <v>0</v>
      </c>
      <c r="DA19" s="260">
        <f t="shared" si="29"/>
        <v>0</v>
      </c>
      <c r="DB19" s="260">
        <f t="shared" si="29"/>
        <v>0</v>
      </c>
      <c r="DC19" s="260">
        <f t="shared" si="29"/>
        <v>0</v>
      </c>
      <c r="DD19" s="260">
        <f t="shared" si="29"/>
        <v>0</v>
      </c>
      <c r="DE19" s="260">
        <f t="shared" si="30"/>
        <v>0</v>
      </c>
      <c r="DF19" s="260">
        <f t="shared" si="30"/>
        <v>0</v>
      </c>
      <c r="DG19" s="260">
        <f t="shared" si="30"/>
        <v>0</v>
      </c>
      <c r="DH19" s="260">
        <f t="shared" si="30"/>
        <v>0</v>
      </c>
      <c r="DI19" s="260">
        <f t="shared" si="30"/>
        <v>0</v>
      </c>
      <c r="DJ19" s="260">
        <f t="shared" si="30"/>
        <v>0</v>
      </c>
      <c r="DK19" s="260">
        <f t="shared" si="30"/>
        <v>0</v>
      </c>
      <c r="DL19" s="260">
        <f t="shared" si="30"/>
        <v>0</v>
      </c>
      <c r="DM19" s="260">
        <f t="shared" si="30"/>
        <v>0</v>
      </c>
      <c r="DN19" s="260">
        <f t="shared" si="30"/>
        <v>0</v>
      </c>
      <c r="DO19" s="260">
        <f t="shared" si="31"/>
        <v>0</v>
      </c>
      <c r="DP19" s="260">
        <f t="shared" si="31"/>
        <v>0</v>
      </c>
      <c r="DQ19" s="260">
        <f t="shared" si="31"/>
        <v>0</v>
      </c>
      <c r="DR19" s="260">
        <f t="shared" si="31"/>
        <v>0</v>
      </c>
      <c r="DS19" s="260">
        <f t="shared" si="31"/>
        <v>0</v>
      </c>
      <c r="DT19" s="260">
        <f t="shared" si="31"/>
        <v>0</v>
      </c>
      <c r="DU19" s="260">
        <f t="shared" si="31"/>
        <v>0</v>
      </c>
      <c r="DV19" s="272">
        <f t="shared" si="5"/>
        <v>0</v>
      </c>
      <c r="DW19" s="46"/>
      <c r="EC19" s="162" t="str">
        <f>AN19 &amp; "0"</f>
        <v>Прочие привлеченные средства0</v>
      </c>
      <c r="ED19" s="163"/>
      <c r="EG19" s="162"/>
    </row>
    <row r="20" spans="3:152" ht="22.5">
      <c r="C20" s="44"/>
      <c r="D20" s="198"/>
      <c r="E20" s="95"/>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46"/>
      <c r="AM20" s="199" t="s">
        <v>116</v>
      </c>
      <c r="AN20" s="146" t="s">
        <v>207</v>
      </c>
      <c r="AO20" s="178"/>
      <c r="AP20" s="178"/>
      <c r="AQ20" s="178"/>
      <c r="AR20" s="178"/>
      <c r="AS20" s="178"/>
      <c r="AT20" s="178"/>
      <c r="AU20" s="178"/>
      <c r="AV20" s="178"/>
      <c r="AW20" s="259">
        <f t="shared" ref="AW20:BP20" si="32">SUM(AW21:AW23)</f>
        <v>0</v>
      </c>
      <c r="AX20" s="259">
        <f t="shared" si="32"/>
        <v>0</v>
      </c>
      <c r="AY20" s="259">
        <f t="shared" si="32"/>
        <v>0</v>
      </c>
      <c r="AZ20" s="259">
        <f t="shared" si="32"/>
        <v>0</v>
      </c>
      <c r="BA20" s="259">
        <f t="shared" si="32"/>
        <v>0</v>
      </c>
      <c r="BB20" s="259">
        <f t="shared" si="32"/>
        <v>0</v>
      </c>
      <c r="BC20" s="259">
        <f t="shared" si="32"/>
        <v>0</v>
      </c>
      <c r="BD20" s="259">
        <f t="shared" si="32"/>
        <v>0</v>
      </c>
      <c r="BE20" s="259">
        <f t="shared" si="32"/>
        <v>0</v>
      </c>
      <c r="BF20" s="259">
        <f t="shared" si="32"/>
        <v>0</v>
      </c>
      <c r="BG20" s="259">
        <f t="shared" si="32"/>
        <v>0</v>
      </c>
      <c r="BH20" s="259">
        <f t="shared" si="32"/>
        <v>0</v>
      </c>
      <c r="BI20" s="259">
        <f t="shared" si="32"/>
        <v>0</v>
      </c>
      <c r="BJ20" s="259">
        <f t="shared" si="32"/>
        <v>0</v>
      </c>
      <c r="BK20" s="259">
        <f t="shared" si="32"/>
        <v>0</v>
      </c>
      <c r="BL20" s="259">
        <f t="shared" si="32"/>
        <v>0</v>
      </c>
      <c r="BM20" s="259">
        <f t="shared" si="32"/>
        <v>0</v>
      </c>
      <c r="BN20" s="259">
        <f t="shared" si="32"/>
        <v>0</v>
      </c>
      <c r="BO20" s="259">
        <f t="shared" si="32"/>
        <v>0</v>
      </c>
      <c r="BP20" s="259">
        <f t="shared" si="32"/>
        <v>0</v>
      </c>
      <c r="BQ20" s="259">
        <f t="shared" ref="BQ20:CG20" si="33">SUM(BQ21:BQ23)</f>
        <v>0</v>
      </c>
      <c r="BR20" s="259">
        <f t="shared" si="33"/>
        <v>0</v>
      </c>
      <c r="BS20" s="259">
        <f t="shared" si="33"/>
        <v>0</v>
      </c>
      <c r="BT20" s="259">
        <f t="shared" si="33"/>
        <v>0</v>
      </c>
      <c r="BU20" s="259">
        <f t="shared" si="33"/>
        <v>0</v>
      </c>
      <c r="BV20" s="259">
        <f t="shared" si="33"/>
        <v>0</v>
      </c>
      <c r="BW20" s="259">
        <f t="shared" si="33"/>
        <v>0</v>
      </c>
      <c r="BX20" s="259">
        <f t="shared" si="33"/>
        <v>0</v>
      </c>
      <c r="BY20" s="259">
        <f t="shared" si="33"/>
        <v>0</v>
      </c>
      <c r="BZ20" s="259">
        <f t="shared" si="33"/>
        <v>0</v>
      </c>
      <c r="CA20" s="259">
        <f t="shared" si="33"/>
        <v>0</v>
      </c>
      <c r="CB20" s="259">
        <f t="shared" si="33"/>
        <v>0</v>
      </c>
      <c r="CC20" s="259">
        <f t="shared" si="33"/>
        <v>0</v>
      </c>
      <c r="CD20" s="259">
        <f t="shared" si="33"/>
        <v>0</v>
      </c>
      <c r="CE20" s="259">
        <f t="shared" si="33"/>
        <v>0</v>
      </c>
      <c r="CF20" s="259">
        <f t="shared" si="33"/>
        <v>0</v>
      </c>
      <c r="CG20" s="259">
        <f t="shared" si="33"/>
        <v>0</v>
      </c>
      <c r="CH20" s="259">
        <f t="shared" ref="CH20:CX20" si="34">SUM(CH21:CH23)</f>
        <v>0</v>
      </c>
      <c r="CI20" s="259">
        <f t="shared" si="34"/>
        <v>0</v>
      </c>
      <c r="CJ20" s="259">
        <f t="shared" si="34"/>
        <v>0</v>
      </c>
      <c r="CK20" s="259">
        <f t="shared" si="34"/>
        <v>0</v>
      </c>
      <c r="CL20" s="259">
        <f t="shared" si="34"/>
        <v>0</v>
      </c>
      <c r="CM20" s="259">
        <f t="shared" si="34"/>
        <v>0</v>
      </c>
      <c r="CN20" s="259">
        <f t="shared" si="34"/>
        <v>0</v>
      </c>
      <c r="CO20" s="259">
        <f t="shared" si="34"/>
        <v>0</v>
      </c>
      <c r="CP20" s="259">
        <f t="shared" si="34"/>
        <v>0</v>
      </c>
      <c r="CQ20" s="259">
        <f t="shared" si="34"/>
        <v>0</v>
      </c>
      <c r="CR20" s="259">
        <f t="shared" si="34"/>
        <v>0</v>
      </c>
      <c r="CS20" s="259">
        <f t="shared" si="34"/>
        <v>0</v>
      </c>
      <c r="CT20" s="259">
        <f t="shared" si="34"/>
        <v>0</v>
      </c>
      <c r="CU20" s="259">
        <f t="shared" si="34"/>
        <v>0</v>
      </c>
      <c r="CV20" s="259">
        <f t="shared" si="34"/>
        <v>0</v>
      </c>
      <c r="CW20" s="259">
        <f t="shared" si="34"/>
        <v>0</v>
      </c>
      <c r="CX20" s="259">
        <f t="shared" si="34"/>
        <v>0</v>
      </c>
      <c r="CY20" s="259">
        <f t="shared" ref="CY20:DO20" si="35">SUM(CY21:CY23)</f>
        <v>0</v>
      </c>
      <c r="CZ20" s="259">
        <f t="shared" si="35"/>
        <v>0</v>
      </c>
      <c r="DA20" s="259">
        <f t="shared" si="35"/>
        <v>0</v>
      </c>
      <c r="DB20" s="259">
        <f t="shared" si="35"/>
        <v>0</v>
      </c>
      <c r="DC20" s="259">
        <f t="shared" si="35"/>
        <v>0</v>
      </c>
      <c r="DD20" s="259">
        <f t="shared" si="35"/>
        <v>0</v>
      </c>
      <c r="DE20" s="259">
        <f t="shared" si="35"/>
        <v>0</v>
      </c>
      <c r="DF20" s="259">
        <f t="shared" si="35"/>
        <v>0</v>
      </c>
      <c r="DG20" s="259">
        <f t="shared" si="35"/>
        <v>0</v>
      </c>
      <c r="DH20" s="259">
        <f t="shared" si="35"/>
        <v>0</v>
      </c>
      <c r="DI20" s="259">
        <f t="shared" si="35"/>
        <v>0</v>
      </c>
      <c r="DJ20" s="259">
        <f t="shared" si="35"/>
        <v>0</v>
      </c>
      <c r="DK20" s="259">
        <f t="shared" si="35"/>
        <v>0</v>
      </c>
      <c r="DL20" s="259">
        <f t="shared" si="35"/>
        <v>0</v>
      </c>
      <c r="DM20" s="259">
        <f t="shared" si="35"/>
        <v>0</v>
      </c>
      <c r="DN20" s="259">
        <f t="shared" si="35"/>
        <v>0</v>
      </c>
      <c r="DO20" s="259">
        <f t="shared" si="35"/>
        <v>0</v>
      </c>
      <c r="DP20" s="259">
        <f t="shared" ref="DP20:DU20" si="36">SUM(DP21:DP23)</f>
        <v>0</v>
      </c>
      <c r="DQ20" s="259">
        <f t="shared" si="36"/>
        <v>0</v>
      </c>
      <c r="DR20" s="259">
        <f t="shared" si="36"/>
        <v>0</v>
      </c>
      <c r="DS20" s="259">
        <f t="shared" si="36"/>
        <v>0</v>
      </c>
      <c r="DT20" s="259">
        <f t="shared" si="36"/>
        <v>0</v>
      </c>
      <c r="DU20" s="259">
        <f t="shared" si="36"/>
        <v>0</v>
      </c>
      <c r="DV20" s="271">
        <f t="shared" si="5"/>
        <v>0</v>
      </c>
      <c r="DW20" s="46"/>
      <c r="EC20" s="162"/>
      <c r="ED20" s="163"/>
      <c r="EG20" s="163"/>
    </row>
    <row r="21" spans="3:152">
      <c r="C21" s="44"/>
      <c r="D21" s="200"/>
      <c r="E21" s="95"/>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2"/>
      <c r="AM21" s="203" t="s">
        <v>149</v>
      </c>
      <c r="AN21" s="194" t="s">
        <v>208</v>
      </c>
      <c r="AO21" s="209"/>
      <c r="AP21" s="209"/>
      <c r="AQ21" s="209"/>
      <c r="AR21" s="209"/>
      <c r="AS21" s="209"/>
      <c r="AT21" s="209"/>
      <c r="AU21" s="209"/>
      <c r="AV21" s="209"/>
      <c r="AW21" s="260">
        <f t="shared" ref="AW21:BF23" si="37">SUMIF($EC$49:$EC$814,$EC21,AW$49:AW$814)</f>
        <v>0</v>
      </c>
      <c r="AX21" s="260">
        <f t="shared" si="37"/>
        <v>0</v>
      </c>
      <c r="AY21" s="260">
        <f t="shared" si="37"/>
        <v>0</v>
      </c>
      <c r="AZ21" s="260">
        <f t="shared" si="37"/>
        <v>0</v>
      </c>
      <c r="BA21" s="260">
        <f t="shared" si="37"/>
        <v>0</v>
      </c>
      <c r="BB21" s="260">
        <f t="shared" si="37"/>
        <v>0</v>
      </c>
      <c r="BC21" s="260">
        <f t="shared" si="37"/>
        <v>0</v>
      </c>
      <c r="BD21" s="260">
        <f t="shared" si="37"/>
        <v>0</v>
      </c>
      <c r="BE21" s="260">
        <f t="shared" si="37"/>
        <v>0</v>
      </c>
      <c r="BF21" s="260">
        <f t="shared" si="37"/>
        <v>0</v>
      </c>
      <c r="BG21" s="260">
        <f t="shared" ref="BG21:BP23" si="38">SUMIF($EC$49:$EC$814,$EC21,BG$49:BG$814)</f>
        <v>0</v>
      </c>
      <c r="BH21" s="260">
        <f t="shared" si="38"/>
        <v>0</v>
      </c>
      <c r="BI21" s="260">
        <f t="shared" si="38"/>
        <v>0</v>
      </c>
      <c r="BJ21" s="260">
        <f t="shared" si="38"/>
        <v>0</v>
      </c>
      <c r="BK21" s="260">
        <f t="shared" si="38"/>
        <v>0</v>
      </c>
      <c r="BL21" s="260">
        <f t="shared" si="38"/>
        <v>0</v>
      </c>
      <c r="BM21" s="260">
        <f t="shared" si="38"/>
        <v>0</v>
      </c>
      <c r="BN21" s="260">
        <f t="shared" si="38"/>
        <v>0</v>
      </c>
      <c r="BO21" s="260">
        <f t="shared" si="38"/>
        <v>0</v>
      </c>
      <c r="BP21" s="260">
        <f t="shared" si="38"/>
        <v>0</v>
      </c>
      <c r="BQ21" s="260">
        <f t="shared" ref="BQ21:BZ23" si="39">SUMIF($EC$49:$EC$814,$EC21,BQ$49:BQ$814)</f>
        <v>0</v>
      </c>
      <c r="BR21" s="260">
        <f t="shared" si="39"/>
        <v>0</v>
      </c>
      <c r="BS21" s="260">
        <f t="shared" si="39"/>
        <v>0</v>
      </c>
      <c r="BT21" s="260">
        <f t="shared" si="39"/>
        <v>0</v>
      </c>
      <c r="BU21" s="260">
        <f t="shared" si="39"/>
        <v>0</v>
      </c>
      <c r="BV21" s="260">
        <f t="shared" si="39"/>
        <v>0</v>
      </c>
      <c r="BW21" s="260">
        <f t="shared" si="39"/>
        <v>0</v>
      </c>
      <c r="BX21" s="260">
        <f t="shared" si="39"/>
        <v>0</v>
      </c>
      <c r="BY21" s="260">
        <f t="shared" si="39"/>
        <v>0</v>
      </c>
      <c r="BZ21" s="260">
        <f t="shared" si="39"/>
        <v>0</v>
      </c>
      <c r="CA21" s="260">
        <f t="shared" ref="CA21:CJ23" si="40">SUMIF($EC$49:$EC$814,$EC21,CA$49:CA$814)</f>
        <v>0</v>
      </c>
      <c r="CB21" s="260">
        <f t="shared" si="40"/>
        <v>0</v>
      </c>
      <c r="CC21" s="260">
        <f t="shared" si="40"/>
        <v>0</v>
      </c>
      <c r="CD21" s="260">
        <f t="shared" si="40"/>
        <v>0</v>
      </c>
      <c r="CE21" s="260">
        <f t="shared" si="40"/>
        <v>0</v>
      </c>
      <c r="CF21" s="260">
        <f t="shared" si="40"/>
        <v>0</v>
      </c>
      <c r="CG21" s="260">
        <f t="shared" si="40"/>
        <v>0</v>
      </c>
      <c r="CH21" s="260">
        <f t="shared" si="40"/>
        <v>0</v>
      </c>
      <c r="CI21" s="260">
        <f t="shared" si="40"/>
        <v>0</v>
      </c>
      <c r="CJ21" s="260">
        <f t="shared" si="40"/>
        <v>0</v>
      </c>
      <c r="CK21" s="260">
        <f t="shared" ref="CK21:CT23" si="41">SUMIF($EC$49:$EC$814,$EC21,CK$49:CK$814)</f>
        <v>0</v>
      </c>
      <c r="CL21" s="260">
        <f t="shared" si="41"/>
        <v>0</v>
      </c>
      <c r="CM21" s="260">
        <f t="shared" si="41"/>
        <v>0</v>
      </c>
      <c r="CN21" s="260">
        <f t="shared" si="41"/>
        <v>0</v>
      </c>
      <c r="CO21" s="260">
        <f t="shared" si="41"/>
        <v>0</v>
      </c>
      <c r="CP21" s="260">
        <f t="shared" si="41"/>
        <v>0</v>
      </c>
      <c r="CQ21" s="260">
        <f t="shared" si="41"/>
        <v>0</v>
      </c>
      <c r="CR21" s="260">
        <f t="shared" si="41"/>
        <v>0</v>
      </c>
      <c r="CS21" s="260">
        <f t="shared" si="41"/>
        <v>0</v>
      </c>
      <c r="CT21" s="260">
        <f t="shared" si="41"/>
        <v>0</v>
      </c>
      <c r="CU21" s="260">
        <f t="shared" ref="CU21:DD23" si="42">SUMIF($EC$49:$EC$814,$EC21,CU$49:CU$814)</f>
        <v>0</v>
      </c>
      <c r="CV21" s="260">
        <f t="shared" si="42"/>
        <v>0</v>
      </c>
      <c r="CW21" s="260">
        <f t="shared" si="42"/>
        <v>0</v>
      </c>
      <c r="CX21" s="260">
        <f t="shared" si="42"/>
        <v>0</v>
      </c>
      <c r="CY21" s="260">
        <f t="shared" si="42"/>
        <v>0</v>
      </c>
      <c r="CZ21" s="260">
        <f t="shared" si="42"/>
        <v>0</v>
      </c>
      <c r="DA21" s="260">
        <f t="shared" si="42"/>
        <v>0</v>
      </c>
      <c r="DB21" s="260">
        <f t="shared" si="42"/>
        <v>0</v>
      </c>
      <c r="DC21" s="260">
        <f t="shared" si="42"/>
        <v>0</v>
      </c>
      <c r="DD21" s="260">
        <f t="shared" si="42"/>
        <v>0</v>
      </c>
      <c r="DE21" s="260">
        <f t="shared" ref="DE21:DN23" si="43">SUMIF($EC$49:$EC$814,$EC21,DE$49:DE$814)</f>
        <v>0</v>
      </c>
      <c r="DF21" s="260">
        <f t="shared" si="43"/>
        <v>0</v>
      </c>
      <c r="DG21" s="260">
        <f t="shared" si="43"/>
        <v>0</v>
      </c>
      <c r="DH21" s="260">
        <f t="shared" si="43"/>
        <v>0</v>
      </c>
      <c r="DI21" s="260">
        <f t="shared" si="43"/>
        <v>0</v>
      </c>
      <c r="DJ21" s="260">
        <f t="shared" si="43"/>
        <v>0</v>
      </c>
      <c r="DK21" s="260">
        <f t="shared" si="43"/>
        <v>0</v>
      </c>
      <c r="DL21" s="260">
        <f t="shared" si="43"/>
        <v>0</v>
      </c>
      <c r="DM21" s="260">
        <f t="shared" si="43"/>
        <v>0</v>
      </c>
      <c r="DN21" s="260">
        <f t="shared" si="43"/>
        <v>0</v>
      </c>
      <c r="DO21" s="260">
        <f t="shared" ref="DO21:DU23" si="44">SUMIF($EC$49:$EC$814,$EC21,DO$49:DO$814)</f>
        <v>0</v>
      </c>
      <c r="DP21" s="260">
        <f t="shared" si="44"/>
        <v>0</v>
      </c>
      <c r="DQ21" s="260">
        <f t="shared" si="44"/>
        <v>0</v>
      </c>
      <c r="DR21" s="260">
        <f t="shared" si="44"/>
        <v>0</v>
      </c>
      <c r="DS21" s="260">
        <f t="shared" si="44"/>
        <v>0</v>
      </c>
      <c r="DT21" s="260">
        <f t="shared" si="44"/>
        <v>0</v>
      </c>
      <c r="DU21" s="260">
        <f t="shared" si="44"/>
        <v>0</v>
      </c>
      <c r="DV21" s="272">
        <f t="shared" si="5"/>
        <v>0</v>
      </c>
      <c r="DW21" s="46"/>
      <c r="EC21" s="162" t="str">
        <f>AN21 &amp; "0"</f>
        <v>Федеральный бюджет0</v>
      </c>
      <c r="ED21" s="163"/>
      <c r="EG21" s="162"/>
    </row>
    <row r="22" spans="3:152">
      <c r="C22" s="44"/>
      <c r="D22" s="200"/>
      <c r="E22" s="95"/>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M22" s="203" t="s">
        <v>150</v>
      </c>
      <c r="AN22" s="194" t="s">
        <v>209</v>
      </c>
      <c r="AO22" s="209"/>
      <c r="AP22" s="209"/>
      <c r="AQ22" s="209"/>
      <c r="AR22" s="209"/>
      <c r="AS22" s="209"/>
      <c r="AT22" s="209"/>
      <c r="AU22" s="209"/>
      <c r="AV22" s="209"/>
      <c r="AW22" s="260">
        <f t="shared" si="37"/>
        <v>0</v>
      </c>
      <c r="AX22" s="260">
        <f t="shared" si="37"/>
        <v>0</v>
      </c>
      <c r="AY22" s="260">
        <f t="shared" si="37"/>
        <v>0</v>
      </c>
      <c r="AZ22" s="260">
        <f t="shared" si="37"/>
        <v>0</v>
      </c>
      <c r="BA22" s="260">
        <f t="shared" si="37"/>
        <v>0</v>
      </c>
      <c r="BB22" s="260">
        <f t="shared" si="37"/>
        <v>0</v>
      </c>
      <c r="BC22" s="260">
        <f t="shared" si="37"/>
        <v>0</v>
      </c>
      <c r="BD22" s="260">
        <f t="shared" si="37"/>
        <v>0</v>
      </c>
      <c r="BE22" s="260">
        <f t="shared" si="37"/>
        <v>0</v>
      </c>
      <c r="BF22" s="260">
        <f t="shared" si="37"/>
        <v>0</v>
      </c>
      <c r="BG22" s="260">
        <f t="shared" si="38"/>
        <v>0</v>
      </c>
      <c r="BH22" s="260">
        <f t="shared" si="38"/>
        <v>0</v>
      </c>
      <c r="BI22" s="260">
        <f t="shared" si="38"/>
        <v>0</v>
      </c>
      <c r="BJ22" s="260">
        <f t="shared" si="38"/>
        <v>0</v>
      </c>
      <c r="BK22" s="260">
        <f t="shared" si="38"/>
        <v>0</v>
      </c>
      <c r="BL22" s="260">
        <f t="shared" si="38"/>
        <v>0</v>
      </c>
      <c r="BM22" s="260">
        <f t="shared" si="38"/>
        <v>0</v>
      </c>
      <c r="BN22" s="260">
        <f t="shared" si="38"/>
        <v>0</v>
      </c>
      <c r="BO22" s="260">
        <f t="shared" si="38"/>
        <v>0</v>
      </c>
      <c r="BP22" s="260">
        <f t="shared" si="38"/>
        <v>0</v>
      </c>
      <c r="BQ22" s="260">
        <f t="shared" si="39"/>
        <v>0</v>
      </c>
      <c r="BR22" s="260">
        <f t="shared" si="39"/>
        <v>0</v>
      </c>
      <c r="BS22" s="260">
        <f t="shared" si="39"/>
        <v>0</v>
      </c>
      <c r="BT22" s="260">
        <f t="shared" si="39"/>
        <v>0</v>
      </c>
      <c r="BU22" s="260">
        <f t="shared" si="39"/>
        <v>0</v>
      </c>
      <c r="BV22" s="260">
        <f t="shared" si="39"/>
        <v>0</v>
      </c>
      <c r="BW22" s="260">
        <f t="shared" si="39"/>
        <v>0</v>
      </c>
      <c r="BX22" s="260">
        <f t="shared" si="39"/>
        <v>0</v>
      </c>
      <c r="BY22" s="260">
        <f t="shared" si="39"/>
        <v>0</v>
      </c>
      <c r="BZ22" s="260">
        <f t="shared" si="39"/>
        <v>0</v>
      </c>
      <c r="CA22" s="260">
        <f t="shared" si="40"/>
        <v>0</v>
      </c>
      <c r="CB22" s="260">
        <f t="shared" si="40"/>
        <v>0</v>
      </c>
      <c r="CC22" s="260">
        <f t="shared" si="40"/>
        <v>0</v>
      </c>
      <c r="CD22" s="260">
        <f t="shared" si="40"/>
        <v>0</v>
      </c>
      <c r="CE22" s="260">
        <f t="shared" si="40"/>
        <v>0</v>
      </c>
      <c r="CF22" s="260">
        <f t="shared" si="40"/>
        <v>0</v>
      </c>
      <c r="CG22" s="260">
        <f t="shared" si="40"/>
        <v>0</v>
      </c>
      <c r="CH22" s="260">
        <f t="shared" si="40"/>
        <v>0</v>
      </c>
      <c r="CI22" s="260">
        <f t="shared" si="40"/>
        <v>0</v>
      </c>
      <c r="CJ22" s="260">
        <f t="shared" si="40"/>
        <v>0</v>
      </c>
      <c r="CK22" s="260">
        <f t="shared" si="41"/>
        <v>0</v>
      </c>
      <c r="CL22" s="260">
        <f t="shared" si="41"/>
        <v>0</v>
      </c>
      <c r="CM22" s="260">
        <f t="shared" si="41"/>
        <v>0</v>
      </c>
      <c r="CN22" s="260">
        <f t="shared" si="41"/>
        <v>0</v>
      </c>
      <c r="CO22" s="260">
        <f t="shared" si="41"/>
        <v>0</v>
      </c>
      <c r="CP22" s="260">
        <f t="shared" si="41"/>
        <v>0</v>
      </c>
      <c r="CQ22" s="260">
        <f t="shared" si="41"/>
        <v>0</v>
      </c>
      <c r="CR22" s="260">
        <f t="shared" si="41"/>
        <v>0</v>
      </c>
      <c r="CS22" s="260">
        <f t="shared" si="41"/>
        <v>0</v>
      </c>
      <c r="CT22" s="260">
        <f t="shared" si="41"/>
        <v>0</v>
      </c>
      <c r="CU22" s="260">
        <f t="shared" si="42"/>
        <v>0</v>
      </c>
      <c r="CV22" s="260">
        <f t="shared" si="42"/>
        <v>0</v>
      </c>
      <c r="CW22" s="260">
        <f t="shared" si="42"/>
        <v>0</v>
      </c>
      <c r="CX22" s="260">
        <f t="shared" si="42"/>
        <v>0</v>
      </c>
      <c r="CY22" s="260">
        <f t="shared" si="42"/>
        <v>0</v>
      </c>
      <c r="CZ22" s="260">
        <f t="shared" si="42"/>
        <v>0</v>
      </c>
      <c r="DA22" s="260">
        <f t="shared" si="42"/>
        <v>0</v>
      </c>
      <c r="DB22" s="260">
        <f t="shared" si="42"/>
        <v>0</v>
      </c>
      <c r="DC22" s="260">
        <f t="shared" si="42"/>
        <v>0</v>
      </c>
      <c r="DD22" s="260">
        <f t="shared" si="42"/>
        <v>0</v>
      </c>
      <c r="DE22" s="260">
        <f t="shared" si="43"/>
        <v>0</v>
      </c>
      <c r="DF22" s="260">
        <f t="shared" si="43"/>
        <v>0</v>
      </c>
      <c r="DG22" s="260">
        <f t="shared" si="43"/>
        <v>0</v>
      </c>
      <c r="DH22" s="260">
        <f t="shared" si="43"/>
        <v>0</v>
      </c>
      <c r="DI22" s="260">
        <f t="shared" si="43"/>
        <v>0</v>
      </c>
      <c r="DJ22" s="260">
        <f t="shared" si="43"/>
        <v>0</v>
      </c>
      <c r="DK22" s="260">
        <f t="shared" si="43"/>
        <v>0</v>
      </c>
      <c r="DL22" s="260">
        <f t="shared" si="43"/>
        <v>0</v>
      </c>
      <c r="DM22" s="260">
        <f t="shared" si="43"/>
        <v>0</v>
      </c>
      <c r="DN22" s="260">
        <f t="shared" si="43"/>
        <v>0</v>
      </c>
      <c r="DO22" s="260">
        <f t="shared" si="44"/>
        <v>0</v>
      </c>
      <c r="DP22" s="260">
        <f t="shared" si="44"/>
        <v>0</v>
      </c>
      <c r="DQ22" s="260">
        <f t="shared" si="44"/>
        <v>0</v>
      </c>
      <c r="DR22" s="260">
        <f t="shared" si="44"/>
        <v>0</v>
      </c>
      <c r="DS22" s="260">
        <f t="shared" si="44"/>
        <v>0</v>
      </c>
      <c r="DT22" s="260">
        <f t="shared" si="44"/>
        <v>0</v>
      </c>
      <c r="DU22" s="260">
        <f t="shared" si="44"/>
        <v>0</v>
      </c>
      <c r="DV22" s="272">
        <f t="shared" si="5"/>
        <v>0</v>
      </c>
      <c r="DW22" s="46"/>
      <c r="EC22" s="162" t="str">
        <f>AN22 &amp; "0"</f>
        <v>Бюджет субъекта РФ0</v>
      </c>
      <c r="ED22" s="163"/>
      <c r="EG22" s="162"/>
    </row>
    <row r="23" spans="3:152" ht="11.25" customHeight="1">
      <c r="C23" s="44"/>
      <c r="D23" s="200"/>
      <c r="E23" s="95"/>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M23" s="203" t="s">
        <v>23</v>
      </c>
      <c r="AN23" s="194" t="s">
        <v>210</v>
      </c>
      <c r="AO23" s="209"/>
      <c r="AP23" s="209"/>
      <c r="AQ23" s="209"/>
      <c r="AR23" s="209"/>
      <c r="AS23" s="209"/>
      <c r="AT23" s="209"/>
      <c r="AU23" s="209"/>
      <c r="AV23" s="209"/>
      <c r="AW23" s="260">
        <f t="shared" si="37"/>
        <v>0</v>
      </c>
      <c r="AX23" s="260">
        <f t="shared" si="37"/>
        <v>0</v>
      </c>
      <c r="AY23" s="260">
        <f t="shared" si="37"/>
        <v>0</v>
      </c>
      <c r="AZ23" s="260">
        <f t="shared" si="37"/>
        <v>0</v>
      </c>
      <c r="BA23" s="260">
        <f t="shared" si="37"/>
        <v>0</v>
      </c>
      <c r="BB23" s="260">
        <f t="shared" si="37"/>
        <v>0</v>
      </c>
      <c r="BC23" s="260">
        <f t="shared" si="37"/>
        <v>0</v>
      </c>
      <c r="BD23" s="260">
        <f t="shared" si="37"/>
        <v>0</v>
      </c>
      <c r="BE23" s="260">
        <f t="shared" si="37"/>
        <v>0</v>
      </c>
      <c r="BF23" s="260">
        <f t="shared" si="37"/>
        <v>0</v>
      </c>
      <c r="BG23" s="260">
        <f t="shared" si="38"/>
        <v>0</v>
      </c>
      <c r="BH23" s="260">
        <f t="shared" si="38"/>
        <v>0</v>
      </c>
      <c r="BI23" s="260">
        <f t="shared" si="38"/>
        <v>0</v>
      </c>
      <c r="BJ23" s="260">
        <f t="shared" si="38"/>
        <v>0</v>
      </c>
      <c r="BK23" s="260">
        <f t="shared" si="38"/>
        <v>0</v>
      </c>
      <c r="BL23" s="260">
        <f t="shared" si="38"/>
        <v>0</v>
      </c>
      <c r="BM23" s="260">
        <f t="shared" si="38"/>
        <v>0</v>
      </c>
      <c r="BN23" s="260">
        <f t="shared" si="38"/>
        <v>0</v>
      </c>
      <c r="BO23" s="260">
        <f t="shared" si="38"/>
        <v>0</v>
      </c>
      <c r="BP23" s="260">
        <f t="shared" si="38"/>
        <v>0</v>
      </c>
      <c r="BQ23" s="260">
        <f t="shared" si="39"/>
        <v>0</v>
      </c>
      <c r="BR23" s="260">
        <f t="shared" si="39"/>
        <v>0</v>
      </c>
      <c r="BS23" s="260">
        <f t="shared" si="39"/>
        <v>0</v>
      </c>
      <c r="BT23" s="260">
        <f t="shared" si="39"/>
        <v>0</v>
      </c>
      <c r="BU23" s="260">
        <f t="shared" si="39"/>
        <v>0</v>
      </c>
      <c r="BV23" s="260">
        <f t="shared" si="39"/>
        <v>0</v>
      </c>
      <c r="BW23" s="260">
        <f t="shared" si="39"/>
        <v>0</v>
      </c>
      <c r="BX23" s="260">
        <f t="shared" si="39"/>
        <v>0</v>
      </c>
      <c r="BY23" s="260">
        <f t="shared" si="39"/>
        <v>0</v>
      </c>
      <c r="BZ23" s="260">
        <f t="shared" si="39"/>
        <v>0</v>
      </c>
      <c r="CA23" s="260">
        <f t="shared" si="40"/>
        <v>0</v>
      </c>
      <c r="CB23" s="260">
        <f t="shared" si="40"/>
        <v>0</v>
      </c>
      <c r="CC23" s="260">
        <f t="shared" si="40"/>
        <v>0</v>
      </c>
      <c r="CD23" s="260">
        <f t="shared" si="40"/>
        <v>0</v>
      </c>
      <c r="CE23" s="260">
        <f t="shared" si="40"/>
        <v>0</v>
      </c>
      <c r="CF23" s="260">
        <f t="shared" si="40"/>
        <v>0</v>
      </c>
      <c r="CG23" s="260">
        <f t="shared" si="40"/>
        <v>0</v>
      </c>
      <c r="CH23" s="260">
        <f t="shared" si="40"/>
        <v>0</v>
      </c>
      <c r="CI23" s="260">
        <f t="shared" si="40"/>
        <v>0</v>
      </c>
      <c r="CJ23" s="260">
        <f t="shared" si="40"/>
        <v>0</v>
      </c>
      <c r="CK23" s="260">
        <f t="shared" si="41"/>
        <v>0</v>
      </c>
      <c r="CL23" s="260">
        <f t="shared" si="41"/>
        <v>0</v>
      </c>
      <c r="CM23" s="260">
        <f t="shared" si="41"/>
        <v>0</v>
      </c>
      <c r="CN23" s="260">
        <f t="shared" si="41"/>
        <v>0</v>
      </c>
      <c r="CO23" s="260">
        <f t="shared" si="41"/>
        <v>0</v>
      </c>
      <c r="CP23" s="260">
        <f t="shared" si="41"/>
        <v>0</v>
      </c>
      <c r="CQ23" s="260">
        <f t="shared" si="41"/>
        <v>0</v>
      </c>
      <c r="CR23" s="260">
        <f t="shared" si="41"/>
        <v>0</v>
      </c>
      <c r="CS23" s="260">
        <f t="shared" si="41"/>
        <v>0</v>
      </c>
      <c r="CT23" s="260">
        <f t="shared" si="41"/>
        <v>0</v>
      </c>
      <c r="CU23" s="260">
        <f t="shared" si="42"/>
        <v>0</v>
      </c>
      <c r="CV23" s="260">
        <f t="shared" si="42"/>
        <v>0</v>
      </c>
      <c r="CW23" s="260">
        <f t="shared" si="42"/>
        <v>0</v>
      </c>
      <c r="CX23" s="260">
        <f t="shared" si="42"/>
        <v>0</v>
      </c>
      <c r="CY23" s="260">
        <f t="shared" si="42"/>
        <v>0</v>
      </c>
      <c r="CZ23" s="260">
        <f t="shared" si="42"/>
        <v>0</v>
      </c>
      <c r="DA23" s="260">
        <f t="shared" si="42"/>
        <v>0</v>
      </c>
      <c r="DB23" s="260">
        <f t="shared" si="42"/>
        <v>0</v>
      </c>
      <c r="DC23" s="260">
        <f t="shared" si="42"/>
        <v>0</v>
      </c>
      <c r="DD23" s="260">
        <f t="shared" si="42"/>
        <v>0</v>
      </c>
      <c r="DE23" s="260">
        <f t="shared" si="43"/>
        <v>0</v>
      </c>
      <c r="DF23" s="260">
        <f t="shared" si="43"/>
        <v>0</v>
      </c>
      <c r="DG23" s="260">
        <f t="shared" si="43"/>
        <v>0</v>
      </c>
      <c r="DH23" s="260">
        <f t="shared" si="43"/>
        <v>0</v>
      </c>
      <c r="DI23" s="260">
        <f t="shared" si="43"/>
        <v>0</v>
      </c>
      <c r="DJ23" s="260">
        <f t="shared" si="43"/>
        <v>0</v>
      </c>
      <c r="DK23" s="260">
        <f t="shared" si="43"/>
        <v>0</v>
      </c>
      <c r="DL23" s="260">
        <f t="shared" si="43"/>
        <v>0</v>
      </c>
      <c r="DM23" s="260">
        <f t="shared" si="43"/>
        <v>0</v>
      </c>
      <c r="DN23" s="260">
        <f t="shared" si="43"/>
        <v>0</v>
      </c>
      <c r="DO23" s="260">
        <f t="shared" si="44"/>
        <v>0</v>
      </c>
      <c r="DP23" s="260">
        <f t="shared" si="44"/>
        <v>0</v>
      </c>
      <c r="DQ23" s="260">
        <f t="shared" si="44"/>
        <v>0</v>
      </c>
      <c r="DR23" s="260">
        <f t="shared" si="44"/>
        <v>0</v>
      </c>
      <c r="DS23" s="260">
        <f t="shared" si="44"/>
        <v>0</v>
      </c>
      <c r="DT23" s="260">
        <f t="shared" si="44"/>
        <v>0</v>
      </c>
      <c r="DU23" s="260">
        <f t="shared" si="44"/>
        <v>0</v>
      </c>
      <c r="DV23" s="272">
        <f t="shared" si="5"/>
        <v>0</v>
      </c>
      <c r="DW23" s="46"/>
      <c r="EC23" s="162" t="str">
        <f>AN23 &amp; "0"</f>
        <v>Бюджет муниципального образования0</v>
      </c>
      <c r="ED23" s="163"/>
      <c r="EG23" s="162"/>
    </row>
    <row r="24" spans="3:152" ht="11.25" customHeight="1">
      <c r="C24" s="44"/>
      <c r="D24" s="198"/>
      <c r="E24" s="95"/>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46"/>
      <c r="AM24" s="199" t="s">
        <v>117</v>
      </c>
      <c r="AN24" s="146" t="s">
        <v>211</v>
      </c>
      <c r="AO24" s="178"/>
      <c r="AP24" s="178"/>
      <c r="AQ24" s="178"/>
      <c r="AR24" s="178"/>
      <c r="AS24" s="178"/>
      <c r="AT24" s="178"/>
      <c r="AU24" s="178"/>
      <c r="AV24" s="178"/>
      <c r="AW24" s="259">
        <f t="shared" ref="AW24:BP24" si="45">SUM(AW25:AW26)</f>
        <v>470128.86296666705</v>
      </c>
      <c r="AX24" s="259">
        <f t="shared" si="45"/>
        <v>0</v>
      </c>
      <c r="AY24" s="259">
        <f t="shared" si="45"/>
        <v>209455.441666667</v>
      </c>
      <c r="AZ24" s="259">
        <f t="shared" si="45"/>
        <v>0</v>
      </c>
      <c r="BA24" s="259">
        <f t="shared" si="45"/>
        <v>0</v>
      </c>
      <c r="BB24" s="259">
        <f t="shared" si="45"/>
        <v>0</v>
      </c>
      <c r="BC24" s="259">
        <f t="shared" si="45"/>
        <v>4989.9938599999996</v>
      </c>
      <c r="BD24" s="259">
        <f t="shared" si="45"/>
        <v>465138.869106667</v>
      </c>
      <c r="BE24" s="259">
        <f t="shared" si="45"/>
        <v>0</v>
      </c>
      <c r="BF24" s="259">
        <f t="shared" si="45"/>
        <v>0</v>
      </c>
      <c r="BG24" s="259">
        <f t="shared" si="45"/>
        <v>0</v>
      </c>
      <c r="BH24" s="259">
        <f t="shared" si="45"/>
        <v>0</v>
      </c>
      <c r="BI24" s="259">
        <f t="shared" si="45"/>
        <v>0</v>
      </c>
      <c r="BJ24" s="259">
        <f t="shared" si="45"/>
        <v>0</v>
      </c>
      <c r="BK24" s="259">
        <f t="shared" si="45"/>
        <v>0</v>
      </c>
      <c r="BL24" s="259">
        <f t="shared" si="45"/>
        <v>0</v>
      </c>
      <c r="BM24" s="259">
        <f t="shared" si="45"/>
        <v>0</v>
      </c>
      <c r="BN24" s="259">
        <f t="shared" si="45"/>
        <v>0</v>
      </c>
      <c r="BO24" s="259">
        <f t="shared" si="45"/>
        <v>0</v>
      </c>
      <c r="BP24" s="259">
        <f t="shared" si="45"/>
        <v>0</v>
      </c>
      <c r="BQ24" s="259">
        <f t="shared" ref="BQ24:CG24" si="46">SUM(BQ25:BQ26)</f>
        <v>0</v>
      </c>
      <c r="BR24" s="259">
        <f t="shared" si="46"/>
        <v>0</v>
      </c>
      <c r="BS24" s="259">
        <f t="shared" si="46"/>
        <v>0</v>
      </c>
      <c r="BT24" s="259">
        <f t="shared" si="46"/>
        <v>0</v>
      </c>
      <c r="BU24" s="259">
        <f t="shared" si="46"/>
        <v>470128.86296666705</v>
      </c>
      <c r="BV24" s="259">
        <f t="shared" si="46"/>
        <v>0</v>
      </c>
      <c r="BW24" s="259">
        <f t="shared" si="46"/>
        <v>0</v>
      </c>
      <c r="BX24" s="259">
        <f t="shared" si="46"/>
        <v>0</v>
      </c>
      <c r="BY24" s="259">
        <f t="shared" si="46"/>
        <v>0</v>
      </c>
      <c r="BZ24" s="259">
        <f t="shared" si="46"/>
        <v>0</v>
      </c>
      <c r="CA24" s="259">
        <f t="shared" si="46"/>
        <v>0</v>
      </c>
      <c r="CB24" s="259">
        <f t="shared" si="46"/>
        <v>0</v>
      </c>
      <c r="CC24" s="259">
        <f t="shared" si="46"/>
        <v>0</v>
      </c>
      <c r="CD24" s="259">
        <f t="shared" si="46"/>
        <v>0</v>
      </c>
      <c r="CE24" s="259">
        <f t="shared" si="46"/>
        <v>0</v>
      </c>
      <c r="CF24" s="259">
        <f t="shared" si="46"/>
        <v>0</v>
      </c>
      <c r="CG24" s="259">
        <f t="shared" si="46"/>
        <v>0</v>
      </c>
      <c r="CH24" s="259">
        <f t="shared" ref="CH24:CX24" si="47">SUM(CH25:CH26)</f>
        <v>0</v>
      </c>
      <c r="CI24" s="259">
        <f t="shared" si="47"/>
        <v>0</v>
      </c>
      <c r="CJ24" s="259">
        <f t="shared" si="47"/>
        <v>0</v>
      </c>
      <c r="CK24" s="259">
        <f t="shared" si="47"/>
        <v>0</v>
      </c>
      <c r="CL24" s="259">
        <f t="shared" si="47"/>
        <v>470128.86296666705</v>
      </c>
      <c r="CM24" s="259">
        <f t="shared" si="47"/>
        <v>0</v>
      </c>
      <c r="CN24" s="259">
        <f t="shared" si="47"/>
        <v>0</v>
      </c>
      <c r="CO24" s="259">
        <f t="shared" si="47"/>
        <v>0</v>
      </c>
      <c r="CP24" s="259">
        <f t="shared" si="47"/>
        <v>0</v>
      </c>
      <c r="CQ24" s="259">
        <f t="shared" si="47"/>
        <v>0</v>
      </c>
      <c r="CR24" s="259">
        <f t="shared" si="47"/>
        <v>0</v>
      </c>
      <c r="CS24" s="259">
        <f t="shared" si="47"/>
        <v>0</v>
      </c>
      <c r="CT24" s="259">
        <f t="shared" si="47"/>
        <v>0</v>
      </c>
      <c r="CU24" s="259">
        <f t="shared" si="47"/>
        <v>0</v>
      </c>
      <c r="CV24" s="259">
        <f t="shared" si="47"/>
        <v>0</v>
      </c>
      <c r="CW24" s="259">
        <f t="shared" si="47"/>
        <v>0</v>
      </c>
      <c r="CX24" s="259">
        <f t="shared" si="47"/>
        <v>0</v>
      </c>
      <c r="CY24" s="259">
        <f t="shared" ref="CY24:DO24" si="48">SUM(CY25:CY26)</f>
        <v>0</v>
      </c>
      <c r="CZ24" s="259">
        <f t="shared" si="48"/>
        <v>0</v>
      </c>
      <c r="DA24" s="259">
        <f t="shared" si="48"/>
        <v>0</v>
      </c>
      <c r="DB24" s="259">
        <f t="shared" si="48"/>
        <v>0</v>
      </c>
      <c r="DC24" s="259">
        <f t="shared" si="48"/>
        <v>470128.86296666705</v>
      </c>
      <c r="DD24" s="259">
        <f t="shared" si="48"/>
        <v>4989.9938599999996</v>
      </c>
      <c r="DE24" s="259">
        <f t="shared" si="48"/>
        <v>4989.9938599999996</v>
      </c>
      <c r="DF24" s="259">
        <f t="shared" si="48"/>
        <v>0</v>
      </c>
      <c r="DG24" s="259">
        <f t="shared" si="48"/>
        <v>0</v>
      </c>
      <c r="DH24" s="259">
        <f t="shared" si="48"/>
        <v>0</v>
      </c>
      <c r="DI24" s="259">
        <f t="shared" si="48"/>
        <v>0</v>
      </c>
      <c r="DJ24" s="259">
        <f t="shared" si="48"/>
        <v>0</v>
      </c>
      <c r="DK24" s="259">
        <f t="shared" si="48"/>
        <v>0</v>
      </c>
      <c r="DL24" s="259">
        <f t="shared" si="48"/>
        <v>0</v>
      </c>
      <c r="DM24" s="259">
        <f t="shared" si="48"/>
        <v>0</v>
      </c>
      <c r="DN24" s="259">
        <f t="shared" si="48"/>
        <v>0</v>
      </c>
      <c r="DO24" s="259">
        <f t="shared" si="48"/>
        <v>0</v>
      </c>
      <c r="DP24" s="259">
        <f t="shared" ref="DP24:DU24" si="49">SUM(DP25:DP26)</f>
        <v>4989.9938599999996</v>
      </c>
      <c r="DQ24" s="259">
        <f t="shared" si="49"/>
        <v>4989.9938599999996</v>
      </c>
      <c r="DR24" s="259">
        <f t="shared" si="49"/>
        <v>0</v>
      </c>
      <c r="DS24" s="259">
        <f t="shared" si="49"/>
        <v>0</v>
      </c>
      <c r="DT24" s="259">
        <f t="shared" si="49"/>
        <v>465138.869106667</v>
      </c>
      <c r="DU24" s="259">
        <f t="shared" si="49"/>
        <v>-204465.44780666701</v>
      </c>
      <c r="DV24" s="271">
        <f t="shared" si="5"/>
        <v>0</v>
      </c>
      <c r="DW24" s="46"/>
      <c r="EC24" s="162"/>
      <c r="ED24" s="163"/>
      <c r="EG24" s="163"/>
    </row>
    <row r="25" spans="3:152">
      <c r="C25" s="44"/>
      <c r="D25" s="200"/>
      <c r="E25" s="95"/>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2"/>
      <c r="AM25" s="203" t="s">
        <v>212</v>
      </c>
      <c r="AN25" s="194" t="s">
        <v>213</v>
      </c>
      <c r="AO25" s="209"/>
      <c r="AP25" s="209"/>
      <c r="AQ25" s="209"/>
      <c r="AR25" s="209"/>
      <c r="AS25" s="209"/>
      <c r="AT25" s="209"/>
      <c r="AU25" s="209"/>
      <c r="AV25" s="209"/>
      <c r="AW25" s="260">
        <f t="shared" ref="AW25:BF26" si="50">SUMIF($EC$49:$EC$814,$EC25,AW$49:AW$814)</f>
        <v>0</v>
      </c>
      <c r="AX25" s="260">
        <f t="shared" si="50"/>
        <v>0</v>
      </c>
      <c r="AY25" s="260">
        <f t="shared" si="50"/>
        <v>0</v>
      </c>
      <c r="AZ25" s="260">
        <f t="shared" si="50"/>
        <v>0</v>
      </c>
      <c r="BA25" s="260">
        <f t="shared" si="50"/>
        <v>0</v>
      </c>
      <c r="BB25" s="260">
        <f t="shared" si="50"/>
        <v>0</v>
      </c>
      <c r="BC25" s="260">
        <f t="shared" si="50"/>
        <v>0</v>
      </c>
      <c r="BD25" s="260">
        <f t="shared" si="50"/>
        <v>0</v>
      </c>
      <c r="BE25" s="260">
        <f t="shared" si="50"/>
        <v>0</v>
      </c>
      <c r="BF25" s="260">
        <f t="shared" si="50"/>
        <v>0</v>
      </c>
      <c r="BG25" s="260">
        <f t="shared" ref="BG25:BP26" si="51">SUMIF($EC$49:$EC$814,$EC25,BG$49:BG$814)</f>
        <v>0</v>
      </c>
      <c r="BH25" s="260">
        <f t="shared" si="51"/>
        <v>0</v>
      </c>
      <c r="BI25" s="260">
        <f t="shared" si="51"/>
        <v>0</v>
      </c>
      <c r="BJ25" s="260">
        <f t="shared" si="51"/>
        <v>0</v>
      </c>
      <c r="BK25" s="260">
        <f t="shared" si="51"/>
        <v>0</v>
      </c>
      <c r="BL25" s="260">
        <f t="shared" si="51"/>
        <v>0</v>
      </c>
      <c r="BM25" s="260">
        <f t="shared" si="51"/>
        <v>0</v>
      </c>
      <c r="BN25" s="260">
        <f t="shared" si="51"/>
        <v>0</v>
      </c>
      <c r="BO25" s="260">
        <f t="shared" si="51"/>
        <v>0</v>
      </c>
      <c r="BP25" s="260">
        <f t="shared" si="51"/>
        <v>0</v>
      </c>
      <c r="BQ25" s="260">
        <f t="shared" ref="BQ25:BZ26" si="52">SUMIF($EC$49:$EC$814,$EC25,BQ$49:BQ$814)</f>
        <v>0</v>
      </c>
      <c r="BR25" s="260">
        <f t="shared" si="52"/>
        <v>0</v>
      </c>
      <c r="BS25" s="260">
        <f t="shared" si="52"/>
        <v>0</v>
      </c>
      <c r="BT25" s="260">
        <f t="shared" si="52"/>
        <v>0</v>
      </c>
      <c r="BU25" s="260">
        <f t="shared" si="52"/>
        <v>0</v>
      </c>
      <c r="BV25" s="260">
        <f t="shared" si="52"/>
        <v>0</v>
      </c>
      <c r="BW25" s="260">
        <f t="shared" si="52"/>
        <v>0</v>
      </c>
      <c r="BX25" s="260">
        <f t="shared" si="52"/>
        <v>0</v>
      </c>
      <c r="BY25" s="260">
        <f t="shared" si="52"/>
        <v>0</v>
      </c>
      <c r="BZ25" s="260">
        <f t="shared" si="52"/>
        <v>0</v>
      </c>
      <c r="CA25" s="260">
        <f t="shared" ref="CA25:CJ26" si="53">SUMIF($EC$49:$EC$814,$EC25,CA$49:CA$814)</f>
        <v>0</v>
      </c>
      <c r="CB25" s="260">
        <f t="shared" si="53"/>
        <v>0</v>
      </c>
      <c r="CC25" s="260">
        <f t="shared" si="53"/>
        <v>0</v>
      </c>
      <c r="CD25" s="260">
        <f t="shared" si="53"/>
        <v>0</v>
      </c>
      <c r="CE25" s="260">
        <f t="shared" si="53"/>
        <v>0</v>
      </c>
      <c r="CF25" s="260">
        <f t="shared" si="53"/>
        <v>0</v>
      </c>
      <c r="CG25" s="260">
        <f t="shared" si="53"/>
        <v>0</v>
      </c>
      <c r="CH25" s="260">
        <f t="shared" si="53"/>
        <v>0</v>
      </c>
      <c r="CI25" s="260">
        <f t="shared" si="53"/>
        <v>0</v>
      </c>
      <c r="CJ25" s="260">
        <f t="shared" si="53"/>
        <v>0</v>
      </c>
      <c r="CK25" s="260">
        <f t="shared" ref="CK25:CT26" si="54">SUMIF($EC$49:$EC$814,$EC25,CK$49:CK$814)</f>
        <v>0</v>
      </c>
      <c r="CL25" s="260">
        <f t="shared" si="54"/>
        <v>0</v>
      </c>
      <c r="CM25" s="260">
        <f t="shared" si="54"/>
        <v>0</v>
      </c>
      <c r="CN25" s="260">
        <f t="shared" si="54"/>
        <v>0</v>
      </c>
      <c r="CO25" s="260">
        <f t="shared" si="54"/>
        <v>0</v>
      </c>
      <c r="CP25" s="260">
        <f t="shared" si="54"/>
        <v>0</v>
      </c>
      <c r="CQ25" s="260">
        <f t="shared" si="54"/>
        <v>0</v>
      </c>
      <c r="CR25" s="260">
        <f t="shared" si="54"/>
        <v>0</v>
      </c>
      <c r="CS25" s="260">
        <f t="shared" si="54"/>
        <v>0</v>
      </c>
      <c r="CT25" s="260">
        <f t="shared" si="54"/>
        <v>0</v>
      </c>
      <c r="CU25" s="260">
        <f t="shared" ref="CU25:DD26" si="55">SUMIF($EC$49:$EC$814,$EC25,CU$49:CU$814)</f>
        <v>0</v>
      </c>
      <c r="CV25" s="260">
        <f t="shared" si="55"/>
        <v>0</v>
      </c>
      <c r="CW25" s="260">
        <f t="shared" si="55"/>
        <v>0</v>
      </c>
      <c r="CX25" s="260">
        <f t="shared" si="55"/>
        <v>0</v>
      </c>
      <c r="CY25" s="260">
        <f t="shared" si="55"/>
        <v>0</v>
      </c>
      <c r="CZ25" s="260">
        <f t="shared" si="55"/>
        <v>0</v>
      </c>
      <c r="DA25" s="260">
        <f t="shared" si="55"/>
        <v>0</v>
      </c>
      <c r="DB25" s="260">
        <f t="shared" si="55"/>
        <v>0</v>
      </c>
      <c r="DC25" s="260">
        <f t="shared" si="55"/>
        <v>0</v>
      </c>
      <c r="DD25" s="260">
        <f t="shared" si="55"/>
        <v>0</v>
      </c>
      <c r="DE25" s="260">
        <f t="shared" ref="DE25:DN26" si="56">SUMIF($EC$49:$EC$814,$EC25,DE$49:DE$814)</f>
        <v>0</v>
      </c>
      <c r="DF25" s="260">
        <f t="shared" si="56"/>
        <v>0</v>
      </c>
      <c r="DG25" s="260">
        <f t="shared" si="56"/>
        <v>0</v>
      </c>
      <c r="DH25" s="260">
        <f t="shared" si="56"/>
        <v>0</v>
      </c>
      <c r="DI25" s="260">
        <f t="shared" si="56"/>
        <v>0</v>
      </c>
      <c r="DJ25" s="260">
        <f t="shared" si="56"/>
        <v>0</v>
      </c>
      <c r="DK25" s="260">
        <f t="shared" si="56"/>
        <v>0</v>
      </c>
      <c r="DL25" s="260">
        <f t="shared" si="56"/>
        <v>0</v>
      </c>
      <c r="DM25" s="260">
        <f t="shared" si="56"/>
        <v>0</v>
      </c>
      <c r="DN25" s="260">
        <f t="shared" si="56"/>
        <v>0</v>
      </c>
      <c r="DO25" s="260">
        <f t="shared" ref="DO25:DU26" si="57">SUMIF($EC$49:$EC$814,$EC25,DO$49:DO$814)</f>
        <v>0</v>
      </c>
      <c r="DP25" s="260">
        <f t="shared" si="57"/>
        <v>0</v>
      </c>
      <c r="DQ25" s="260">
        <f t="shared" si="57"/>
        <v>0</v>
      </c>
      <c r="DR25" s="260">
        <f t="shared" si="57"/>
        <v>0</v>
      </c>
      <c r="DS25" s="260">
        <f t="shared" si="57"/>
        <v>0</v>
      </c>
      <c r="DT25" s="260">
        <f t="shared" si="57"/>
        <v>0</v>
      </c>
      <c r="DU25" s="260">
        <f t="shared" si="57"/>
        <v>0</v>
      </c>
      <c r="DV25" s="272">
        <f t="shared" si="5"/>
        <v>0</v>
      </c>
      <c r="DW25" s="46"/>
      <c r="EC25" s="162" t="str">
        <f>AN25 &amp; "0"</f>
        <v>Лизинг0</v>
      </c>
      <c r="ED25" s="163"/>
      <c r="EG25" s="162"/>
    </row>
    <row r="26" spans="3:152">
      <c r="C26" s="44"/>
      <c r="D26" s="200"/>
      <c r="E26" s="95"/>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M26" s="203" t="s">
        <v>214</v>
      </c>
      <c r="AN26" s="194" t="s">
        <v>215</v>
      </c>
      <c r="AO26" s="209"/>
      <c r="AP26" s="209"/>
      <c r="AQ26" s="209"/>
      <c r="AR26" s="209"/>
      <c r="AS26" s="209"/>
      <c r="AT26" s="209"/>
      <c r="AU26" s="209"/>
      <c r="AV26" s="209"/>
      <c r="AW26" s="260">
        <f t="shared" si="50"/>
        <v>470128.86296666705</v>
      </c>
      <c r="AX26" s="260">
        <f t="shared" si="50"/>
        <v>0</v>
      </c>
      <c r="AY26" s="260">
        <f t="shared" si="50"/>
        <v>209455.441666667</v>
      </c>
      <c r="AZ26" s="260">
        <f t="shared" si="50"/>
        <v>0</v>
      </c>
      <c r="BA26" s="260">
        <f t="shared" si="50"/>
        <v>0</v>
      </c>
      <c r="BB26" s="260">
        <f t="shared" si="50"/>
        <v>0</v>
      </c>
      <c r="BC26" s="260">
        <f t="shared" si="50"/>
        <v>4989.9938599999996</v>
      </c>
      <c r="BD26" s="260">
        <f t="shared" si="50"/>
        <v>465138.869106667</v>
      </c>
      <c r="BE26" s="260">
        <f t="shared" si="50"/>
        <v>0</v>
      </c>
      <c r="BF26" s="260">
        <f t="shared" si="50"/>
        <v>0</v>
      </c>
      <c r="BG26" s="260">
        <f t="shared" si="51"/>
        <v>0</v>
      </c>
      <c r="BH26" s="260">
        <f t="shared" si="51"/>
        <v>0</v>
      </c>
      <c r="BI26" s="260">
        <f t="shared" si="51"/>
        <v>0</v>
      </c>
      <c r="BJ26" s="260">
        <f t="shared" si="51"/>
        <v>0</v>
      </c>
      <c r="BK26" s="260">
        <f t="shared" si="51"/>
        <v>0</v>
      </c>
      <c r="BL26" s="260">
        <f t="shared" si="51"/>
        <v>0</v>
      </c>
      <c r="BM26" s="260">
        <f t="shared" si="51"/>
        <v>0</v>
      </c>
      <c r="BN26" s="260">
        <f t="shared" si="51"/>
        <v>0</v>
      </c>
      <c r="BO26" s="260">
        <f t="shared" si="51"/>
        <v>0</v>
      </c>
      <c r="BP26" s="260">
        <f t="shared" si="51"/>
        <v>0</v>
      </c>
      <c r="BQ26" s="260">
        <f t="shared" si="52"/>
        <v>0</v>
      </c>
      <c r="BR26" s="260">
        <f t="shared" si="52"/>
        <v>0</v>
      </c>
      <c r="BS26" s="260">
        <f t="shared" si="52"/>
        <v>0</v>
      </c>
      <c r="BT26" s="260">
        <f t="shared" si="52"/>
        <v>0</v>
      </c>
      <c r="BU26" s="260">
        <f t="shared" si="52"/>
        <v>470128.86296666705</v>
      </c>
      <c r="BV26" s="260">
        <f t="shared" si="52"/>
        <v>0</v>
      </c>
      <c r="BW26" s="260">
        <f t="shared" si="52"/>
        <v>0</v>
      </c>
      <c r="BX26" s="260">
        <f t="shared" si="52"/>
        <v>0</v>
      </c>
      <c r="BY26" s="260">
        <f t="shared" si="52"/>
        <v>0</v>
      </c>
      <c r="BZ26" s="260">
        <f t="shared" si="52"/>
        <v>0</v>
      </c>
      <c r="CA26" s="260">
        <f t="shared" si="53"/>
        <v>0</v>
      </c>
      <c r="CB26" s="260">
        <f t="shared" si="53"/>
        <v>0</v>
      </c>
      <c r="CC26" s="260">
        <f t="shared" si="53"/>
        <v>0</v>
      </c>
      <c r="CD26" s="260">
        <f t="shared" si="53"/>
        <v>0</v>
      </c>
      <c r="CE26" s="260">
        <f t="shared" si="53"/>
        <v>0</v>
      </c>
      <c r="CF26" s="260">
        <f t="shared" si="53"/>
        <v>0</v>
      </c>
      <c r="CG26" s="260">
        <f t="shared" si="53"/>
        <v>0</v>
      </c>
      <c r="CH26" s="260">
        <f t="shared" si="53"/>
        <v>0</v>
      </c>
      <c r="CI26" s="260">
        <f t="shared" si="53"/>
        <v>0</v>
      </c>
      <c r="CJ26" s="260">
        <f t="shared" si="53"/>
        <v>0</v>
      </c>
      <c r="CK26" s="260">
        <f t="shared" si="54"/>
        <v>0</v>
      </c>
      <c r="CL26" s="260">
        <f t="shared" si="54"/>
        <v>470128.86296666705</v>
      </c>
      <c r="CM26" s="260">
        <f t="shared" si="54"/>
        <v>0</v>
      </c>
      <c r="CN26" s="260">
        <f t="shared" si="54"/>
        <v>0</v>
      </c>
      <c r="CO26" s="260">
        <f t="shared" si="54"/>
        <v>0</v>
      </c>
      <c r="CP26" s="260">
        <f t="shared" si="54"/>
        <v>0</v>
      </c>
      <c r="CQ26" s="260">
        <f t="shared" si="54"/>
        <v>0</v>
      </c>
      <c r="CR26" s="260">
        <f t="shared" si="54"/>
        <v>0</v>
      </c>
      <c r="CS26" s="260">
        <f t="shared" si="54"/>
        <v>0</v>
      </c>
      <c r="CT26" s="260">
        <f t="shared" si="54"/>
        <v>0</v>
      </c>
      <c r="CU26" s="260">
        <f t="shared" si="55"/>
        <v>0</v>
      </c>
      <c r="CV26" s="260">
        <f t="shared" si="55"/>
        <v>0</v>
      </c>
      <c r="CW26" s="260">
        <f t="shared" si="55"/>
        <v>0</v>
      </c>
      <c r="CX26" s="260">
        <f t="shared" si="55"/>
        <v>0</v>
      </c>
      <c r="CY26" s="260">
        <f t="shared" si="55"/>
        <v>0</v>
      </c>
      <c r="CZ26" s="260">
        <f t="shared" si="55"/>
        <v>0</v>
      </c>
      <c r="DA26" s="260">
        <f t="shared" si="55"/>
        <v>0</v>
      </c>
      <c r="DB26" s="260">
        <f t="shared" si="55"/>
        <v>0</v>
      </c>
      <c r="DC26" s="260">
        <f t="shared" si="55"/>
        <v>470128.86296666705</v>
      </c>
      <c r="DD26" s="260">
        <f t="shared" si="55"/>
        <v>4989.9938599999996</v>
      </c>
      <c r="DE26" s="260">
        <f t="shared" si="56"/>
        <v>4989.9938599999996</v>
      </c>
      <c r="DF26" s="260">
        <f t="shared" si="56"/>
        <v>0</v>
      </c>
      <c r="DG26" s="260">
        <f t="shared" si="56"/>
        <v>0</v>
      </c>
      <c r="DH26" s="260">
        <f t="shared" si="56"/>
        <v>0</v>
      </c>
      <c r="DI26" s="260">
        <f t="shared" si="56"/>
        <v>0</v>
      </c>
      <c r="DJ26" s="260">
        <f t="shared" si="56"/>
        <v>0</v>
      </c>
      <c r="DK26" s="260">
        <f t="shared" si="56"/>
        <v>0</v>
      </c>
      <c r="DL26" s="260">
        <f t="shared" si="56"/>
        <v>0</v>
      </c>
      <c r="DM26" s="260">
        <f t="shared" si="56"/>
        <v>0</v>
      </c>
      <c r="DN26" s="260">
        <f t="shared" si="56"/>
        <v>0</v>
      </c>
      <c r="DO26" s="260">
        <f t="shared" si="57"/>
        <v>0</v>
      </c>
      <c r="DP26" s="260">
        <f t="shared" si="57"/>
        <v>4989.9938599999996</v>
      </c>
      <c r="DQ26" s="260">
        <f t="shared" si="57"/>
        <v>4989.9938599999996</v>
      </c>
      <c r="DR26" s="260">
        <f t="shared" si="57"/>
        <v>0</v>
      </c>
      <c r="DS26" s="260">
        <f t="shared" si="57"/>
        <v>0</v>
      </c>
      <c r="DT26" s="260">
        <f t="shared" si="57"/>
        <v>465138.869106667</v>
      </c>
      <c r="DU26" s="260">
        <f t="shared" si="57"/>
        <v>-204465.44780666701</v>
      </c>
      <c r="DV26" s="272">
        <f t="shared" si="5"/>
        <v>0</v>
      </c>
      <c r="DW26" s="46"/>
      <c r="EC26" s="162" t="str">
        <f>AN26 &amp; "0"</f>
        <v>Прочие0</v>
      </c>
      <c r="ED26" s="163"/>
      <c r="EG26" s="162"/>
    </row>
    <row r="27" spans="3:152" hidden="1">
      <c r="C27" s="44"/>
      <c r="D27" s="204"/>
      <c r="E27" s="205"/>
      <c r="F27" s="205"/>
      <c r="G27" s="205"/>
      <c r="H27" s="206"/>
      <c r="I27" s="207"/>
      <c r="J27" s="207"/>
      <c r="K27" s="207"/>
      <c r="L27" s="208"/>
      <c r="M27" s="208"/>
      <c r="N27" s="206"/>
      <c r="O27" s="208"/>
      <c r="P27" s="207"/>
      <c r="Q27" s="207"/>
      <c r="R27" s="207"/>
      <c r="S27" s="207"/>
      <c r="T27" s="207"/>
      <c r="U27" s="207"/>
      <c r="V27" s="205"/>
      <c r="W27" s="207"/>
      <c r="X27" s="207"/>
      <c r="Y27" s="207"/>
      <c r="Z27" s="207"/>
      <c r="AA27" s="207"/>
      <c r="AB27" s="207"/>
      <c r="AC27" s="207"/>
      <c r="AD27" s="207"/>
      <c r="AE27" s="207"/>
      <c r="AF27" s="207"/>
      <c r="AG27" s="207"/>
      <c r="AH27" s="207"/>
      <c r="AI27" s="207"/>
      <c r="AJ27" s="207"/>
      <c r="AK27" s="207"/>
      <c r="AL27" s="207"/>
      <c r="AM27" s="205"/>
      <c r="AN27" s="210" t="s">
        <v>318</v>
      </c>
      <c r="AO27" s="208"/>
      <c r="AP27" s="208"/>
      <c r="AQ27" s="208"/>
      <c r="AR27" s="208"/>
      <c r="AS27" s="208"/>
      <c r="AT27" s="208"/>
      <c r="AU27" s="208"/>
      <c r="AV27" s="208"/>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95"/>
      <c r="DQ27" s="295"/>
      <c r="DR27" s="295"/>
      <c r="DS27" s="295"/>
      <c r="DT27" s="295"/>
      <c r="DU27" s="296"/>
      <c r="DV27" s="273"/>
      <c r="DW27" s="120"/>
      <c r="DX27" s="120"/>
      <c r="EC27" s="162"/>
      <c r="ED27" s="162"/>
    </row>
    <row r="28" spans="3:152" hidden="1">
      <c r="C28" s="44"/>
      <c r="D28" s="197"/>
      <c r="E28" s="95"/>
      <c r="F28" s="178"/>
      <c r="G28" s="178"/>
      <c r="H28" s="178"/>
      <c r="I28" s="178"/>
      <c r="J28" s="178"/>
      <c r="K28" s="178"/>
      <c r="L28" s="178"/>
      <c r="M28" s="178"/>
      <c r="N28" s="178"/>
      <c r="O28" s="95"/>
      <c r="P28" s="95"/>
      <c r="Q28" s="95"/>
      <c r="R28" s="95"/>
      <c r="S28" s="95"/>
      <c r="T28" s="95"/>
      <c r="U28" s="95"/>
      <c r="V28" s="178"/>
      <c r="W28" s="178"/>
      <c r="X28" s="178"/>
      <c r="Y28" s="178"/>
      <c r="Z28" s="178"/>
      <c r="AA28" s="178"/>
      <c r="AB28" s="178"/>
      <c r="AC28" s="178"/>
      <c r="AD28" s="178"/>
      <c r="AE28" s="178"/>
      <c r="AF28" s="178"/>
      <c r="AG28" s="178"/>
      <c r="AH28" s="178"/>
      <c r="AI28" s="178"/>
      <c r="AJ28" s="178"/>
      <c r="AK28" s="178"/>
      <c r="AL28" s="146"/>
      <c r="AM28" s="178"/>
      <c r="AN28" s="146" t="s">
        <v>138</v>
      </c>
      <c r="AO28" s="178"/>
      <c r="AP28" s="178"/>
      <c r="AQ28" s="178"/>
      <c r="AR28" s="178"/>
      <c r="AS28" s="178"/>
      <c r="AT28" s="178"/>
      <c r="AU28" s="178"/>
      <c r="AV28" s="178"/>
      <c r="AW28" s="258">
        <f t="shared" ref="AW28:BP28" si="58">AW29+AW34+AW38+AW42</f>
        <v>0</v>
      </c>
      <c r="AX28" s="258">
        <f t="shared" si="58"/>
        <v>0</v>
      </c>
      <c r="AY28" s="258">
        <f t="shared" si="58"/>
        <v>0</v>
      </c>
      <c r="AZ28" s="258">
        <f t="shared" si="58"/>
        <v>0</v>
      </c>
      <c r="BA28" s="258">
        <f t="shared" si="58"/>
        <v>0</v>
      </c>
      <c r="BB28" s="258">
        <f t="shared" si="58"/>
        <v>0</v>
      </c>
      <c r="BC28" s="258">
        <f t="shared" si="58"/>
        <v>0</v>
      </c>
      <c r="BD28" s="258">
        <f t="shared" si="58"/>
        <v>0</v>
      </c>
      <c r="BE28" s="258">
        <f t="shared" si="58"/>
        <v>0</v>
      </c>
      <c r="BF28" s="258">
        <f t="shared" si="58"/>
        <v>0</v>
      </c>
      <c r="BG28" s="258">
        <f t="shared" si="58"/>
        <v>0</v>
      </c>
      <c r="BH28" s="258">
        <f t="shared" si="58"/>
        <v>0</v>
      </c>
      <c r="BI28" s="258">
        <f t="shared" si="58"/>
        <v>0</v>
      </c>
      <c r="BJ28" s="258">
        <f t="shared" si="58"/>
        <v>0</v>
      </c>
      <c r="BK28" s="258">
        <f t="shared" si="58"/>
        <v>0</v>
      </c>
      <c r="BL28" s="258">
        <f t="shared" si="58"/>
        <v>0</v>
      </c>
      <c r="BM28" s="258">
        <f t="shared" si="58"/>
        <v>0</v>
      </c>
      <c r="BN28" s="258">
        <f t="shared" si="58"/>
        <v>0</v>
      </c>
      <c r="BO28" s="258">
        <f t="shared" si="58"/>
        <v>0</v>
      </c>
      <c r="BP28" s="258">
        <f t="shared" si="58"/>
        <v>0</v>
      </c>
      <c r="BQ28" s="258">
        <f t="shared" ref="BQ28:CG28" si="59">BQ29+BQ34+BQ38+BQ42</f>
        <v>0</v>
      </c>
      <c r="BR28" s="258">
        <f t="shared" si="59"/>
        <v>0</v>
      </c>
      <c r="BS28" s="258">
        <f t="shared" si="59"/>
        <v>0</v>
      </c>
      <c r="BT28" s="258">
        <f t="shared" si="59"/>
        <v>0</v>
      </c>
      <c r="BU28" s="258">
        <f t="shared" si="59"/>
        <v>0</v>
      </c>
      <c r="BV28" s="258">
        <f t="shared" si="59"/>
        <v>0</v>
      </c>
      <c r="BW28" s="258">
        <f t="shared" si="59"/>
        <v>0</v>
      </c>
      <c r="BX28" s="258">
        <f t="shared" si="59"/>
        <v>0</v>
      </c>
      <c r="BY28" s="258">
        <f t="shared" si="59"/>
        <v>0</v>
      </c>
      <c r="BZ28" s="258">
        <f t="shared" si="59"/>
        <v>0</v>
      </c>
      <c r="CA28" s="258">
        <f t="shared" si="59"/>
        <v>0</v>
      </c>
      <c r="CB28" s="258">
        <f t="shared" si="59"/>
        <v>0</v>
      </c>
      <c r="CC28" s="258">
        <f t="shared" si="59"/>
        <v>0</v>
      </c>
      <c r="CD28" s="258">
        <f t="shared" si="59"/>
        <v>0</v>
      </c>
      <c r="CE28" s="258">
        <f t="shared" si="59"/>
        <v>0</v>
      </c>
      <c r="CF28" s="258">
        <f t="shared" si="59"/>
        <v>0</v>
      </c>
      <c r="CG28" s="258">
        <f t="shared" si="59"/>
        <v>0</v>
      </c>
      <c r="CH28" s="258">
        <f t="shared" ref="CH28:CX28" si="60">CH29+CH34+CH38+CH42</f>
        <v>0</v>
      </c>
      <c r="CI28" s="258">
        <f t="shared" si="60"/>
        <v>0</v>
      </c>
      <c r="CJ28" s="258">
        <f t="shared" si="60"/>
        <v>0</v>
      </c>
      <c r="CK28" s="258">
        <f t="shared" si="60"/>
        <v>0</v>
      </c>
      <c r="CL28" s="258">
        <f t="shared" si="60"/>
        <v>0</v>
      </c>
      <c r="CM28" s="258">
        <f t="shared" si="60"/>
        <v>0</v>
      </c>
      <c r="CN28" s="258">
        <f t="shared" si="60"/>
        <v>0</v>
      </c>
      <c r="CO28" s="258">
        <f t="shared" si="60"/>
        <v>0</v>
      </c>
      <c r="CP28" s="258">
        <f t="shared" si="60"/>
        <v>0</v>
      </c>
      <c r="CQ28" s="258">
        <f t="shared" si="60"/>
        <v>0</v>
      </c>
      <c r="CR28" s="258">
        <f t="shared" si="60"/>
        <v>0</v>
      </c>
      <c r="CS28" s="258">
        <f t="shared" si="60"/>
        <v>0</v>
      </c>
      <c r="CT28" s="258">
        <f t="shared" si="60"/>
        <v>0</v>
      </c>
      <c r="CU28" s="258">
        <f t="shared" si="60"/>
        <v>0</v>
      </c>
      <c r="CV28" s="258">
        <f t="shared" si="60"/>
        <v>0</v>
      </c>
      <c r="CW28" s="258">
        <f t="shared" si="60"/>
        <v>0</v>
      </c>
      <c r="CX28" s="258">
        <f t="shared" si="60"/>
        <v>0</v>
      </c>
      <c r="CY28" s="258">
        <f t="shared" ref="CY28:DO28" si="61">CY29+CY34+CY38+CY42</f>
        <v>0</v>
      </c>
      <c r="CZ28" s="258">
        <f t="shared" si="61"/>
        <v>0</v>
      </c>
      <c r="DA28" s="258">
        <f t="shared" si="61"/>
        <v>0</v>
      </c>
      <c r="DB28" s="258">
        <f t="shared" si="61"/>
        <v>0</v>
      </c>
      <c r="DC28" s="258">
        <f t="shared" si="61"/>
        <v>0</v>
      </c>
      <c r="DD28" s="258">
        <f t="shared" si="61"/>
        <v>0</v>
      </c>
      <c r="DE28" s="258">
        <f t="shared" si="61"/>
        <v>0</v>
      </c>
      <c r="DF28" s="258">
        <f t="shared" si="61"/>
        <v>0</v>
      </c>
      <c r="DG28" s="258">
        <f t="shared" si="61"/>
        <v>0</v>
      </c>
      <c r="DH28" s="258">
        <f t="shared" si="61"/>
        <v>0</v>
      </c>
      <c r="DI28" s="258">
        <f t="shared" si="61"/>
        <v>0</v>
      </c>
      <c r="DJ28" s="258">
        <f t="shared" si="61"/>
        <v>0</v>
      </c>
      <c r="DK28" s="258">
        <f t="shared" si="61"/>
        <v>0</v>
      </c>
      <c r="DL28" s="258">
        <f t="shared" si="61"/>
        <v>0</v>
      </c>
      <c r="DM28" s="258">
        <f t="shared" si="61"/>
        <v>0</v>
      </c>
      <c r="DN28" s="258">
        <f t="shared" si="61"/>
        <v>0</v>
      </c>
      <c r="DO28" s="258">
        <f t="shared" si="61"/>
        <v>0</v>
      </c>
      <c r="DP28" s="258">
        <f t="shared" ref="DP28:DU28" si="62">DP29+DP34+DP38+DP42</f>
        <v>0</v>
      </c>
      <c r="DQ28" s="258">
        <f t="shared" si="62"/>
        <v>0</v>
      </c>
      <c r="DR28" s="258">
        <f t="shared" si="62"/>
        <v>0</v>
      </c>
      <c r="DS28" s="258">
        <f t="shared" si="62"/>
        <v>0</v>
      </c>
      <c r="DT28" s="258">
        <f t="shared" si="62"/>
        <v>0</v>
      </c>
      <c r="DU28" s="258">
        <f t="shared" si="62"/>
        <v>0</v>
      </c>
      <c r="DV28" s="271">
        <f t="shared" ref="DV28:DV44" si="63">IF(BJ28 = 0, 0,BJ28/AY28*100)</f>
        <v>0</v>
      </c>
      <c r="DW28" s="268"/>
      <c r="DX28" s="121"/>
      <c r="EC28" s="162"/>
      <c r="ED28" s="162"/>
      <c r="EV28" s="162" t="str">
        <f>AN28&amp;"да"</f>
        <v>Всегода</v>
      </c>
    </row>
    <row r="29" spans="3:152" hidden="1">
      <c r="C29" s="44"/>
      <c r="D29" s="198"/>
      <c r="E29" s="95"/>
      <c r="F29" s="178"/>
      <c r="G29" s="178"/>
      <c r="H29" s="178"/>
      <c r="I29" s="178"/>
      <c r="J29" s="178"/>
      <c r="K29" s="178"/>
      <c r="L29" s="178"/>
      <c r="M29" s="178"/>
      <c r="N29" s="178"/>
      <c r="O29" s="95"/>
      <c r="P29" s="95"/>
      <c r="Q29" s="95"/>
      <c r="R29" s="95"/>
      <c r="S29" s="95"/>
      <c r="T29" s="95"/>
      <c r="U29" s="95"/>
      <c r="V29" s="178"/>
      <c r="W29" s="178"/>
      <c r="X29" s="178"/>
      <c r="Y29" s="178"/>
      <c r="Z29" s="178"/>
      <c r="AA29" s="178"/>
      <c r="AB29" s="178"/>
      <c r="AC29" s="178"/>
      <c r="AD29" s="178"/>
      <c r="AE29" s="178"/>
      <c r="AF29" s="178"/>
      <c r="AG29" s="178"/>
      <c r="AH29" s="178"/>
      <c r="AI29" s="178"/>
      <c r="AJ29" s="178"/>
      <c r="AK29" s="178"/>
      <c r="AL29" s="146"/>
      <c r="AM29" s="199">
        <v>1</v>
      </c>
      <c r="AN29" s="146" t="s">
        <v>194</v>
      </c>
      <c r="AO29" s="178"/>
      <c r="AP29" s="178"/>
      <c r="AQ29" s="178"/>
      <c r="AR29" s="178"/>
      <c r="AS29" s="178"/>
      <c r="AT29" s="178"/>
      <c r="AU29" s="178"/>
      <c r="AV29" s="178"/>
      <c r="AW29" s="259">
        <f t="shared" ref="AW29:BP29" si="64">AW30+AW31+AW32+AW33</f>
        <v>0</v>
      </c>
      <c r="AX29" s="259">
        <f t="shared" si="64"/>
        <v>0</v>
      </c>
      <c r="AY29" s="259">
        <f t="shared" si="64"/>
        <v>0</v>
      </c>
      <c r="AZ29" s="259">
        <f t="shared" si="64"/>
        <v>0</v>
      </c>
      <c r="BA29" s="259">
        <f t="shared" si="64"/>
        <v>0</v>
      </c>
      <c r="BB29" s="259">
        <f t="shared" si="64"/>
        <v>0</v>
      </c>
      <c r="BC29" s="259">
        <f t="shared" si="64"/>
        <v>0</v>
      </c>
      <c r="BD29" s="259">
        <f t="shared" si="64"/>
        <v>0</v>
      </c>
      <c r="BE29" s="259">
        <f t="shared" si="64"/>
        <v>0</v>
      </c>
      <c r="BF29" s="259">
        <f t="shared" si="64"/>
        <v>0</v>
      </c>
      <c r="BG29" s="259">
        <f t="shared" si="64"/>
        <v>0</v>
      </c>
      <c r="BH29" s="259">
        <f t="shared" si="64"/>
        <v>0</v>
      </c>
      <c r="BI29" s="259">
        <f t="shared" si="64"/>
        <v>0</v>
      </c>
      <c r="BJ29" s="259">
        <f t="shared" si="64"/>
        <v>0</v>
      </c>
      <c r="BK29" s="259">
        <f t="shared" si="64"/>
        <v>0</v>
      </c>
      <c r="BL29" s="259">
        <f t="shared" si="64"/>
        <v>0</v>
      </c>
      <c r="BM29" s="259">
        <f t="shared" si="64"/>
        <v>0</v>
      </c>
      <c r="BN29" s="259">
        <f t="shared" si="64"/>
        <v>0</v>
      </c>
      <c r="BO29" s="259">
        <f t="shared" si="64"/>
        <v>0</v>
      </c>
      <c r="BP29" s="259">
        <f t="shared" si="64"/>
        <v>0</v>
      </c>
      <c r="BQ29" s="259">
        <f t="shared" ref="BQ29:CG29" si="65">BQ30+BQ31+BQ32+BQ33</f>
        <v>0</v>
      </c>
      <c r="BR29" s="259">
        <f t="shared" si="65"/>
        <v>0</v>
      </c>
      <c r="BS29" s="259">
        <f t="shared" si="65"/>
        <v>0</v>
      </c>
      <c r="BT29" s="259">
        <f t="shared" si="65"/>
        <v>0</v>
      </c>
      <c r="BU29" s="259">
        <f t="shared" si="65"/>
        <v>0</v>
      </c>
      <c r="BV29" s="259">
        <f t="shared" si="65"/>
        <v>0</v>
      </c>
      <c r="BW29" s="259">
        <f t="shared" si="65"/>
        <v>0</v>
      </c>
      <c r="BX29" s="259">
        <f t="shared" si="65"/>
        <v>0</v>
      </c>
      <c r="BY29" s="259">
        <f t="shared" si="65"/>
        <v>0</v>
      </c>
      <c r="BZ29" s="259">
        <f t="shared" si="65"/>
        <v>0</v>
      </c>
      <c r="CA29" s="259">
        <f t="shared" si="65"/>
        <v>0</v>
      </c>
      <c r="CB29" s="259">
        <f t="shared" si="65"/>
        <v>0</v>
      </c>
      <c r="CC29" s="259">
        <f t="shared" si="65"/>
        <v>0</v>
      </c>
      <c r="CD29" s="259">
        <f t="shared" si="65"/>
        <v>0</v>
      </c>
      <c r="CE29" s="259">
        <f t="shared" si="65"/>
        <v>0</v>
      </c>
      <c r="CF29" s="259">
        <f t="shared" si="65"/>
        <v>0</v>
      </c>
      <c r="CG29" s="259">
        <f t="shared" si="65"/>
        <v>0</v>
      </c>
      <c r="CH29" s="259">
        <f t="shared" ref="CH29:CX29" si="66">CH30+CH31+CH32+CH33</f>
        <v>0</v>
      </c>
      <c r="CI29" s="259">
        <f t="shared" si="66"/>
        <v>0</v>
      </c>
      <c r="CJ29" s="259">
        <f t="shared" si="66"/>
        <v>0</v>
      </c>
      <c r="CK29" s="259">
        <f t="shared" si="66"/>
        <v>0</v>
      </c>
      <c r="CL29" s="259">
        <f t="shared" si="66"/>
        <v>0</v>
      </c>
      <c r="CM29" s="259">
        <f t="shared" si="66"/>
        <v>0</v>
      </c>
      <c r="CN29" s="259">
        <f t="shared" si="66"/>
        <v>0</v>
      </c>
      <c r="CO29" s="259">
        <f t="shared" si="66"/>
        <v>0</v>
      </c>
      <c r="CP29" s="259">
        <f t="shared" si="66"/>
        <v>0</v>
      </c>
      <c r="CQ29" s="259">
        <f t="shared" si="66"/>
        <v>0</v>
      </c>
      <c r="CR29" s="259">
        <f t="shared" si="66"/>
        <v>0</v>
      </c>
      <c r="CS29" s="259">
        <f t="shared" si="66"/>
        <v>0</v>
      </c>
      <c r="CT29" s="259">
        <f t="shared" si="66"/>
        <v>0</v>
      </c>
      <c r="CU29" s="259">
        <f t="shared" si="66"/>
        <v>0</v>
      </c>
      <c r="CV29" s="259">
        <f t="shared" si="66"/>
        <v>0</v>
      </c>
      <c r="CW29" s="259">
        <f t="shared" si="66"/>
        <v>0</v>
      </c>
      <c r="CX29" s="259">
        <f t="shared" si="66"/>
        <v>0</v>
      </c>
      <c r="CY29" s="259">
        <f t="shared" ref="CY29:DO29" si="67">CY30+CY31+CY32+CY33</f>
        <v>0</v>
      </c>
      <c r="CZ29" s="259">
        <f t="shared" si="67"/>
        <v>0</v>
      </c>
      <c r="DA29" s="259">
        <f t="shared" si="67"/>
        <v>0</v>
      </c>
      <c r="DB29" s="259">
        <f t="shared" si="67"/>
        <v>0</v>
      </c>
      <c r="DC29" s="259">
        <f t="shared" si="67"/>
        <v>0</v>
      </c>
      <c r="DD29" s="259">
        <f t="shared" si="67"/>
        <v>0</v>
      </c>
      <c r="DE29" s="259">
        <f t="shared" si="67"/>
        <v>0</v>
      </c>
      <c r="DF29" s="259">
        <f t="shared" si="67"/>
        <v>0</v>
      </c>
      <c r="DG29" s="259">
        <f t="shared" si="67"/>
        <v>0</v>
      </c>
      <c r="DH29" s="259">
        <f t="shared" si="67"/>
        <v>0</v>
      </c>
      <c r="DI29" s="259">
        <f t="shared" si="67"/>
        <v>0</v>
      </c>
      <c r="DJ29" s="259">
        <f t="shared" si="67"/>
        <v>0</v>
      </c>
      <c r="DK29" s="259">
        <f t="shared" si="67"/>
        <v>0</v>
      </c>
      <c r="DL29" s="259">
        <f t="shared" si="67"/>
        <v>0</v>
      </c>
      <c r="DM29" s="259">
        <f t="shared" si="67"/>
        <v>0</v>
      </c>
      <c r="DN29" s="259">
        <f t="shared" si="67"/>
        <v>0</v>
      </c>
      <c r="DO29" s="259">
        <f t="shared" si="67"/>
        <v>0</v>
      </c>
      <c r="DP29" s="259">
        <f t="shared" ref="DP29:DU29" si="68">DP30+DP31+DP32+DP33</f>
        <v>0</v>
      </c>
      <c r="DQ29" s="259">
        <f t="shared" si="68"/>
        <v>0</v>
      </c>
      <c r="DR29" s="259">
        <f t="shared" si="68"/>
        <v>0</v>
      </c>
      <c r="DS29" s="259">
        <f t="shared" si="68"/>
        <v>0</v>
      </c>
      <c r="DT29" s="259">
        <f t="shared" si="68"/>
        <v>0</v>
      </c>
      <c r="DU29" s="259">
        <f t="shared" si="68"/>
        <v>0</v>
      </c>
      <c r="DV29" s="271">
        <f t="shared" si="63"/>
        <v>0</v>
      </c>
      <c r="DW29" s="46"/>
      <c r="DX29" s="46"/>
      <c r="EC29" s="163"/>
      <c r="ED29" s="162"/>
      <c r="EV29" s="162" t="str">
        <f>AN29&amp;"да"</f>
        <v>Собственные средствада</v>
      </c>
    </row>
    <row r="30" spans="3:152" ht="11.25" hidden="1" customHeight="1">
      <c r="C30" s="44"/>
      <c r="D30" s="200"/>
      <c r="E30" s="95"/>
      <c r="F30" s="201"/>
      <c r="G30" s="201"/>
      <c r="H30" s="201"/>
      <c r="I30" s="201"/>
      <c r="J30" s="201"/>
      <c r="K30" s="201"/>
      <c r="L30" s="201"/>
      <c r="M30" s="201"/>
      <c r="N30" s="201"/>
      <c r="O30" s="95"/>
      <c r="P30" s="95"/>
      <c r="Q30" s="95"/>
      <c r="R30" s="95"/>
      <c r="S30" s="95"/>
      <c r="T30" s="95"/>
      <c r="U30" s="95"/>
      <c r="V30" s="201"/>
      <c r="W30" s="201"/>
      <c r="X30" s="201"/>
      <c r="Y30" s="201"/>
      <c r="Z30" s="201"/>
      <c r="AA30" s="201"/>
      <c r="AB30" s="201"/>
      <c r="AC30" s="201"/>
      <c r="AD30" s="201"/>
      <c r="AE30" s="201"/>
      <c r="AF30" s="201"/>
      <c r="AG30" s="201"/>
      <c r="AH30" s="201"/>
      <c r="AI30" s="201"/>
      <c r="AJ30" s="201"/>
      <c r="AK30" s="201"/>
      <c r="AL30" s="202"/>
      <c r="AM30" s="203" t="s">
        <v>195</v>
      </c>
      <c r="AN30" s="194" t="s">
        <v>216</v>
      </c>
      <c r="AO30" s="209"/>
      <c r="AP30" s="209"/>
      <c r="AQ30" s="209"/>
      <c r="AR30" s="209"/>
      <c r="AS30" s="209"/>
      <c r="AT30" s="209"/>
      <c r="AU30" s="209"/>
      <c r="AV30" s="209"/>
      <c r="AW30" s="260">
        <f t="shared" ref="AW30:BF33" si="69">SUMIF($ED$49:$ED$814,$ED30,AW$49:AW$814)</f>
        <v>0</v>
      </c>
      <c r="AX30" s="260">
        <f t="shared" si="69"/>
        <v>0</v>
      </c>
      <c r="AY30" s="260">
        <f t="shared" si="69"/>
        <v>0</v>
      </c>
      <c r="AZ30" s="260">
        <f t="shared" si="69"/>
        <v>0</v>
      </c>
      <c r="BA30" s="260">
        <f t="shared" si="69"/>
        <v>0</v>
      </c>
      <c r="BB30" s="260">
        <f t="shared" si="69"/>
        <v>0</v>
      </c>
      <c r="BC30" s="260">
        <f t="shared" si="69"/>
        <v>0</v>
      </c>
      <c r="BD30" s="260">
        <f t="shared" si="69"/>
        <v>0</v>
      </c>
      <c r="BE30" s="260">
        <f t="shared" si="69"/>
        <v>0</v>
      </c>
      <c r="BF30" s="260">
        <f t="shared" si="69"/>
        <v>0</v>
      </c>
      <c r="BG30" s="260">
        <f t="shared" ref="BG30:BP33" si="70">SUMIF($ED$49:$ED$814,$ED30,BG$49:BG$814)</f>
        <v>0</v>
      </c>
      <c r="BH30" s="260">
        <f t="shared" si="70"/>
        <v>0</v>
      </c>
      <c r="BI30" s="260">
        <f t="shared" si="70"/>
        <v>0</v>
      </c>
      <c r="BJ30" s="260">
        <f t="shared" si="70"/>
        <v>0</v>
      </c>
      <c r="BK30" s="260">
        <f t="shared" si="70"/>
        <v>0</v>
      </c>
      <c r="BL30" s="260">
        <f t="shared" si="70"/>
        <v>0</v>
      </c>
      <c r="BM30" s="260">
        <f t="shared" si="70"/>
        <v>0</v>
      </c>
      <c r="BN30" s="260">
        <f t="shared" si="70"/>
        <v>0</v>
      </c>
      <c r="BO30" s="260">
        <f t="shared" si="70"/>
        <v>0</v>
      </c>
      <c r="BP30" s="260">
        <f t="shared" si="70"/>
        <v>0</v>
      </c>
      <c r="BQ30" s="260">
        <f t="shared" ref="BQ30:BZ33" si="71">SUMIF($ED$49:$ED$814,$ED30,BQ$49:BQ$814)</f>
        <v>0</v>
      </c>
      <c r="BR30" s="260">
        <f t="shared" si="71"/>
        <v>0</v>
      </c>
      <c r="BS30" s="260">
        <f t="shared" si="71"/>
        <v>0</v>
      </c>
      <c r="BT30" s="260">
        <f t="shared" si="71"/>
        <v>0</v>
      </c>
      <c r="BU30" s="260">
        <f t="shared" si="71"/>
        <v>0</v>
      </c>
      <c r="BV30" s="260">
        <f t="shared" si="71"/>
        <v>0</v>
      </c>
      <c r="BW30" s="260">
        <f t="shared" si="71"/>
        <v>0</v>
      </c>
      <c r="BX30" s="260">
        <f t="shared" si="71"/>
        <v>0</v>
      </c>
      <c r="BY30" s="260">
        <f t="shared" si="71"/>
        <v>0</v>
      </c>
      <c r="BZ30" s="260">
        <f t="shared" si="71"/>
        <v>0</v>
      </c>
      <c r="CA30" s="260">
        <f t="shared" ref="CA30:CJ33" si="72">SUMIF($ED$49:$ED$814,$ED30,CA$49:CA$814)</f>
        <v>0</v>
      </c>
      <c r="CB30" s="260">
        <f t="shared" si="72"/>
        <v>0</v>
      </c>
      <c r="CC30" s="260">
        <f t="shared" si="72"/>
        <v>0</v>
      </c>
      <c r="CD30" s="260">
        <f t="shared" si="72"/>
        <v>0</v>
      </c>
      <c r="CE30" s="260">
        <f t="shared" si="72"/>
        <v>0</v>
      </c>
      <c r="CF30" s="260">
        <f t="shared" si="72"/>
        <v>0</v>
      </c>
      <c r="CG30" s="260">
        <f t="shared" si="72"/>
        <v>0</v>
      </c>
      <c r="CH30" s="260">
        <f t="shared" si="72"/>
        <v>0</v>
      </c>
      <c r="CI30" s="260">
        <f t="shared" si="72"/>
        <v>0</v>
      </c>
      <c r="CJ30" s="260">
        <f t="shared" si="72"/>
        <v>0</v>
      </c>
      <c r="CK30" s="260">
        <f t="shared" ref="CK30:CT33" si="73">SUMIF($ED$49:$ED$814,$ED30,CK$49:CK$814)</f>
        <v>0</v>
      </c>
      <c r="CL30" s="260">
        <f t="shared" si="73"/>
        <v>0</v>
      </c>
      <c r="CM30" s="260">
        <f t="shared" si="73"/>
        <v>0</v>
      </c>
      <c r="CN30" s="260">
        <f t="shared" si="73"/>
        <v>0</v>
      </c>
      <c r="CO30" s="260">
        <f t="shared" si="73"/>
        <v>0</v>
      </c>
      <c r="CP30" s="260">
        <f t="shared" si="73"/>
        <v>0</v>
      </c>
      <c r="CQ30" s="260">
        <f t="shared" si="73"/>
        <v>0</v>
      </c>
      <c r="CR30" s="260">
        <f t="shared" si="73"/>
        <v>0</v>
      </c>
      <c r="CS30" s="260">
        <f t="shared" si="73"/>
        <v>0</v>
      </c>
      <c r="CT30" s="260">
        <f t="shared" si="73"/>
        <v>0</v>
      </c>
      <c r="CU30" s="260">
        <f t="shared" ref="CU30:DD33" si="74">SUMIF($ED$49:$ED$814,$ED30,CU$49:CU$814)</f>
        <v>0</v>
      </c>
      <c r="CV30" s="260">
        <f t="shared" si="74"/>
        <v>0</v>
      </c>
      <c r="CW30" s="260">
        <f t="shared" si="74"/>
        <v>0</v>
      </c>
      <c r="CX30" s="260">
        <f t="shared" si="74"/>
        <v>0</v>
      </c>
      <c r="CY30" s="260">
        <f t="shared" si="74"/>
        <v>0</v>
      </c>
      <c r="CZ30" s="260">
        <f t="shared" si="74"/>
        <v>0</v>
      </c>
      <c r="DA30" s="260">
        <f t="shared" si="74"/>
        <v>0</v>
      </c>
      <c r="DB30" s="260">
        <f t="shared" si="74"/>
        <v>0</v>
      </c>
      <c r="DC30" s="260">
        <f t="shared" si="74"/>
        <v>0</v>
      </c>
      <c r="DD30" s="260">
        <f t="shared" si="74"/>
        <v>0</v>
      </c>
      <c r="DE30" s="260">
        <f t="shared" ref="DE30:DN33" si="75">SUMIF($ED$49:$ED$814,$ED30,DE$49:DE$814)</f>
        <v>0</v>
      </c>
      <c r="DF30" s="260">
        <f t="shared" si="75"/>
        <v>0</v>
      </c>
      <c r="DG30" s="260">
        <f t="shared" si="75"/>
        <v>0</v>
      </c>
      <c r="DH30" s="260">
        <f t="shared" si="75"/>
        <v>0</v>
      </c>
      <c r="DI30" s="260">
        <f t="shared" si="75"/>
        <v>0</v>
      </c>
      <c r="DJ30" s="260">
        <f t="shared" si="75"/>
        <v>0</v>
      </c>
      <c r="DK30" s="260">
        <f t="shared" si="75"/>
        <v>0</v>
      </c>
      <c r="DL30" s="260">
        <f t="shared" si="75"/>
        <v>0</v>
      </c>
      <c r="DM30" s="260">
        <f t="shared" si="75"/>
        <v>0</v>
      </c>
      <c r="DN30" s="260">
        <f t="shared" si="75"/>
        <v>0</v>
      </c>
      <c r="DO30" s="260">
        <f t="shared" ref="DO30:DU33" si="76">SUMIF($ED$49:$ED$814,$ED30,DO$49:DO$814)</f>
        <v>0</v>
      </c>
      <c r="DP30" s="260">
        <f t="shared" si="76"/>
        <v>0</v>
      </c>
      <c r="DQ30" s="260">
        <f t="shared" si="76"/>
        <v>0</v>
      </c>
      <c r="DR30" s="260">
        <f t="shared" si="76"/>
        <v>0</v>
      </c>
      <c r="DS30" s="260">
        <f t="shared" si="76"/>
        <v>0</v>
      </c>
      <c r="DT30" s="260">
        <f t="shared" si="76"/>
        <v>0</v>
      </c>
      <c r="DU30" s="260">
        <f t="shared" si="76"/>
        <v>0</v>
      </c>
      <c r="DV30" s="272">
        <f t="shared" si="63"/>
        <v>0</v>
      </c>
      <c r="DW30" s="46"/>
      <c r="DX30" s="46"/>
      <c r="EC30" s="163"/>
      <c r="ED30" s="162" t="str">
        <f>AN30&amp;"да"</f>
        <v>Прибыль направляемая на инвестициида</v>
      </c>
      <c r="EG30" s="162" t="str">
        <f>AN30 &amp; "0"</f>
        <v>Прибыль направляемая на инвестиции0</v>
      </c>
      <c r="EV30" s="267"/>
    </row>
    <row r="31" spans="3:152" ht="22.5" hidden="1">
      <c r="C31" s="44"/>
      <c r="D31" s="200"/>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97"/>
      <c r="AM31" s="203" t="s">
        <v>196</v>
      </c>
      <c r="AN31" s="195" t="s">
        <v>197</v>
      </c>
      <c r="AO31" s="211"/>
      <c r="AP31" s="211"/>
      <c r="AQ31" s="211"/>
      <c r="AR31" s="211"/>
      <c r="AS31" s="211"/>
      <c r="AT31" s="211"/>
      <c r="AU31" s="211"/>
      <c r="AV31" s="211"/>
      <c r="AW31" s="260">
        <f t="shared" si="69"/>
        <v>0</v>
      </c>
      <c r="AX31" s="260">
        <f t="shared" si="69"/>
        <v>0</v>
      </c>
      <c r="AY31" s="260">
        <f t="shared" si="69"/>
        <v>0</v>
      </c>
      <c r="AZ31" s="260">
        <f t="shared" si="69"/>
        <v>0</v>
      </c>
      <c r="BA31" s="260">
        <f t="shared" si="69"/>
        <v>0</v>
      </c>
      <c r="BB31" s="260">
        <f t="shared" si="69"/>
        <v>0</v>
      </c>
      <c r="BC31" s="260">
        <f t="shared" si="69"/>
        <v>0</v>
      </c>
      <c r="BD31" s="260">
        <f t="shared" si="69"/>
        <v>0</v>
      </c>
      <c r="BE31" s="260">
        <f t="shared" si="69"/>
        <v>0</v>
      </c>
      <c r="BF31" s="260">
        <f t="shared" si="69"/>
        <v>0</v>
      </c>
      <c r="BG31" s="260">
        <f t="shared" si="70"/>
        <v>0</v>
      </c>
      <c r="BH31" s="260">
        <f t="shared" si="70"/>
        <v>0</v>
      </c>
      <c r="BI31" s="260">
        <f t="shared" si="70"/>
        <v>0</v>
      </c>
      <c r="BJ31" s="260">
        <f t="shared" si="70"/>
        <v>0</v>
      </c>
      <c r="BK31" s="260">
        <f t="shared" si="70"/>
        <v>0</v>
      </c>
      <c r="BL31" s="260">
        <f t="shared" si="70"/>
        <v>0</v>
      </c>
      <c r="BM31" s="260">
        <f t="shared" si="70"/>
        <v>0</v>
      </c>
      <c r="BN31" s="260">
        <f t="shared" si="70"/>
        <v>0</v>
      </c>
      <c r="BO31" s="260">
        <f t="shared" si="70"/>
        <v>0</v>
      </c>
      <c r="BP31" s="260">
        <f t="shared" si="70"/>
        <v>0</v>
      </c>
      <c r="BQ31" s="260">
        <f t="shared" si="71"/>
        <v>0</v>
      </c>
      <c r="BR31" s="260">
        <f t="shared" si="71"/>
        <v>0</v>
      </c>
      <c r="BS31" s="260">
        <f t="shared" si="71"/>
        <v>0</v>
      </c>
      <c r="BT31" s="260">
        <f t="shared" si="71"/>
        <v>0</v>
      </c>
      <c r="BU31" s="260">
        <f t="shared" si="71"/>
        <v>0</v>
      </c>
      <c r="BV31" s="260">
        <f t="shared" si="71"/>
        <v>0</v>
      </c>
      <c r="BW31" s="260">
        <f t="shared" si="71"/>
        <v>0</v>
      </c>
      <c r="BX31" s="260">
        <f t="shared" si="71"/>
        <v>0</v>
      </c>
      <c r="BY31" s="260">
        <f t="shared" si="71"/>
        <v>0</v>
      </c>
      <c r="BZ31" s="260">
        <f t="shared" si="71"/>
        <v>0</v>
      </c>
      <c r="CA31" s="260">
        <f t="shared" si="72"/>
        <v>0</v>
      </c>
      <c r="CB31" s="260">
        <f t="shared" si="72"/>
        <v>0</v>
      </c>
      <c r="CC31" s="260">
        <f t="shared" si="72"/>
        <v>0</v>
      </c>
      <c r="CD31" s="260">
        <f t="shared" si="72"/>
        <v>0</v>
      </c>
      <c r="CE31" s="260">
        <f t="shared" si="72"/>
        <v>0</v>
      </c>
      <c r="CF31" s="260">
        <f t="shared" si="72"/>
        <v>0</v>
      </c>
      <c r="CG31" s="260">
        <f t="shared" si="72"/>
        <v>0</v>
      </c>
      <c r="CH31" s="260">
        <f t="shared" si="72"/>
        <v>0</v>
      </c>
      <c r="CI31" s="260">
        <f t="shared" si="72"/>
        <v>0</v>
      </c>
      <c r="CJ31" s="260">
        <f t="shared" si="72"/>
        <v>0</v>
      </c>
      <c r="CK31" s="260">
        <f t="shared" si="73"/>
        <v>0</v>
      </c>
      <c r="CL31" s="260">
        <f t="shared" si="73"/>
        <v>0</v>
      </c>
      <c r="CM31" s="260">
        <f t="shared" si="73"/>
        <v>0</v>
      </c>
      <c r="CN31" s="260">
        <f t="shared" si="73"/>
        <v>0</v>
      </c>
      <c r="CO31" s="260">
        <f t="shared" si="73"/>
        <v>0</v>
      </c>
      <c r="CP31" s="260">
        <f t="shared" si="73"/>
        <v>0</v>
      </c>
      <c r="CQ31" s="260">
        <f t="shared" si="73"/>
        <v>0</v>
      </c>
      <c r="CR31" s="260">
        <f t="shared" si="73"/>
        <v>0</v>
      </c>
      <c r="CS31" s="260">
        <f t="shared" si="73"/>
        <v>0</v>
      </c>
      <c r="CT31" s="260">
        <f t="shared" si="73"/>
        <v>0</v>
      </c>
      <c r="CU31" s="260">
        <f t="shared" si="74"/>
        <v>0</v>
      </c>
      <c r="CV31" s="260">
        <f t="shared" si="74"/>
        <v>0</v>
      </c>
      <c r="CW31" s="260">
        <f t="shared" si="74"/>
        <v>0</v>
      </c>
      <c r="CX31" s="260">
        <f t="shared" si="74"/>
        <v>0</v>
      </c>
      <c r="CY31" s="260">
        <f t="shared" si="74"/>
        <v>0</v>
      </c>
      <c r="CZ31" s="260">
        <f t="shared" si="74"/>
        <v>0</v>
      </c>
      <c r="DA31" s="260">
        <f t="shared" si="74"/>
        <v>0</v>
      </c>
      <c r="DB31" s="260">
        <f t="shared" si="74"/>
        <v>0</v>
      </c>
      <c r="DC31" s="260">
        <f t="shared" si="74"/>
        <v>0</v>
      </c>
      <c r="DD31" s="260">
        <f t="shared" si="74"/>
        <v>0</v>
      </c>
      <c r="DE31" s="260">
        <f t="shared" si="75"/>
        <v>0</v>
      </c>
      <c r="DF31" s="260">
        <f t="shared" si="75"/>
        <v>0</v>
      </c>
      <c r="DG31" s="260">
        <f t="shared" si="75"/>
        <v>0</v>
      </c>
      <c r="DH31" s="260">
        <f t="shared" si="75"/>
        <v>0</v>
      </c>
      <c r="DI31" s="260">
        <f t="shared" si="75"/>
        <v>0</v>
      </c>
      <c r="DJ31" s="260">
        <f t="shared" si="75"/>
        <v>0</v>
      </c>
      <c r="DK31" s="260">
        <f t="shared" si="75"/>
        <v>0</v>
      </c>
      <c r="DL31" s="260">
        <f t="shared" si="75"/>
        <v>0</v>
      </c>
      <c r="DM31" s="260">
        <f t="shared" si="75"/>
        <v>0</v>
      </c>
      <c r="DN31" s="260">
        <f t="shared" si="75"/>
        <v>0</v>
      </c>
      <c r="DO31" s="260">
        <f t="shared" si="76"/>
        <v>0</v>
      </c>
      <c r="DP31" s="260">
        <f t="shared" si="76"/>
        <v>0</v>
      </c>
      <c r="DQ31" s="260">
        <f t="shared" si="76"/>
        <v>0</v>
      </c>
      <c r="DR31" s="260">
        <f t="shared" si="76"/>
        <v>0</v>
      </c>
      <c r="DS31" s="260">
        <f t="shared" si="76"/>
        <v>0</v>
      </c>
      <c r="DT31" s="260">
        <f t="shared" si="76"/>
        <v>0</v>
      </c>
      <c r="DU31" s="260">
        <f t="shared" si="76"/>
        <v>0</v>
      </c>
      <c r="DV31" s="272">
        <f t="shared" si="63"/>
        <v>0</v>
      </c>
      <c r="DW31" s="46"/>
      <c r="DX31" s="46"/>
      <c r="EC31" s="163"/>
      <c r="ED31" s="162" t="str">
        <f>AN31&amp;"да"</f>
        <v>Амортизационные отчисленияда</v>
      </c>
      <c r="EG31" s="162" t="str">
        <f>AN31 &amp; "0"</f>
        <v>Амортизационные отчисления0</v>
      </c>
      <c r="EV31" s="267"/>
    </row>
    <row r="32" spans="3:152" ht="22.5" hidden="1">
      <c r="C32" s="44"/>
      <c r="D32" s="200"/>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197"/>
      <c r="AM32" s="203" t="s">
        <v>198</v>
      </c>
      <c r="AN32" s="195" t="s">
        <v>199</v>
      </c>
      <c r="AO32" s="211"/>
      <c r="AP32" s="211"/>
      <c r="AQ32" s="211"/>
      <c r="AR32" s="211"/>
      <c r="AS32" s="211"/>
      <c r="AT32" s="211"/>
      <c r="AU32" s="211"/>
      <c r="AV32" s="211"/>
      <c r="AW32" s="260">
        <f t="shared" si="69"/>
        <v>0</v>
      </c>
      <c r="AX32" s="260">
        <f t="shared" si="69"/>
        <v>0</v>
      </c>
      <c r="AY32" s="260">
        <f t="shared" si="69"/>
        <v>0</v>
      </c>
      <c r="AZ32" s="260">
        <f t="shared" si="69"/>
        <v>0</v>
      </c>
      <c r="BA32" s="260">
        <f t="shared" si="69"/>
        <v>0</v>
      </c>
      <c r="BB32" s="260">
        <f t="shared" si="69"/>
        <v>0</v>
      </c>
      <c r="BC32" s="260">
        <f t="shared" si="69"/>
        <v>0</v>
      </c>
      <c r="BD32" s="260">
        <f t="shared" si="69"/>
        <v>0</v>
      </c>
      <c r="BE32" s="260">
        <f t="shared" si="69"/>
        <v>0</v>
      </c>
      <c r="BF32" s="260">
        <f t="shared" si="69"/>
        <v>0</v>
      </c>
      <c r="BG32" s="260">
        <f t="shared" si="70"/>
        <v>0</v>
      </c>
      <c r="BH32" s="260">
        <f t="shared" si="70"/>
        <v>0</v>
      </c>
      <c r="BI32" s="260">
        <f t="shared" si="70"/>
        <v>0</v>
      </c>
      <c r="BJ32" s="260">
        <f t="shared" si="70"/>
        <v>0</v>
      </c>
      <c r="BK32" s="260">
        <f t="shared" si="70"/>
        <v>0</v>
      </c>
      <c r="BL32" s="260">
        <f t="shared" si="70"/>
        <v>0</v>
      </c>
      <c r="BM32" s="260">
        <f t="shared" si="70"/>
        <v>0</v>
      </c>
      <c r="BN32" s="260">
        <f t="shared" si="70"/>
        <v>0</v>
      </c>
      <c r="BO32" s="260">
        <f t="shared" si="70"/>
        <v>0</v>
      </c>
      <c r="BP32" s="260">
        <f t="shared" si="70"/>
        <v>0</v>
      </c>
      <c r="BQ32" s="260">
        <f t="shared" si="71"/>
        <v>0</v>
      </c>
      <c r="BR32" s="260">
        <f t="shared" si="71"/>
        <v>0</v>
      </c>
      <c r="BS32" s="260">
        <f t="shared" si="71"/>
        <v>0</v>
      </c>
      <c r="BT32" s="260">
        <f t="shared" si="71"/>
        <v>0</v>
      </c>
      <c r="BU32" s="260">
        <f t="shared" si="71"/>
        <v>0</v>
      </c>
      <c r="BV32" s="260">
        <f t="shared" si="71"/>
        <v>0</v>
      </c>
      <c r="BW32" s="260">
        <f t="shared" si="71"/>
        <v>0</v>
      </c>
      <c r="BX32" s="260">
        <f t="shared" si="71"/>
        <v>0</v>
      </c>
      <c r="BY32" s="260">
        <f t="shared" si="71"/>
        <v>0</v>
      </c>
      <c r="BZ32" s="260">
        <f t="shared" si="71"/>
        <v>0</v>
      </c>
      <c r="CA32" s="260">
        <f t="shared" si="72"/>
        <v>0</v>
      </c>
      <c r="CB32" s="260">
        <f t="shared" si="72"/>
        <v>0</v>
      </c>
      <c r="CC32" s="260">
        <f t="shared" si="72"/>
        <v>0</v>
      </c>
      <c r="CD32" s="260">
        <f t="shared" si="72"/>
        <v>0</v>
      </c>
      <c r="CE32" s="260">
        <f t="shared" si="72"/>
        <v>0</v>
      </c>
      <c r="CF32" s="260">
        <f t="shared" si="72"/>
        <v>0</v>
      </c>
      <c r="CG32" s="260">
        <f t="shared" si="72"/>
        <v>0</v>
      </c>
      <c r="CH32" s="260">
        <f t="shared" si="72"/>
        <v>0</v>
      </c>
      <c r="CI32" s="260">
        <f t="shared" si="72"/>
        <v>0</v>
      </c>
      <c r="CJ32" s="260">
        <f t="shared" si="72"/>
        <v>0</v>
      </c>
      <c r="CK32" s="260">
        <f t="shared" si="73"/>
        <v>0</v>
      </c>
      <c r="CL32" s="260">
        <f t="shared" si="73"/>
        <v>0</v>
      </c>
      <c r="CM32" s="260">
        <f t="shared" si="73"/>
        <v>0</v>
      </c>
      <c r="CN32" s="260">
        <f t="shared" si="73"/>
        <v>0</v>
      </c>
      <c r="CO32" s="260">
        <f t="shared" si="73"/>
        <v>0</v>
      </c>
      <c r="CP32" s="260">
        <f t="shared" si="73"/>
        <v>0</v>
      </c>
      <c r="CQ32" s="260">
        <f t="shared" si="73"/>
        <v>0</v>
      </c>
      <c r="CR32" s="260">
        <f t="shared" si="73"/>
        <v>0</v>
      </c>
      <c r="CS32" s="260">
        <f t="shared" si="73"/>
        <v>0</v>
      </c>
      <c r="CT32" s="260">
        <f t="shared" si="73"/>
        <v>0</v>
      </c>
      <c r="CU32" s="260">
        <f t="shared" si="74"/>
        <v>0</v>
      </c>
      <c r="CV32" s="260">
        <f t="shared" si="74"/>
        <v>0</v>
      </c>
      <c r="CW32" s="260">
        <f t="shared" si="74"/>
        <v>0</v>
      </c>
      <c r="CX32" s="260">
        <f t="shared" si="74"/>
        <v>0</v>
      </c>
      <c r="CY32" s="260">
        <f t="shared" si="74"/>
        <v>0</v>
      </c>
      <c r="CZ32" s="260">
        <f t="shared" si="74"/>
        <v>0</v>
      </c>
      <c r="DA32" s="260">
        <f t="shared" si="74"/>
        <v>0</v>
      </c>
      <c r="DB32" s="260">
        <f t="shared" si="74"/>
        <v>0</v>
      </c>
      <c r="DC32" s="260">
        <f t="shared" si="74"/>
        <v>0</v>
      </c>
      <c r="DD32" s="260">
        <f t="shared" si="74"/>
        <v>0</v>
      </c>
      <c r="DE32" s="260">
        <f t="shared" si="75"/>
        <v>0</v>
      </c>
      <c r="DF32" s="260">
        <f t="shared" si="75"/>
        <v>0</v>
      </c>
      <c r="DG32" s="260">
        <f t="shared" si="75"/>
        <v>0</v>
      </c>
      <c r="DH32" s="260">
        <f t="shared" si="75"/>
        <v>0</v>
      </c>
      <c r="DI32" s="260">
        <f t="shared" si="75"/>
        <v>0</v>
      </c>
      <c r="DJ32" s="260">
        <f t="shared" si="75"/>
        <v>0</v>
      </c>
      <c r="DK32" s="260">
        <f t="shared" si="75"/>
        <v>0</v>
      </c>
      <c r="DL32" s="260">
        <f t="shared" si="75"/>
        <v>0</v>
      </c>
      <c r="DM32" s="260">
        <f t="shared" si="75"/>
        <v>0</v>
      </c>
      <c r="DN32" s="260">
        <f t="shared" si="75"/>
        <v>0</v>
      </c>
      <c r="DO32" s="260">
        <f t="shared" si="76"/>
        <v>0</v>
      </c>
      <c r="DP32" s="260">
        <f t="shared" si="76"/>
        <v>0</v>
      </c>
      <c r="DQ32" s="260">
        <f t="shared" si="76"/>
        <v>0</v>
      </c>
      <c r="DR32" s="260">
        <f t="shared" si="76"/>
        <v>0</v>
      </c>
      <c r="DS32" s="260">
        <f t="shared" si="76"/>
        <v>0</v>
      </c>
      <c r="DT32" s="260">
        <f t="shared" si="76"/>
        <v>0</v>
      </c>
      <c r="DU32" s="260">
        <f t="shared" si="76"/>
        <v>0</v>
      </c>
      <c r="DV32" s="272">
        <f t="shared" si="63"/>
        <v>0</v>
      </c>
      <c r="DW32" s="46"/>
      <c r="DX32" s="46"/>
      <c r="EC32" s="163"/>
      <c r="ED32" s="162" t="str">
        <f>AN32&amp;"да"</f>
        <v>Прочие собственные средствада</v>
      </c>
      <c r="EG32" s="162" t="str">
        <f>AN32 &amp; "0"</f>
        <v>Прочие собственные средства0</v>
      </c>
      <c r="EV32" s="267"/>
    </row>
    <row r="33" spans="3:152" ht="11.25" hidden="1" customHeight="1">
      <c r="C33" s="44"/>
      <c r="D33" s="200"/>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197"/>
      <c r="AM33" s="203" t="s">
        <v>267</v>
      </c>
      <c r="AN33" s="194" t="s">
        <v>272</v>
      </c>
      <c r="AO33" s="209"/>
      <c r="AP33" s="209"/>
      <c r="AQ33" s="209"/>
      <c r="AR33" s="209"/>
      <c r="AS33" s="209"/>
      <c r="AT33" s="209"/>
      <c r="AU33" s="209"/>
      <c r="AV33" s="209"/>
      <c r="AW33" s="260">
        <f t="shared" si="69"/>
        <v>0</v>
      </c>
      <c r="AX33" s="260">
        <f t="shared" si="69"/>
        <v>0</v>
      </c>
      <c r="AY33" s="260">
        <f t="shared" si="69"/>
        <v>0</v>
      </c>
      <c r="AZ33" s="260">
        <f t="shared" si="69"/>
        <v>0</v>
      </c>
      <c r="BA33" s="260">
        <f t="shared" si="69"/>
        <v>0</v>
      </c>
      <c r="BB33" s="260">
        <f t="shared" si="69"/>
        <v>0</v>
      </c>
      <c r="BC33" s="260">
        <f t="shared" si="69"/>
        <v>0</v>
      </c>
      <c r="BD33" s="260">
        <f t="shared" si="69"/>
        <v>0</v>
      </c>
      <c r="BE33" s="260">
        <f t="shared" si="69"/>
        <v>0</v>
      </c>
      <c r="BF33" s="260">
        <f t="shared" si="69"/>
        <v>0</v>
      </c>
      <c r="BG33" s="260">
        <f t="shared" si="70"/>
        <v>0</v>
      </c>
      <c r="BH33" s="260">
        <f t="shared" si="70"/>
        <v>0</v>
      </c>
      <c r="BI33" s="260">
        <f t="shared" si="70"/>
        <v>0</v>
      </c>
      <c r="BJ33" s="260">
        <f t="shared" si="70"/>
        <v>0</v>
      </c>
      <c r="BK33" s="260">
        <f t="shared" si="70"/>
        <v>0</v>
      </c>
      <c r="BL33" s="260">
        <f t="shared" si="70"/>
        <v>0</v>
      </c>
      <c r="BM33" s="260">
        <f t="shared" si="70"/>
        <v>0</v>
      </c>
      <c r="BN33" s="260">
        <f t="shared" si="70"/>
        <v>0</v>
      </c>
      <c r="BO33" s="260">
        <f t="shared" si="70"/>
        <v>0</v>
      </c>
      <c r="BP33" s="260">
        <f t="shared" si="70"/>
        <v>0</v>
      </c>
      <c r="BQ33" s="260">
        <f t="shared" si="71"/>
        <v>0</v>
      </c>
      <c r="BR33" s="260">
        <f t="shared" si="71"/>
        <v>0</v>
      </c>
      <c r="BS33" s="260">
        <f t="shared" si="71"/>
        <v>0</v>
      </c>
      <c r="BT33" s="260">
        <f t="shared" si="71"/>
        <v>0</v>
      </c>
      <c r="BU33" s="260">
        <f t="shared" si="71"/>
        <v>0</v>
      </c>
      <c r="BV33" s="260">
        <f t="shared" si="71"/>
        <v>0</v>
      </c>
      <c r="BW33" s="260">
        <f t="shared" si="71"/>
        <v>0</v>
      </c>
      <c r="BX33" s="260">
        <f t="shared" si="71"/>
        <v>0</v>
      </c>
      <c r="BY33" s="260">
        <f t="shared" si="71"/>
        <v>0</v>
      </c>
      <c r="BZ33" s="260">
        <f t="shared" si="71"/>
        <v>0</v>
      </c>
      <c r="CA33" s="260">
        <f t="shared" si="72"/>
        <v>0</v>
      </c>
      <c r="CB33" s="260">
        <f t="shared" si="72"/>
        <v>0</v>
      </c>
      <c r="CC33" s="260">
        <f t="shared" si="72"/>
        <v>0</v>
      </c>
      <c r="CD33" s="260">
        <f t="shared" si="72"/>
        <v>0</v>
      </c>
      <c r="CE33" s="260">
        <f t="shared" si="72"/>
        <v>0</v>
      </c>
      <c r="CF33" s="260">
        <f t="shared" si="72"/>
        <v>0</v>
      </c>
      <c r="CG33" s="260">
        <f t="shared" si="72"/>
        <v>0</v>
      </c>
      <c r="CH33" s="260">
        <f t="shared" si="72"/>
        <v>0</v>
      </c>
      <c r="CI33" s="260">
        <f t="shared" si="72"/>
        <v>0</v>
      </c>
      <c r="CJ33" s="260">
        <f t="shared" si="72"/>
        <v>0</v>
      </c>
      <c r="CK33" s="260">
        <f t="shared" si="73"/>
        <v>0</v>
      </c>
      <c r="CL33" s="260">
        <f t="shared" si="73"/>
        <v>0</v>
      </c>
      <c r="CM33" s="260">
        <f t="shared" si="73"/>
        <v>0</v>
      </c>
      <c r="CN33" s="260">
        <f t="shared" si="73"/>
        <v>0</v>
      </c>
      <c r="CO33" s="260">
        <f t="shared" si="73"/>
        <v>0</v>
      </c>
      <c r="CP33" s="260">
        <f t="shared" si="73"/>
        <v>0</v>
      </c>
      <c r="CQ33" s="260">
        <f t="shared" si="73"/>
        <v>0</v>
      </c>
      <c r="CR33" s="260">
        <f t="shared" si="73"/>
        <v>0</v>
      </c>
      <c r="CS33" s="260">
        <f t="shared" si="73"/>
        <v>0</v>
      </c>
      <c r="CT33" s="260">
        <f t="shared" si="73"/>
        <v>0</v>
      </c>
      <c r="CU33" s="260">
        <f t="shared" si="74"/>
        <v>0</v>
      </c>
      <c r="CV33" s="260">
        <f t="shared" si="74"/>
        <v>0</v>
      </c>
      <c r="CW33" s="260">
        <f t="shared" si="74"/>
        <v>0</v>
      </c>
      <c r="CX33" s="260">
        <f t="shared" si="74"/>
        <v>0</v>
      </c>
      <c r="CY33" s="260">
        <f t="shared" si="74"/>
        <v>0</v>
      </c>
      <c r="CZ33" s="260">
        <f t="shared" si="74"/>
        <v>0</v>
      </c>
      <c r="DA33" s="260">
        <f t="shared" si="74"/>
        <v>0</v>
      </c>
      <c r="DB33" s="260">
        <f t="shared" si="74"/>
        <v>0</v>
      </c>
      <c r="DC33" s="260">
        <f t="shared" si="74"/>
        <v>0</v>
      </c>
      <c r="DD33" s="260">
        <f t="shared" si="74"/>
        <v>0</v>
      </c>
      <c r="DE33" s="260">
        <f t="shared" si="75"/>
        <v>0</v>
      </c>
      <c r="DF33" s="260">
        <f t="shared" si="75"/>
        <v>0</v>
      </c>
      <c r="DG33" s="260">
        <f t="shared" si="75"/>
        <v>0</v>
      </c>
      <c r="DH33" s="260">
        <f t="shared" si="75"/>
        <v>0</v>
      </c>
      <c r="DI33" s="260">
        <f t="shared" si="75"/>
        <v>0</v>
      </c>
      <c r="DJ33" s="260">
        <f t="shared" si="75"/>
        <v>0</v>
      </c>
      <c r="DK33" s="260">
        <f t="shared" si="75"/>
        <v>0</v>
      </c>
      <c r="DL33" s="260">
        <f t="shared" si="75"/>
        <v>0</v>
      </c>
      <c r="DM33" s="260">
        <f t="shared" si="75"/>
        <v>0</v>
      </c>
      <c r="DN33" s="260">
        <f t="shared" si="75"/>
        <v>0</v>
      </c>
      <c r="DO33" s="260">
        <f t="shared" si="76"/>
        <v>0</v>
      </c>
      <c r="DP33" s="260">
        <f t="shared" si="76"/>
        <v>0</v>
      </c>
      <c r="DQ33" s="260">
        <f t="shared" si="76"/>
        <v>0</v>
      </c>
      <c r="DR33" s="260">
        <f t="shared" si="76"/>
        <v>0</v>
      </c>
      <c r="DS33" s="260">
        <f t="shared" si="76"/>
        <v>0</v>
      </c>
      <c r="DT33" s="260">
        <f t="shared" si="76"/>
        <v>0</v>
      </c>
      <c r="DU33" s="260">
        <f t="shared" si="76"/>
        <v>0</v>
      </c>
      <c r="DV33" s="272">
        <f t="shared" si="63"/>
        <v>0</v>
      </c>
      <c r="DW33" s="46"/>
      <c r="DX33" s="46"/>
      <c r="EC33" s="163"/>
      <c r="ED33" s="162" t="str">
        <f>AN33&amp;"да"</f>
        <v>За счет платы за технологическое присоединениеда</v>
      </c>
      <c r="EG33" s="162" t="str">
        <f>AN33 &amp; "0"</f>
        <v>За счет платы за технологическое присоединение0</v>
      </c>
      <c r="EV33" s="267"/>
    </row>
    <row r="34" spans="3:152" hidden="1">
      <c r="C34" s="44"/>
      <c r="D34" s="198"/>
      <c r="E34" s="95"/>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46"/>
      <c r="AM34" s="199" t="s">
        <v>115</v>
      </c>
      <c r="AN34" s="146" t="s">
        <v>200</v>
      </c>
      <c r="AO34" s="178"/>
      <c r="AP34" s="178"/>
      <c r="AQ34" s="178"/>
      <c r="AR34" s="178"/>
      <c r="AS34" s="178"/>
      <c r="AT34" s="178"/>
      <c r="AU34" s="178"/>
      <c r="AV34" s="178"/>
      <c r="AW34" s="259">
        <f t="shared" ref="AW34:BP34" si="77">SUM(AW35:AW37)</f>
        <v>0</v>
      </c>
      <c r="AX34" s="259">
        <f t="shared" si="77"/>
        <v>0</v>
      </c>
      <c r="AY34" s="259">
        <f t="shared" si="77"/>
        <v>0</v>
      </c>
      <c r="AZ34" s="259">
        <f t="shared" si="77"/>
        <v>0</v>
      </c>
      <c r="BA34" s="259">
        <f t="shared" si="77"/>
        <v>0</v>
      </c>
      <c r="BB34" s="259">
        <f t="shared" si="77"/>
        <v>0</v>
      </c>
      <c r="BC34" s="259">
        <f t="shared" si="77"/>
        <v>0</v>
      </c>
      <c r="BD34" s="259">
        <f t="shared" si="77"/>
        <v>0</v>
      </c>
      <c r="BE34" s="259">
        <f t="shared" si="77"/>
        <v>0</v>
      </c>
      <c r="BF34" s="259">
        <f t="shared" si="77"/>
        <v>0</v>
      </c>
      <c r="BG34" s="259">
        <f t="shared" si="77"/>
        <v>0</v>
      </c>
      <c r="BH34" s="259">
        <f t="shared" si="77"/>
        <v>0</v>
      </c>
      <c r="BI34" s="259">
        <f t="shared" si="77"/>
        <v>0</v>
      </c>
      <c r="BJ34" s="259">
        <f t="shared" si="77"/>
        <v>0</v>
      </c>
      <c r="BK34" s="259">
        <f t="shared" si="77"/>
        <v>0</v>
      </c>
      <c r="BL34" s="259">
        <f t="shared" si="77"/>
        <v>0</v>
      </c>
      <c r="BM34" s="259">
        <f t="shared" si="77"/>
        <v>0</v>
      </c>
      <c r="BN34" s="259">
        <f t="shared" si="77"/>
        <v>0</v>
      </c>
      <c r="BO34" s="259">
        <f t="shared" si="77"/>
        <v>0</v>
      </c>
      <c r="BP34" s="259">
        <f t="shared" si="77"/>
        <v>0</v>
      </c>
      <c r="BQ34" s="259">
        <f t="shared" ref="BQ34:CG34" si="78">SUM(BQ35:BQ37)</f>
        <v>0</v>
      </c>
      <c r="BR34" s="259">
        <f t="shared" si="78"/>
        <v>0</v>
      </c>
      <c r="BS34" s="259">
        <f t="shared" si="78"/>
        <v>0</v>
      </c>
      <c r="BT34" s="259">
        <f t="shared" si="78"/>
        <v>0</v>
      </c>
      <c r="BU34" s="259">
        <f t="shared" si="78"/>
        <v>0</v>
      </c>
      <c r="BV34" s="259">
        <f t="shared" si="78"/>
        <v>0</v>
      </c>
      <c r="BW34" s="259">
        <f t="shared" si="78"/>
        <v>0</v>
      </c>
      <c r="BX34" s="259">
        <f t="shared" si="78"/>
        <v>0</v>
      </c>
      <c r="BY34" s="259">
        <f t="shared" si="78"/>
        <v>0</v>
      </c>
      <c r="BZ34" s="259">
        <f t="shared" si="78"/>
        <v>0</v>
      </c>
      <c r="CA34" s="259">
        <f t="shared" si="78"/>
        <v>0</v>
      </c>
      <c r="CB34" s="259">
        <f t="shared" si="78"/>
        <v>0</v>
      </c>
      <c r="CC34" s="259">
        <f t="shared" si="78"/>
        <v>0</v>
      </c>
      <c r="CD34" s="259">
        <f t="shared" si="78"/>
        <v>0</v>
      </c>
      <c r="CE34" s="259">
        <f t="shared" si="78"/>
        <v>0</v>
      </c>
      <c r="CF34" s="259">
        <f t="shared" si="78"/>
        <v>0</v>
      </c>
      <c r="CG34" s="259">
        <f t="shared" si="78"/>
        <v>0</v>
      </c>
      <c r="CH34" s="259">
        <f t="shared" ref="CH34:CX34" si="79">SUM(CH35:CH37)</f>
        <v>0</v>
      </c>
      <c r="CI34" s="259">
        <f t="shared" si="79"/>
        <v>0</v>
      </c>
      <c r="CJ34" s="259">
        <f t="shared" si="79"/>
        <v>0</v>
      </c>
      <c r="CK34" s="259">
        <f t="shared" si="79"/>
        <v>0</v>
      </c>
      <c r="CL34" s="259">
        <f t="shared" si="79"/>
        <v>0</v>
      </c>
      <c r="CM34" s="259">
        <f t="shared" si="79"/>
        <v>0</v>
      </c>
      <c r="CN34" s="259">
        <f t="shared" si="79"/>
        <v>0</v>
      </c>
      <c r="CO34" s="259">
        <f t="shared" si="79"/>
        <v>0</v>
      </c>
      <c r="CP34" s="259">
        <f t="shared" si="79"/>
        <v>0</v>
      </c>
      <c r="CQ34" s="259">
        <f t="shared" si="79"/>
        <v>0</v>
      </c>
      <c r="CR34" s="259">
        <f t="shared" si="79"/>
        <v>0</v>
      </c>
      <c r="CS34" s="259">
        <f t="shared" si="79"/>
        <v>0</v>
      </c>
      <c r="CT34" s="259">
        <f t="shared" si="79"/>
        <v>0</v>
      </c>
      <c r="CU34" s="259">
        <f t="shared" si="79"/>
        <v>0</v>
      </c>
      <c r="CV34" s="259">
        <f t="shared" si="79"/>
        <v>0</v>
      </c>
      <c r="CW34" s="259">
        <f t="shared" si="79"/>
        <v>0</v>
      </c>
      <c r="CX34" s="259">
        <f t="shared" si="79"/>
        <v>0</v>
      </c>
      <c r="CY34" s="259">
        <f t="shared" ref="CY34:DO34" si="80">SUM(CY35:CY37)</f>
        <v>0</v>
      </c>
      <c r="CZ34" s="259">
        <f t="shared" si="80"/>
        <v>0</v>
      </c>
      <c r="DA34" s="259">
        <f t="shared" si="80"/>
        <v>0</v>
      </c>
      <c r="DB34" s="259">
        <f t="shared" si="80"/>
        <v>0</v>
      </c>
      <c r="DC34" s="259">
        <f t="shared" si="80"/>
        <v>0</v>
      </c>
      <c r="DD34" s="259">
        <f t="shared" si="80"/>
        <v>0</v>
      </c>
      <c r="DE34" s="259">
        <f t="shared" si="80"/>
        <v>0</v>
      </c>
      <c r="DF34" s="259">
        <f t="shared" si="80"/>
        <v>0</v>
      </c>
      <c r="DG34" s="259">
        <f t="shared" si="80"/>
        <v>0</v>
      </c>
      <c r="DH34" s="259">
        <f t="shared" si="80"/>
        <v>0</v>
      </c>
      <c r="DI34" s="259">
        <f t="shared" si="80"/>
        <v>0</v>
      </c>
      <c r="DJ34" s="259">
        <f t="shared" si="80"/>
        <v>0</v>
      </c>
      <c r="DK34" s="259">
        <f t="shared" si="80"/>
        <v>0</v>
      </c>
      <c r="DL34" s="259">
        <f t="shared" si="80"/>
        <v>0</v>
      </c>
      <c r="DM34" s="259">
        <f t="shared" si="80"/>
        <v>0</v>
      </c>
      <c r="DN34" s="259">
        <f t="shared" si="80"/>
        <v>0</v>
      </c>
      <c r="DO34" s="259">
        <f t="shared" si="80"/>
        <v>0</v>
      </c>
      <c r="DP34" s="259">
        <f t="shared" ref="DP34:DU34" si="81">SUM(DP35:DP37)</f>
        <v>0</v>
      </c>
      <c r="DQ34" s="259">
        <f t="shared" si="81"/>
        <v>0</v>
      </c>
      <c r="DR34" s="259">
        <f t="shared" si="81"/>
        <v>0</v>
      </c>
      <c r="DS34" s="259">
        <f t="shared" si="81"/>
        <v>0</v>
      </c>
      <c r="DT34" s="259">
        <f t="shared" si="81"/>
        <v>0</v>
      </c>
      <c r="DU34" s="259">
        <f t="shared" si="81"/>
        <v>0</v>
      </c>
      <c r="DV34" s="271">
        <f t="shared" si="63"/>
        <v>0</v>
      </c>
      <c r="DW34" s="46"/>
      <c r="DX34" s="46"/>
      <c r="EC34" s="163"/>
      <c r="ED34" s="162"/>
      <c r="EG34" s="163"/>
      <c r="EV34" s="267"/>
    </row>
    <row r="35" spans="3:152" hidden="1">
      <c r="C35" s="44"/>
      <c r="D35" s="200"/>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197"/>
      <c r="AM35" s="203" t="s">
        <v>201</v>
      </c>
      <c r="AN35" s="195" t="s">
        <v>202</v>
      </c>
      <c r="AO35" s="211"/>
      <c r="AP35" s="211"/>
      <c r="AQ35" s="211"/>
      <c r="AR35" s="211"/>
      <c r="AS35" s="211"/>
      <c r="AT35" s="211"/>
      <c r="AU35" s="211"/>
      <c r="AV35" s="211"/>
      <c r="AW35" s="260">
        <f t="shared" ref="AW35:BF37" si="82">SUMIF($ED$49:$ED$814,$ED35,AW$49:AW$814)</f>
        <v>0</v>
      </c>
      <c r="AX35" s="260">
        <f t="shared" si="82"/>
        <v>0</v>
      </c>
      <c r="AY35" s="260">
        <f t="shared" si="82"/>
        <v>0</v>
      </c>
      <c r="AZ35" s="260">
        <f t="shared" si="82"/>
        <v>0</v>
      </c>
      <c r="BA35" s="260">
        <f t="shared" si="82"/>
        <v>0</v>
      </c>
      <c r="BB35" s="260">
        <f t="shared" si="82"/>
        <v>0</v>
      </c>
      <c r="BC35" s="260">
        <f t="shared" si="82"/>
        <v>0</v>
      </c>
      <c r="BD35" s="260">
        <f t="shared" si="82"/>
        <v>0</v>
      </c>
      <c r="BE35" s="260">
        <f t="shared" si="82"/>
        <v>0</v>
      </c>
      <c r="BF35" s="260">
        <f t="shared" si="82"/>
        <v>0</v>
      </c>
      <c r="BG35" s="260">
        <f t="shared" ref="BG35:BP37" si="83">SUMIF($ED$49:$ED$814,$ED35,BG$49:BG$814)</f>
        <v>0</v>
      </c>
      <c r="BH35" s="260">
        <f t="shared" si="83"/>
        <v>0</v>
      </c>
      <c r="BI35" s="260">
        <f t="shared" si="83"/>
        <v>0</v>
      </c>
      <c r="BJ35" s="260">
        <f t="shared" si="83"/>
        <v>0</v>
      </c>
      <c r="BK35" s="260">
        <f t="shared" si="83"/>
        <v>0</v>
      </c>
      <c r="BL35" s="260">
        <f t="shared" si="83"/>
        <v>0</v>
      </c>
      <c r="BM35" s="260">
        <f t="shared" si="83"/>
        <v>0</v>
      </c>
      <c r="BN35" s="260">
        <f t="shared" si="83"/>
        <v>0</v>
      </c>
      <c r="BO35" s="260">
        <f t="shared" si="83"/>
        <v>0</v>
      </c>
      <c r="BP35" s="260">
        <f t="shared" si="83"/>
        <v>0</v>
      </c>
      <c r="BQ35" s="260">
        <f t="shared" ref="BQ35:BZ37" si="84">SUMIF($ED$49:$ED$814,$ED35,BQ$49:BQ$814)</f>
        <v>0</v>
      </c>
      <c r="BR35" s="260">
        <f t="shared" si="84"/>
        <v>0</v>
      </c>
      <c r="BS35" s="260">
        <f t="shared" si="84"/>
        <v>0</v>
      </c>
      <c r="BT35" s="260">
        <f t="shared" si="84"/>
        <v>0</v>
      </c>
      <c r="BU35" s="260">
        <f t="shared" si="84"/>
        <v>0</v>
      </c>
      <c r="BV35" s="260">
        <f t="shared" si="84"/>
        <v>0</v>
      </c>
      <c r="BW35" s="260">
        <f t="shared" si="84"/>
        <v>0</v>
      </c>
      <c r="BX35" s="260">
        <f t="shared" si="84"/>
        <v>0</v>
      </c>
      <c r="BY35" s="260">
        <f t="shared" si="84"/>
        <v>0</v>
      </c>
      <c r="BZ35" s="260">
        <f t="shared" si="84"/>
        <v>0</v>
      </c>
      <c r="CA35" s="260">
        <f t="shared" ref="CA35:CJ37" si="85">SUMIF($ED$49:$ED$814,$ED35,CA$49:CA$814)</f>
        <v>0</v>
      </c>
      <c r="CB35" s="260">
        <f t="shared" si="85"/>
        <v>0</v>
      </c>
      <c r="CC35" s="260">
        <f t="shared" si="85"/>
        <v>0</v>
      </c>
      <c r="CD35" s="260">
        <f t="shared" si="85"/>
        <v>0</v>
      </c>
      <c r="CE35" s="260">
        <f t="shared" si="85"/>
        <v>0</v>
      </c>
      <c r="CF35" s="260">
        <f t="shared" si="85"/>
        <v>0</v>
      </c>
      <c r="CG35" s="260">
        <f t="shared" si="85"/>
        <v>0</v>
      </c>
      <c r="CH35" s="260">
        <f t="shared" si="85"/>
        <v>0</v>
      </c>
      <c r="CI35" s="260">
        <f t="shared" si="85"/>
        <v>0</v>
      </c>
      <c r="CJ35" s="260">
        <f t="shared" si="85"/>
        <v>0</v>
      </c>
      <c r="CK35" s="260">
        <f t="shared" ref="CK35:CT37" si="86">SUMIF($ED$49:$ED$814,$ED35,CK$49:CK$814)</f>
        <v>0</v>
      </c>
      <c r="CL35" s="260">
        <f t="shared" si="86"/>
        <v>0</v>
      </c>
      <c r="CM35" s="260">
        <f t="shared" si="86"/>
        <v>0</v>
      </c>
      <c r="CN35" s="260">
        <f t="shared" si="86"/>
        <v>0</v>
      </c>
      <c r="CO35" s="260">
        <f t="shared" si="86"/>
        <v>0</v>
      </c>
      <c r="CP35" s="260">
        <f t="shared" si="86"/>
        <v>0</v>
      </c>
      <c r="CQ35" s="260">
        <f t="shared" si="86"/>
        <v>0</v>
      </c>
      <c r="CR35" s="260">
        <f t="shared" si="86"/>
        <v>0</v>
      </c>
      <c r="CS35" s="260">
        <f t="shared" si="86"/>
        <v>0</v>
      </c>
      <c r="CT35" s="260">
        <f t="shared" si="86"/>
        <v>0</v>
      </c>
      <c r="CU35" s="260">
        <f t="shared" ref="CU35:DD37" si="87">SUMIF($ED$49:$ED$814,$ED35,CU$49:CU$814)</f>
        <v>0</v>
      </c>
      <c r="CV35" s="260">
        <f t="shared" si="87"/>
        <v>0</v>
      </c>
      <c r="CW35" s="260">
        <f t="shared" si="87"/>
        <v>0</v>
      </c>
      <c r="CX35" s="260">
        <f t="shared" si="87"/>
        <v>0</v>
      </c>
      <c r="CY35" s="260">
        <f t="shared" si="87"/>
        <v>0</v>
      </c>
      <c r="CZ35" s="260">
        <f t="shared" si="87"/>
        <v>0</v>
      </c>
      <c r="DA35" s="260">
        <f t="shared" si="87"/>
        <v>0</v>
      </c>
      <c r="DB35" s="260">
        <f t="shared" si="87"/>
        <v>0</v>
      </c>
      <c r="DC35" s="260">
        <f t="shared" si="87"/>
        <v>0</v>
      </c>
      <c r="DD35" s="260">
        <f t="shared" si="87"/>
        <v>0</v>
      </c>
      <c r="DE35" s="260">
        <f t="shared" ref="DE35:DN37" si="88">SUMIF($ED$49:$ED$814,$ED35,DE$49:DE$814)</f>
        <v>0</v>
      </c>
      <c r="DF35" s="260">
        <f t="shared" si="88"/>
        <v>0</v>
      </c>
      <c r="DG35" s="260">
        <f t="shared" si="88"/>
        <v>0</v>
      </c>
      <c r="DH35" s="260">
        <f t="shared" si="88"/>
        <v>0</v>
      </c>
      <c r="DI35" s="260">
        <f t="shared" si="88"/>
        <v>0</v>
      </c>
      <c r="DJ35" s="260">
        <f t="shared" si="88"/>
        <v>0</v>
      </c>
      <c r="DK35" s="260">
        <f t="shared" si="88"/>
        <v>0</v>
      </c>
      <c r="DL35" s="260">
        <f t="shared" si="88"/>
        <v>0</v>
      </c>
      <c r="DM35" s="260">
        <f t="shared" si="88"/>
        <v>0</v>
      </c>
      <c r="DN35" s="260">
        <f t="shared" si="88"/>
        <v>0</v>
      </c>
      <c r="DO35" s="260">
        <f t="shared" ref="DO35:DU37" si="89">SUMIF($ED$49:$ED$814,$ED35,DO$49:DO$814)</f>
        <v>0</v>
      </c>
      <c r="DP35" s="260">
        <f t="shared" si="89"/>
        <v>0</v>
      </c>
      <c r="DQ35" s="260">
        <f t="shared" si="89"/>
        <v>0</v>
      </c>
      <c r="DR35" s="260">
        <f t="shared" si="89"/>
        <v>0</v>
      </c>
      <c r="DS35" s="260">
        <f t="shared" si="89"/>
        <v>0</v>
      </c>
      <c r="DT35" s="260">
        <f t="shared" si="89"/>
        <v>0</v>
      </c>
      <c r="DU35" s="260">
        <f t="shared" si="89"/>
        <v>0</v>
      </c>
      <c r="DV35" s="272">
        <f t="shared" si="63"/>
        <v>0</v>
      </c>
      <c r="DW35" s="46"/>
      <c r="DX35" s="46"/>
      <c r="EC35" s="163"/>
      <c r="ED35" s="162" t="str">
        <f>AN35&amp;"да"</f>
        <v>Кредитыда</v>
      </c>
      <c r="EG35" s="162" t="str">
        <f>AN35 &amp; "0"</f>
        <v>Кредиты0</v>
      </c>
      <c r="EV35" s="267"/>
    </row>
    <row r="36" spans="3:152" hidden="1">
      <c r="C36" s="44"/>
      <c r="D36" s="200"/>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197"/>
      <c r="AM36" s="203" t="s">
        <v>203</v>
      </c>
      <c r="AN36" s="195" t="s">
        <v>204</v>
      </c>
      <c r="AO36" s="211"/>
      <c r="AP36" s="211"/>
      <c r="AQ36" s="211"/>
      <c r="AR36" s="211"/>
      <c r="AS36" s="211"/>
      <c r="AT36" s="211"/>
      <c r="AU36" s="211"/>
      <c r="AV36" s="211"/>
      <c r="AW36" s="260">
        <f t="shared" si="82"/>
        <v>0</v>
      </c>
      <c r="AX36" s="260">
        <f t="shared" si="82"/>
        <v>0</v>
      </c>
      <c r="AY36" s="260">
        <f t="shared" si="82"/>
        <v>0</v>
      </c>
      <c r="AZ36" s="260">
        <f t="shared" si="82"/>
        <v>0</v>
      </c>
      <c r="BA36" s="260">
        <f t="shared" si="82"/>
        <v>0</v>
      </c>
      <c r="BB36" s="260">
        <f t="shared" si="82"/>
        <v>0</v>
      </c>
      <c r="BC36" s="260">
        <f t="shared" si="82"/>
        <v>0</v>
      </c>
      <c r="BD36" s="260">
        <f t="shared" si="82"/>
        <v>0</v>
      </c>
      <c r="BE36" s="260">
        <f t="shared" si="82"/>
        <v>0</v>
      </c>
      <c r="BF36" s="260">
        <f t="shared" si="82"/>
        <v>0</v>
      </c>
      <c r="BG36" s="260">
        <f t="shared" si="83"/>
        <v>0</v>
      </c>
      <c r="BH36" s="260">
        <f t="shared" si="83"/>
        <v>0</v>
      </c>
      <c r="BI36" s="260">
        <f t="shared" si="83"/>
        <v>0</v>
      </c>
      <c r="BJ36" s="260">
        <f t="shared" si="83"/>
        <v>0</v>
      </c>
      <c r="BK36" s="260">
        <f t="shared" si="83"/>
        <v>0</v>
      </c>
      <c r="BL36" s="260">
        <f t="shared" si="83"/>
        <v>0</v>
      </c>
      <c r="BM36" s="260">
        <f t="shared" si="83"/>
        <v>0</v>
      </c>
      <c r="BN36" s="260">
        <f t="shared" si="83"/>
        <v>0</v>
      </c>
      <c r="BO36" s="260">
        <f t="shared" si="83"/>
        <v>0</v>
      </c>
      <c r="BP36" s="260">
        <f t="shared" si="83"/>
        <v>0</v>
      </c>
      <c r="BQ36" s="260">
        <f t="shared" si="84"/>
        <v>0</v>
      </c>
      <c r="BR36" s="260">
        <f t="shared" si="84"/>
        <v>0</v>
      </c>
      <c r="BS36" s="260">
        <f t="shared" si="84"/>
        <v>0</v>
      </c>
      <c r="BT36" s="260">
        <f t="shared" si="84"/>
        <v>0</v>
      </c>
      <c r="BU36" s="260">
        <f t="shared" si="84"/>
        <v>0</v>
      </c>
      <c r="BV36" s="260">
        <f t="shared" si="84"/>
        <v>0</v>
      </c>
      <c r="BW36" s="260">
        <f t="shared" si="84"/>
        <v>0</v>
      </c>
      <c r="BX36" s="260">
        <f t="shared" si="84"/>
        <v>0</v>
      </c>
      <c r="BY36" s="260">
        <f t="shared" si="84"/>
        <v>0</v>
      </c>
      <c r="BZ36" s="260">
        <f t="shared" si="84"/>
        <v>0</v>
      </c>
      <c r="CA36" s="260">
        <f t="shared" si="85"/>
        <v>0</v>
      </c>
      <c r="CB36" s="260">
        <f t="shared" si="85"/>
        <v>0</v>
      </c>
      <c r="CC36" s="260">
        <f t="shared" si="85"/>
        <v>0</v>
      </c>
      <c r="CD36" s="260">
        <f t="shared" si="85"/>
        <v>0</v>
      </c>
      <c r="CE36" s="260">
        <f t="shared" si="85"/>
        <v>0</v>
      </c>
      <c r="CF36" s="260">
        <f t="shared" si="85"/>
        <v>0</v>
      </c>
      <c r="CG36" s="260">
        <f t="shared" si="85"/>
        <v>0</v>
      </c>
      <c r="CH36" s="260">
        <f t="shared" si="85"/>
        <v>0</v>
      </c>
      <c r="CI36" s="260">
        <f t="shared" si="85"/>
        <v>0</v>
      </c>
      <c r="CJ36" s="260">
        <f t="shared" si="85"/>
        <v>0</v>
      </c>
      <c r="CK36" s="260">
        <f t="shared" si="86"/>
        <v>0</v>
      </c>
      <c r="CL36" s="260">
        <f t="shared" si="86"/>
        <v>0</v>
      </c>
      <c r="CM36" s="260">
        <f t="shared" si="86"/>
        <v>0</v>
      </c>
      <c r="CN36" s="260">
        <f t="shared" si="86"/>
        <v>0</v>
      </c>
      <c r="CO36" s="260">
        <f t="shared" si="86"/>
        <v>0</v>
      </c>
      <c r="CP36" s="260">
        <f t="shared" si="86"/>
        <v>0</v>
      </c>
      <c r="CQ36" s="260">
        <f t="shared" si="86"/>
        <v>0</v>
      </c>
      <c r="CR36" s="260">
        <f t="shared" si="86"/>
        <v>0</v>
      </c>
      <c r="CS36" s="260">
        <f t="shared" si="86"/>
        <v>0</v>
      </c>
      <c r="CT36" s="260">
        <f t="shared" si="86"/>
        <v>0</v>
      </c>
      <c r="CU36" s="260">
        <f t="shared" si="87"/>
        <v>0</v>
      </c>
      <c r="CV36" s="260">
        <f t="shared" si="87"/>
        <v>0</v>
      </c>
      <c r="CW36" s="260">
        <f t="shared" si="87"/>
        <v>0</v>
      </c>
      <c r="CX36" s="260">
        <f t="shared" si="87"/>
        <v>0</v>
      </c>
      <c r="CY36" s="260">
        <f t="shared" si="87"/>
        <v>0</v>
      </c>
      <c r="CZ36" s="260">
        <f t="shared" si="87"/>
        <v>0</v>
      </c>
      <c r="DA36" s="260">
        <f t="shared" si="87"/>
        <v>0</v>
      </c>
      <c r="DB36" s="260">
        <f t="shared" si="87"/>
        <v>0</v>
      </c>
      <c r="DC36" s="260">
        <f t="shared" si="87"/>
        <v>0</v>
      </c>
      <c r="DD36" s="260">
        <f t="shared" si="87"/>
        <v>0</v>
      </c>
      <c r="DE36" s="260">
        <f t="shared" si="88"/>
        <v>0</v>
      </c>
      <c r="DF36" s="260">
        <f t="shared" si="88"/>
        <v>0</v>
      </c>
      <c r="DG36" s="260">
        <f t="shared" si="88"/>
        <v>0</v>
      </c>
      <c r="DH36" s="260">
        <f t="shared" si="88"/>
        <v>0</v>
      </c>
      <c r="DI36" s="260">
        <f t="shared" si="88"/>
        <v>0</v>
      </c>
      <c r="DJ36" s="260">
        <f t="shared" si="88"/>
        <v>0</v>
      </c>
      <c r="DK36" s="260">
        <f t="shared" si="88"/>
        <v>0</v>
      </c>
      <c r="DL36" s="260">
        <f t="shared" si="88"/>
        <v>0</v>
      </c>
      <c r="DM36" s="260">
        <f t="shared" si="88"/>
        <v>0</v>
      </c>
      <c r="DN36" s="260">
        <f t="shared" si="88"/>
        <v>0</v>
      </c>
      <c r="DO36" s="260">
        <f t="shared" si="89"/>
        <v>0</v>
      </c>
      <c r="DP36" s="260">
        <f t="shared" si="89"/>
        <v>0</v>
      </c>
      <c r="DQ36" s="260">
        <f t="shared" si="89"/>
        <v>0</v>
      </c>
      <c r="DR36" s="260">
        <f t="shared" si="89"/>
        <v>0</v>
      </c>
      <c r="DS36" s="260">
        <f t="shared" si="89"/>
        <v>0</v>
      </c>
      <c r="DT36" s="260">
        <f t="shared" si="89"/>
        <v>0</v>
      </c>
      <c r="DU36" s="260">
        <f t="shared" si="89"/>
        <v>0</v>
      </c>
      <c r="DV36" s="272">
        <f t="shared" si="63"/>
        <v>0</v>
      </c>
      <c r="DW36" s="46"/>
      <c r="DX36" s="46"/>
      <c r="EC36" s="163"/>
      <c r="ED36" s="162" t="str">
        <f>AN36&amp;"да"</f>
        <v>Займыда</v>
      </c>
      <c r="EG36" s="162" t="str">
        <f>AN36 &amp; "0"</f>
        <v>Займы0</v>
      </c>
      <c r="EV36" s="267"/>
    </row>
    <row r="37" spans="3:152" ht="11.25" hidden="1" customHeight="1">
      <c r="C37" s="44"/>
      <c r="D37" s="200"/>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197"/>
      <c r="AM37" s="203" t="s">
        <v>205</v>
      </c>
      <c r="AN37" s="195" t="s">
        <v>206</v>
      </c>
      <c r="AO37" s="211"/>
      <c r="AP37" s="211"/>
      <c r="AQ37" s="211"/>
      <c r="AR37" s="211"/>
      <c r="AS37" s="211"/>
      <c r="AT37" s="211"/>
      <c r="AU37" s="211"/>
      <c r="AV37" s="211"/>
      <c r="AW37" s="260">
        <f t="shared" si="82"/>
        <v>0</v>
      </c>
      <c r="AX37" s="260">
        <f t="shared" si="82"/>
        <v>0</v>
      </c>
      <c r="AY37" s="260">
        <f t="shared" si="82"/>
        <v>0</v>
      </c>
      <c r="AZ37" s="260">
        <f t="shared" si="82"/>
        <v>0</v>
      </c>
      <c r="BA37" s="260">
        <f t="shared" si="82"/>
        <v>0</v>
      </c>
      <c r="BB37" s="260">
        <f t="shared" si="82"/>
        <v>0</v>
      </c>
      <c r="BC37" s="260">
        <f t="shared" si="82"/>
        <v>0</v>
      </c>
      <c r="BD37" s="260">
        <f t="shared" si="82"/>
        <v>0</v>
      </c>
      <c r="BE37" s="260">
        <f t="shared" si="82"/>
        <v>0</v>
      </c>
      <c r="BF37" s="260">
        <f t="shared" si="82"/>
        <v>0</v>
      </c>
      <c r="BG37" s="260">
        <f t="shared" si="83"/>
        <v>0</v>
      </c>
      <c r="BH37" s="260">
        <f t="shared" si="83"/>
        <v>0</v>
      </c>
      <c r="BI37" s="260">
        <f t="shared" si="83"/>
        <v>0</v>
      </c>
      <c r="BJ37" s="260">
        <f t="shared" si="83"/>
        <v>0</v>
      </c>
      <c r="BK37" s="260">
        <f t="shared" si="83"/>
        <v>0</v>
      </c>
      <c r="BL37" s="260">
        <f t="shared" si="83"/>
        <v>0</v>
      </c>
      <c r="BM37" s="260">
        <f t="shared" si="83"/>
        <v>0</v>
      </c>
      <c r="BN37" s="260">
        <f t="shared" si="83"/>
        <v>0</v>
      </c>
      <c r="BO37" s="260">
        <f t="shared" si="83"/>
        <v>0</v>
      </c>
      <c r="BP37" s="260">
        <f t="shared" si="83"/>
        <v>0</v>
      </c>
      <c r="BQ37" s="260">
        <f t="shared" si="84"/>
        <v>0</v>
      </c>
      <c r="BR37" s="260">
        <f t="shared" si="84"/>
        <v>0</v>
      </c>
      <c r="BS37" s="260">
        <f t="shared" si="84"/>
        <v>0</v>
      </c>
      <c r="BT37" s="260">
        <f t="shared" si="84"/>
        <v>0</v>
      </c>
      <c r="BU37" s="260">
        <f t="shared" si="84"/>
        <v>0</v>
      </c>
      <c r="BV37" s="260">
        <f t="shared" si="84"/>
        <v>0</v>
      </c>
      <c r="BW37" s="260">
        <f t="shared" si="84"/>
        <v>0</v>
      </c>
      <c r="BX37" s="260">
        <f t="shared" si="84"/>
        <v>0</v>
      </c>
      <c r="BY37" s="260">
        <f t="shared" si="84"/>
        <v>0</v>
      </c>
      <c r="BZ37" s="260">
        <f t="shared" si="84"/>
        <v>0</v>
      </c>
      <c r="CA37" s="260">
        <f t="shared" si="85"/>
        <v>0</v>
      </c>
      <c r="CB37" s="260">
        <f t="shared" si="85"/>
        <v>0</v>
      </c>
      <c r="CC37" s="260">
        <f t="shared" si="85"/>
        <v>0</v>
      </c>
      <c r="CD37" s="260">
        <f t="shared" si="85"/>
        <v>0</v>
      </c>
      <c r="CE37" s="260">
        <f t="shared" si="85"/>
        <v>0</v>
      </c>
      <c r="CF37" s="260">
        <f t="shared" si="85"/>
        <v>0</v>
      </c>
      <c r="CG37" s="260">
        <f t="shared" si="85"/>
        <v>0</v>
      </c>
      <c r="CH37" s="260">
        <f t="shared" si="85"/>
        <v>0</v>
      </c>
      <c r="CI37" s="260">
        <f t="shared" si="85"/>
        <v>0</v>
      </c>
      <c r="CJ37" s="260">
        <f t="shared" si="85"/>
        <v>0</v>
      </c>
      <c r="CK37" s="260">
        <f t="shared" si="86"/>
        <v>0</v>
      </c>
      <c r="CL37" s="260">
        <f t="shared" si="86"/>
        <v>0</v>
      </c>
      <c r="CM37" s="260">
        <f t="shared" si="86"/>
        <v>0</v>
      </c>
      <c r="CN37" s="260">
        <f t="shared" si="86"/>
        <v>0</v>
      </c>
      <c r="CO37" s="260">
        <f t="shared" si="86"/>
        <v>0</v>
      </c>
      <c r="CP37" s="260">
        <f t="shared" si="86"/>
        <v>0</v>
      </c>
      <c r="CQ37" s="260">
        <f t="shared" si="86"/>
        <v>0</v>
      </c>
      <c r="CR37" s="260">
        <f t="shared" si="86"/>
        <v>0</v>
      </c>
      <c r="CS37" s="260">
        <f t="shared" si="86"/>
        <v>0</v>
      </c>
      <c r="CT37" s="260">
        <f t="shared" si="86"/>
        <v>0</v>
      </c>
      <c r="CU37" s="260">
        <f t="shared" si="87"/>
        <v>0</v>
      </c>
      <c r="CV37" s="260">
        <f t="shared" si="87"/>
        <v>0</v>
      </c>
      <c r="CW37" s="260">
        <f t="shared" si="87"/>
        <v>0</v>
      </c>
      <c r="CX37" s="260">
        <f t="shared" si="87"/>
        <v>0</v>
      </c>
      <c r="CY37" s="260">
        <f t="shared" si="87"/>
        <v>0</v>
      </c>
      <c r="CZ37" s="260">
        <f t="shared" si="87"/>
        <v>0</v>
      </c>
      <c r="DA37" s="260">
        <f t="shared" si="87"/>
        <v>0</v>
      </c>
      <c r="DB37" s="260">
        <f t="shared" si="87"/>
        <v>0</v>
      </c>
      <c r="DC37" s="260">
        <f t="shared" si="87"/>
        <v>0</v>
      </c>
      <c r="DD37" s="260">
        <f t="shared" si="87"/>
        <v>0</v>
      </c>
      <c r="DE37" s="260">
        <f t="shared" si="88"/>
        <v>0</v>
      </c>
      <c r="DF37" s="260">
        <f t="shared" si="88"/>
        <v>0</v>
      </c>
      <c r="DG37" s="260">
        <f t="shared" si="88"/>
        <v>0</v>
      </c>
      <c r="DH37" s="260">
        <f t="shared" si="88"/>
        <v>0</v>
      </c>
      <c r="DI37" s="260">
        <f t="shared" si="88"/>
        <v>0</v>
      </c>
      <c r="DJ37" s="260">
        <f t="shared" si="88"/>
        <v>0</v>
      </c>
      <c r="DK37" s="260">
        <f t="shared" si="88"/>
        <v>0</v>
      </c>
      <c r="DL37" s="260">
        <f t="shared" si="88"/>
        <v>0</v>
      </c>
      <c r="DM37" s="260">
        <f t="shared" si="88"/>
        <v>0</v>
      </c>
      <c r="DN37" s="260">
        <f t="shared" si="88"/>
        <v>0</v>
      </c>
      <c r="DO37" s="260">
        <f t="shared" si="89"/>
        <v>0</v>
      </c>
      <c r="DP37" s="260">
        <f t="shared" si="89"/>
        <v>0</v>
      </c>
      <c r="DQ37" s="260">
        <f t="shared" si="89"/>
        <v>0</v>
      </c>
      <c r="DR37" s="260">
        <f t="shared" si="89"/>
        <v>0</v>
      </c>
      <c r="DS37" s="260">
        <f t="shared" si="89"/>
        <v>0</v>
      </c>
      <c r="DT37" s="260">
        <f t="shared" si="89"/>
        <v>0</v>
      </c>
      <c r="DU37" s="260">
        <f t="shared" si="89"/>
        <v>0</v>
      </c>
      <c r="DV37" s="272">
        <f t="shared" si="63"/>
        <v>0</v>
      </c>
      <c r="DW37" s="46"/>
      <c r="EC37" s="163"/>
      <c r="ED37" s="162" t="str">
        <f>AN37&amp;"да"</f>
        <v>Прочие привлеченные средствада</v>
      </c>
      <c r="EG37" s="162" t="str">
        <f>AN37 &amp; "0"</f>
        <v>Прочие привлеченные средства0</v>
      </c>
      <c r="EV37" s="267"/>
    </row>
    <row r="38" spans="3:152" ht="22.5" hidden="1">
      <c r="C38" s="44"/>
      <c r="D38" s="198"/>
      <c r="E38" s="95"/>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46"/>
      <c r="AM38" s="199" t="s">
        <v>116</v>
      </c>
      <c r="AN38" s="146" t="s">
        <v>207</v>
      </c>
      <c r="AO38" s="178"/>
      <c r="AP38" s="178"/>
      <c r="AQ38" s="178"/>
      <c r="AR38" s="178"/>
      <c r="AS38" s="178"/>
      <c r="AT38" s="178"/>
      <c r="AU38" s="178"/>
      <c r="AV38" s="178"/>
      <c r="AW38" s="259">
        <f t="shared" ref="AW38:BP38" si="90">SUM(AW39:AW41)</f>
        <v>0</v>
      </c>
      <c r="AX38" s="259">
        <f t="shared" si="90"/>
        <v>0</v>
      </c>
      <c r="AY38" s="259">
        <f t="shared" si="90"/>
        <v>0</v>
      </c>
      <c r="AZ38" s="259">
        <f t="shared" si="90"/>
        <v>0</v>
      </c>
      <c r="BA38" s="259">
        <f t="shared" si="90"/>
        <v>0</v>
      </c>
      <c r="BB38" s="259">
        <f t="shared" si="90"/>
        <v>0</v>
      </c>
      <c r="BC38" s="259">
        <f t="shared" si="90"/>
        <v>0</v>
      </c>
      <c r="BD38" s="259">
        <f t="shared" si="90"/>
        <v>0</v>
      </c>
      <c r="BE38" s="259">
        <f t="shared" si="90"/>
        <v>0</v>
      </c>
      <c r="BF38" s="259">
        <f t="shared" si="90"/>
        <v>0</v>
      </c>
      <c r="BG38" s="259">
        <f t="shared" si="90"/>
        <v>0</v>
      </c>
      <c r="BH38" s="259">
        <f t="shared" si="90"/>
        <v>0</v>
      </c>
      <c r="BI38" s="259">
        <f t="shared" si="90"/>
        <v>0</v>
      </c>
      <c r="BJ38" s="259">
        <f t="shared" si="90"/>
        <v>0</v>
      </c>
      <c r="BK38" s="259">
        <f t="shared" si="90"/>
        <v>0</v>
      </c>
      <c r="BL38" s="259">
        <f t="shared" si="90"/>
        <v>0</v>
      </c>
      <c r="BM38" s="259">
        <f t="shared" si="90"/>
        <v>0</v>
      </c>
      <c r="BN38" s="259">
        <f t="shared" si="90"/>
        <v>0</v>
      </c>
      <c r="BO38" s="259">
        <f t="shared" si="90"/>
        <v>0</v>
      </c>
      <c r="BP38" s="259">
        <f t="shared" si="90"/>
        <v>0</v>
      </c>
      <c r="BQ38" s="259">
        <f t="shared" ref="BQ38:CG38" si="91">SUM(BQ39:BQ41)</f>
        <v>0</v>
      </c>
      <c r="BR38" s="259">
        <f t="shared" si="91"/>
        <v>0</v>
      </c>
      <c r="BS38" s="259">
        <f t="shared" si="91"/>
        <v>0</v>
      </c>
      <c r="BT38" s="259">
        <f t="shared" si="91"/>
        <v>0</v>
      </c>
      <c r="BU38" s="259">
        <f t="shared" si="91"/>
        <v>0</v>
      </c>
      <c r="BV38" s="259">
        <f t="shared" si="91"/>
        <v>0</v>
      </c>
      <c r="BW38" s="259">
        <f t="shared" si="91"/>
        <v>0</v>
      </c>
      <c r="BX38" s="259">
        <f t="shared" si="91"/>
        <v>0</v>
      </c>
      <c r="BY38" s="259">
        <f t="shared" si="91"/>
        <v>0</v>
      </c>
      <c r="BZ38" s="259">
        <f t="shared" si="91"/>
        <v>0</v>
      </c>
      <c r="CA38" s="259">
        <f t="shared" si="91"/>
        <v>0</v>
      </c>
      <c r="CB38" s="259">
        <f t="shared" si="91"/>
        <v>0</v>
      </c>
      <c r="CC38" s="259">
        <f t="shared" si="91"/>
        <v>0</v>
      </c>
      <c r="CD38" s="259">
        <f t="shared" si="91"/>
        <v>0</v>
      </c>
      <c r="CE38" s="259">
        <f t="shared" si="91"/>
        <v>0</v>
      </c>
      <c r="CF38" s="259">
        <f t="shared" si="91"/>
        <v>0</v>
      </c>
      <c r="CG38" s="259">
        <f t="shared" si="91"/>
        <v>0</v>
      </c>
      <c r="CH38" s="259">
        <f t="shared" ref="CH38:CX38" si="92">SUM(CH39:CH41)</f>
        <v>0</v>
      </c>
      <c r="CI38" s="259">
        <f t="shared" si="92"/>
        <v>0</v>
      </c>
      <c r="CJ38" s="259">
        <f t="shared" si="92"/>
        <v>0</v>
      </c>
      <c r="CK38" s="259">
        <f t="shared" si="92"/>
        <v>0</v>
      </c>
      <c r="CL38" s="259">
        <f t="shared" si="92"/>
        <v>0</v>
      </c>
      <c r="CM38" s="259">
        <f t="shared" si="92"/>
        <v>0</v>
      </c>
      <c r="CN38" s="259">
        <f t="shared" si="92"/>
        <v>0</v>
      </c>
      <c r="CO38" s="259">
        <f t="shared" si="92"/>
        <v>0</v>
      </c>
      <c r="CP38" s="259">
        <f t="shared" si="92"/>
        <v>0</v>
      </c>
      <c r="CQ38" s="259">
        <f t="shared" si="92"/>
        <v>0</v>
      </c>
      <c r="CR38" s="259">
        <f t="shared" si="92"/>
        <v>0</v>
      </c>
      <c r="CS38" s="259">
        <f t="shared" si="92"/>
        <v>0</v>
      </c>
      <c r="CT38" s="259">
        <f t="shared" si="92"/>
        <v>0</v>
      </c>
      <c r="CU38" s="259">
        <f t="shared" si="92"/>
        <v>0</v>
      </c>
      <c r="CV38" s="259">
        <f t="shared" si="92"/>
        <v>0</v>
      </c>
      <c r="CW38" s="259">
        <f t="shared" si="92"/>
        <v>0</v>
      </c>
      <c r="CX38" s="259">
        <f t="shared" si="92"/>
        <v>0</v>
      </c>
      <c r="CY38" s="259">
        <f t="shared" ref="CY38:DO38" si="93">SUM(CY39:CY41)</f>
        <v>0</v>
      </c>
      <c r="CZ38" s="259">
        <f t="shared" si="93"/>
        <v>0</v>
      </c>
      <c r="DA38" s="259">
        <f t="shared" si="93"/>
        <v>0</v>
      </c>
      <c r="DB38" s="259">
        <f t="shared" si="93"/>
        <v>0</v>
      </c>
      <c r="DC38" s="259">
        <f t="shared" si="93"/>
        <v>0</v>
      </c>
      <c r="DD38" s="259">
        <f t="shared" si="93"/>
        <v>0</v>
      </c>
      <c r="DE38" s="259">
        <f t="shared" si="93"/>
        <v>0</v>
      </c>
      <c r="DF38" s="259">
        <f t="shared" si="93"/>
        <v>0</v>
      </c>
      <c r="DG38" s="259">
        <f t="shared" si="93"/>
        <v>0</v>
      </c>
      <c r="DH38" s="259">
        <f t="shared" si="93"/>
        <v>0</v>
      </c>
      <c r="DI38" s="259">
        <f t="shared" si="93"/>
        <v>0</v>
      </c>
      <c r="DJ38" s="259">
        <f t="shared" si="93"/>
        <v>0</v>
      </c>
      <c r="DK38" s="259">
        <f t="shared" si="93"/>
        <v>0</v>
      </c>
      <c r="DL38" s="259">
        <f t="shared" si="93"/>
        <v>0</v>
      </c>
      <c r="DM38" s="259">
        <f t="shared" si="93"/>
        <v>0</v>
      </c>
      <c r="DN38" s="259">
        <f t="shared" si="93"/>
        <v>0</v>
      </c>
      <c r="DO38" s="259">
        <f t="shared" si="93"/>
        <v>0</v>
      </c>
      <c r="DP38" s="259">
        <f t="shared" ref="DP38:DU38" si="94">SUM(DP39:DP41)</f>
        <v>0</v>
      </c>
      <c r="DQ38" s="259">
        <f t="shared" si="94"/>
        <v>0</v>
      </c>
      <c r="DR38" s="259">
        <f t="shared" si="94"/>
        <v>0</v>
      </c>
      <c r="DS38" s="259">
        <f t="shared" si="94"/>
        <v>0</v>
      </c>
      <c r="DT38" s="259">
        <f t="shared" si="94"/>
        <v>0</v>
      </c>
      <c r="DU38" s="259">
        <f t="shared" si="94"/>
        <v>0</v>
      </c>
      <c r="DV38" s="271">
        <f t="shared" si="63"/>
        <v>0</v>
      </c>
      <c r="DW38" s="46"/>
      <c r="EC38" s="163"/>
      <c r="ED38" s="162"/>
      <c r="EG38" s="163"/>
      <c r="EV38" s="267"/>
    </row>
    <row r="39" spans="3:152" hidden="1">
      <c r="C39" s="44"/>
      <c r="D39" s="200"/>
      <c r="E39" s="95"/>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2"/>
      <c r="AM39" s="203" t="s">
        <v>149</v>
      </c>
      <c r="AN39" s="194" t="s">
        <v>208</v>
      </c>
      <c r="AO39" s="209"/>
      <c r="AP39" s="209"/>
      <c r="AQ39" s="209"/>
      <c r="AR39" s="209"/>
      <c r="AS39" s="209"/>
      <c r="AT39" s="209"/>
      <c r="AU39" s="209"/>
      <c r="AV39" s="209"/>
      <c r="AW39" s="260">
        <f t="shared" ref="AW39:BF41" si="95">SUMIF($ED$49:$ED$814,$ED39,AW$49:AW$814)</f>
        <v>0</v>
      </c>
      <c r="AX39" s="260">
        <f t="shared" si="95"/>
        <v>0</v>
      </c>
      <c r="AY39" s="260">
        <f t="shared" si="95"/>
        <v>0</v>
      </c>
      <c r="AZ39" s="260">
        <f t="shared" si="95"/>
        <v>0</v>
      </c>
      <c r="BA39" s="260">
        <f t="shared" si="95"/>
        <v>0</v>
      </c>
      <c r="BB39" s="260">
        <f t="shared" si="95"/>
        <v>0</v>
      </c>
      <c r="BC39" s="260">
        <f t="shared" si="95"/>
        <v>0</v>
      </c>
      <c r="BD39" s="260">
        <f t="shared" si="95"/>
        <v>0</v>
      </c>
      <c r="BE39" s="260">
        <f t="shared" si="95"/>
        <v>0</v>
      </c>
      <c r="BF39" s="260">
        <f t="shared" si="95"/>
        <v>0</v>
      </c>
      <c r="BG39" s="260">
        <f t="shared" ref="BG39:BP41" si="96">SUMIF($ED$49:$ED$814,$ED39,BG$49:BG$814)</f>
        <v>0</v>
      </c>
      <c r="BH39" s="260">
        <f t="shared" si="96"/>
        <v>0</v>
      </c>
      <c r="BI39" s="260">
        <f t="shared" si="96"/>
        <v>0</v>
      </c>
      <c r="BJ39" s="260">
        <f t="shared" si="96"/>
        <v>0</v>
      </c>
      <c r="BK39" s="260">
        <f t="shared" si="96"/>
        <v>0</v>
      </c>
      <c r="BL39" s="260">
        <f t="shared" si="96"/>
        <v>0</v>
      </c>
      <c r="BM39" s="260">
        <f t="shared" si="96"/>
        <v>0</v>
      </c>
      <c r="BN39" s="260">
        <f t="shared" si="96"/>
        <v>0</v>
      </c>
      <c r="BO39" s="260">
        <f t="shared" si="96"/>
        <v>0</v>
      </c>
      <c r="BP39" s="260">
        <f t="shared" si="96"/>
        <v>0</v>
      </c>
      <c r="BQ39" s="260">
        <f t="shared" ref="BQ39:BZ41" si="97">SUMIF($ED$49:$ED$814,$ED39,BQ$49:BQ$814)</f>
        <v>0</v>
      </c>
      <c r="BR39" s="260">
        <f t="shared" si="97"/>
        <v>0</v>
      </c>
      <c r="BS39" s="260">
        <f t="shared" si="97"/>
        <v>0</v>
      </c>
      <c r="BT39" s="260">
        <f t="shared" si="97"/>
        <v>0</v>
      </c>
      <c r="BU39" s="260">
        <f t="shared" si="97"/>
        <v>0</v>
      </c>
      <c r="BV39" s="260">
        <f t="shared" si="97"/>
        <v>0</v>
      </c>
      <c r="BW39" s="260">
        <f t="shared" si="97"/>
        <v>0</v>
      </c>
      <c r="BX39" s="260">
        <f t="shared" si="97"/>
        <v>0</v>
      </c>
      <c r="BY39" s="260">
        <f t="shared" si="97"/>
        <v>0</v>
      </c>
      <c r="BZ39" s="260">
        <f t="shared" si="97"/>
        <v>0</v>
      </c>
      <c r="CA39" s="260">
        <f t="shared" ref="CA39:CJ41" si="98">SUMIF($ED$49:$ED$814,$ED39,CA$49:CA$814)</f>
        <v>0</v>
      </c>
      <c r="CB39" s="260">
        <f t="shared" si="98"/>
        <v>0</v>
      </c>
      <c r="CC39" s="260">
        <f t="shared" si="98"/>
        <v>0</v>
      </c>
      <c r="CD39" s="260">
        <f t="shared" si="98"/>
        <v>0</v>
      </c>
      <c r="CE39" s="260">
        <f t="shared" si="98"/>
        <v>0</v>
      </c>
      <c r="CF39" s="260">
        <f t="shared" si="98"/>
        <v>0</v>
      </c>
      <c r="CG39" s="260">
        <f t="shared" si="98"/>
        <v>0</v>
      </c>
      <c r="CH39" s="260">
        <f t="shared" si="98"/>
        <v>0</v>
      </c>
      <c r="CI39" s="260">
        <f t="shared" si="98"/>
        <v>0</v>
      </c>
      <c r="CJ39" s="260">
        <f t="shared" si="98"/>
        <v>0</v>
      </c>
      <c r="CK39" s="260">
        <f t="shared" ref="CK39:CT41" si="99">SUMIF($ED$49:$ED$814,$ED39,CK$49:CK$814)</f>
        <v>0</v>
      </c>
      <c r="CL39" s="260">
        <f t="shared" si="99"/>
        <v>0</v>
      </c>
      <c r="CM39" s="260">
        <f t="shared" si="99"/>
        <v>0</v>
      </c>
      <c r="CN39" s="260">
        <f t="shared" si="99"/>
        <v>0</v>
      </c>
      <c r="CO39" s="260">
        <f t="shared" si="99"/>
        <v>0</v>
      </c>
      <c r="CP39" s="260">
        <f t="shared" si="99"/>
        <v>0</v>
      </c>
      <c r="CQ39" s="260">
        <f t="shared" si="99"/>
        <v>0</v>
      </c>
      <c r="CR39" s="260">
        <f t="shared" si="99"/>
        <v>0</v>
      </c>
      <c r="CS39" s="260">
        <f t="shared" si="99"/>
        <v>0</v>
      </c>
      <c r="CT39" s="260">
        <f t="shared" si="99"/>
        <v>0</v>
      </c>
      <c r="CU39" s="260">
        <f t="shared" ref="CU39:DD41" si="100">SUMIF($ED$49:$ED$814,$ED39,CU$49:CU$814)</f>
        <v>0</v>
      </c>
      <c r="CV39" s="260">
        <f t="shared" si="100"/>
        <v>0</v>
      </c>
      <c r="CW39" s="260">
        <f t="shared" si="100"/>
        <v>0</v>
      </c>
      <c r="CX39" s="260">
        <f t="shared" si="100"/>
        <v>0</v>
      </c>
      <c r="CY39" s="260">
        <f t="shared" si="100"/>
        <v>0</v>
      </c>
      <c r="CZ39" s="260">
        <f t="shared" si="100"/>
        <v>0</v>
      </c>
      <c r="DA39" s="260">
        <f t="shared" si="100"/>
        <v>0</v>
      </c>
      <c r="DB39" s="260">
        <f t="shared" si="100"/>
        <v>0</v>
      </c>
      <c r="DC39" s="260">
        <f t="shared" si="100"/>
        <v>0</v>
      </c>
      <c r="DD39" s="260">
        <f t="shared" si="100"/>
        <v>0</v>
      </c>
      <c r="DE39" s="260">
        <f t="shared" ref="DE39:DN41" si="101">SUMIF($ED$49:$ED$814,$ED39,DE$49:DE$814)</f>
        <v>0</v>
      </c>
      <c r="DF39" s="260">
        <f t="shared" si="101"/>
        <v>0</v>
      </c>
      <c r="DG39" s="260">
        <f t="shared" si="101"/>
        <v>0</v>
      </c>
      <c r="DH39" s="260">
        <f t="shared" si="101"/>
        <v>0</v>
      </c>
      <c r="DI39" s="260">
        <f t="shared" si="101"/>
        <v>0</v>
      </c>
      <c r="DJ39" s="260">
        <f t="shared" si="101"/>
        <v>0</v>
      </c>
      <c r="DK39" s="260">
        <f t="shared" si="101"/>
        <v>0</v>
      </c>
      <c r="DL39" s="260">
        <f t="shared" si="101"/>
        <v>0</v>
      </c>
      <c r="DM39" s="260">
        <f t="shared" si="101"/>
        <v>0</v>
      </c>
      <c r="DN39" s="260">
        <f t="shared" si="101"/>
        <v>0</v>
      </c>
      <c r="DO39" s="260">
        <f t="shared" ref="DO39:DU41" si="102">SUMIF($ED$49:$ED$814,$ED39,DO$49:DO$814)</f>
        <v>0</v>
      </c>
      <c r="DP39" s="260">
        <f t="shared" si="102"/>
        <v>0</v>
      </c>
      <c r="DQ39" s="260">
        <f t="shared" si="102"/>
        <v>0</v>
      </c>
      <c r="DR39" s="260">
        <f t="shared" si="102"/>
        <v>0</v>
      </c>
      <c r="DS39" s="260">
        <f t="shared" si="102"/>
        <v>0</v>
      </c>
      <c r="DT39" s="260">
        <f t="shared" si="102"/>
        <v>0</v>
      </c>
      <c r="DU39" s="260">
        <f t="shared" si="102"/>
        <v>0</v>
      </c>
      <c r="DV39" s="272">
        <f t="shared" si="63"/>
        <v>0</v>
      </c>
      <c r="DW39" s="46"/>
      <c r="EC39" s="163"/>
      <c r="ED39" s="162" t="str">
        <f>AN39&amp;"да"</f>
        <v>Федеральный бюджетда</v>
      </c>
      <c r="EG39" s="162" t="str">
        <f>AN39 &amp; "0"</f>
        <v>Федеральный бюджет0</v>
      </c>
      <c r="EV39" s="267"/>
    </row>
    <row r="40" spans="3:152" hidden="1">
      <c r="C40" s="44"/>
      <c r="D40" s="200"/>
      <c r="E40" s="95"/>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2"/>
      <c r="AM40" s="203" t="s">
        <v>150</v>
      </c>
      <c r="AN40" s="194" t="s">
        <v>209</v>
      </c>
      <c r="AO40" s="209"/>
      <c r="AP40" s="209"/>
      <c r="AQ40" s="209"/>
      <c r="AR40" s="209"/>
      <c r="AS40" s="209"/>
      <c r="AT40" s="209"/>
      <c r="AU40" s="209"/>
      <c r="AV40" s="209"/>
      <c r="AW40" s="260">
        <f t="shared" si="95"/>
        <v>0</v>
      </c>
      <c r="AX40" s="260">
        <f t="shared" si="95"/>
        <v>0</v>
      </c>
      <c r="AY40" s="260">
        <f t="shared" si="95"/>
        <v>0</v>
      </c>
      <c r="AZ40" s="260">
        <f t="shared" si="95"/>
        <v>0</v>
      </c>
      <c r="BA40" s="260">
        <f t="shared" si="95"/>
        <v>0</v>
      </c>
      <c r="BB40" s="260">
        <f t="shared" si="95"/>
        <v>0</v>
      </c>
      <c r="BC40" s="260">
        <f t="shared" si="95"/>
        <v>0</v>
      </c>
      <c r="BD40" s="260">
        <f t="shared" si="95"/>
        <v>0</v>
      </c>
      <c r="BE40" s="260">
        <f t="shared" si="95"/>
        <v>0</v>
      </c>
      <c r="BF40" s="260">
        <f t="shared" si="95"/>
        <v>0</v>
      </c>
      <c r="BG40" s="260">
        <f t="shared" si="96"/>
        <v>0</v>
      </c>
      <c r="BH40" s="260">
        <f t="shared" si="96"/>
        <v>0</v>
      </c>
      <c r="BI40" s="260">
        <f t="shared" si="96"/>
        <v>0</v>
      </c>
      <c r="BJ40" s="260">
        <f t="shared" si="96"/>
        <v>0</v>
      </c>
      <c r="BK40" s="260">
        <f t="shared" si="96"/>
        <v>0</v>
      </c>
      <c r="BL40" s="260">
        <f t="shared" si="96"/>
        <v>0</v>
      </c>
      <c r="BM40" s="260">
        <f t="shared" si="96"/>
        <v>0</v>
      </c>
      <c r="BN40" s="260">
        <f t="shared" si="96"/>
        <v>0</v>
      </c>
      <c r="BO40" s="260">
        <f t="shared" si="96"/>
        <v>0</v>
      </c>
      <c r="BP40" s="260">
        <f t="shared" si="96"/>
        <v>0</v>
      </c>
      <c r="BQ40" s="260">
        <f t="shared" si="97"/>
        <v>0</v>
      </c>
      <c r="BR40" s="260">
        <f t="shared" si="97"/>
        <v>0</v>
      </c>
      <c r="BS40" s="260">
        <f t="shared" si="97"/>
        <v>0</v>
      </c>
      <c r="BT40" s="260">
        <f t="shared" si="97"/>
        <v>0</v>
      </c>
      <c r="BU40" s="260">
        <f t="shared" si="97"/>
        <v>0</v>
      </c>
      <c r="BV40" s="260">
        <f t="shared" si="97"/>
        <v>0</v>
      </c>
      <c r="BW40" s="260">
        <f t="shared" si="97"/>
        <v>0</v>
      </c>
      <c r="BX40" s="260">
        <f t="shared" si="97"/>
        <v>0</v>
      </c>
      <c r="BY40" s="260">
        <f t="shared" si="97"/>
        <v>0</v>
      </c>
      <c r="BZ40" s="260">
        <f t="shared" si="97"/>
        <v>0</v>
      </c>
      <c r="CA40" s="260">
        <f t="shared" si="98"/>
        <v>0</v>
      </c>
      <c r="CB40" s="260">
        <f t="shared" si="98"/>
        <v>0</v>
      </c>
      <c r="CC40" s="260">
        <f t="shared" si="98"/>
        <v>0</v>
      </c>
      <c r="CD40" s="260">
        <f t="shared" si="98"/>
        <v>0</v>
      </c>
      <c r="CE40" s="260">
        <f t="shared" si="98"/>
        <v>0</v>
      </c>
      <c r="CF40" s="260">
        <f t="shared" si="98"/>
        <v>0</v>
      </c>
      <c r="CG40" s="260">
        <f t="shared" si="98"/>
        <v>0</v>
      </c>
      <c r="CH40" s="260">
        <f t="shared" si="98"/>
        <v>0</v>
      </c>
      <c r="CI40" s="260">
        <f t="shared" si="98"/>
        <v>0</v>
      </c>
      <c r="CJ40" s="260">
        <f t="shared" si="98"/>
        <v>0</v>
      </c>
      <c r="CK40" s="260">
        <f t="shared" si="99"/>
        <v>0</v>
      </c>
      <c r="CL40" s="260">
        <f t="shared" si="99"/>
        <v>0</v>
      </c>
      <c r="CM40" s="260">
        <f t="shared" si="99"/>
        <v>0</v>
      </c>
      <c r="CN40" s="260">
        <f t="shared" si="99"/>
        <v>0</v>
      </c>
      <c r="CO40" s="260">
        <f t="shared" si="99"/>
        <v>0</v>
      </c>
      <c r="CP40" s="260">
        <f t="shared" si="99"/>
        <v>0</v>
      </c>
      <c r="CQ40" s="260">
        <f t="shared" si="99"/>
        <v>0</v>
      </c>
      <c r="CR40" s="260">
        <f t="shared" si="99"/>
        <v>0</v>
      </c>
      <c r="CS40" s="260">
        <f t="shared" si="99"/>
        <v>0</v>
      </c>
      <c r="CT40" s="260">
        <f t="shared" si="99"/>
        <v>0</v>
      </c>
      <c r="CU40" s="260">
        <f t="shared" si="100"/>
        <v>0</v>
      </c>
      <c r="CV40" s="260">
        <f t="shared" si="100"/>
        <v>0</v>
      </c>
      <c r="CW40" s="260">
        <f t="shared" si="100"/>
        <v>0</v>
      </c>
      <c r="CX40" s="260">
        <f t="shared" si="100"/>
        <v>0</v>
      </c>
      <c r="CY40" s="260">
        <f t="shared" si="100"/>
        <v>0</v>
      </c>
      <c r="CZ40" s="260">
        <f t="shared" si="100"/>
        <v>0</v>
      </c>
      <c r="DA40" s="260">
        <f t="shared" si="100"/>
        <v>0</v>
      </c>
      <c r="DB40" s="260">
        <f t="shared" si="100"/>
        <v>0</v>
      </c>
      <c r="DC40" s="260">
        <f t="shared" si="100"/>
        <v>0</v>
      </c>
      <c r="DD40" s="260">
        <f t="shared" si="100"/>
        <v>0</v>
      </c>
      <c r="DE40" s="260">
        <f t="shared" si="101"/>
        <v>0</v>
      </c>
      <c r="DF40" s="260">
        <f t="shared" si="101"/>
        <v>0</v>
      </c>
      <c r="DG40" s="260">
        <f t="shared" si="101"/>
        <v>0</v>
      </c>
      <c r="DH40" s="260">
        <f t="shared" si="101"/>
        <v>0</v>
      </c>
      <c r="DI40" s="260">
        <f t="shared" si="101"/>
        <v>0</v>
      </c>
      <c r="DJ40" s="260">
        <f t="shared" si="101"/>
        <v>0</v>
      </c>
      <c r="DK40" s="260">
        <f t="shared" si="101"/>
        <v>0</v>
      </c>
      <c r="DL40" s="260">
        <f t="shared" si="101"/>
        <v>0</v>
      </c>
      <c r="DM40" s="260">
        <f t="shared" si="101"/>
        <v>0</v>
      </c>
      <c r="DN40" s="260">
        <f t="shared" si="101"/>
        <v>0</v>
      </c>
      <c r="DO40" s="260">
        <f t="shared" si="102"/>
        <v>0</v>
      </c>
      <c r="DP40" s="260">
        <f t="shared" si="102"/>
        <v>0</v>
      </c>
      <c r="DQ40" s="260">
        <f t="shared" si="102"/>
        <v>0</v>
      </c>
      <c r="DR40" s="260">
        <f t="shared" si="102"/>
        <v>0</v>
      </c>
      <c r="DS40" s="260">
        <f t="shared" si="102"/>
        <v>0</v>
      </c>
      <c r="DT40" s="260">
        <f t="shared" si="102"/>
        <v>0</v>
      </c>
      <c r="DU40" s="260">
        <f t="shared" si="102"/>
        <v>0</v>
      </c>
      <c r="DV40" s="272">
        <f t="shared" si="63"/>
        <v>0</v>
      </c>
      <c r="DW40" s="46"/>
      <c r="EC40" s="163"/>
      <c r="ED40" s="162" t="str">
        <f>AN40&amp;"да"</f>
        <v>Бюджет субъекта РФда</v>
      </c>
      <c r="EG40" s="162" t="str">
        <f>AN40 &amp; "0"</f>
        <v>Бюджет субъекта РФ0</v>
      </c>
      <c r="EV40" s="267"/>
    </row>
    <row r="41" spans="3:152" ht="11.25" hidden="1" customHeight="1">
      <c r="C41" s="44"/>
      <c r="D41" s="200"/>
      <c r="E41" s="95"/>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2"/>
      <c r="AM41" s="203" t="s">
        <v>23</v>
      </c>
      <c r="AN41" s="194" t="s">
        <v>210</v>
      </c>
      <c r="AO41" s="209"/>
      <c r="AP41" s="209"/>
      <c r="AQ41" s="209"/>
      <c r="AR41" s="209"/>
      <c r="AS41" s="209"/>
      <c r="AT41" s="209"/>
      <c r="AU41" s="209"/>
      <c r="AV41" s="209"/>
      <c r="AW41" s="260">
        <f t="shared" si="95"/>
        <v>0</v>
      </c>
      <c r="AX41" s="260">
        <f t="shared" si="95"/>
        <v>0</v>
      </c>
      <c r="AY41" s="260">
        <f t="shared" si="95"/>
        <v>0</v>
      </c>
      <c r="AZ41" s="260">
        <f t="shared" si="95"/>
        <v>0</v>
      </c>
      <c r="BA41" s="260">
        <f t="shared" si="95"/>
        <v>0</v>
      </c>
      <c r="BB41" s="260">
        <f t="shared" si="95"/>
        <v>0</v>
      </c>
      <c r="BC41" s="260">
        <f t="shared" si="95"/>
        <v>0</v>
      </c>
      <c r="BD41" s="260">
        <f t="shared" si="95"/>
        <v>0</v>
      </c>
      <c r="BE41" s="260">
        <f t="shared" si="95"/>
        <v>0</v>
      </c>
      <c r="BF41" s="260">
        <f t="shared" si="95"/>
        <v>0</v>
      </c>
      <c r="BG41" s="260">
        <f t="shared" si="96"/>
        <v>0</v>
      </c>
      <c r="BH41" s="260">
        <f t="shared" si="96"/>
        <v>0</v>
      </c>
      <c r="BI41" s="260">
        <f t="shared" si="96"/>
        <v>0</v>
      </c>
      <c r="BJ41" s="260">
        <f t="shared" si="96"/>
        <v>0</v>
      </c>
      <c r="BK41" s="260">
        <f t="shared" si="96"/>
        <v>0</v>
      </c>
      <c r="BL41" s="260">
        <f t="shared" si="96"/>
        <v>0</v>
      </c>
      <c r="BM41" s="260">
        <f t="shared" si="96"/>
        <v>0</v>
      </c>
      <c r="BN41" s="260">
        <f t="shared" si="96"/>
        <v>0</v>
      </c>
      <c r="BO41" s="260">
        <f t="shared" si="96"/>
        <v>0</v>
      </c>
      <c r="BP41" s="260">
        <f t="shared" si="96"/>
        <v>0</v>
      </c>
      <c r="BQ41" s="260">
        <f t="shared" si="97"/>
        <v>0</v>
      </c>
      <c r="BR41" s="260">
        <f t="shared" si="97"/>
        <v>0</v>
      </c>
      <c r="BS41" s="260">
        <f t="shared" si="97"/>
        <v>0</v>
      </c>
      <c r="BT41" s="260">
        <f t="shared" si="97"/>
        <v>0</v>
      </c>
      <c r="BU41" s="260">
        <f t="shared" si="97"/>
        <v>0</v>
      </c>
      <c r="BV41" s="260">
        <f t="shared" si="97"/>
        <v>0</v>
      </c>
      <c r="BW41" s="260">
        <f t="shared" si="97"/>
        <v>0</v>
      </c>
      <c r="BX41" s="260">
        <f t="shared" si="97"/>
        <v>0</v>
      </c>
      <c r="BY41" s="260">
        <f t="shared" si="97"/>
        <v>0</v>
      </c>
      <c r="BZ41" s="260">
        <f t="shared" si="97"/>
        <v>0</v>
      </c>
      <c r="CA41" s="260">
        <f t="shared" si="98"/>
        <v>0</v>
      </c>
      <c r="CB41" s="260">
        <f t="shared" si="98"/>
        <v>0</v>
      </c>
      <c r="CC41" s="260">
        <f t="shared" si="98"/>
        <v>0</v>
      </c>
      <c r="CD41" s="260">
        <f t="shared" si="98"/>
        <v>0</v>
      </c>
      <c r="CE41" s="260">
        <f t="shared" si="98"/>
        <v>0</v>
      </c>
      <c r="CF41" s="260">
        <f t="shared" si="98"/>
        <v>0</v>
      </c>
      <c r="CG41" s="260">
        <f t="shared" si="98"/>
        <v>0</v>
      </c>
      <c r="CH41" s="260">
        <f t="shared" si="98"/>
        <v>0</v>
      </c>
      <c r="CI41" s="260">
        <f t="shared" si="98"/>
        <v>0</v>
      </c>
      <c r="CJ41" s="260">
        <f t="shared" si="98"/>
        <v>0</v>
      </c>
      <c r="CK41" s="260">
        <f t="shared" si="99"/>
        <v>0</v>
      </c>
      <c r="CL41" s="260">
        <f t="shared" si="99"/>
        <v>0</v>
      </c>
      <c r="CM41" s="260">
        <f t="shared" si="99"/>
        <v>0</v>
      </c>
      <c r="CN41" s="260">
        <f t="shared" si="99"/>
        <v>0</v>
      </c>
      <c r="CO41" s="260">
        <f t="shared" si="99"/>
        <v>0</v>
      </c>
      <c r="CP41" s="260">
        <f t="shared" si="99"/>
        <v>0</v>
      </c>
      <c r="CQ41" s="260">
        <f t="shared" si="99"/>
        <v>0</v>
      </c>
      <c r="CR41" s="260">
        <f t="shared" si="99"/>
        <v>0</v>
      </c>
      <c r="CS41" s="260">
        <f t="shared" si="99"/>
        <v>0</v>
      </c>
      <c r="CT41" s="260">
        <f t="shared" si="99"/>
        <v>0</v>
      </c>
      <c r="CU41" s="260">
        <f t="shared" si="100"/>
        <v>0</v>
      </c>
      <c r="CV41" s="260">
        <f t="shared" si="100"/>
        <v>0</v>
      </c>
      <c r="CW41" s="260">
        <f t="shared" si="100"/>
        <v>0</v>
      </c>
      <c r="CX41" s="260">
        <f t="shared" si="100"/>
        <v>0</v>
      </c>
      <c r="CY41" s="260">
        <f t="shared" si="100"/>
        <v>0</v>
      </c>
      <c r="CZ41" s="260">
        <f t="shared" si="100"/>
        <v>0</v>
      </c>
      <c r="DA41" s="260">
        <f t="shared" si="100"/>
        <v>0</v>
      </c>
      <c r="DB41" s="260">
        <f t="shared" si="100"/>
        <v>0</v>
      </c>
      <c r="DC41" s="260">
        <f t="shared" si="100"/>
        <v>0</v>
      </c>
      <c r="DD41" s="260">
        <f t="shared" si="100"/>
        <v>0</v>
      </c>
      <c r="DE41" s="260">
        <f t="shared" si="101"/>
        <v>0</v>
      </c>
      <c r="DF41" s="260">
        <f t="shared" si="101"/>
        <v>0</v>
      </c>
      <c r="DG41" s="260">
        <f t="shared" si="101"/>
        <v>0</v>
      </c>
      <c r="DH41" s="260">
        <f t="shared" si="101"/>
        <v>0</v>
      </c>
      <c r="DI41" s="260">
        <f t="shared" si="101"/>
        <v>0</v>
      </c>
      <c r="DJ41" s="260">
        <f t="shared" si="101"/>
        <v>0</v>
      </c>
      <c r="DK41" s="260">
        <f t="shared" si="101"/>
        <v>0</v>
      </c>
      <c r="DL41" s="260">
        <f t="shared" si="101"/>
        <v>0</v>
      </c>
      <c r="DM41" s="260">
        <f t="shared" si="101"/>
        <v>0</v>
      </c>
      <c r="DN41" s="260">
        <f t="shared" si="101"/>
        <v>0</v>
      </c>
      <c r="DO41" s="260">
        <f t="shared" si="102"/>
        <v>0</v>
      </c>
      <c r="DP41" s="260">
        <f t="shared" si="102"/>
        <v>0</v>
      </c>
      <c r="DQ41" s="260">
        <f t="shared" si="102"/>
        <v>0</v>
      </c>
      <c r="DR41" s="260">
        <f t="shared" si="102"/>
        <v>0</v>
      </c>
      <c r="DS41" s="260">
        <f t="shared" si="102"/>
        <v>0</v>
      </c>
      <c r="DT41" s="260">
        <f t="shared" si="102"/>
        <v>0</v>
      </c>
      <c r="DU41" s="260">
        <f t="shared" si="102"/>
        <v>0</v>
      </c>
      <c r="DV41" s="272">
        <f t="shared" si="63"/>
        <v>0</v>
      </c>
      <c r="DW41" s="46"/>
      <c r="EC41" s="163"/>
      <c r="ED41" s="162" t="str">
        <f>AN41&amp;"да"</f>
        <v>Бюджет муниципального образованияда</v>
      </c>
      <c r="EG41" s="162" t="str">
        <f>AN41 &amp; "0"</f>
        <v>Бюджет муниципального образования0</v>
      </c>
      <c r="EV41" s="267"/>
    </row>
    <row r="42" spans="3:152" ht="11.25" hidden="1" customHeight="1">
      <c r="C42" s="44"/>
      <c r="D42" s="198"/>
      <c r="E42" s="95"/>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46"/>
      <c r="AM42" s="199" t="s">
        <v>117</v>
      </c>
      <c r="AN42" s="146" t="s">
        <v>211</v>
      </c>
      <c r="AO42" s="178"/>
      <c r="AP42" s="178"/>
      <c r="AQ42" s="178"/>
      <c r="AR42" s="178"/>
      <c r="AS42" s="178"/>
      <c r="AT42" s="178"/>
      <c r="AU42" s="178"/>
      <c r="AV42" s="178"/>
      <c r="AW42" s="259">
        <f t="shared" ref="AW42:BP42" si="103">SUM(AW43:AW44)</f>
        <v>0</v>
      </c>
      <c r="AX42" s="259">
        <f t="shared" si="103"/>
        <v>0</v>
      </c>
      <c r="AY42" s="259">
        <f t="shared" si="103"/>
        <v>0</v>
      </c>
      <c r="AZ42" s="259">
        <f t="shared" si="103"/>
        <v>0</v>
      </c>
      <c r="BA42" s="259">
        <f t="shared" si="103"/>
        <v>0</v>
      </c>
      <c r="BB42" s="259">
        <f t="shared" si="103"/>
        <v>0</v>
      </c>
      <c r="BC42" s="259">
        <f t="shared" si="103"/>
        <v>0</v>
      </c>
      <c r="BD42" s="259">
        <f t="shared" si="103"/>
        <v>0</v>
      </c>
      <c r="BE42" s="259">
        <f t="shared" si="103"/>
        <v>0</v>
      </c>
      <c r="BF42" s="259">
        <f t="shared" si="103"/>
        <v>0</v>
      </c>
      <c r="BG42" s="259">
        <f t="shared" si="103"/>
        <v>0</v>
      </c>
      <c r="BH42" s="259">
        <f t="shared" si="103"/>
        <v>0</v>
      </c>
      <c r="BI42" s="259">
        <f t="shared" si="103"/>
        <v>0</v>
      </c>
      <c r="BJ42" s="259">
        <f t="shared" si="103"/>
        <v>0</v>
      </c>
      <c r="BK42" s="259">
        <f t="shared" si="103"/>
        <v>0</v>
      </c>
      <c r="BL42" s="259">
        <f t="shared" si="103"/>
        <v>0</v>
      </c>
      <c r="BM42" s="259">
        <f t="shared" si="103"/>
        <v>0</v>
      </c>
      <c r="BN42" s="259">
        <f t="shared" si="103"/>
        <v>0</v>
      </c>
      <c r="BO42" s="259">
        <f t="shared" si="103"/>
        <v>0</v>
      </c>
      <c r="BP42" s="259">
        <f t="shared" si="103"/>
        <v>0</v>
      </c>
      <c r="BQ42" s="259">
        <f t="shared" ref="BQ42:CG42" si="104">SUM(BQ43:BQ44)</f>
        <v>0</v>
      </c>
      <c r="BR42" s="259">
        <f t="shared" si="104"/>
        <v>0</v>
      </c>
      <c r="BS42" s="259">
        <f t="shared" si="104"/>
        <v>0</v>
      </c>
      <c r="BT42" s="259">
        <f t="shared" si="104"/>
        <v>0</v>
      </c>
      <c r="BU42" s="259">
        <f t="shared" si="104"/>
        <v>0</v>
      </c>
      <c r="BV42" s="259">
        <f t="shared" si="104"/>
        <v>0</v>
      </c>
      <c r="BW42" s="259">
        <f t="shared" si="104"/>
        <v>0</v>
      </c>
      <c r="BX42" s="259">
        <f t="shared" si="104"/>
        <v>0</v>
      </c>
      <c r="BY42" s="259">
        <f t="shared" si="104"/>
        <v>0</v>
      </c>
      <c r="BZ42" s="259">
        <f t="shared" si="104"/>
        <v>0</v>
      </c>
      <c r="CA42" s="259">
        <f t="shared" si="104"/>
        <v>0</v>
      </c>
      <c r="CB42" s="259">
        <f t="shared" si="104"/>
        <v>0</v>
      </c>
      <c r="CC42" s="259">
        <f t="shared" si="104"/>
        <v>0</v>
      </c>
      <c r="CD42" s="259">
        <f t="shared" si="104"/>
        <v>0</v>
      </c>
      <c r="CE42" s="259">
        <f t="shared" si="104"/>
        <v>0</v>
      </c>
      <c r="CF42" s="259">
        <f t="shared" si="104"/>
        <v>0</v>
      </c>
      <c r="CG42" s="259">
        <f t="shared" si="104"/>
        <v>0</v>
      </c>
      <c r="CH42" s="259">
        <f t="shared" ref="CH42:CX42" si="105">SUM(CH43:CH44)</f>
        <v>0</v>
      </c>
      <c r="CI42" s="259">
        <f t="shared" si="105"/>
        <v>0</v>
      </c>
      <c r="CJ42" s="259">
        <f t="shared" si="105"/>
        <v>0</v>
      </c>
      <c r="CK42" s="259">
        <f t="shared" si="105"/>
        <v>0</v>
      </c>
      <c r="CL42" s="259">
        <f t="shared" si="105"/>
        <v>0</v>
      </c>
      <c r="CM42" s="259">
        <f t="shared" si="105"/>
        <v>0</v>
      </c>
      <c r="CN42" s="259">
        <f t="shared" si="105"/>
        <v>0</v>
      </c>
      <c r="CO42" s="259">
        <f t="shared" si="105"/>
        <v>0</v>
      </c>
      <c r="CP42" s="259">
        <f t="shared" si="105"/>
        <v>0</v>
      </c>
      <c r="CQ42" s="259">
        <f t="shared" si="105"/>
        <v>0</v>
      </c>
      <c r="CR42" s="259">
        <f t="shared" si="105"/>
        <v>0</v>
      </c>
      <c r="CS42" s="259">
        <f t="shared" si="105"/>
        <v>0</v>
      </c>
      <c r="CT42" s="259">
        <f t="shared" si="105"/>
        <v>0</v>
      </c>
      <c r="CU42" s="259">
        <f t="shared" si="105"/>
        <v>0</v>
      </c>
      <c r="CV42" s="259">
        <f t="shared" si="105"/>
        <v>0</v>
      </c>
      <c r="CW42" s="259">
        <f t="shared" si="105"/>
        <v>0</v>
      </c>
      <c r="CX42" s="259">
        <f t="shared" si="105"/>
        <v>0</v>
      </c>
      <c r="CY42" s="259">
        <f t="shared" ref="CY42:DO42" si="106">SUM(CY43:CY44)</f>
        <v>0</v>
      </c>
      <c r="CZ42" s="259">
        <f t="shared" si="106"/>
        <v>0</v>
      </c>
      <c r="DA42" s="259">
        <f t="shared" si="106"/>
        <v>0</v>
      </c>
      <c r="DB42" s="259">
        <f t="shared" si="106"/>
        <v>0</v>
      </c>
      <c r="DC42" s="259">
        <f t="shared" si="106"/>
        <v>0</v>
      </c>
      <c r="DD42" s="259">
        <f t="shared" si="106"/>
        <v>0</v>
      </c>
      <c r="DE42" s="259">
        <f t="shared" si="106"/>
        <v>0</v>
      </c>
      <c r="DF42" s="259">
        <f t="shared" si="106"/>
        <v>0</v>
      </c>
      <c r="DG42" s="259">
        <f t="shared" si="106"/>
        <v>0</v>
      </c>
      <c r="DH42" s="259">
        <f t="shared" si="106"/>
        <v>0</v>
      </c>
      <c r="DI42" s="259">
        <f t="shared" si="106"/>
        <v>0</v>
      </c>
      <c r="DJ42" s="259">
        <f t="shared" si="106"/>
        <v>0</v>
      </c>
      <c r="DK42" s="259">
        <f t="shared" si="106"/>
        <v>0</v>
      </c>
      <c r="DL42" s="259">
        <f t="shared" si="106"/>
        <v>0</v>
      </c>
      <c r="DM42" s="259">
        <f t="shared" si="106"/>
        <v>0</v>
      </c>
      <c r="DN42" s="259">
        <f t="shared" si="106"/>
        <v>0</v>
      </c>
      <c r="DO42" s="259">
        <f t="shared" si="106"/>
        <v>0</v>
      </c>
      <c r="DP42" s="259">
        <f t="shared" ref="DP42:DU42" si="107">SUM(DP43:DP44)</f>
        <v>0</v>
      </c>
      <c r="DQ42" s="259">
        <f t="shared" si="107"/>
        <v>0</v>
      </c>
      <c r="DR42" s="259">
        <f t="shared" si="107"/>
        <v>0</v>
      </c>
      <c r="DS42" s="259">
        <f t="shared" si="107"/>
        <v>0</v>
      </c>
      <c r="DT42" s="259">
        <f t="shared" si="107"/>
        <v>0</v>
      </c>
      <c r="DU42" s="259">
        <f t="shared" si="107"/>
        <v>0</v>
      </c>
      <c r="DV42" s="271">
        <f t="shared" si="63"/>
        <v>0</v>
      </c>
      <c r="DW42" s="46"/>
      <c r="EC42" s="163"/>
      <c r="ED42" s="162"/>
      <c r="EG42" s="163"/>
      <c r="EV42" s="267"/>
    </row>
    <row r="43" spans="3:152" hidden="1">
      <c r="C43" s="44"/>
      <c r="D43" s="200"/>
      <c r="E43" s="95"/>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2"/>
      <c r="AM43" s="203" t="s">
        <v>212</v>
      </c>
      <c r="AN43" s="194" t="s">
        <v>213</v>
      </c>
      <c r="AO43" s="209"/>
      <c r="AP43" s="209"/>
      <c r="AQ43" s="209"/>
      <c r="AR43" s="209"/>
      <c r="AS43" s="209"/>
      <c r="AT43" s="209"/>
      <c r="AU43" s="209"/>
      <c r="AV43" s="209"/>
      <c r="AW43" s="260">
        <f t="shared" ref="AW43:BF44" si="108">SUMIF($ED$49:$ED$814,$ED43,AW$49:AW$814)</f>
        <v>0</v>
      </c>
      <c r="AX43" s="260">
        <f t="shared" si="108"/>
        <v>0</v>
      </c>
      <c r="AY43" s="260">
        <f t="shared" si="108"/>
        <v>0</v>
      </c>
      <c r="AZ43" s="260">
        <f t="shared" si="108"/>
        <v>0</v>
      </c>
      <c r="BA43" s="260">
        <f t="shared" si="108"/>
        <v>0</v>
      </c>
      <c r="BB43" s="260">
        <f t="shared" si="108"/>
        <v>0</v>
      </c>
      <c r="BC43" s="260">
        <f t="shared" si="108"/>
        <v>0</v>
      </c>
      <c r="BD43" s="260">
        <f t="shared" si="108"/>
        <v>0</v>
      </c>
      <c r="BE43" s="260">
        <f t="shared" si="108"/>
        <v>0</v>
      </c>
      <c r="BF43" s="260">
        <f t="shared" si="108"/>
        <v>0</v>
      </c>
      <c r="BG43" s="260">
        <f t="shared" ref="BG43:BP44" si="109">SUMIF($ED$49:$ED$814,$ED43,BG$49:BG$814)</f>
        <v>0</v>
      </c>
      <c r="BH43" s="260">
        <f t="shared" si="109"/>
        <v>0</v>
      </c>
      <c r="BI43" s="260">
        <f t="shared" si="109"/>
        <v>0</v>
      </c>
      <c r="BJ43" s="260">
        <f t="shared" si="109"/>
        <v>0</v>
      </c>
      <c r="BK43" s="260">
        <f t="shared" si="109"/>
        <v>0</v>
      </c>
      <c r="BL43" s="260">
        <f t="shared" si="109"/>
        <v>0</v>
      </c>
      <c r="BM43" s="260">
        <f t="shared" si="109"/>
        <v>0</v>
      </c>
      <c r="BN43" s="260">
        <f t="shared" si="109"/>
        <v>0</v>
      </c>
      <c r="BO43" s="260">
        <f t="shared" si="109"/>
        <v>0</v>
      </c>
      <c r="BP43" s="260">
        <f t="shared" si="109"/>
        <v>0</v>
      </c>
      <c r="BQ43" s="260">
        <f t="shared" ref="BQ43:BZ44" si="110">SUMIF($ED$49:$ED$814,$ED43,BQ$49:BQ$814)</f>
        <v>0</v>
      </c>
      <c r="BR43" s="260">
        <f t="shared" si="110"/>
        <v>0</v>
      </c>
      <c r="BS43" s="260">
        <f t="shared" si="110"/>
        <v>0</v>
      </c>
      <c r="BT43" s="260">
        <f t="shared" si="110"/>
        <v>0</v>
      </c>
      <c r="BU43" s="260">
        <f t="shared" si="110"/>
        <v>0</v>
      </c>
      <c r="BV43" s="260">
        <f t="shared" si="110"/>
        <v>0</v>
      </c>
      <c r="BW43" s="260">
        <f t="shared" si="110"/>
        <v>0</v>
      </c>
      <c r="BX43" s="260">
        <f t="shared" si="110"/>
        <v>0</v>
      </c>
      <c r="BY43" s="260">
        <f t="shared" si="110"/>
        <v>0</v>
      </c>
      <c r="BZ43" s="260">
        <f t="shared" si="110"/>
        <v>0</v>
      </c>
      <c r="CA43" s="260">
        <f t="shared" ref="CA43:CJ44" si="111">SUMIF($ED$49:$ED$814,$ED43,CA$49:CA$814)</f>
        <v>0</v>
      </c>
      <c r="CB43" s="260">
        <f t="shared" si="111"/>
        <v>0</v>
      </c>
      <c r="CC43" s="260">
        <f t="shared" si="111"/>
        <v>0</v>
      </c>
      <c r="CD43" s="260">
        <f t="shared" si="111"/>
        <v>0</v>
      </c>
      <c r="CE43" s="260">
        <f t="shared" si="111"/>
        <v>0</v>
      </c>
      <c r="CF43" s="260">
        <f t="shared" si="111"/>
        <v>0</v>
      </c>
      <c r="CG43" s="260">
        <f t="shared" si="111"/>
        <v>0</v>
      </c>
      <c r="CH43" s="260">
        <f t="shared" si="111"/>
        <v>0</v>
      </c>
      <c r="CI43" s="260">
        <f t="shared" si="111"/>
        <v>0</v>
      </c>
      <c r="CJ43" s="260">
        <f t="shared" si="111"/>
        <v>0</v>
      </c>
      <c r="CK43" s="260">
        <f t="shared" ref="CK43:CT44" si="112">SUMIF($ED$49:$ED$814,$ED43,CK$49:CK$814)</f>
        <v>0</v>
      </c>
      <c r="CL43" s="260">
        <f t="shared" si="112"/>
        <v>0</v>
      </c>
      <c r="CM43" s="260">
        <f t="shared" si="112"/>
        <v>0</v>
      </c>
      <c r="CN43" s="260">
        <f t="shared" si="112"/>
        <v>0</v>
      </c>
      <c r="CO43" s="260">
        <f t="shared" si="112"/>
        <v>0</v>
      </c>
      <c r="CP43" s="260">
        <f t="shared" si="112"/>
        <v>0</v>
      </c>
      <c r="CQ43" s="260">
        <f t="shared" si="112"/>
        <v>0</v>
      </c>
      <c r="CR43" s="260">
        <f t="shared" si="112"/>
        <v>0</v>
      </c>
      <c r="CS43" s="260">
        <f t="shared" si="112"/>
        <v>0</v>
      </c>
      <c r="CT43" s="260">
        <f t="shared" si="112"/>
        <v>0</v>
      </c>
      <c r="CU43" s="260">
        <f t="shared" ref="CU43:DD44" si="113">SUMIF($ED$49:$ED$814,$ED43,CU$49:CU$814)</f>
        <v>0</v>
      </c>
      <c r="CV43" s="260">
        <f t="shared" si="113"/>
        <v>0</v>
      </c>
      <c r="CW43" s="260">
        <f t="shared" si="113"/>
        <v>0</v>
      </c>
      <c r="CX43" s="260">
        <f t="shared" si="113"/>
        <v>0</v>
      </c>
      <c r="CY43" s="260">
        <f t="shared" si="113"/>
        <v>0</v>
      </c>
      <c r="CZ43" s="260">
        <f t="shared" si="113"/>
        <v>0</v>
      </c>
      <c r="DA43" s="260">
        <f t="shared" si="113"/>
        <v>0</v>
      </c>
      <c r="DB43" s="260">
        <f t="shared" si="113"/>
        <v>0</v>
      </c>
      <c r="DC43" s="260">
        <f t="shared" si="113"/>
        <v>0</v>
      </c>
      <c r="DD43" s="260">
        <f t="shared" si="113"/>
        <v>0</v>
      </c>
      <c r="DE43" s="260">
        <f t="shared" ref="DE43:DN44" si="114">SUMIF($ED$49:$ED$814,$ED43,DE$49:DE$814)</f>
        <v>0</v>
      </c>
      <c r="DF43" s="260">
        <f t="shared" si="114"/>
        <v>0</v>
      </c>
      <c r="DG43" s="260">
        <f t="shared" si="114"/>
        <v>0</v>
      </c>
      <c r="DH43" s="260">
        <f t="shared" si="114"/>
        <v>0</v>
      </c>
      <c r="DI43" s="260">
        <f t="shared" si="114"/>
        <v>0</v>
      </c>
      <c r="DJ43" s="260">
        <f t="shared" si="114"/>
        <v>0</v>
      </c>
      <c r="DK43" s="260">
        <f t="shared" si="114"/>
        <v>0</v>
      </c>
      <c r="DL43" s="260">
        <f t="shared" si="114"/>
        <v>0</v>
      </c>
      <c r="DM43" s="260">
        <f t="shared" si="114"/>
        <v>0</v>
      </c>
      <c r="DN43" s="260">
        <f t="shared" si="114"/>
        <v>0</v>
      </c>
      <c r="DO43" s="260">
        <f t="shared" ref="DO43:DU44" si="115">SUMIF($ED$49:$ED$814,$ED43,DO$49:DO$814)</f>
        <v>0</v>
      </c>
      <c r="DP43" s="260">
        <f t="shared" si="115"/>
        <v>0</v>
      </c>
      <c r="DQ43" s="260">
        <f t="shared" si="115"/>
        <v>0</v>
      </c>
      <c r="DR43" s="260">
        <f t="shared" si="115"/>
        <v>0</v>
      </c>
      <c r="DS43" s="260">
        <f t="shared" si="115"/>
        <v>0</v>
      </c>
      <c r="DT43" s="260">
        <f t="shared" si="115"/>
        <v>0</v>
      </c>
      <c r="DU43" s="260">
        <f t="shared" si="115"/>
        <v>0</v>
      </c>
      <c r="DV43" s="272">
        <f t="shared" si="63"/>
        <v>0</v>
      </c>
      <c r="DW43" s="46"/>
      <c r="EC43" s="163"/>
      <c r="ED43" s="162" t="str">
        <f>AN43&amp;"да"</f>
        <v>Лизингда</v>
      </c>
      <c r="EG43" s="162" t="str">
        <f>AN43 &amp; "0"</f>
        <v>Лизинг0</v>
      </c>
      <c r="EV43" s="267"/>
    </row>
    <row r="44" spans="3:152" hidden="1">
      <c r="C44" s="44"/>
      <c r="D44" s="200"/>
      <c r="E44" s="95"/>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2"/>
      <c r="AM44" s="203" t="s">
        <v>214</v>
      </c>
      <c r="AN44" s="194" t="s">
        <v>215</v>
      </c>
      <c r="AO44" s="209"/>
      <c r="AP44" s="209"/>
      <c r="AQ44" s="209"/>
      <c r="AR44" s="209"/>
      <c r="AS44" s="209"/>
      <c r="AT44" s="209"/>
      <c r="AU44" s="209"/>
      <c r="AV44" s="209"/>
      <c r="AW44" s="260">
        <f t="shared" si="108"/>
        <v>0</v>
      </c>
      <c r="AX44" s="260">
        <f t="shared" si="108"/>
        <v>0</v>
      </c>
      <c r="AY44" s="260">
        <f t="shared" si="108"/>
        <v>0</v>
      </c>
      <c r="AZ44" s="260">
        <f t="shared" si="108"/>
        <v>0</v>
      </c>
      <c r="BA44" s="260">
        <f t="shared" si="108"/>
        <v>0</v>
      </c>
      <c r="BB44" s="260">
        <f t="shared" si="108"/>
        <v>0</v>
      </c>
      <c r="BC44" s="260">
        <f t="shared" si="108"/>
        <v>0</v>
      </c>
      <c r="BD44" s="260">
        <f t="shared" si="108"/>
        <v>0</v>
      </c>
      <c r="BE44" s="260">
        <f t="shared" si="108"/>
        <v>0</v>
      </c>
      <c r="BF44" s="260">
        <f t="shared" si="108"/>
        <v>0</v>
      </c>
      <c r="BG44" s="260">
        <f t="shared" si="109"/>
        <v>0</v>
      </c>
      <c r="BH44" s="260">
        <f t="shared" si="109"/>
        <v>0</v>
      </c>
      <c r="BI44" s="260">
        <f t="shared" si="109"/>
        <v>0</v>
      </c>
      <c r="BJ44" s="260">
        <f t="shared" si="109"/>
        <v>0</v>
      </c>
      <c r="BK44" s="260">
        <f t="shared" si="109"/>
        <v>0</v>
      </c>
      <c r="BL44" s="260">
        <f t="shared" si="109"/>
        <v>0</v>
      </c>
      <c r="BM44" s="260">
        <f t="shared" si="109"/>
        <v>0</v>
      </c>
      <c r="BN44" s="260">
        <f t="shared" si="109"/>
        <v>0</v>
      </c>
      <c r="BO44" s="260">
        <f t="shared" si="109"/>
        <v>0</v>
      </c>
      <c r="BP44" s="260">
        <f t="shared" si="109"/>
        <v>0</v>
      </c>
      <c r="BQ44" s="260">
        <f t="shared" si="110"/>
        <v>0</v>
      </c>
      <c r="BR44" s="260">
        <f t="shared" si="110"/>
        <v>0</v>
      </c>
      <c r="BS44" s="260">
        <f t="shared" si="110"/>
        <v>0</v>
      </c>
      <c r="BT44" s="260">
        <f t="shared" si="110"/>
        <v>0</v>
      </c>
      <c r="BU44" s="260">
        <f t="shared" si="110"/>
        <v>0</v>
      </c>
      <c r="BV44" s="260">
        <f t="shared" si="110"/>
        <v>0</v>
      </c>
      <c r="BW44" s="260">
        <f t="shared" si="110"/>
        <v>0</v>
      </c>
      <c r="BX44" s="260">
        <f t="shared" si="110"/>
        <v>0</v>
      </c>
      <c r="BY44" s="260">
        <f t="shared" si="110"/>
        <v>0</v>
      </c>
      <c r="BZ44" s="260">
        <f t="shared" si="110"/>
        <v>0</v>
      </c>
      <c r="CA44" s="260">
        <f t="shared" si="111"/>
        <v>0</v>
      </c>
      <c r="CB44" s="260">
        <f t="shared" si="111"/>
        <v>0</v>
      </c>
      <c r="CC44" s="260">
        <f t="shared" si="111"/>
        <v>0</v>
      </c>
      <c r="CD44" s="260">
        <f t="shared" si="111"/>
        <v>0</v>
      </c>
      <c r="CE44" s="260">
        <f t="shared" si="111"/>
        <v>0</v>
      </c>
      <c r="CF44" s="260">
        <f t="shared" si="111"/>
        <v>0</v>
      </c>
      <c r="CG44" s="260">
        <f t="shared" si="111"/>
        <v>0</v>
      </c>
      <c r="CH44" s="260">
        <f t="shared" si="111"/>
        <v>0</v>
      </c>
      <c r="CI44" s="260">
        <f t="shared" si="111"/>
        <v>0</v>
      </c>
      <c r="CJ44" s="260">
        <f t="shared" si="111"/>
        <v>0</v>
      </c>
      <c r="CK44" s="260">
        <f t="shared" si="112"/>
        <v>0</v>
      </c>
      <c r="CL44" s="260">
        <f t="shared" si="112"/>
        <v>0</v>
      </c>
      <c r="CM44" s="260">
        <f t="shared" si="112"/>
        <v>0</v>
      </c>
      <c r="CN44" s="260">
        <f t="shared" si="112"/>
        <v>0</v>
      </c>
      <c r="CO44" s="260">
        <f t="shared" si="112"/>
        <v>0</v>
      </c>
      <c r="CP44" s="260">
        <f t="shared" si="112"/>
        <v>0</v>
      </c>
      <c r="CQ44" s="260">
        <f t="shared" si="112"/>
        <v>0</v>
      </c>
      <c r="CR44" s="260">
        <f t="shared" si="112"/>
        <v>0</v>
      </c>
      <c r="CS44" s="260">
        <f t="shared" si="112"/>
        <v>0</v>
      </c>
      <c r="CT44" s="260">
        <f t="shared" si="112"/>
        <v>0</v>
      </c>
      <c r="CU44" s="260">
        <f t="shared" si="113"/>
        <v>0</v>
      </c>
      <c r="CV44" s="260">
        <f t="shared" si="113"/>
        <v>0</v>
      </c>
      <c r="CW44" s="260">
        <f t="shared" si="113"/>
        <v>0</v>
      </c>
      <c r="CX44" s="260">
        <f t="shared" si="113"/>
        <v>0</v>
      </c>
      <c r="CY44" s="260">
        <f t="shared" si="113"/>
        <v>0</v>
      </c>
      <c r="CZ44" s="260">
        <f t="shared" si="113"/>
        <v>0</v>
      </c>
      <c r="DA44" s="260">
        <f t="shared" si="113"/>
        <v>0</v>
      </c>
      <c r="DB44" s="260">
        <f t="shared" si="113"/>
        <v>0</v>
      </c>
      <c r="DC44" s="260">
        <f t="shared" si="113"/>
        <v>0</v>
      </c>
      <c r="DD44" s="260">
        <f t="shared" si="113"/>
        <v>0</v>
      </c>
      <c r="DE44" s="260">
        <f t="shared" si="114"/>
        <v>0</v>
      </c>
      <c r="DF44" s="260">
        <f t="shared" si="114"/>
        <v>0</v>
      </c>
      <c r="DG44" s="260">
        <f t="shared" si="114"/>
        <v>0</v>
      </c>
      <c r="DH44" s="260">
        <f t="shared" si="114"/>
        <v>0</v>
      </c>
      <c r="DI44" s="260">
        <f t="shared" si="114"/>
        <v>0</v>
      </c>
      <c r="DJ44" s="260">
        <f t="shared" si="114"/>
        <v>0</v>
      </c>
      <c r="DK44" s="260">
        <f t="shared" si="114"/>
        <v>0</v>
      </c>
      <c r="DL44" s="260">
        <f t="shared" si="114"/>
        <v>0</v>
      </c>
      <c r="DM44" s="260">
        <f t="shared" si="114"/>
        <v>0</v>
      </c>
      <c r="DN44" s="260">
        <f t="shared" si="114"/>
        <v>0</v>
      </c>
      <c r="DO44" s="260">
        <f t="shared" si="115"/>
        <v>0</v>
      </c>
      <c r="DP44" s="260">
        <f t="shared" si="115"/>
        <v>0</v>
      </c>
      <c r="DQ44" s="260">
        <f t="shared" si="115"/>
        <v>0</v>
      </c>
      <c r="DR44" s="260">
        <f t="shared" si="115"/>
        <v>0</v>
      </c>
      <c r="DS44" s="260">
        <f t="shared" si="115"/>
        <v>0</v>
      </c>
      <c r="DT44" s="260">
        <f t="shared" si="115"/>
        <v>0</v>
      </c>
      <c r="DU44" s="260">
        <f t="shared" si="115"/>
        <v>0</v>
      </c>
      <c r="DV44" s="272">
        <f t="shared" si="63"/>
        <v>0</v>
      </c>
      <c r="DW44" s="46"/>
      <c r="EC44" s="163"/>
      <c r="ED44" s="162" t="str">
        <f>AN44&amp;"да"</f>
        <v>Прочиеда</v>
      </c>
      <c r="EG44" s="162" t="str">
        <f>AN44 &amp; "0"</f>
        <v>Прочие0</v>
      </c>
      <c r="EV44" s="267"/>
    </row>
    <row r="45" spans="3:152" ht="15" customHeight="1">
      <c r="C45" s="44"/>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46"/>
      <c r="DW45" s="46"/>
      <c r="DX45" s="46"/>
      <c r="DY45" s="46"/>
      <c r="DZ45" s="46"/>
      <c r="EA45" s="46"/>
    </row>
    <row r="46" spans="3:152" ht="15" customHeight="1">
      <c r="C46" s="44"/>
      <c r="D46" s="50"/>
      <c r="E46" s="91"/>
      <c r="F46" s="91"/>
      <c r="G46" s="9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93"/>
    </row>
    <row r="47" spans="3:152" ht="20.25" customHeight="1">
      <c r="C47" s="44"/>
      <c r="D47" s="417" t="s">
        <v>33</v>
      </c>
      <c r="E47" s="417" t="s">
        <v>190</v>
      </c>
      <c r="F47" s="417" t="s">
        <v>191</v>
      </c>
      <c r="G47" s="416" t="s">
        <v>397</v>
      </c>
      <c r="H47" s="414" t="s">
        <v>160</v>
      </c>
      <c r="I47" s="410" t="s">
        <v>264</v>
      </c>
      <c r="J47" s="423"/>
      <c r="K47" s="423"/>
      <c r="L47" s="423"/>
      <c r="M47" s="423"/>
      <c r="N47" s="414" t="s">
        <v>229</v>
      </c>
      <c r="O47" s="410" t="s">
        <v>238</v>
      </c>
      <c r="P47" s="410" t="s">
        <v>281</v>
      </c>
      <c r="Q47" s="423"/>
      <c r="R47" s="414" t="s">
        <v>239</v>
      </c>
      <c r="S47" s="420"/>
      <c r="T47" s="410" t="s">
        <v>413</v>
      </c>
      <c r="U47" s="154"/>
      <c r="V47" s="421" t="s">
        <v>265</v>
      </c>
      <c r="W47" s="410" t="s">
        <v>249</v>
      </c>
      <c r="X47" s="410" t="s">
        <v>258</v>
      </c>
      <c r="Y47" s="410" t="s">
        <v>259</v>
      </c>
      <c r="Z47" s="410" t="s">
        <v>260</v>
      </c>
      <c r="AA47" s="423"/>
      <c r="AB47" s="423"/>
      <c r="AC47" s="423"/>
      <c r="AD47" s="423"/>
      <c r="AE47" s="423"/>
      <c r="AF47" s="423"/>
      <c r="AG47" s="410" t="s">
        <v>264</v>
      </c>
      <c r="AH47" s="423"/>
      <c r="AI47" s="423"/>
      <c r="AJ47" s="423"/>
      <c r="AK47" s="423"/>
      <c r="AL47" s="154"/>
      <c r="AM47" s="421" t="s">
        <v>266</v>
      </c>
      <c r="AN47" s="414" t="s">
        <v>158</v>
      </c>
      <c r="AO47" s="410" t="s">
        <v>309</v>
      </c>
      <c r="AP47" s="410" t="s">
        <v>310</v>
      </c>
      <c r="AQ47" s="410" t="s">
        <v>311</v>
      </c>
      <c r="AR47" s="410" t="s">
        <v>312</v>
      </c>
      <c r="AS47" s="410" t="s">
        <v>313</v>
      </c>
      <c r="AT47" s="410" t="s">
        <v>314</v>
      </c>
      <c r="AU47" s="410" t="s">
        <v>315</v>
      </c>
      <c r="AV47" s="410" t="s">
        <v>316</v>
      </c>
      <c r="AW47" s="410" t="s">
        <v>278</v>
      </c>
      <c r="AX47" s="410" t="str">
        <f>"Факт за прошлые периоды по 31.12." &amp; god -1</f>
        <v>Факт за прошлые периоды по 31.12.2021</v>
      </c>
      <c r="AY47" s="410" t="str">
        <f>"Утверждено на "&amp;Титульный!$F$9&amp;" год ¹"</f>
        <v>Утверждено на 2022 год ¹</v>
      </c>
      <c r="AZ47" s="410" t="str">
        <f>"Всего факт за I квартал " &amp; god &amp; " года"</f>
        <v>Всего факт за I квартал 2022 года</v>
      </c>
      <c r="BA47" s="410" t="str">
        <f>"Всего факт за I полугодие " &amp; god &amp; " года"</f>
        <v>Всего факт за I полугодие 2022 года</v>
      </c>
      <c r="BB47" s="410" t="str">
        <f>"Всего факт за 9 месяцев " &amp; god &amp; " года"</f>
        <v>Всего факт за 9 месяцев 2022 года</v>
      </c>
      <c r="BC47" s="410" t="str">
        <f>"Всего факт за год " &amp; god &amp; " года"</f>
        <v>Всего факт за год 2022 года</v>
      </c>
      <c r="BD47" s="410" t="str">
        <f>"Осталось профинансировать всего по ИП по результатам отчетного периода за год " &amp; god &amp; " года ³"</f>
        <v>Осталось профинансировать всего по ИП по результатам отчетного периода за год 2022 года ³</v>
      </c>
      <c r="BE47" s="410" t="str">
        <f>"Всего факт за " &amp; BE5 &amp; " " &amp; god &amp; " года ²³"</f>
        <v>Всего факт за I квартал 2022 года ²³</v>
      </c>
      <c r="BF47" s="412" t="str">
        <f>"Освоено (согласно актам выполненных работ) за " &amp; BE5 &amp; " " &amp; god &amp; " года (в соответствии с запланированными по ИП мероприятиями)²³"</f>
        <v>Освоено (согласно актам выполненных работ) за I квартал 2022 года (в соответствии с запланированными по ИП мероприятиями)²³</v>
      </c>
      <c r="BG47" s="412" t="str">
        <f>"Освоено (согласно актам выполненных работ)  за " &amp; BE5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предущие периоды реализации ИП (если мероприятие не было предусмотрено в плане 2022 года)</v>
      </c>
      <c r="BH47" s="412" t="str">
        <f>"Освоено (согласно актам выполненных работ) за " &amp; BE5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 квартал 2022 года за будущие периоды реализации ИП (если мероприятие не было предусмотрено в плане 2022 года)</v>
      </c>
      <c r="BI47" s="410" t="str">
        <f>"Всего факт за " &amp; BI6 &amp; " " &amp; god &amp; " года ²³"</f>
        <v>Всего факт за Январь 2022 года ²³</v>
      </c>
      <c r="BJ47" s="412" t="str">
        <f>"Освоено (согласно актам выполненных работ) за " &amp; BI6 &amp; " " &amp; god &amp; " года (в соответствии с запланированными по ИП мероприятиями)²³"</f>
        <v>Освоено (согласно актам выполненных работ) за Январь 2022 года (в соответствии с запланированными по ИП мероприятиями)²³</v>
      </c>
      <c r="BK47" s="412" t="str">
        <f>"Освоено (согласно актам выполненных работ)  за " &amp; BI6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Январь 2022 года за предущие периоды реализации ИП (если мероприятие не было предусмотрено в плане 2022 года)</v>
      </c>
      <c r="BL47" s="412" t="str">
        <f>"Освоено (согласно актам выполненных работ) за " &amp; BI6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Январь 2022 года за будущие периоды реализации ИП (если мероприятие не было предусмотрено в плане 2022 года)</v>
      </c>
      <c r="BM47" s="410" t="str">
        <f>"Всего факт за " &amp; BM6 &amp; " " &amp; god &amp; " года ²³"</f>
        <v>Всего факт за Февраль 2022 года ²³</v>
      </c>
      <c r="BN47" s="412" t="str">
        <f>"Освоено (согласно актам выполненных работ) за " &amp; BM6 &amp; " " &amp; god &amp; " года (в соответствии с запланированными по ИП мероприятиями)²³"</f>
        <v>Освоено (согласно актам выполненных работ) за Февраль 2022 года (в соответствии с запланированными по ИП мероприятиями)²³</v>
      </c>
      <c r="BO47" s="412" t="str">
        <f>"Освоено (согласно актам выполненных работ)  за " &amp; BM6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предущие периоды реализации ИП (если мероприятие не было предусмотрено в плане 2022 года)</v>
      </c>
      <c r="BP47" s="412" t="str">
        <f>"Освоено (согласно актам выполненных работ) за " &amp; BM6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Февраль 2022 года за будущие периоды реализации ИП (если мероприятие не было предусмотрено в плане 2022 года)</v>
      </c>
      <c r="BQ47" s="410" t="str">
        <f>"Всего факт за " &amp; BQ6 &amp; " " &amp; god &amp; " года ²³"</f>
        <v>Всего факт за Март 2022 года ²³</v>
      </c>
      <c r="BR47" s="412" t="str">
        <f>"Освоено (согласно актам выполненных работ) за " &amp; BQ6 &amp; " " &amp; god &amp; " года (в соответствии с запланированными по ИП мероприятиями)²³"</f>
        <v>Освоено (согласно актам выполненных работ) за Март 2022 года (в соответствии с запланированными по ИП мероприятиями)²³</v>
      </c>
      <c r="BS47" s="412" t="str">
        <f>"Освоено (согласно актам выполненных работ)  за " &amp; BQ6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Март 2022 года за предущие периоды реализации ИП (если мероприятие не было предусмотрено в плане 2022 года)</v>
      </c>
      <c r="BT47" s="412" t="str">
        <f>"Освоено (согласно актам выполненных работ) за " &amp; BQ6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Март 2022 года за будущие периоды реализации ИП (если мероприятие не было предусмотрено в плане 2022 года)</v>
      </c>
      <c r="BU47" s="410" t="s">
        <v>374</v>
      </c>
      <c r="BV47" s="410" t="str">
        <f>"Всего факт за " &amp; BV5 &amp; " " &amp; god &amp; " года ²³"</f>
        <v>Всего факт за I полугодие 2022 года ²³</v>
      </c>
      <c r="BW47" s="412" t="str">
        <f>"Освоено (согласно актам выполненных работ) за " &amp; BV5 &amp; " " &amp; god &amp; " года (в соответствии с запланированными по ИП мероприятиями)²³"</f>
        <v>Освоено (согласно актам выполненных работ) за I полугодие 2022 года (в соответствии с запланированными по ИП мероприятиями)²³</v>
      </c>
      <c r="BX47" s="412" t="str">
        <f>"Освоено (согласно актам выполненных работ)  за " &amp; BV5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I полугодие 2022 года за предущие периоды реализации ИП (если мероприятие не было предусмотрено в плане 2022 года)</v>
      </c>
      <c r="BY47" s="412" t="str">
        <f>"Освоено (согласно актам выполненных работ) за " &amp; BV5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I полугодие 2022 года за будущие периоды реализации ИП (если мероприятие не было предусмотрено в плане 2022 года)</v>
      </c>
      <c r="BZ47" s="410" t="str">
        <f>"Всего факт за " &amp; BZ6 &amp; " " &amp; god &amp; " года ²³"</f>
        <v>Всего факт за Апрель 2022 года ²³</v>
      </c>
      <c r="CA47" s="412" t="str">
        <f>"Освоено (согласно актам выполненных работ) за " &amp; BZ6 &amp; " " &amp; god &amp; " года (в соответствии с запланированными по ИП мероприятиями)²³"</f>
        <v>Освоено (согласно актам выполненных работ) за Апрель 2022 года (в соответствии с запланированными по ИП мероприятиями)²³</v>
      </c>
      <c r="CB47" s="412" t="str">
        <f>"Освоено (согласно актам выполненных работ)  за " &amp; BZ6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Апрель 2022 года за предущие периоды реализации ИП (если мероприятие не было предусмотрено в плане 2022 года)</v>
      </c>
      <c r="CC47" s="412" t="str">
        <f>"Освоено (согласно актам выполненных работ) за " &amp; BZ6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Апрель 2022 года за будущие периоды реализации ИП (если мероприятие не было предусмотрено в плане 2022 года)</v>
      </c>
      <c r="CD47" s="410" t="str">
        <f>"Всего факт за " &amp; CD6 &amp; " " &amp; god &amp; " года ²³"</f>
        <v>Всего факт за Май 2022 года ²³</v>
      </c>
      <c r="CE47" s="412" t="str">
        <f>"Освоено (согласно актам выполненных работ) за " &amp; CD6 &amp; " " &amp; god &amp; " года (в соответствии с запланированными по ИП мероприятиями)²³"</f>
        <v>Освоено (согласно актам выполненных работ) за Май 2022 года (в соответствии с запланированными по ИП мероприятиями)²³</v>
      </c>
      <c r="CF47" s="412" t="str">
        <f>"Освоено (согласно актам выполненных работ)  за " &amp; CD6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Май 2022 года за предущие периоды реализации ИП (если мероприятие не было предусмотрено в плане 2022 года)</v>
      </c>
      <c r="CG47" s="412" t="str">
        <f>"Освоено (согласно актам выполненных работ) за " &amp; CD6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Май 2022 года за будущие периоды реализации ИП (если мероприятие не было предусмотрено в плане 2022 года)</v>
      </c>
      <c r="CH47" s="410" t="str">
        <f>"Всего факт за " &amp; CH6 &amp; " " &amp; god &amp; " года ²³"</f>
        <v>Всего факт за Июнь 2022 года ²³</v>
      </c>
      <c r="CI47" s="412" t="str">
        <f>"Освоено (согласно актам выполненных работ) за " &amp; CH6 &amp; " " &amp; god &amp; " года (в соответствии с запланированными по ИП мероприятиями)²³"</f>
        <v>Освоено (согласно актам выполненных работ) за Июнь 2022 года (в соответствии с запланированными по ИП мероприятиями)²³</v>
      </c>
      <c r="CJ47" s="412" t="str">
        <f>"Освоено (согласно актам выполненных работ)  за " &amp; CH6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Июнь 2022 года за предущие периоды реализации ИП (если мероприятие не было предусмотрено в плане 2022 года)</v>
      </c>
      <c r="CK47" s="412" t="str">
        <f>"Освоено (согласно актам выполненных работ) за " &amp; CH6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Июнь 2022 года за будущие периоды реализации ИП (если мероприятие не было предусмотрено в плане 2022 года)</v>
      </c>
      <c r="CL47" s="410" t="s">
        <v>374</v>
      </c>
      <c r="CM47" s="410" t="str">
        <f>"Всего факт за " &amp; CM5 &amp; " " &amp; god &amp; " года ²³"</f>
        <v>Всего факт за 9 месяцев 2022 года ²³</v>
      </c>
      <c r="CN47" s="412" t="str">
        <f>"Освоено (согласно актам выполненных работ) за " &amp; CM5 &amp; " " &amp; god &amp; " года (в соответствии с запланированными по ИП мероприятиями)²³"</f>
        <v>Освоено (согласно актам выполненных работ) за 9 месяцев 2022 года (в соответствии с запланированными по ИП мероприятиями)²³</v>
      </c>
      <c r="CO47" s="412" t="str">
        <f>"Освоено (согласно актам выполненных работ)  за " &amp; CM5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9 месяцев 2022 года за предущие периоды реализации ИП (если мероприятие не было предусмотрено в плане 2022 года)</v>
      </c>
      <c r="CP47" s="412" t="str">
        <f>"Освоено (согласно актам выполненных работ) за " &amp; CM5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9 месяцев 2022 года за будущие периоды реализации ИП (если мероприятие не было предусмотрено в плане 2022 года)</v>
      </c>
      <c r="CQ47" s="410" t="str">
        <f>"Всего факт за " &amp; CQ6 &amp; " " &amp; god &amp; " года ²³"</f>
        <v>Всего факт за Июль 2022 года ²³</v>
      </c>
      <c r="CR47" s="412" t="str">
        <f>"Освоено (согласно актам выполненных работ) за " &amp; CQ6 &amp; " " &amp; god &amp; " года (в соответствии с запланированными по ИП мероприятиями)²³"</f>
        <v>Освоено (согласно актам выполненных работ) за Июль 2022 года (в соответствии с запланированными по ИП мероприятиями)²³</v>
      </c>
      <c r="CS47" s="412" t="str">
        <f>"Освоено (согласно актам выполненных работ)  за " &amp; CQ6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Июль 2022 года за предущие периоды реализации ИП (если мероприятие не было предусмотрено в плане 2022 года)</v>
      </c>
      <c r="CT47" s="412" t="str">
        <f>"Освоено (согласно актам выполненных работ) за " &amp; CQ6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Июль 2022 года за будущие периоды реализации ИП (если мероприятие не было предусмотрено в плане 2022 года)</v>
      </c>
      <c r="CU47" s="410" t="str">
        <f>"Всего факт за " &amp; CU6 &amp; " " &amp; god &amp; " года ²³"</f>
        <v>Всего факт за Август 2022 года ²³</v>
      </c>
      <c r="CV47" s="412" t="str">
        <f>"Освоено (согласно актам выполненных работ) за " &amp; CU6 &amp; " " &amp; god &amp; " года (в соответствии с запланированными по ИП мероприятиями)²³"</f>
        <v>Освоено (согласно актам выполненных работ) за Август 2022 года (в соответствии с запланированными по ИП мероприятиями)²³</v>
      </c>
      <c r="CW47" s="412" t="str">
        <f>"Освоено (согласно актам выполненных работ)  за " &amp; CU6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Август 2022 года за предущие периоды реализации ИП (если мероприятие не было предусмотрено в плане 2022 года)</v>
      </c>
      <c r="CX47" s="412" t="str">
        <f>"Освоено (согласно актам выполненных работ) за " &amp; CU6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Август 2022 года за будущие периоды реализации ИП (если мероприятие не было предусмотрено в плане 2022 года)</v>
      </c>
      <c r="CY47" s="410" t="str">
        <f>"Всего факт за " &amp; CY6 &amp; " " &amp; god &amp; " года ²³"</f>
        <v>Всего факт за Сентябрь 2022 года ²³</v>
      </c>
      <c r="CZ47" s="412" t="str">
        <f>"Освоено (согласно актам выполненных работ) за " &amp; CY6 &amp; " " &amp; god &amp; " года (в соответствии с запланированными по ИП мероприятиями)²³"</f>
        <v>Освоено (согласно актам выполненных работ) за Сентябрь 2022 года (в соответствии с запланированными по ИП мероприятиями)²³</v>
      </c>
      <c r="DA47" s="412" t="str">
        <f>"Освоено (согласно актам выполненных работ)  за " &amp; CY6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предущие периоды реализации ИП (если мероприятие не было предусмотрено в плане 2022 года)</v>
      </c>
      <c r="DB47" s="412" t="str">
        <f>"Освоено (согласно актам выполненных работ) за " &amp; CY6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Сентябрь 2022 года за будущие периоды реализации ИП (если мероприятие не было предусмотрено в плане 2022 года)</v>
      </c>
      <c r="DC47" s="410" t="s">
        <v>374</v>
      </c>
      <c r="DD47" s="410" t="str">
        <f>"Всего факт за " &amp; DD5 &amp; " " &amp; god &amp; " года ²³"</f>
        <v>Всего факт за год 2022 года ²³</v>
      </c>
      <c r="DE47" s="412" t="str">
        <f>"Освоено (согласно актам выполненных работ) за " &amp; DD5 &amp; " " &amp; god &amp; " года (в соответствии с запланированными по ИП мероприятиями)²³"</f>
        <v>Освоено (согласно актам выполненных работ) за год 2022 года (в соответствии с запланированными по ИП мероприятиями)²³</v>
      </c>
      <c r="DF47" s="412" t="str">
        <f>"Освоено (согласно актам выполненных работ)  за " &amp; DD5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год 2022 года за предущие периоды реализации ИП (если мероприятие не было предусмотрено в плане 2022 года)</v>
      </c>
      <c r="DG47" s="412" t="str">
        <f>"Освоено (согласно актам выполненных работ) за " &amp; DD5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год 2022 года за будущие периоды реализации ИП (если мероприятие не было предусмотрено в плане 2022 года)</v>
      </c>
      <c r="DH47" s="410" t="str">
        <f>"Всего факт за " &amp; DH6 &amp; " " &amp; god &amp; " года ²³"</f>
        <v>Всего факт за Октябрь 2022 года ²³</v>
      </c>
      <c r="DI47" s="412" t="str">
        <f>"Освоено (согласно актам выполненных работ) за " &amp; DH6 &amp; " " &amp; god &amp; " года (в соответствии с запланированными по ИП мероприятиями)²³"</f>
        <v>Освоено (согласно актам выполненных работ) за Октябрь 2022 года (в соответствии с запланированными по ИП мероприятиями)²³</v>
      </c>
      <c r="DJ47" s="412" t="str">
        <f>"Освоено (согласно актам выполненных работ)  за " &amp; DH6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предущие периоды реализации ИП (если мероприятие не было предусмотрено в плане 2022 года)</v>
      </c>
      <c r="DK47" s="412" t="str">
        <f>"Освоено (согласно актам выполненных работ) за " &amp; DH6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Октябрь 2022 года за будущие периоды реализации ИП (если мероприятие не было предусмотрено в плане 2022 года)</v>
      </c>
      <c r="DL47" s="410" t="str">
        <f>"Всего факт за " &amp; DL6 &amp; " " &amp; god &amp; " года ²³"</f>
        <v>Всего факт за Ноябрь 2022 года ²³</v>
      </c>
      <c r="DM47" s="412" t="str">
        <f>"Освоено (согласно актам выполненных работ) за " &amp; DL6 &amp; " " &amp; god &amp; " года (в соответствии с запланированными по ИП мероприятиями)²³"</f>
        <v>Освоено (согласно актам выполненных работ) за Ноябрь 2022 года (в соответствии с запланированными по ИП мероприятиями)²³</v>
      </c>
      <c r="DN47" s="412" t="str">
        <f>"Освоено (согласно актам выполненных работ)  за " &amp; DL6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Ноябрь 2022 года за предущие периоды реализации ИП (если мероприятие не было предусмотрено в плане 2022 года)</v>
      </c>
      <c r="DO47" s="412" t="str">
        <f>"Освоено (согласно актам выполненных работ) за " &amp; DL6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Ноябрь 2022 года за будущие периоды реализации ИП (если мероприятие не было предусмотрено в плане 2022 года)</v>
      </c>
      <c r="DP47" s="410" t="str">
        <f>"Всего факт за " &amp; DP6 &amp; " " &amp; god &amp; " года ²³"</f>
        <v>Всего факт за Декабрь 2022 года ²³</v>
      </c>
      <c r="DQ47" s="412" t="str">
        <f>"Освоено (согласно актам выполненных работ) за " &amp; DP6 &amp; " " &amp; god &amp; " года (в соответствии с запланированными по ИП мероприятиями)²³"</f>
        <v>Освоено (согласно актам выполненных работ) за Декабрь 2022 года (в соответствии с запланированными по ИП мероприятиями)²³</v>
      </c>
      <c r="DR47" s="412" t="str">
        <f>"Освоено (согласно актам выполненных работ)  за " &amp; DP6 &amp; " " &amp; god &amp; " года за предущие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предущие периоды реализации ИП (если мероприятие не было предусмотрено в плане 2022 года)</v>
      </c>
      <c r="DS47" s="412" t="str">
        <f>"Освоено (согласно актам выполненных работ) за " &amp; DP6 &amp; " " &amp; god &amp; " года за будущие периоды реализации ИП (если мероприятие не было предусмотрено в плане " &amp; god &amp; " года)"</f>
        <v>Освоено (согласно актам выполненных работ) за Декабрь 2022 года за будущие периоды реализации ИП (если мероприятие не было предусмотрено в плане 2022 года)</v>
      </c>
      <c r="DT47" s="410" t="s">
        <v>374</v>
      </c>
      <c r="DU47" s="410" t="s">
        <v>288</v>
      </c>
      <c r="DV47" s="406" t="s">
        <v>293</v>
      </c>
      <c r="DW47" s="407"/>
      <c r="DX47" s="407"/>
      <c r="DY47" s="407"/>
      <c r="DZ47" s="408" t="s">
        <v>296</v>
      </c>
      <c r="EA47" s="409"/>
      <c r="EB47" s="93"/>
    </row>
    <row r="48" spans="3:152" ht="54" customHeight="1">
      <c r="C48" s="44"/>
      <c r="D48" s="419"/>
      <c r="E48" s="419"/>
      <c r="F48" s="419"/>
      <c r="G48" s="419"/>
      <c r="H48" s="415"/>
      <c r="I48" s="279" t="s">
        <v>154</v>
      </c>
      <c r="J48" s="279" t="s">
        <v>155</v>
      </c>
      <c r="K48" s="279" t="s">
        <v>156</v>
      </c>
      <c r="L48" s="279" t="s">
        <v>398</v>
      </c>
      <c r="M48" s="279" t="s">
        <v>399</v>
      </c>
      <c r="N48" s="415"/>
      <c r="O48" s="411"/>
      <c r="P48" s="279" t="s">
        <v>282</v>
      </c>
      <c r="Q48" s="279" t="s">
        <v>283</v>
      </c>
      <c r="R48" s="279" t="s">
        <v>256</v>
      </c>
      <c r="S48" s="279" t="s">
        <v>284</v>
      </c>
      <c r="T48" s="411"/>
      <c r="U48" s="280"/>
      <c r="V48" s="422"/>
      <c r="W48" s="411"/>
      <c r="X48" s="411"/>
      <c r="Y48" s="411"/>
      <c r="Z48" s="279" t="s">
        <v>154</v>
      </c>
      <c r="AA48" s="279" t="s">
        <v>155</v>
      </c>
      <c r="AB48" s="279" t="s">
        <v>156</v>
      </c>
      <c r="AC48" s="279" t="s">
        <v>261</v>
      </c>
      <c r="AD48" s="279" t="s">
        <v>156</v>
      </c>
      <c r="AE48" s="279" t="s">
        <v>262</v>
      </c>
      <c r="AF48" s="279" t="s">
        <v>263</v>
      </c>
      <c r="AG48" s="279" t="s">
        <v>154</v>
      </c>
      <c r="AH48" s="279" t="s">
        <v>155</v>
      </c>
      <c r="AI48" s="279" t="s">
        <v>156</v>
      </c>
      <c r="AJ48" s="279" t="s">
        <v>261</v>
      </c>
      <c r="AK48" s="279" t="s">
        <v>156</v>
      </c>
      <c r="AL48" s="280"/>
      <c r="AM48" s="422"/>
      <c r="AN48" s="415"/>
      <c r="AO48" s="411"/>
      <c r="AP48" s="411"/>
      <c r="AQ48" s="411"/>
      <c r="AR48" s="411"/>
      <c r="AS48" s="411"/>
      <c r="AT48" s="411"/>
      <c r="AU48" s="411"/>
      <c r="AV48" s="411"/>
      <c r="AW48" s="411"/>
      <c r="AX48" s="411"/>
      <c r="AY48" s="411"/>
      <c r="AZ48" s="411"/>
      <c r="BA48" s="411"/>
      <c r="BB48" s="411"/>
      <c r="BC48" s="411"/>
      <c r="BD48" s="411"/>
      <c r="BE48" s="411"/>
      <c r="BF48" s="413"/>
      <c r="BG48" s="413"/>
      <c r="BH48" s="413"/>
      <c r="BI48" s="411"/>
      <c r="BJ48" s="413"/>
      <c r="BK48" s="413"/>
      <c r="BL48" s="413"/>
      <c r="BM48" s="411"/>
      <c r="BN48" s="413"/>
      <c r="BO48" s="413"/>
      <c r="BP48" s="413"/>
      <c r="BQ48" s="411"/>
      <c r="BR48" s="413"/>
      <c r="BS48" s="413"/>
      <c r="BT48" s="413"/>
      <c r="BU48" s="411"/>
      <c r="BV48" s="411"/>
      <c r="BW48" s="413"/>
      <c r="BX48" s="413"/>
      <c r="BY48" s="413"/>
      <c r="BZ48" s="411"/>
      <c r="CA48" s="413"/>
      <c r="CB48" s="413"/>
      <c r="CC48" s="413"/>
      <c r="CD48" s="411"/>
      <c r="CE48" s="413"/>
      <c r="CF48" s="413"/>
      <c r="CG48" s="413"/>
      <c r="CH48" s="411"/>
      <c r="CI48" s="413"/>
      <c r="CJ48" s="413"/>
      <c r="CK48" s="413"/>
      <c r="CL48" s="411"/>
      <c r="CM48" s="411"/>
      <c r="CN48" s="413"/>
      <c r="CO48" s="413"/>
      <c r="CP48" s="413"/>
      <c r="CQ48" s="411"/>
      <c r="CR48" s="413"/>
      <c r="CS48" s="413"/>
      <c r="CT48" s="413"/>
      <c r="CU48" s="411"/>
      <c r="CV48" s="413"/>
      <c r="CW48" s="413"/>
      <c r="CX48" s="413"/>
      <c r="CY48" s="411"/>
      <c r="CZ48" s="413"/>
      <c r="DA48" s="413"/>
      <c r="DB48" s="413"/>
      <c r="DC48" s="411"/>
      <c r="DD48" s="411"/>
      <c r="DE48" s="413"/>
      <c r="DF48" s="413"/>
      <c r="DG48" s="413"/>
      <c r="DH48" s="411"/>
      <c r="DI48" s="413"/>
      <c r="DJ48" s="413"/>
      <c r="DK48" s="413"/>
      <c r="DL48" s="411"/>
      <c r="DM48" s="413"/>
      <c r="DN48" s="413"/>
      <c r="DO48" s="413"/>
      <c r="DP48" s="411"/>
      <c r="DQ48" s="413"/>
      <c r="DR48" s="413"/>
      <c r="DS48" s="413"/>
      <c r="DT48" s="411"/>
      <c r="DU48" s="411"/>
      <c r="DV48" s="277" t="s">
        <v>291</v>
      </c>
      <c r="DW48" s="277" t="s">
        <v>292</v>
      </c>
      <c r="DX48" s="279" t="s">
        <v>294</v>
      </c>
      <c r="DY48" s="279" t="s">
        <v>295</v>
      </c>
      <c r="DZ48" s="278" t="s">
        <v>296</v>
      </c>
      <c r="EA48" s="278" t="s">
        <v>297</v>
      </c>
      <c r="EB48" s="93"/>
    </row>
    <row r="49" spans="3:152" ht="12.75" customHeight="1" thickBot="1">
      <c r="C49" s="44"/>
      <c r="D49" s="96"/>
      <c r="E49" s="96"/>
      <c r="F49" s="96"/>
      <c r="G49" s="96"/>
      <c r="H49" s="146" t="s">
        <v>138</v>
      </c>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96" t="s">
        <v>138</v>
      </c>
      <c r="AO49" s="196"/>
      <c r="AP49" s="196"/>
      <c r="AQ49" s="196"/>
      <c r="AR49" s="196"/>
      <c r="AS49" s="196"/>
      <c r="AT49" s="196"/>
      <c r="AU49" s="196"/>
      <c r="AV49" s="196"/>
      <c r="AW49" s="258">
        <f t="shared" ref="AW49:CB49" si="116">SUMIF($EB50:$EB814,"&lt;&gt;1",AW50:AW814)</f>
        <v>4080172.7455000007</v>
      </c>
      <c r="AX49" s="258">
        <f t="shared" si="116"/>
        <v>1700405.5276499998</v>
      </c>
      <c r="AY49" s="258">
        <f t="shared" si="116"/>
        <v>1457783.7850000001</v>
      </c>
      <c r="AZ49" s="258">
        <f t="shared" si="116"/>
        <v>713.94800999999995</v>
      </c>
      <c r="BA49" s="258">
        <f t="shared" si="116"/>
        <v>30560.695790000002</v>
      </c>
      <c r="BB49" s="258">
        <f t="shared" si="116"/>
        <v>495232.22534999996</v>
      </c>
      <c r="BC49" s="258">
        <f t="shared" si="116"/>
        <v>1060243.31553</v>
      </c>
      <c r="BD49" s="258">
        <f t="shared" si="116"/>
        <v>1319523.9023199994</v>
      </c>
      <c r="BE49" s="258">
        <f t="shared" si="116"/>
        <v>713.94800999999995</v>
      </c>
      <c r="BF49" s="258">
        <f t="shared" si="116"/>
        <v>713.94800999999995</v>
      </c>
      <c r="BG49" s="258">
        <f t="shared" si="116"/>
        <v>0</v>
      </c>
      <c r="BH49" s="258">
        <f t="shared" si="116"/>
        <v>0</v>
      </c>
      <c r="BI49" s="258">
        <f t="shared" si="116"/>
        <v>51.262459999999997</v>
      </c>
      <c r="BJ49" s="258">
        <f t="shared" si="116"/>
        <v>51.262459999999997</v>
      </c>
      <c r="BK49" s="258">
        <f t="shared" si="116"/>
        <v>0</v>
      </c>
      <c r="BL49" s="258">
        <f t="shared" si="116"/>
        <v>0</v>
      </c>
      <c r="BM49" s="258">
        <f t="shared" si="116"/>
        <v>276.48744999999997</v>
      </c>
      <c r="BN49" s="258">
        <f t="shared" si="116"/>
        <v>276.48744999999997</v>
      </c>
      <c r="BO49" s="258">
        <f t="shared" si="116"/>
        <v>0</v>
      </c>
      <c r="BP49" s="258">
        <f t="shared" si="116"/>
        <v>0</v>
      </c>
      <c r="BQ49" s="258">
        <f t="shared" si="116"/>
        <v>713.94800999999995</v>
      </c>
      <c r="BR49" s="258">
        <f t="shared" si="116"/>
        <v>713.94800999999995</v>
      </c>
      <c r="BS49" s="258">
        <f t="shared" si="116"/>
        <v>0</v>
      </c>
      <c r="BT49" s="258">
        <f t="shared" si="116"/>
        <v>0</v>
      </c>
      <c r="BU49" s="258">
        <f t="shared" si="116"/>
        <v>2379053.2698400007</v>
      </c>
      <c r="BV49" s="258">
        <f t="shared" si="116"/>
        <v>30560.695790000002</v>
      </c>
      <c r="BW49" s="258">
        <f t="shared" si="116"/>
        <v>30560.695790000002</v>
      </c>
      <c r="BX49" s="258">
        <f t="shared" si="116"/>
        <v>0</v>
      </c>
      <c r="BY49" s="258">
        <f t="shared" si="116"/>
        <v>0</v>
      </c>
      <c r="BZ49" s="258">
        <f t="shared" si="116"/>
        <v>2503.6558199999999</v>
      </c>
      <c r="CA49" s="258">
        <f t="shared" si="116"/>
        <v>2503.6558199999999</v>
      </c>
      <c r="CB49" s="258">
        <f t="shared" si="116"/>
        <v>0</v>
      </c>
      <c r="CC49" s="258">
        <f t="shared" ref="CC49:DH49" si="117">SUMIF($EB50:$EB814,"&lt;&gt;1",CC50:CC814)</f>
        <v>0</v>
      </c>
      <c r="CD49" s="258">
        <f t="shared" si="117"/>
        <v>15200.60736</v>
      </c>
      <c r="CE49" s="258">
        <f t="shared" si="117"/>
        <v>15200.60736</v>
      </c>
      <c r="CF49" s="258">
        <f t="shared" si="117"/>
        <v>0</v>
      </c>
      <c r="CG49" s="258">
        <f t="shared" si="117"/>
        <v>0</v>
      </c>
      <c r="CH49" s="258">
        <f t="shared" si="117"/>
        <v>30560.695790000002</v>
      </c>
      <c r="CI49" s="258">
        <f t="shared" si="117"/>
        <v>30560.695790000002</v>
      </c>
      <c r="CJ49" s="258">
        <f t="shared" si="117"/>
        <v>0</v>
      </c>
      <c r="CK49" s="258">
        <f t="shared" si="117"/>
        <v>0</v>
      </c>
      <c r="CL49" s="258">
        <f t="shared" si="117"/>
        <v>2349206.5220600003</v>
      </c>
      <c r="CM49" s="258">
        <f t="shared" si="117"/>
        <v>495232.22534999996</v>
      </c>
      <c r="CN49" s="258">
        <f t="shared" si="117"/>
        <v>495232.22534999996</v>
      </c>
      <c r="CO49" s="258">
        <f t="shared" si="117"/>
        <v>0</v>
      </c>
      <c r="CP49" s="258">
        <f t="shared" si="117"/>
        <v>0</v>
      </c>
      <c r="CQ49" s="258">
        <f t="shared" si="117"/>
        <v>44431.686300000001</v>
      </c>
      <c r="CR49" s="258">
        <f t="shared" si="117"/>
        <v>44431.686300000001</v>
      </c>
      <c r="CS49" s="258">
        <f t="shared" si="117"/>
        <v>0</v>
      </c>
      <c r="CT49" s="258">
        <f t="shared" si="117"/>
        <v>0</v>
      </c>
      <c r="CU49" s="258">
        <f t="shared" si="117"/>
        <v>53078.056299999997</v>
      </c>
      <c r="CV49" s="258">
        <f t="shared" si="117"/>
        <v>53078.056299999997</v>
      </c>
      <c r="CW49" s="258">
        <f t="shared" si="117"/>
        <v>0</v>
      </c>
      <c r="CX49" s="258">
        <f t="shared" si="117"/>
        <v>0</v>
      </c>
      <c r="CY49" s="258">
        <f t="shared" si="117"/>
        <v>495232.22534999996</v>
      </c>
      <c r="CZ49" s="258">
        <f t="shared" si="117"/>
        <v>495232.22534999996</v>
      </c>
      <c r="DA49" s="258">
        <f t="shared" si="117"/>
        <v>0</v>
      </c>
      <c r="DB49" s="258">
        <f t="shared" si="117"/>
        <v>0</v>
      </c>
      <c r="DC49" s="258">
        <f t="shared" si="117"/>
        <v>1884534.9924999999</v>
      </c>
      <c r="DD49" s="258">
        <f t="shared" si="117"/>
        <v>1060243.31553</v>
      </c>
      <c r="DE49" s="258">
        <f t="shared" si="117"/>
        <v>1060243.31553</v>
      </c>
      <c r="DF49" s="258">
        <f t="shared" si="117"/>
        <v>0</v>
      </c>
      <c r="DG49" s="258">
        <f t="shared" si="117"/>
        <v>0</v>
      </c>
      <c r="DH49" s="258">
        <f t="shared" si="117"/>
        <v>757301.17801999988</v>
      </c>
      <c r="DI49" s="258">
        <f t="shared" ref="DI49:DT49" si="118">SUMIF($EB50:$EB814,"&lt;&gt;1",DI50:DI814)</f>
        <v>757301.17801999988</v>
      </c>
      <c r="DJ49" s="258">
        <f t="shared" si="118"/>
        <v>0</v>
      </c>
      <c r="DK49" s="258">
        <f t="shared" si="118"/>
        <v>0</v>
      </c>
      <c r="DL49" s="258">
        <f t="shared" si="118"/>
        <v>861732.91236000007</v>
      </c>
      <c r="DM49" s="258">
        <f t="shared" si="118"/>
        <v>861732.91236000007</v>
      </c>
      <c r="DN49" s="258">
        <f t="shared" si="118"/>
        <v>0</v>
      </c>
      <c r="DO49" s="258">
        <f t="shared" si="118"/>
        <v>0</v>
      </c>
      <c r="DP49" s="258">
        <f t="shared" si="118"/>
        <v>1060243.31553</v>
      </c>
      <c r="DQ49" s="258">
        <f t="shared" si="118"/>
        <v>1060243.31553</v>
      </c>
      <c r="DR49" s="258">
        <f t="shared" si="118"/>
        <v>0</v>
      </c>
      <c r="DS49" s="258">
        <f t="shared" si="118"/>
        <v>0</v>
      </c>
      <c r="DT49" s="258">
        <f t="shared" si="118"/>
        <v>1319523.9023199994</v>
      </c>
      <c r="DU49" s="182"/>
      <c r="DV49" s="182"/>
      <c r="DW49" s="182"/>
      <c r="DX49" s="182"/>
      <c r="DY49" s="182"/>
      <c r="DZ49" s="182"/>
      <c r="EA49" s="182"/>
      <c r="EB49" s="93"/>
    </row>
    <row r="50" spans="3:152" ht="12" hidden="1" customHeight="1" thickBot="1">
      <c r="C50" s="44"/>
      <c r="D50" s="92">
        <v>0</v>
      </c>
      <c r="E50" s="92"/>
      <c r="F50" s="92"/>
      <c r="G50" s="92"/>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3"/>
    </row>
    <row r="51" spans="3:152" ht="11.25" customHeight="1">
      <c r="C51" s="217"/>
      <c r="D51" s="384">
        <v>1</v>
      </c>
      <c r="E51" s="398" t="s">
        <v>780</v>
      </c>
      <c r="F51" s="398" t="s">
        <v>781</v>
      </c>
      <c r="G51" s="398" t="s">
        <v>159</v>
      </c>
      <c r="H51" s="398" t="s">
        <v>782</v>
      </c>
      <c r="I51" s="398" t="s">
        <v>783</v>
      </c>
      <c r="J51" s="398" t="s">
        <v>783</v>
      </c>
      <c r="K51" s="384" t="s">
        <v>784</v>
      </c>
      <c r="L51" s="336"/>
      <c r="M51" s="336"/>
      <c r="N51" s="384">
        <v>2</v>
      </c>
      <c r="O51" s="384">
        <v>2022</v>
      </c>
      <c r="P51" s="386" t="s">
        <v>189</v>
      </c>
      <c r="Q51" s="405">
        <v>2022</v>
      </c>
      <c r="R51" s="388">
        <v>0</v>
      </c>
      <c r="S51" s="390">
        <v>0</v>
      </c>
      <c r="T51" s="400" t="s">
        <v>151</v>
      </c>
      <c r="U51" s="305"/>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6"/>
      <c r="BR51" s="306"/>
      <c r="BS51" s="306"/>
      <c r="BT51" s="306"/>
      <c r="BU51" s="306"/>
      <c r="BV51" s="306"/>
      <c r="BW51" s="306"/>
      <c r="BX51" s="306"/>
      <c r="BY51" s="306"/>
      <c r="BZ51" s="306"/>
      <c r="CA51" s="306"/>
      <c r="CB51" s="306"/>
      <c r="CC51" s="306"/>
      <c r="CD51" s="306"/>
      <c r="CE51" s="306"/>
      <c r="CF51" s="306"/>
      <c r="CG51" s="306"/>
      <c r="CH51" s="306"/>
      <c r="CI51" s="306"/>
      <c r="CJ51" s="306"/>
      <c r="CK51" s="306"/>
      <c r="CL51" s="306"/>
      <c r="CM51" s="306"/>
      <c r="CN51" s="306"/>
      <c r="CO51" s="306"/>
      <c r="CP51" s="306"/>
      <c r="CQ51" s="306"/>
      <c r="CR51" s="306"/>
      <c r="CS51" s="306"/>
      <c r="CT51" s="306"/>
      <c r="CU51" s="306"/>
      <c r="CV51" s="306"/>
      <c r="CW51" s="306"/>
      <c r="CX51" s="306"/>
      <c r="CY51" s="306"/>
      <c r="CZ51" s="306"/>
      <c r="DA51" s="306"/>
      <c r="DB51" s="306"/>
      <c r="DC51" s="306"/>
      <c r="DD51" s="306"/>
      <c r="DE51" s="306"/>
      <c r="DF51" s="306"/>
      <c r="DG51" s="306"/>
      <c r="DH51" s="306"/>
      <c r="DI51" s="306"/>
      <c r="DJ51" s="306"/>
      <c r="DK51" s="306"/>
      <c r="DL51" s="306"/>
      <c r="DM51" s="306"/>
      <c r="DN51" s="306"/>
      <c r="DO51" s="306"/>
      <c r="DP51" s="306"/>
      <c r="DQ51" s="306"/>
      <c r="DR51" s="306"/>
      <c r="DS51" s="306"/>
      <c r="DT51" s="306"/>
      <c r="DU51" s="306"/>
      <c r="DV51" s="306"/>
      <c r="DW51" s="306"/>
      <c r="DX51" s="306"/>
      <c r="DY51" s="306"/>
      <c r="DZ51" s="306"/>
      <c r="EA51" s="306"/>
      <c r="EB51" s="164"/>
      <c r="EC51" s="163"/>
      <c r="ED51" s="163"/>
      <c r="EE51" s="163"/>
      <c r="EF51" s="163"/>
      <c r="EG51" s="163"/>
      <c r="EH51" s="163"/>
      <c r="EI51" s="163"/>
    </row>
    <row r="52" spans="3:152" ht="11.25" customHeight="1">
      <c r="C52" s="217"/>
      <c r="D52" s="385"/>
      <c r="E52" s="399"/>
      <c r="F52" s="399"/>
      <c r="G52" s="399"/>
      <c r="H52" s="399"/>
      <c r="I52" s="399"/>
      <c r="J52" s="399"/>
      <c r="K52" s="385"/>
      <c r="L52" s="337"/>
      <c r="M52" s="337"/>
      <c r="N52" s="385"/>
      <c r="O52" s="385"/>
      <c r="P52" s="387"/>
      <c r="Q52" s="387"/>
      <c r="R52" s="389"/>
      <c r="S52" s="391"/>
      <c r="T52" s="401"/>
      <c r="U52" s="394"/>
      <c r="V52" s="396">
        <v>1</v>
      </c>
      <c r="W52" s="382" t="s">
        <v>17</v>
      </c>
      <c r="X52" s="382" t="s">
        <v>813</v>
      </c>
      <c r="Y52" s="382" t="s">
        <v>814</v>
      </c>
      <c r="Z52" s="382" t="s">
        <v>783</v>
      </c>
      <c r="AA52" s="382" t="s">
        <v>783</v>
      </c>
      <c r="AB52" s="382" t="s">
        <v>784</v>
      </c>
      <c r="AC52" s="382" t="s">
        <v>815</v>
      </c>
      <c r="AD52" s="382" t="s">
        <v>816</v>
      </c>
      <c r="AE52" s="382" t="s">
        <v>817</v>
      </c>
      <c r="AF52" s="382" t="s">
        <v>240</v>
      </c>
      <c r="AG52" s="382" t="s">
        <v>783</v>
      </c>
      <c r="AH52" s="382" t="s">
        <v>783</v>
      </c>
      <c r="AI52" s="382" t="s">
        <v>784</v>
      </c>
      <c r="AJ52" s="382" t="s">
        <v>815</v>
      </c>
      <c r="AK52" s="382" t="s">
        <v>816</v>
      </c>
      <c r="AL52" s="307"/>
      <c r="AM52" s="308"/>
      <c r="AN52" s="309"/>
      <c r="AO52" s="309"/>
      <c r="AP52" s="309"/>
      <c r="AQ52" s="309"/>
      <c r="AR52" s="309"/>
      <c r="AS52" s="309"/>
      <c r="AT52" s="309"/>
      <c r="AU52" s="309"/>
      <c r="AV52" s="309"/>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164"/>
      <c r="EC52" s="179"/>
      <c r="ED52" s="179"/>
      <c r="EE52" s="179"/>
      <c r="EF52" s="163"/>
      <c r="EG52" s="179"/>
      <c r="EH52" s="179"/>
      <c r="EI52" s="179"/>
      <c r="EJ52" s="179"/>
      <c r="EK52" s="179"/>
    </row>
    <row r="53" spans="3:152" ht="15" customHeight="1">
      <c r="C53" s="217"/>
      <c r="D53" s="385"/>
      <c r="E53" s="399"/>
      <c r="F53" s="399"/>
      <c r="G53" s="399"/>
      <c r="H53" s="399"/>
      <c r="I53" s="399"/>
      <c r="J53" s="399"/>
      <c r="K53" s="385"/>
      <c r="L53" s="337"/>
      <c r="M53" s="337"/>
      <c r="N53" s="385"/>
      <c r="O53" s="385"/>
      <c r="P53" s="387"/>
      <c r="Q53" s="387"/>
      <c r="R53" s="389"/>
      <c r="S53" s="391"/>
      <c r="T53" s="401"/>
      <c r="U53" s="395"/>
      <c r="V53" s="397"/>
      <c r="W53" s="383"/>
      <c r="X53" s="383"/>
      <c r="Y53" s="383"/>
      <c r="Z53" s="383"/>
      <c r="AA53" s="383"/>
      <c r="AB53" s="383"/>
      <c r="AC53" s="383"/>
      <c r="AD53" s="383"/>
      <c r="AE53" s="383"/>
      <c r="AF53" s="383"/>
      <c r="AG53" s="383"/>
      <c r="AH53" s="383"/>
      <c r="AI53" s="383"/>
      <c r="AJ53" s="383"/>
      <c r="AK53" s="383"/>
      <c r="AL53" s="333"/>
      <c r="AM53" s="200" t="s">
        <v>240</v>
      </c>
      <c r="AN53" s="311" t="s">
        <v>197</v>
      </c>
      <c r="AO53" s="312" t="s">
        <v>18</v>
      </c>
      <c r="AP53" s="312"/>
      <c r="AQ53" s="312"/>
      <c r="AR53" s="312"/>
      <c r="AS53" s="312"/>
      <c r="AT53" s="312"/>
      <c r="AU53" s="312"/>
      <c r="AV53" s="312"/>
      <c r="AW53" s="261">
        <v>0</v>
      </c>
      <c r="AX53" s="261">
        <v>0</v>
      </c>
      <c r="AY53" s="261">
        <v>0</v>
      </c>
      <c r="AZ53" s="261">
        <f>BE53</f>
        <v>0</v>
      </c>
      <c r="BA53" s="261">
        <f>BV53</f>
        <v>0</v>
      </c>
      <c r="BB53" s="261">
        <f>CM53</f>
        <v>0</v>
      </c>
      <c r="BC53" s="261">
        <f>DD53</f>
        <v>0</v>
      </c>
      <c r="BD53" s="261">
        <f>AW53-AX53-BC53</f>
        <v>0</v>
      </c>
      <c r="BE53" s="261">
        <f t="shared" ref="BE53:BH54" si="119">BQ53</f>
        <v>0</v>
      </c>
      <c r="BF53" s="261">
        <f t="shared" si="119"/>
        <v>0</v>
      </c>
      <c r="BG53" s="261">
        <f t="shared" si="119"/>
        <v>0</v>
      </c>
      <c r="BH53" s="261">
        <f t="shared" si="119"/>
        <v>0</v>
      </c>
      <c r="BI53" s="261">
        <f>BJ53+BK53+BL53</f>
        <v>0</v>
      </c>
      <c r="BJ53" s="313">
        <v>0</v>
      </c>
      <c r="BK53" s="313">
        <v>0</v>
      </c>
      <c r="BL53" s="313">
        <v>0</v>
      </c>
      <c r="BM53" s="261">
        <f>BN53+BO53+BP53</f>
        <v>0</v>
      </c>
      <c r="BN53" s="313">
        <v>0</v>
      </c>
      <c r="BO53" s="313">
        <v>0</v>
      </c>
      <c r="BP53" s="313">
        <v>0</v>
      </c>
      <c r="BQ53" s="261">
        <f>BR53+BS53+BT53</f>
        <v>0</v>
      </c>
      <c r="BR53" s="313">
        <v>0</v>
      </c>
      <c r="BS53" s="313">
        <v>0</v>
      </c>
      <c r="BT53" s="313">
        <v>0</v>
      </c>
      <c r="BU53" s="261">
        <f>$AW53-$AX53-AZ53</f>
        <v>0</v>
      </c>
      <c r="BV53" s="261">
        <f t="shared" ref="BV53:BY54" si="120">CH53</f>
        <v>0</v>
      </c>
      <c r="BW53" s="261">
        <f t="shared" si="120"/>
        <v>0</v>
      </c>
      <c r="BX53" s="261">
        <f t="shared" si="120"/>
        <v>0</v>
      </c>
      <c r="BY53" s="261">
        <f t="shared" si="120"/>
        <v>0</v>
      </c>
      <c r="BZ53" s="261">
        <f>CA53+CB53+CC53</f>
        <v>0</v>
      </c>
      <c r="CA53" s="313">
        <v>0</v>
      </c>
      <c r="CB53" s="313">
        <v>0</v>
      </c>
      <c r="CC53" s="313">
        <v>0</v>
      </c>
      <c r="CD53" s="261">
        <f>CE53+CF53+CG53</f>
        <v>0</v>
      </c>
      <c r="CE53" s="313">
        <v>0</v>
      </c>
      <c r="CF53" s="313">
        <v>0</v>
      </c>
      <c r="CG53" s="313">
        <v>0</v>
      </c>
      <c r="CH53" s="261">
        <f>CI53+CJ53+CK53</f>
        <v>0</v>
      </c>
      <c r="CI53" s="313">
        <v>0</v>
      </c>
      <c r="CJ53" s="313">
        <v>0</v>
      </c>
      <c r="CK53" s="313">
        <v>0</v>
      </c>
      <c r="CL53" s="261">
        <f>$AW53-$AX53-BA53</f>
        <v>0</v>
      </c>
      <c r="CM53" s="261">
        <f t="shared" ref="CM53:CP54" si="121">CY53</f>
        <v>0</v>
      </c>
      <c r="CN53" s="261">
        <f t="shared" si="121"/>
        <v>0</v>
      </c>
      <c r="CO53" s="261">
        <f t="shared" si="121"/>
        <v>0</v>
      </c>
      <c r="CP53" s="261">
        <f t="shared" si="121"/>
        <v>0</v>
      </c>
      <c r="CQ53" s="261">
        <f>CR53+CS53+CT53</f>
        <v>0</v>
      </c>
      <c r="CR53" s="313">
        <v>0</v>
      </c>
      <c r="CS53" s="313">
        <v>0</v>
      </c>
      <c r="CT53" s="313">
        <v>0</v>
      </c>
      <c r="CU53" s="261">
        <f>CV53+CW53+CX53</f>
        <v>0</v>
      </c>
      <c r="CV53" s="313">
        <v>0</v>
      </c>
      <c r="CW53" s="313">
        <v>0</v>
      </c>
      <c r="CX53" s="313">
        <v>0</v>
      </c>
      <c r="CY53" s="261">
        <f>CZ53+DA53+DB53</f>
        <v>0</v>
      </c>
      <c r="CZ53" s="313">
        <v>0</v>
      </c>
      <c r="DA53" s="313">
        <v>0</v>
      </c>
      <c r="DB53" s="313">
        <v>0</v>
      </c>
      <c r="DC53" s="261">
        <f>$AW53-$AX53-BB53</f>
        <v>0</v>
      </c>
      <c r="DD53" s="261">
        <f t="shared" ref="DD53:DG54" si="122">DP53</f>
        <v>0</v>
      </c>
      <c r="DE53" s="261">
        <f t="shared" si="122"/>
        <v>0</v>
      </c>
      <c r="DF53" s="261">
        <f t="shared" si="122"/>
        <v>0</v>
      </c>
      <c r="DG53" s="261">
        <f t="shared" si="122"/>
        <v>0</v>
      </c>
      <c r="DH53" s="261">
        <f>DI53+DJ53+DK53</f>
        <v>0</v>
      </c>
      <c r="DI53" s="313">
        <v>0</v>
      </c>
      <c r="DJ53" s="313">
        <v>0</v>
      </c>
      <c r="DK53" s="313">
        <v>0</v>
      </c>
      <c r="DL53" s="261">
        <f>DM53+DN53+DO53</f>
        <v>0</v>
      </c>
      <c r="DM53" s="313">
        <v>0</v>
      </c>
      <c r="DN53" s="313">
        <v>0</v>
      </c>
      <c r="DO53" s="313">
        <v>0</v>
      </c>
      <c r="DP53" s="261">
        <f>DQ53+DR53+DS53</f>
        <v>0</v>
      </c>
      <c r="DQ53" s="313">
        <v>0</v>
      </c>
      <c r="DR53" s="313">
        <v>0</v>
      </c>
      <c r="DS53" s="313">
        <v>0</v>
      </c>
      <c r="DT53" s="261">
        <f>$AW53-$AX53-BC53</f>
        <v>0</v>
      </c>
      <c r="DU53" s="261">
        <f>BC53-AY53</f>
        <v>0</v>
      </c>
      <c r="DV53" s="313"/>
      <c r="DW53" s="313"/>
      <c r="DX53" s="314"/>
      <c r="DY53" s="313"/>
      <c r="DZ53" s="314"/>
      <c r="EA53" s="343" t="s">
        <v>151</v>
      </c>
      <c r="EB53" s="164">
        <v>0</v>
      </c>
      <c r="EC53" s="162" t="str">
        <f>AN53 &amp; EB53</f>
        <v>Амортизационные отчисления0</v>
      </c>
      <c r="ED53" s="162" t="str">
        <f>AN53&amp;AO53</f>
        <v>Амортизационные отчислениянет</v>
      </c>
      <c r="EE53" s="163"/>
      <c r="EF53" s="163"/>
      <c r="EG53" s="179"/>
      <c r="EH53" s="179"/>
      <c r="EI53" s="179"/>
      <c r="EJ53" s="179"/>
      <c r="EV53" s="163"/>
    </row>
    <row r="54" spans="3:152" ht="15" customHeight="1" thickBot="1">
      <c r="C54" s="217"/>
      <c r="D54" s="385"/>
      <c r="E54" s="399"/>
      <c r="F54" s="399"/>
      <c r="G54" s="399"/>
      <c r="H54" s="399"/>
      <c r="I54" s="399"/>
      <c r="J54" s="399"/>
      <c r="K54" s="385"/>
      <c r="L54" s="337"/>
      <c r="M54" s="337"/>
      <c r="N54" s="385"/>
      <c r="O54" s="385"/>
      <c r="P54" s="387"/>
      <c r="Q54" s="387"/>
      <c r="R54" s="389"/>
      <c r="S54" s="391"/>
      <c r="T54" s="401"/>
      <c r="U54" s="395"/>
      <c r="V54" s="397"/>
      <c r="W54" s="383"/>
      <c r="X54" s="383"/>
      <c r="Y54" s="383"/>
      <c r="Z54" s="383"/>
      <c r="AA54" s="383"/>
      <c r="AB54" s="383"/>
      <c r="AC54" s="383"/>
      <c r="AD54" s="383"/>
      <c r="AE54" s="383"/>
      <c r="AF54" s="383"/>
      <c r="AG54" s="383"/>
      <c r="AH54" s="383"/>
      <c r="AI54" s="383"/>
      <c r="AJ54" s="383"/>
      <c r="AK54" s="383"/>
      <c r="AL54" s="333"/>
      <c r="AM54" s="200" t="s">
        <v>115</v>
      </c>
      <c r="AN54" s="311" t="s">
        <v>199</v>
      </c>
      <c r="AO54" s="312" t="s">
        <v>18</v>
      </c>
      <c r="AP54" s="312"/>
      <c r="AQ54" s="312"/>
      <c r="AR54" s="312"/>
      <c r="AS54" s="312"/>
      <c r="AT54" s="312"/>
      <c r="AU54" s="312"/>
      <c r="AV54" s="312"/>
      <c r="AW54" s="261">
        <v>0</v>
      </c>
      <c r="AX54" s="261">
        <v>0</v>
      </c>
      <c r="AY54" s="261">
        <v>0</v>
      </c>
      <c r="AZ54" s="261">
        <f>BE54</f>
        <v>0</v>
      </c>
      <c r="BA54" s="261">
        <f>BV54</f>
        <v>0</v>
      </c>
      <c r="BB54" s="261">
        <f>CM54</f>
        <v>0</v>
      </c>
      <c r="BC54" s="261">
        <f>DD54</f>
        <v>0</v>
      </c>
      <c r="BD54" s="261">
        <f>AW54-AX54-BC54</f>
        <v>0</v>
      </c>
      <c r="BE54" s="261">
        <f t="shared" si="119"/>
        <v>0</v>
      </c>
      <c r="BF54" s="261">
        <f t="shared" si="119"/>
        <v>0</v>
      </c>
      <c r="BG54" s="261">
        <f t="shared" si="119"/>
        <v>0</v>
      </c>
      <c r="BH54" s="261">
        <f t="shared" si="119"/>
        <v>0</v>
      </c>
      <c r="BI54" s="261">
        <f>BJ54+BK54+BL54</f>
        <v>0</v>
      </c>
      <c r="BJ54" s="313">
        <v>0</v>
      </c>
      <c r="BK54" s="313">
        <v>0</v>
      </c>
      <c r="BL54" s="313">
        <v>0</v>
      </c>
      <c r="BM54" s="261">
        <f>BN54+BO54+BP54</f>
        <v>0</v>
      </c>
      <c r="BN54" s="313">
        <v>0</v>
      </c>
      <c r="BO54" s="313">
        <v>0</v>
      </c>
      <c r="BP54" s="313">
        <v>0</v>
      </c>
      <c r="BQ54" s="261">
        <f>BR54+BS54+BT54</f>
        <v>0</v>
      </c>
      <c r="BR54" s="313">
        <v>0</v>
      </c>
      <c r="BS54" s="313">
        <v>0</v>
      </c>
      <c r="BT54" s="313">
        <v>0</v>
      </c>
      <c r="BU54" s="261">
        <f>$AW54-$AX54-AZ54</f>
        <v>0</v>
      </c>
      <c r="BV54" s="261">
        <f t="shared" si="120"/>
        <v>0</v>
      </c>
      <c r="BW54" s="261">
        <f t="shared" si="120"/>
        <v>0</v>
      </c>
      <c r="BX54" s="261">
        <f t="shared" si="120"/>
        <v>0</v>
      </c>
      <c r="BY54" s="261">
        <f t="shared" si="120"/>
        <v>0</v>
      </c>
      <c r="BZ54" s="261">
        <f>CA54+CB54+CC54</f>
        <v>0</v>
      </c>
      <c r="CA54" s="313">
        <v>0</v>
      </c>
      <c r="CB54" s="313">
        <v>0</v>
      </c>
      <c r="CC54" s="313">
        <v>0</v>
      </c>
      <c r="CD54" s="261">
        <f>CE54+CF54+CG54</f>
        <v>0</v>
      </c>
      <c r="CE54" s="313">
        <v>0</v>
      </c>
      <c r="CF54" s="313">
        <v>0</v>
      </c>
      <c r="CG54" s="313">
        <v>0</v>
      </c>
      <c r="CH54" s="261">
        <f>CI54+CJ54+CK54</f>
        <v>0</v>
      </c>
      <c r="CI54" s="313">
        <v>0</v>
      </c>
      <c r="CJ54" s="313">
        <v>0</v>
      </c>
      <c r="CK54" s="313">
        <v>0</v>
      </c>
      <c r="CL54" s="261">
        <f>$AW54-$AX54-BA54</f>
        <v>0</v>
      </c>
      <c r="CM54" s="261">
        <f t="shared" si="121"/>
        <v>0</v>
      </c>
      <c r="CN54" s="261">
        <f t="shared" si="121"/>
        <v>0</v>
      </c>
      <c r="CO54" s="261">
        <f t="shared" si="121"/>
        <v>0</v>
      </c>
      <c r="CP54" s="261">
        <f t="shared" si="121"/>
        <v>0</v>
      </c>
      <c r="CQ54" s="261">
        <f>CR54+CS54+CT54</f>
        <v>0</v>
      </c>
      <c r="CR54" s="313">
        <v>0</v>
      </c>
      <c r="CS54" s="313">
        <v>0</v>
      </c>
      <c r="CT54" s="313">
        <v>0</v>
      </c>
      <c r="CU54" s="261">
        <f>CV54+CW54+CX54</f>
        <v>0</v>
      </c>
      <c r="CV54" s="313">
        <v>0</v>
      </c>
      <c r="CW54" s="313">
        <v>0</v>
      </c>
      <c r="CX54" s="313">
        <v>0</v>
      </c>
      <c r="CY54" s="261">
        <f>CZ54+DA54+DB54</f>
        <v>0</v>
      </c>
      <c r="CZ54" s="313">
        <v>0</v>
      </c>
      <c r="DA54" s="313">
        <v>0</v>
      </c>
      <c r="DB54" s="313">
        <v>0</v>
      </c>
      <c r="DC54" s="261">
        <f>$AW54-$AX54-BB54</f>
        <v>0</v>
      </c>
      <c r="DD54" s="261">
        <f t="shared" si="122"/>
        <v>0</v>
      </c>
      <c r="DE54" s="261">
        <f t="shared" si="122"/>
        <v>0</v>
      </c>
      <c r="DF54" s="261">
        <f t="shared" si="122"/>
        <v>0</v>
      </c>
      <c r="DG54" s="261">
        <f t="shared" si="122"/>
        <v>0</v>
      </c>
      <c r="DH54" s="261">
        <f>DI54+DJ54+DK54</f>
        <v>0</v>
      </c>
      <c r="DI54" s="313">
        <v>0</v>
      </c>
      <c r="DJ54" s="313">
        <v>0</v>
      </c>
      <c r="DK54" s="313">
        <v>0</v>
      </c>
      <c r="DL54" s="261">
        <f>DM54+DN54+DO54</f>
        <v>0</v>
      </c>
      <c r="DM54" s="313">
        <v>0</v>
      </c>
      <c r="DN54" s="313">
        <v>0</v>
      </c>
      <c r="DO54" s="313">
        <v>0</v>
      </c>
      <c r="DP54" s="261">
        <f>DQ54+DR54+DS54</f>
        <v>0</v>
      </c>
      <c r="DQ54" s="313">
        <v>0</v>
      </c>
      <c r="DR54" s="313">
        <v>0</v>
      </c>
      <c r="DS54" s="313">
        <v>0</v>
      </c>
      <c r="DT54" s="261">
        <f>$AW54-$AX54-BC54</f>
        <v>0</v>
      </c>
      <c r="DU54" s="261">
        <f>BC54-AY54</f>
        <v>0</v>
      </c>
      <c r="DV54" s="313"/>
      <c r="DW54" s="313"/>
      <c r="DX54" s="314"/>
      <c r="DY54" s="313"/>
      <c r="DZ54" s="314"/>
      <c r="EA54" s="343" t="s">
        <v>151</v>
      </c>
      <c r="EB54" s="164">
        <v>0</v>
      </c>
      <c r="EC54" s="162" t="str">
        <f>AN54 &amp; EB54</f>
        <v>Прочие собственные средства0</v>
      </c>
      <c r="ED54" s="162" t="str">
        <f>AN54&amp;AO54</f>
        <v>Прочие собственные средстванет</v>
      </c>
      <c r="EE54" s="163"/>
      <c r="EF54" s="163"/>
      <c r="EG54" s="179"/>
      <c r="EH54" s="179"/>
      <c r="EI54" s="179"/>
      <c r="EJ54" s="179"/>
      <c r="EV54" s="163"/>
    </row>
    <row r="55" spans="3:152" ht="11.25" customHeight="1">
      <c r="C55" s="217"/>
      <c r="D55" s="384">
        <v>2</v>
      </c>
      <c r="E55" s="398" t="s">
        <v>780</v>
      </c>
      <c r="F55" s="398" t="s">
        <v>781</v>
      </c>
      <c r="G55" s="398" t="s">
        <v>159</v>
      </c>
      <c r="H55" s="398" t="s">
        <v>785</v>
      </c>
      <c r="I55" s="398" t="s">
        <v>783</v>
      </c>
      <c r="J55" s="398" t="s">
        <v>783</v>
      </c>
      <c r="K55" s="384" t="s">
        <v>784</v>
      </c>
      <c r="L55" s="336"/>
      <c r="M55" s="336"/>
      <c r="N55" s="384">
        <v>2</v>
      </c>
      <c r="O55" s="384">
        <v>2022</v>
      </c>
      <c r="P55" s="405" t="s">
        <v>189</v>
      </c>
      <c r="Q55" s="405">
        <v>2022</v>
      </c>
      <c r="R55" s="388">
        <v>0</v>
      </c>
      <c r="S55" s="390">
        <v>0</v>
      </c>
      <c r="T55" s="400" t="s">
        <v>151</v>
      </c>
      <c r="U55" s="305"/>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6"/>
      <c r="CO55" s="306"/>
      <c r="CP55" s="306"/>
      <c r="CQ55" s="306"/>
      <c r="CR55" s="306"/>
      <c r="CS55" s="306"/>
      <c r="CT55" s="306"/>
      <c r="CU55" s="306"/>
      <c r="CV55" s="306"/>
      <c r="CW55" s="306"/>
      <c r="CX55" s="306"/>
      <c r="CY55" s="306"/>
      <c r="CZ55" s="306"/>
      <c r="DA55" s="306"/>
      <c r="DB55" s="306"/>
      <c r="DC55" s="306"/>
      <c r="DD55" s="306"/>
      <c r="DE55" s="306"/>
      <c r="DF55" s="306"/>
      <c r="DG55" s="306"/>
      <c r="DH55" s="306"/>
      <c r="DI55" s="306"/>
      <c r="DJ55" s="306"/>
      <c r="DK55" s="306"/>
      <c r="DL55" s="306"/>
      <c r="DM55" s="306"/>
      <c r="DN55" s="306"/>
      <c r="DO55" s="306"/>
      <c r="DP55" s="306"/>
      <c r="DQ55" s="306"/>
      <c r="DR55" s="306"/>
      <c r="DS55" s="306"/>
      <c r="DT55" s="306"/>
      <c r="DU55" s="306"/>
      <c r="DV55" s="306"/>
      <c r="DW55" s="306"/>
      <c r="DX55" s="306"/>
      <c r="DY55" s="306"/>
      <c r="DZ55" s="306"/>
      <c r="EA55" s="306"/>
      <c r="EB55" s="164"/>
      <c r="EC55" s="163"/>
      <c r="ED55" s="163"/>
      <c r="EE55" s="163"/>
      <c r="EF55" s="163"/>
      <c r="EG55" s="163"/>
      <c r="EH55" s="163"/>
      <c r="EI55" s="163"/>
    </row>
    <row r="56" spans="3:152" ht="11.25" customHeight="1">
      <c r="C56" s="217"/>
      <c r="D56" s="385"/>
      <c r="E56" s="399"/>
      <c r="F56" s="399"/>
      <c r="G56" s="399"/>
      <c r="H56" s="399"/>
      <c r="I56" s="399"/>
      <c r="J56" s="399"/>
      <c r="K56" s="385"/>
      <c r="L56" s="337"/>
      <c r="M56" s="337"/>
      <c r="N56" s="385"/>
      <c r="O56" s="385"/>
      <c r="P56" s="387"/>
      <c r="Q56" s="387"/>
      <c r="R56" s="389"/>
      <c r="S56" s="391"/>
      <c r="T56" s="401"/>
      <c r="U56" s="394"/>
      <c r="V56" s="396">
        <v>1</v>
      </c>
      <c r="W56" s="382" t="s">
        <v>17</v>
      </c>
      <c r="X56" s="382" t="s">
        <v>818</v>
      </c>
      <c r="Y56" s="382" t="s">
        <v>814</v>
      </c>
      <c r="Z56" s="382" t="s">
        <v>783</v>
      </c>
      <c r="AA56" s="382" t="s">
        <v>783</v>
      </c>
      <c r="AB56" s="382" t="s">
        <v>784</v>
      </c>
      <c r="AC56" s="382" t="s">
        <v>815</v>
      </c>
      <c r="AD56" s="382" t="s">
        <v>816</v>
      </c>
      <c r="AE56" s="382" t="s">
        <v>819</v>
      </c>
      <c r="AF56" s="382" t="s">
        <v>820</v>
      </c>
      <c r="AG56" s="382" t="s">
        <v>783</v>
      </c>
      <c r="AH56" s="382" t="s">
        <v>783</v>
      </c>
      <c r="AI56" s="382" t="s">
        <v>784</v>
      </c>
      <c r="AJ56" s="382" t="s">
        <v>815</v>
      </c>
      <c r="AK56" s="382" t="s">
        <v>816</v>
      </c>
      <c r="AL56" s="307"/>
      <c r="AM56" s="308"/>
      <c r="AN56" s="309"/>
      <c r="AO56" s="309"/>
      <c r="AP56" s="309"/>
      <c r="AQ56" s="309"/>
      <c r="AR56" s="309"/>
      <c r="AS56" s="309"/>
      <c r="AT56" s="309"/>
      <c r="AU56" s="309"/>
      <c r="AV56" s="309"/>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164"/>
      <c r="EC56" s="179"/>
      <c r="ED56" s="179"/>
      <c r="EE56" s="179"/>
      <c r="EF56" s="163"/>
      <c r="EG56" s="179"/>
      <c r="EH56" s="179"/>
      <c r="EI56" s="179"/>
      <c r="EJ56" s="179"/>
      <c r="EK56" s="179"/>
    </row>
    <row r="57" spans="3:152" ht="15" customHeight="1">
      <c r="C57" s="217"/>
      <c r="D57" s="385"/>
      <c r="E57" s="399"/>
      <c r="F57" s="399"/>
      <c r="G57" s="399"/>
      <c r="H57" s="399"/>
      <c r="I57" s="399"/>
      <c r="J57" s="399"/>
      <c r="K57" s="385"/>
      <c r="L57" s="337"/>
      <c r="M57" s="337"/>
      <c r="N57" s="385"/>
      <c r="O57" s="385"/>
      <c r="P57" s="387"/>
      <c r="Q57" s="387"/>
      <c r="R57" s="389"/>
      <c r="S57" s="391"/>
      <c r="T57" s="401"/>
      <c r="U57" s="395"/>
      <c r="V57" s="397"/>
      <c r="W57" s="383"/>
      <c r="X57" s="383"/>
      <c r="Y57" s="383"/>
      <c r="Z57" s="383"/>
      <c r="AA57" s="383"/>
      <c r="AB57" s="383"/>
      <c r="AC57" s="383"/>
      <c r="AD57" s="383"/>
      <c r="AE57" s="383"/>
      <c r="AF57" s="383"/>
      <c r="AG57" s="383"/>
      <c r="AH57" s="383"/>
      <c r="AI57" s="383"/>
      <c r="AJ57" s="383"/>
      <c r="AK57" s="383"/>
      <c r="AL57" s="333"/>
      <c r="AM57" s="200" t="s">
        <v>240</v>
      </c>
      <c r="AN57" s="311" t="s">
        <v>197</v>
      </c>
      <c r="AO57" s="312" t="s">
        <v>18</v>
      </c>
      <c r="AP57" s="312"/>
      <c r="AQ57" s="312"/>
      <c r="AR57" s="312"/>
      <c r="AS57" s="312"/>
      <c r="AT57" s="312"/>
      <c r="AU57" s="312"/>
      <c r="AV57" s="312"/>
      <c r="AW57" s="261">
        <v>0</v>
      </c>
      <c r="AX57" s="261">
        <v>0</v>
      </c>
      <c r="AY57" s="261">
        <v>0</v>
      </c>
      <c r="AZ57" s="261">
        <f>BE57</f>
        <v>0</v>
      </c>
      <c r="BA57" s="261">
        <f>BV57</f>
        <v>0</v>
      </c>
      <c r="BB57" s="261">
        <f>CM57</f>
        <v>0</v>
      </c>
      <c r="BC57" s="261">
        <f>DD57</f>
        <v>0</v>
      </c>
      <c r="BD57" s="261">
        <f>AW57-AX57-BC57</f>
        <v>0</v>
      </c>
      <c r="BE57" s="261">
        <f t="shared" ref="BE57:BH58" si="123">BQ57</f>
        <v>0</v>
      </c>
      <c r="BF57" s="261">
        <f t="shared" si="123"/>
        <v>0</v>
      </c>
      <c r="BG57" s="261">
        <f t="shared" si="123"/>
        <v>0</v>
      </c>
      <c r="BH57" s="261">
        <f t="shared" si="123"/>
        <v>0</v>
      </c>
      <c r="BI57" s="261">
        <f>BJ57+BK57+BL57</f>
        <v>0</v>
      </c>
      <c r="BJ57" s="313">
        <v>0</v>
      </c>
      <c r="BK57" s="313">
        <v>0</v>
      </c>
      <c r="BL57" s="313">
        <v>0</v>
      </c>
      <c r="BM57" s="261">
        <f>BN57+BO57+BP57</f>
        <v>0</v>
      </c>
      <c r="BN57" s="313">
        <v>0</v>
      </c>
      <c r="BO57" s="313">
        <v>0</v>
      </c>
      <c r="BP57" s="313">
        <v>0</v>
      </c>
      <c r="BQ57" s="261">
        <f>BR57+BS57+BT57</f>
        <v>0</v>
      </c>
      <c r="BR57" s="313">
        <v>0</v>
      </c>
      <c r="BS57" s="313">
        <v>0</v>
      </c>
      <c r="BT57" s="313">
        <v>0</v>
      </c>
      <c r="BU57" s="261">
        <f>$AW57-$AX57-AZ57</f>
        <v>0</v>
      </c>
      <c r="BV57" s="261">
        <f t="shared" ref="BV57:BY58" si="124">CH57</f>
        <v>0</v>
      </c>
      <c r="BW57" s="261">
        <f t="shared" si="124"/>
        <v>0</v>
      </c>
      <c r="BX57" s="261">
        <f t="shared" si="124"/>
        <v>0</v>
      </c>
      <c r="BY57" s="261">
        <f t="shared" si="124"/>
        <v>0</v>
      </c>
      <c r="BZ57" s="261">
        <f>CA57+CB57+CC57</f>
        <v>0</v>
      </c>
      <c r="CA57" s="313">
        <v>0</v>
      </c>
      <c r="CB57" s="313">
        <v>0</v>
      </c>
      <c r="CC57" s="313">
        <v>0</v>
      </c>
      <c r="CD57" s="261">
        <f>CE57+CF57+CG57</f>
        <v>0</v>
      </c>
      <c r="CE57" s="313">
        <v>0</v>
      </c>
      <c r="CF57" s="313">
        <v>0</v>
      </c>
      <c r="CG57" s="313">
        <v>0</v>
      </c>
      <c r="CH57" s="261">
        <f>CI57+CJ57+CK57</f>
        <v>0</v>
      </c>
      <c r="CI57" s="313">
        <v>0</v>
      </c>
      <c r="CJ57" s="313">
        <v>0</v>
      </c>
      <c r="CK57" s="313">
        <v>0</v>
      </c>
      <c r="CL57" s="261">
        <f>$AW57-$AX57-BA57</f>
        <v>0</v>
      </c>
      <c r="CM57" s="261">
        <f t="shared" ref="CM57:CP58" si="125">CY57</f>
        <v>0</v>
      </c>
      <c r="CN57" s="261">
        <f t="shared" si="125"/>
        <v>0</v>
      </c>
      <c r="CO57" s="261">
        <f t="shared" si="125"/>
        <v>0</v>
      </c>
      <c r="CP57" s="261">
        <f t="shared" si="125"/>
        <v>0</v>
      </c>
      <c r="CQ57" s="261">
        <f>CR57+CS57+CT57</f>
        <v>0</v>
      </c>
      <c r="CR57" s="313">
        <v>0</v>
      </c>
      <c r="CS57" s="313">
        <v>0</v>
      </c>
      <c r="CT57" s="313">
        <v>0</v>
      </c>
      <c r="CU57" s="261">
        <f>CV57+CW57+CX57</f>
        <v>0</v>
      </c>
      <c r="CV57" s="313">
        <v>0</v>
      </c>
      <c r="CW57" s="313">
        <v>0</v>
      </c>
      <c r="CX57" s="313">
        <v>0</v>
      </c>
      <c r="CY57" s="261">
        <f>CZ57+DA57+DB57</f>
        <v>0</v>
      </c>
      <c r="CZ57" s="313">
        <v>0</v>
      </c>
      <c r="DA57" s="313">
        <v>0</v>
      </c>
      <c r="DB57" s="313">
        <v>0</v>
      </c>
      <c r="DC57" s="261">
        <f>$AW57-$AX57-BB57</f>
        <v>0</v>
      </c>
      <c r="DD57" s="261">
        <f t="shared" ref="DD57:DG58" si="126">DP57</f>
        <v>0</v>
      </c>
      <c r="DE57" s="261">
        <f t="shared" si="126"/>
        <v>0</v>
      </c>
      <c r="DF57" s="261">
        <f t="shared" si="126"/>
        <v>0</v>
      </c>
      <c r="DG57" s="261">
        <f t="shared" si="126"/>
        <v>0</v>
      </c>
      <c r="DH57" s="261">
        <f>DI57+DJ57+DK57</f>
        <v>0</v>
      </c>
      <c r="DI57" s="313">
        <v>0</v>
      </c>
      <c r="DJ57" s="313">
        <v>0</v>
      </c>
      <c r="DK57" s="313">
        <v>0</v>
      </c>
      <c r="DL57" s="261">
        <f>DM57+DN57+DO57</f>
        <v>0</v>
      </c>
      <c r="DM57" s="313">
        <v>0</v>
      </c>
      <c r="DN57" s="313">
        <v>0</v>
      </c>
      <c r="DO57" s="313">
        <v>0</v>
      </c>
      <c r="DP57" s="261">
        <f>DQ57+DR57+DS57</f>
        <v>0</v>
      </c>
      <c r="DQ57" s="313">
        <v>0</v>
      </c>
      <c r="DR57" s="313">
        <v>0</v>
      </c>
      <c r="DS57" s="313">
        <v>0</v>
      </c>
      <c r="DT57" s="261">
        <f>$AW57-$AX57-BC57</f>
        <v>0</v>
      </c>
      <c r="DU57" s="261">
        <f>BC57-AY57</f>
        <v>0</v>
      </c>
      <c r="DV57" s="313"/>
      <c r="DW57" s="313"/>
      <c r="DX57" s="314"/>
      <c r="DY57" s="313"/>
      <c r="DZ57" s="314"/>
      <c r="EA57" s="343" t="s">
        <v>151</v>
      </c>
      <c r="EB57" s="164">
        <v>0</v>
      </c>
      <c r="EC57" s="162" t="str">
        <f>AN57 &amp; EB57</f>
        <v>Амортизационные отчисления0</v>
      </c>
      <c r="ED57" s="162" t="str">
        <f>AN57&amp;AO57</f>
        <v>Амортизационные отчислениянет</v>
      </c>
      <c r="EE57" s="163"/>
      <c r="EF57" s="163"/>
      <c r="EG57" s="179"/>
      <c r="EH57" s="179"/>
      <c r="EI57" s="179"/>
      <c r="EJ57" s="179"/>
      <c r="EV57" s="163"/>
    </row>
    <row r="58" spans="3:152" ht="15" customHeight="1" thickBot="1">
      <c r="C58" s="217"/>
      <c r="D58" s="385"/>
      <c r="E58" s="399"/>
      <c r="F58" s="399"/>
      <c r="G58" s="399"/>
      <c r="H58" s="399"/>
      <c r="I58" s="399"/>
      <c r="J58" s="399"/>
      <c r="K58" s="385"/>
      <c r="L58" s="337"/>
      <c r="M58" s="337"/>
      <c r="N58" s="385"/>
      <c r="O58" s="385"/>
      <c r="P58" s="387"/>
      <c r="Q58" s="387"/>
      <c r="R58" s="389"/>
      <c r="S58" s="391"/>
      <c r="T58" s="401"/>
      <c r="U58" s="395"/>
      <c r="V58" s="397"/>
      <c r="W58" s="383"/>
      <c r="X58" s="383"/>
      <c r="Y58" s="383"/>
      <c r="Z58" s="383"/>
      <c r="AA58" s="383"/>
      <c r="AB58" s="383"/>
      <c r="AC58" s="383"/>
      <c r="AD58" s="383"/>
      <c r="AE58" s="383"/>
      <c r="AF58" s="383"/>
      <c r="AG58" s="383"/>
      <c r="AH58" s="383"/>
      <c r="AI58" s="383"/>
      <c r="AJ58" s="383"/>
      <c r="AK58" s="383"/>
      <c r="AL58" s="333"/>
      <c r="AM58" s="200" t="s">
        <v>115</v>
      </c>
      <c r="AN58" s="311" t="s">
        <v>199</v>
      </c>
      <c r="AO58" s="312" t="s">
        <v>18</v>
      </c>
      <c r="AP58" s="312"/>
      <c r="AQ58" s="312"/>
      <c r="AR58" s="312"/>
      <c r="AS58" s="312"/>
      <c r="AT58" s="312"/>
      <c r="AU58" s="312"/>
      <c r="AV58" s="312"/>
      <c r="AW58" s="261">
        <v>0</v>
      </c>
      <c r="AX58" s="261">
        <v>0</v>
      </c>
      <c r="AY58" s="261">
        <v>0</v>
      </c>
      <c r="AZ58" s="261">
        <f>BE58</f>
        <v>0</v>
      </c>
      <c r="BA58" s="261">
        <f>BV58</f>
        <v>0</v>
      </c>
      <c r="BB58" s="261">
        <f>CM58</f>
        <v>0</v>
      </c>
      <c r="BC58" s="261">
        <f>DD58</f>
        <v>0</v>
      </c>
      <c r="BD58" s="261">
        <f>AW58-AX58-BC58</f>
        <v>0</v>
      </c>
      <c r="BE58" s="261">
        <f t="shared" si="123"/>
        <v>0</v>
      </c>
      <c r="BF58" s="261">
        <f t="shared" si="123"/>
        <v>0</v>
      </c>
      <c r="BG58" s="261">
        <f t="shared" si="123"/>
        <v>0</v>
      </c>
      <c r="BH58" s="261">
        <f t="shared" si="123"/>
        <v>0</v>
      </c>
      <c r="BI58" s="261">
        <f>BJ58+BK58+BL58</f>
        <v>0</v>
      </c>
      <c r="BJ58" s="313">
        <v>0</v>
      </c>
      <c r="BK58" s="313">
        <v>0</v>
      </c>
      <c r="BL58" s="313">
        <v>0</v>
      </c>
      <c r="BM58" s="261">
        <f>BN58+BO58+BP58</f>
        <v>0</v>
      </c>
      <c r="BN58" s="313">
        <v>0</v>
      </c>
      <c r="BO58" s="313">
        <v>0</v>
      </c>
      <c r="BP58" s="313">
        <v>0</v>
      </c>
      <c r="BQ58" s="261">
        <f>BR58+BS58+BT58</f>
        <v>0</v>
      </c>
      <c r="BR58" s="313">
        <v>0</v>
      </c>
      <c r="BS58" s="313">
        <v>0</v>
      </c>
      <c r="BT58" s="313">
        <v>0</v>
      </c>
      <c r="BU58" s="261">
        <f>$AW58-$AX58-AZ58</f>
        <v>0</v>
      </c>
      <c r="BV58" s="261">
        <f t="shared" si="124"/>
        <v>0</v>
      </c>
      <c r="BW58" s="261">
        <f t="shared" si="124"/>
        <v>0</v>
      </c>
      <c r="BX58" s="261">
        <f t="shared" si="124"/>
        <v>0</v>
      </c>
      <c r="BY58" s="261">
        <f t="shared" si="124"/>
        <v>0</v>
      </c>
      <c r="BZ58" s="261">
        <f>CA58+CB58+CC58</f>
        <v>0</v>
      </c>
      <c r="CA58" s="313">
        <v>0</v>
      </c>
      <c r="CB58" s="313">
        <v>0</v>
      </c>
      <c r="CC58" s="313">
        <v>0</v>
      </c>
      <c r="CD58" s="261">
        <f>CE58+CF58+CG58</f>
        <v>0</v>
      </c>
      <c r="CE58" s="313">
        <v>0</v>
      </c>
      <c r="CF58" s="313">
        <v>0</v>
      </c>
      <c r="CG58" s="313">
        <v>0</v>
      </c>
      <c r="CH58" s="261">
        <f>CI58+CJ58+CK58</f>
        <v>0</v>
      </c>
      <c r="CI58" s="313">
        <v>0</v>
      </c>
      <c r="CJ58" s="313">
        <v>0</v>
      </c>
      <c r="CK58" s="313">
        <v>0</v>
      </c>
      <c r="CL58" s="261">
        <f>$AW58-$AX58-BA58</f>
        <v>0</v>
      </c>
      <c r="CM58" s="261">
        <f t="shared" si="125"/>
        <v>0</v>
      </c>
      <c r="CN58" s="261">
        <f t="shared" si="125"/>
        <v>0</v>
      </c>
      <c r="CO58" s="261">
        <f t="shared" si="125"/>
        <v>0</v>
      </c>
      <c r="CP58" s="261">
        <f t="shared" si="125"/>
        <v>0</v>
      </c>
      <c r="CQ58" s="261">
        <f>CR58+CS58+CT58</f>
        <v>0</v>
      </c>
      <c r="CR58" s="313">
        <v>0</v>
      </c>
      <c r="CS58" s="313">
        <v>0</v>
      </c>
      <c r="CT58" s="313">
        <v>0</v>
      </c>
      <c r="CU58" s="261">
        <f>CV58+CW58+CX58</f>
        <v>0</v>
      </c>
      <c r="CV58" s="313">
        <v>0</v>
      </c>
      <c r="CW58" s="313">
        <v>0</v>
      </c>
      <c r="CX58" s="313">
        <v>0</v>
      </c>
      <c r="CY58" s="261">
        <f>CZ58+DA58+DB58</f>
        <v>0</v>
      </c>
      <c r="CZ58" s="313">
        <v>0</v>
      </c>
      <c r="DA58" s="313">
        <v>0</v>
      </c>
      <c r="DB58" s="313">
        <v>0</v>
      </c>
      <c r="DC58" s="261">
        <f>$AW58-$AX58-BB58</f>
        <v>0</v>
      </c>
      <c r="DD58" s="261">
        <f t="shared" si="126"/>
        <v>0</v>
      </c>
      <c r="DE58" s="261">
        <f t="shared" si="126"/>
        <v>0</v>
      </c>
      <c r="DF58" s="261">
        <f t="shared" si="126"/>
        <v>0</v>
      </c>
      <c r="DG58" s="261">
        <f t="shared" si="126"/>
        <v>0</v>
      </c>
      <c r="DH58" s="261">
        <f>DI58+DJ58+DK58</f>
        <v>0</v>
      </c>
      <c r="DI58" s="313">
        <v>0</v>
      </c>
      <c r="DJ58" s="313">
        <v>0</v>
      </c>
      <c r="DK58" s="313">
        <v>0</v>
      </c>
      <c r="DL58" s="261">
        <f>DM58+DN58+DO58</f>
        <v>0</v>
      </c>
      <c r="DM58" s="313">
        <v>0</v>
      </c>
      <c r="DN58" s="313">
        <v>0</v>
      </c>
      <c r="DO58" s="313">
        <v>0</v>
      </c>
      <c r="DP58" s="261">
        <f>DQ58+DR58+DS58</f>
        <v>0</v>
      </c>
      <c r="DQ58" s="313">
        <v>0</v>
      </c>
      <c r="DR58" s="313">
        <v>0</v>
      </c>
      <c r="DS58" s="313">
        <v>0</v>
      </c>
      <c r="DT58" s="261">
        <f>$AW58-$AX58-BC58</f>
        <v>0</v>
      </c>
      <c r="DU58" s="261">
        <f>BC58-AY58</f>
        <v>0</v>
      </c>
      <c r="DV58" s="313"/>
      <c r="DW58" s="313"/>
      <c r="DX58" s="314"/>
      <c r="DY58" s="313"/>
      <c r="DZ58" s="314"/>
      <c r="EA58" s="343" t="s">
        <v>151</v>
      </c>
      <c r="EB58" s="164">
        <v>0</v>
      </c>
      <c r="EC58" s="162" t="str">
        <f>AN58 &amp; EB58</f>
        <v>Прочие собственные средства0</v>
      </c>
      <c r="ED58" s="162" t="str">
        <f>AN58&amp;AO58</f>
        <v>Прочие собственные средстванет</v>
      </c>
      <c r="EE58" s="163"/>
      <c r="EF58" s="163"/>
      <c r="EG58" s="179"/>
      <c r="EH58" s="179"/>
      <c r="EI58" s="179"/>
      <c r="EJ58" s="179"/>
      <c r="EV58" s="163"/>
    </row>
    <row r="59" spans="3:152" ht="11.25" customHeight="1">
      <c r="C59" s="217"/>
      <c r="D59" s="384">
        <v>3</v>
      </c>
      <c r="E59" s="398" t="s">
        <v>780</v>
      </c>
      <c r="F59" s="398" t="s">
        <v>781</v>
      </c>
      <c r="G59" s="398" t="s">
        <v>159</v>
      </c>
      <c r="H59" s="398" t="s">
        <v>786</v>
      </c>
      <c r="I59" s="398" t="s">
        <v>783</v>
      </c>
      <c r="J59" s="398" t="s">
        <v>783</v>
      </c>
      <c r="K59" s="384" t="s">
        <v>784</v>
      </c>
      <c r="L59" s="336"/>
      <c r="M59" s="336"/>
      <c r="N59" s="384">
        <v>1</v>
      </c>
      <c r="O59" s="384">
        <v>2020</v>
      </c>
      <c r="P59" s="386" t="s">
        <v>189</v>
      </c>
      <c r="Q59" s="386" t="s">
        <v>3</v>
      </c>
      <c r="R59" s="388">
        <v>0</v>
      </c>
      <c r="S59" s="390">
        <v>100</v>
      </c>
      <c r="T59" s="400" t="s">
        <v>151</v>
      </c>
      <c r="U59" s="305"/>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306"/>
      <c r="CE59" s="306"/>
      <c r="CF59" s="306"/>
      <c r="CG59" s="306"/>
      <c r="CH59" s="306"/>
      <c r="CI59" s="306"/>
      <c r="CJ59" s="306"/>
      <c r="CK59" s="306"/>
      <c r="CL59" s="306"/>
      <c r="CM59" s="306"/>
      <c r="CN59" s="306"/>
      <c r="CO59" s="306"/>
      <c r="CP59" s="306"/>
      <c r="CQ59" s="306"/>
      <c r="CR59" s="306"/>
      <c r="CS59" s="306"/>
      <c r="CT59" s="306"/>
      <c r="CU59" s="306"/>
      <c r="CV59" s="306"/>
      <c r="CW59" s="306"/>
      <c r="CX59" s="306"/>
      <c r="CY59" s="306"/>
      <c r="CZ59" s="306"/>
      <c r="DA59" s="306"/>
      <c r="DB59" s="306"/>
      <c r="DC59" s="306"/>
      <c r="DD59" s="306"/>
      <c r="DE59" s="306"/>
      <c r="DF59" s="306"/>
      <c r="DG59" s="306"/>
      <c r="DH59" s="306"/>
      <c r="DI59" s="306"/>
      <c r="DJ59" s="306"/>
      <c r="DK59" s="306"/>
      <c r="DL59" s="306"/>
      <c r="DM59" s="306"/>
      <c r="DN59" s="306"/>
      <c r="DO59" s="306"/>
      <c r="DP59" s="306"/>
      <c r="DQ59" s="306"/>
      <c r="DR59" s="306"/>
      <c r="DS59" s="306"/>
      <c r="DT59" s="306"/>
      <c r="DU59" s="306"/>
      <c r="DV59" s="306"/>
      <c r="DW59" s="306"/>
      <c r="DX59" s="306"/>
      <c r="DY59" s="306"/>
      <c r="DZ59" s="306"/>
      <c r="EA59" s="306"/>
      <c r="EB59" s="164"/>
      <c r="EC59" s="163"/>
      <c r="ED59" s="163"/>
      <c r="EE59" s="163"/>
      <c r="EF59" s="163"/>
      <c r="EG59" s="163"/>
      <c r="EH59" s="163"/>
      <c r="EI59" s="163"/>
    </row>
    <row r="60" spans="3:152" ht="11.25" customHeight="1">
      <c r="C60" s="217"/>
      <c r="D60" s="385"/>
      <c r="E60" s="399"/>
      <c r="F60" s="399"/>
      <c r="G60" s="399"/>
      <c r="H60" s="399"/>
      <c r="I60" s="399"/>
      <c r="J60" s="399"/>
      <c r="K60" s="385"/>
      <c r="L60" s="337"/>
      <c r="M60" s="337"/>
      <c r="N60" s="385"/>
      <c r="O60" s="385"/>
      <c r="P60" s="387"/>
      <c r="Q60" s="387"/>
      <c r="R60" s="389"/>
      <c r="S60" s="391"/>
      <c r="T60" s="401"/>
      <c r="U60" s="394"/>
      <c r="V60" s="396">
        <v>1</v>
      </c>
      <c r="W60" s="382" t="s">
        <v>17</v>
      </c>
      <c r="X60" s="382" t="s">
        <v>818</v>
      </c>
      <c r="Y60" s="382" t="s">
        <v>814</v>
      </c>
      <c r="Z60" s="382" t="s">
        <v>783</v>
      </c>
      <c r="AA60" s="382" t="s">
        <v>783</v>
      </c>
      <c r="AB60" s="382" t="s">
        <v>784</v>
      </c>
      <c r="AC60" s="382" t="s">
        <v>815</v>
      </c>
      <c r="AD60" s="382" t="s">
        <v>816</v>
      </c>
      <c r="AE60" s="382" t="s">
        <v>819</v>
      </c>
      <c r="AF60" s="382" t="s">
        <v>820</v>
      </c>
      <c r="AG60" s="382" t="s">
        <v>783</v>
      </c>
      <c r="AH60" s="382" t="s">
        <v>783</v>
      </c>
      <c r="AI60" s="382" t="s">
        <v>784</v>
      </c>
      <c r="AJ60" s="382" t="s">
        <v>815</v>
      </c>
      <c r="AK60" s="382" t="s">
        <v>816</v>
      </c>
      <c r="AL60" s="307"/>
      <c r="AM60" s="308"/>
      <c r="AN60" s="309"/>
      <c r="AO60" s="309"/>
      <c r="AP60" s="309"/>
      <c r="AQ60" s="309"/>
      <c r="AR60" s="309"/>
      <c r="AS60" s="309"/>
      <c r="AT60" s="309"/>
      <c r="AU60" s="309"/>
      <c r="AV60" s="309"/>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164"/>
      <c r="EC60" s="179"/>
      <c r="ED60" s="179"/>
      <c r="EE60" s="179"/>
      <c r="EF60" s="163"/>
      <c r="EG60" s="179"/>
      <c r="EH60" s="179"/>
      <c r="EI60" s="179"/>
      <c r="EJ60" s="179"/>
      <c r="EK60" s="179"/>
    </row>
    <row r="61" spans="3:152" ht="15" customHeight="1">
      <c r="C61" s="217"/>
      <c r="D61" s="385"/>
      <c r="E61" s="399"/>
      <c r="F61" s="399"/>
      <c r="G61" s="399"/>
      <c r="H61" s="399"/>
      <c r="I61" s="399"/>
      <c r="J61" s="399"/>
      <c r="K61" s="385"/>
      <c r="L61" s="337"/>
      <c r="M61" s="337"/>
      <c r="N61" s="385"/>
      <c r="O61" s="385"/>
      <c r="P61" s="387"/>
      <c r="Q61" s="387"/>
      <c r="R61" s="389"/>
      <c r="S61" s="391"/>
      <c r="T61" s="401"/>
      <c r="U61" s="395"/>
      <c r="V61" s="397"/>
      <c r="W61" s="383"/>
      <c r="X61" s="383"/>
      <c r="Y61" s="383"/>
      <c r="Z61" s="383"/>
      <c r="AA61" s="383"/>
      <c r="AB61" s="383"/>
      <c r="AC61" s="383"/>
      <c r="AD61" s="383"/>
      <c r="AE61" s="383"/>
      <c r="AF61" s="383"/>
      <c r="AG61" s="383"/>
      <c r="AH61" s="383"/>
      <c r="AI61" s="383"/>
      <c r="AJ61" s="383"/>
      <c r="AK61" s="383"/>
      <c r="AL61" s="333"/>
      <c r="AM61" s="200" t="s">
        <v>240</v>
      </c>
      <c r="AN61" s="311" t="s">
        <v>197</v>
      </c>
      <c r="AO61" s="312" t="s">
        <v>18</v>
      </c>
      <c r="AP61" s="312"/>
      <c r="AQ61" s="312"/>
      <c r="AR61" s="312"/>
      <c r="AS61" s="312"/>
      <c r="AT61" s="312"/>
      <c r="AU61" s="312"/>
      <c r="AV61" s="312"/>
      <c r="AW61" s="261">
        <v>28065.355100000001</v>
      </c>
      <c r="AX61" s="261">
        <v>27121.526600000001</v>
      </c>
      <c r="AY61" s="261">
        <v>0</v>
      </c>
      <c r="AZ61" s="261">
        <f>BE61</f>
        <v>0</v>
      </c>
      <c r="BA61" s="261">
        <f>BV61</f>
        <v>0</v>
      </c>
      <c r="BB61" s="261">
        <f>CM61</f>
        <v>0</v>
      </c>
      <c r="BC61" s="261">
        <f>DD61</f>
        <v>0</v>
      </c>
      <c r="BD61" s="261">
        <f>AW61-AX61-BC61</f>
        <v>943.82849999999962</v>
      </c>
      <c r="BE61" s="261">
        <f t="shared" ref="BE61:BH62" si="127">BQ61</f>
        <v>0</v>
      </c>
      <c r="BF61" s="261">
        <f t="shared" si="127"/>
        <v>0</v>
      </c>
      <c r="BG61" s="261">
        <f t="shared" si="127"/>
        <v>0</v>
      </c>
      <c r="BH61" s="261">
        <f t="shared" si="127"/>
        <v>0</v>
      </c>
      <c r="BI61" s="261">
        <f>BJ61+BK61+BL61</f>
        <v>0</v>
      </c>
      <c r="BJ61" s="313">
        <v>0</v>
      </c>
      <c r="BK61" s="313">
        <v>0</v>
      </c>
      <c r="BL61" s="313">
        <v>0</v>
      </c>
      <c r="BM61" s="261">
        <f>BN61+BO61+BP61</f>
        <v>0</v>
      </c>
      <c r="BN61" s="313">
        <v>0</v>
      </c>
      <c r="BO61" s="313">
        <v>0</v>
      </c>
      <c r="BP61" s="313">
        <v>0</v>
      </c>
      <c r="BQ61" s="261">
        <f>BR61+BS61+BT61</f>
        <v>0</v>
      </c>
      <c r="BR61" s="313">
        <v>0</v>
      </c>
      <c r="BS61" s="313">
        <v>0</v>
      </c>
      <c r="BT61" s="313">
        <v>0</v>
      </c>
      <c r="BU61" s="261">
        <f>$AW61-$AX61-AZ61</f>
        <v>943.82849999999962</v>
      </c>
      <c r="BV61" s="261">
        <f t="shared" ref="BV61:BY62" si="128">CH61</f>
        <v>0</v>
      </c>
      <c r="BW61" s="261">
        <f t="shared" si="128"/>
        <v>0</v>
      </c>
      <c r="BX61" s="261">
        <f t="shared" si="128"/>
        <v>0</v>
      </c>
      <c r="BY61" s="261">
        <f t="shared" si="128"/>
        <v>0</v>
      </c>
      <c r="BZ61" s="261">
        <f>CA61+CB61+CC61</f>
        <v>0</v>
      </c>
      <c r="CA61" s="313">
        <v>0</v>
      </c>
      <c r="CB61" s="313">
        <v>0</v>
      </c>
      <c r="CC61" s="313">
        <v>0</v>
      </c>
      <c r="CD61" s="261">
        <f>CE61+CF61+CG61</f>
        <v>0</v>
      </c>
      <c r="CE61" s="313">
        <v>0</v>
      </c>
      <c r="CF61" s="313">
        <v>0</v>
      </c>
      <c r="CG61" s="313">
        <v>0</v>
      </c>
      <c r="CH61" s="261">
        <f>CI61+CJ61+CK61</f>
        <v>0</v>
      </c>
      <c r="CI61" s="313">
        <v>0</v>
      </c>
      <c r="CJ61" s="313">
        <v>0</v>
      </c>
      <c r="CK61" s="313">
        <v>0</v>
      </c>
      <c r="CL61" s="261">
        <f>$AW61-$AX61-BA61</f>
        <v>943.82849999999962</v>
      </c>
      <c r="CM61" s="261">
        <f t="shared" ref="CM61:CP62" si="129">CY61</f>
        <v>0</v>
      </c>
      <c r="CN61" s="261">
        <f t="shared" si="129"/>
        <v>0</v>
      </c>
      <c r="CO61" s="261">
        <f t="shared" si="129"/>
        <v>0</v>
      </c>
      <c r="CP61" s="261">
        <f t="shared" si="129"/>
        <v>0</v>
      </c>
      <c r="CQ61" s="261">
        <f>CR61+CS61+CT61</f>
        <v>0</v>
      </c>
      <c r="CR61" s="313">
        <v>0</v>
      </c>
      <c r="CS61" s="313">
        <v>0</v>
      </c>
      <c r="CT61" s="313">
        <v>0</v>
      </c>
      <c r="CU61" s="261">
        <f>CV61+CW61+CX61</f>
        <v>0</v>
      </c>
      <c r="CV61" s="313">
        <v>0</v>
      </c>
      <c r="CW61" s="313">
        <v>0</v>
      </c>
      <c r="CX61" s="313">
        <v>0</v>
      </c>
      <c r="CY61" s="261">
        <f>CZ61+DA61+DB61</f>
        <v>0</v>
      </c>
      <c r="CZ61" s="313">
        <v>0</v>
      </c>
      <c r="DA61" s="313">
        <v>0</v>
      </c>
      <c r="DB61" s="313">
        <v>0</v>
      </c>
      <c r="DC61" s="261">
        <f>$AW61-$AX61-BB61</f>
        <v>943.82849999999962</v>
      </c>
      <c r="DD61" s="261">
        <f t="shared" ref="DD61:DG62" si="130">DP61</f>
        <v>0</v>
      </c>
      <c r="DE61" s="261">
        <f t="shared" si="130"/>
        <v>0</v>
      </c>
      <c r="DF61" s="261">
        <f t="shared" si="130"/>
        <v>0</v>
      </c>
      <c r="DG61" s="261">
        <f t="shared" si="130"/>
        <v>0</v>
      </c>
      <c r="DH61" s="261">
        <f>DI61+DJ61+DK61</f>
        <v>0</v>
      </c>
      <c r="DI61" s="313">
        <v>0</v>
      </c>
      <c r="DJ61" s="313">
        <v>0</v>
      </c>
      <c r="DK61" s="313">
        <v>0</v>
      </c>
      <c r="DL61" s="261">
        <f>DM61+DN61+DO61</f>
        <v>0</v>
      </c>
      <c r="DM61" s="313">
        <v>0</v>
      </c>
      <c r="DN61" s="313">
        <v>0</v>
      </c>
      <c r="DO61" s="313">
        <v>0</v>
      </c>
      <c r="DP61" s="261">
        <f>DQ61+DR61+DS61</f>
        <v>0</v>
      </c>
      <c r="DQ61" s="313">
        <v>0</v>
      </c>
      <c r="DR61" s="313">
        <v>0</v>
      </c>
      <c r="DS61" s="313">
        <v>0</v>
      </c>
      <c r="DT61" s="261">
        <f>$AW61-$AX61-BC61</f>
        <v>943.82849999999962</v>
      </c>
      <c r="DU61" s="261">
        <f>BC61-AY61</f>
        <v>0</v>
      </c>
      <c r="DV61" s="313"/>
      <c r="DW61" s="313"/>
      <c r="DX61" s="314"/>
      <c r="DY61" s="313"/>
      <c r="DZ61" s="314"/>
      <c r="EA61" s="343" t="s">
        <v>151</v>
      </c>
      <c r="EB61" s="164">
        <v>0</v>
      </c>
      <c r="EC61" s="162" t="str">
        <f>AN61 &amp; EB61</f>
        <v>Амортизационные отчисления0</v>
      </c>
      <c r="ED61" s="162" t="str">
        <f>AN61&amp;AO61</f>
        <v>Амортизационные отчислениянет</v>
      </c>
      <c r="EE61" s="163"/>
      <c r="EF61" s="163"/>
      <c r="EG61" s="179"/>
      <c r="EH61" s="179"/>
      <c r="EI61" s="179"/>
      <c r="EJ61" s="179"/>
      <c r="EV61" s="163"/>
    </row>
    <row r="62" spans="3:152" ht="15" customHeight="1" thickBot="1">
      <c r="C62" s="217"/>
      <c r="D62" s="385"/>
      <c r="E62" s="399"/>
      <c r="F62" s="399"/>
      <c r="G62" s="399"/>
      <c r="H62" s="399"/>
      <c r="I62" s="399"/>
      <c r="J62" s="399"/>
      <c r="K62" s="385"/>
      <c r="L62" s="337"/>
      <c r="M62" s="337"/>
      <c r="N62" s="385"/>
      <c r="O62" s="385"/>
      <c r="P62" s="387"/>
      <c r="Q62" s="387"/>
      <c r="R62" s="389"/>
      <c r="S62" s="391"/>
      <c r="T62" s="401"/>
      <c r="U62" s="395"/>
      <c r="V62" s="397"/>
      <c r="W62" s="383"/>
      <c r="X62" s="383"/>
      <c r="Y62" s="383"/>
      <c r="Z62" s="383"/>
      <c r="AA62" s="383"/>
      <c r="AB62" s="383"/>
      <c r="AC62" s="383"/>
      <c r="AD62" s="383"/>
      <c r="AE62" s="383"/>
      <c r="AF62" s="383"/>
      <c r="AG62" s="383"/>
      <c r="AH62" s="383"/>
      <c r="AI62" s="383"/>
      <c r="AJ62" s="383"/>
      <c r="AK62" s="383"/>
      <c r="AL62" s="333"/>
      <c r="AM62" s="200" t="s">
        <v>115</v>
      </c>
      <c r="AN62" s="311" t="s">
        <v>199</v>
      </c>
      <c r="AO62" s="312" t="s">
        <v>18</v>
      </c>
      <c r="AP62" s="312"/>
      <c r="AQ62" s="312"/>
      <c r="AR62" s="312"/>
      <c r="AS62" s="312"/>
      <c r="AT62" s="312"/>
      <c r="AU62" s="312"/>
      <c r="AV62" s="312"/>
      <c r="AW62" s="261">
        <v>5613.0709999999999</v>
      </c>
      <c r="AX62" s="261">
        <v>3831.6723999999999</v>
      </c>
      <c r="AY62" s="261">
        <v>0</v>
      </c>
      <c r="AZ62" s="261">
        <f>BE62</f>
        <v>0</v>
      </c>
      <c r="BA62" s="261">
        <f>BV62</f>
        <v>0</v>
      </c>
      <c r="BB62" s="261">
        <f>CM62</f>
        <v>0</v>
      </c>
      <c r="BC62" s="261">
        <f>DD62</f>
        <v>0</v>
      </c>
      <c r="BD62" s="261">
        <f>AW62-AX62-BC62</f>
        <v>1781.3986</v>
      </c>
      <c r="BE62" s="261">
        <f t="shared" si="127"/>
        <v>0</v>
      </c>
      <c r="BF62" s="261">
        <f t="shared" si="127"/>
        <v>0</v>
      </c>
      <c r="BG62" s="261">
        <f t="shared" si="127"/>
        <v>0</v>
      </c>
      <c r="BH62" s="261">
        <f t="shared" si="127"/>
        <v>0</v>
      </c>
      <c r="BI62" s="261">
        <f>BJ62+BK62+BL62</f>
        <v>0</v>
      </c>
      <c r="BJ62" s="313">
        <v>0</v>
      </c>
      <c r="BK62" s="313">
        <v>0</v>
      </c>
      <c r="BL62" s="313">
        <v>0</v>
      </c>
      <c r="BM62" s="261">
        <f>BN62+BO62+BP62</f>
        <v>0</v>
      </c>
      <c r="BN62" s="313">
        <v>0</v>
      </c>
      <c r="BO62" s="313">
        <v>0</v>
      </c>
      <c r="BP62" s="313">
        <v>0</v>
      </c>
      <c r="BQ62" s="261">
        <f>BR62+BS62+BT62</f>
        <v>0</v>
      </c>
      <c r="BR62" s="313">
        <v>0</v>
      </c>
      <c r="BS62" s="313">
        <v>0</v>
      </c>
      <c r="BT62" s="313">
        <v>0</v>
      </c>
      <c r="BU62" s="261">
        <f>$AW62-$AX62-AZ62</f>
        <v>1781.3986</v>
      </c>
      <c r="BV62" s="261">
        <f t="shared" si="128"/>
        <v>0</v>
      </c>
      <c r="BW62" s="261">
        <f t="shared" si="128"/>
        <v>0</v>
      </c>
      <c r="BX62" s="261">
        <f t="shared" si="128"/>
        <v>0</v>
      </c>
      <c r="BY62" s="261">
        <f t="shared" si="128"/>
        <v>0</v>
      </c>
      <c r="BZ62" s="261">
        <f>CA62+CB62+CC62</f>
        <v>0</v>
      </c>
      <c r="CA62" s="313">
        <v>0</v>
      </c>
      <c r="CB62" s="313">
        <v>0</v>
      </c>
      <c r="CC62" s="313">
        <v>0</v>
      </c>
      <c r="CD62" s="261">
        <f>CE62+CF62+CG62</f>
        <v>0</v>
      </c>
      <c r="CE62" s="313">
        <v>0</v>
      </c>
      <c r="CF62" s="313">
        <v>0</v>
      </c>
      <c r="CG62" s="313">
        <v>0</v>
      </c>
      <c r="CH62" s="261">
        <f>CI62+CJ62+CK62</f>
        <v>0</v>
      </c>
      <c r="CI62" s="313">
        <v>0</v>
      </c>
      <c r="CJ62" s="313">
        <v>0</v>
      </c>
      <c r="CK62" s="313">
        <v>0</v>
      </c>
      <c r="CL62" s="261">
        <f>$AW62-$AX62-BA62</f>
        <v>1781.3986</v>
      </c>
      <c r="CM62" s="261">
        <f t="shared" si="129"/>
        <v>0</v>
      </c>
      <c r="CN62" s="261">
        <f t="shared" si="129"/>
        <v>0</v>
      </c>
      <c r="CO62" s="261">
        <f t="shared" si="129"/>
        <v>0</v>
      </c>
      <c r="CP62" s="261">
        <f t="shared" si="129"/>
        <v>0</v>
      </c>
      <c r="CQ62" s="261">
        <f>CR62+CS62+CT62</f>
        <v>0</v>
      </c>
      <c r="CR62" s="313">
        <v>0</v>
      </c>
      <c r="CS62" s="313">
        <v>0</v>
      </c>
      <c r="CT62" s="313">
        <v>0</v>
      </c>
      <c r="CU62" s="261">
        <f>CV62+CW62+CX62</f>
        <v>0</v>
      </c>
      <c r="CV62" s="313">
        <v>0</v>
      </c>
      <c r="CW62" s="313">
        <v>0</v>
      </c>
      <c r="CX62" s="313">
        <v>0</v>
      </c>
      <c r="CY62" s="261">
        <f>CZ62+DA62+DB62</f>
        <v>0</v>
      </c>
      <c r="CZ62" s="313">
        <v>0</v>
      </c>
      <c r="DA62" s="313">
        <v>0</v>
      </c>
      <c r="DB62" s="313">
        <v>0</v>
      </c>
      <c r="DC62" s="261">
        <f>$AW62-$AX62-BB62</f>
        <v>1781.3986</v>
      </c>
      <c r="DD62" s="261">
        <f t="shared" si="130"/>
        <v>0</v>
      </c>
      <c r="DE62" s="261">
        <f t="shared" si="130"/>
        <v>0</v>
      </c>
      <c r="DF62" s="261">
        <f t="shared" si="130"/>
        <v>0</v>
      </c>
      <c r="DG62" s="261">
        <f t="shared" si="130"/>
        <v>0</v>
      </c>
      <c r="DH62" s="261">
        <f>DI62+DJ62+DK62</f>
        <v>0</v>
      </c>
      <c r="DI62" s="313">
        <v>0</v>
      </c>
      <c r="DJ62" s="313">
        <v>0</v>
      </c>
      <c r="DK62" s="313">
        <v>0</v>
      </c>
      <c r="DL62" s="261">
        <f>DM62+DN62+DO62</f>
        <v>0</v>
      </c>
      <c r="DM62" s="313">
        <v>0</v>
      </c>
      <c r="DN62" s="313">
        <v>0</v>
      </c>
      <c r="DO62" s="313">
        <v>0</v>
      </c>
      <c r="DP62" s="261">
        <f>DQ62+DR62+DS62</f>
        <v>0</v>
      </c>
      <c r="DQ62" s="313">
        <v>0</v>
      </c>
      <c r="DR62" s="313">
        <v>0</v>
      </c>
      <c r="DS62" s="313">
        <v>0</v>
      </c>
      <c r="DT62" s="261">
        <f>$AW62-$AX62-BC62</f>
        <v>1781.3986</v>
      </c>
      <c r="DU62" s="261">
        <f>BC62-AY62</f>
        <v>0</v>
      </c>
      <c r="DV62" s="313"/>
      <c r="DW62" s="313"/>
      <c r="DX62" s="314"/>
      <c r="DY62" s="313"/>
      <c r="DZ62" s="314"/>
      <c r="EA62" s="343" t="s">
        <v>151</v>
      </c>
      <c r="EB62" s="164">
        <v>0</v>
      </c>
      <c r="EC62" s="162" t="str">
        <f>AN62 &amp; EB62</f>
        <v>Прочие собственные средства0</v>
      </c>
      <c r="ED62" s="162" t="str">
        <f>AN62&amp;AO62</f>
        <v>Прочие собственные средстванет</v>
      </c>
      <c r="EE62" s="163"/>
      <c r="EF62" s="163"/>
      <c r="EG62" s="179"/>
      <c r="EH62" s="179"/>
      <c r="EI62" s="179"/>
      <c r="EJ62" s="179"/>
      <c r="EV62" s="163"/>
    </row>
    <row r="63" spans="3:152" ht="11.25" customHeight="1">
      <c r="C63" s="217"/>
      <c r="D63" s="384">
        <v>4</v>
      </c>
      <c r="E63" s="398" t="s">
        <v>780</v>
      </c>
      <c r="F63" s="398" t="s">
        <v>781</v>
      </c>
      <c r="G63" s="398" t="s">
        <v>159</v>
      </c>
      <c r="H63" s="398" t="s">
        <v>787</v>
      </c>
      <c r="I63" s="398" t="s">
        <v>783</v>
      </c>
      <c r="J63" s="398" t="s">
        <v>783</v>
      </c>
      <c r="K63" s="384" t="s">
        <v>784</v>
      </c>
      <c r="L63" s="336"/>
      <c r="M63" s="336"/>
      <c r="N63" s="384">
        <v>2</v>
      </c>
      <c r="O63" s="384">
        <v>2022</v>
      </c>
      <c r="P63" s="386" t="s">
        <v>189</v>
      </c>
      <c r="Q63" s="386" t="s">
        <v>5</v>
      </c>
      <c r="R63" s="388">
        <v>0</v>
      </c>
      <c r="S63" s="390">
        <v>0</v>
      </c>
      <c r="T63" s="400" t="s">
        <v>151</v>
      </c>
      <c r="U63" s="305"/>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6"/>
      <c r="DJ63" s="306"/>
      <c r="DK63" s="306"/>
      <c r="DL63" s="306"/>
      <c r="DM63" s="306"/>
      <c r="DN63" s="306"/>
      <c r="DO63" s="306"/>
      <c r="DP63" s="306"/>
      <c r="DQ63" s="306"/>
      <c r="DR63" s="306"/>
      <c r="DS63" s="306"/>
      <c r="DT63" s="306"/>
      <c r="DU63" s="306"/>
      <c r="DV63" s="306"/>
      <c r="DW63" s="306"/>
      <c r="DX63" s="306"/>
      <c r="DY63" s="306"/>
      <c r="DZ63" s="306"/>
      <c r="EA63" s="306"/>
      <c r="EB63" s="164"/>
      <c r="EC63" s="163"/>
      <c r="ED63" s="163"/>
      <c r="EE63" s="163"/>
      <c r="EF63" s="163"/>
      <c r="EG63" s="163"/>
      <c r="EH63" s="163"/>
      <c r="EI63" s="163"/>
    </row>
    <row r="64" spans="3:152" ht="11.25" customHeight="1">
      <c r="C64" s="217"/>
      <c r="D64" s="385"/>
      <c r="E64" s="399"/>
      <c r="F64" s="399"/>
      <c r="G64" s="399"/>
      <c r="H64" s="399"/>
      <c r="I64" s="399"/>
      <c r="J64" s="399"/>
      <c r="K64" s="385"/>
      <c r="L64" s="337"/>
      <c r="M64" s="337"/>
      <c r="N64" s="385"/>
      <c r="O64" s="385"/>
      <c r="P64" s="387"/>
      <c r="Q64" s="387"/>
      <c r="R64" s="389"/>
      <c r="S64" s="391"/>
      <c r="T64" s="401"/>
      <c r="U64" s="394"/>
      <c r="V64" s="396">
        <v>1</v>
      </c>
      <c r="W64" s="382" t="s">
        <v>17</v>
      </c>
      <c r="X64" s="382" t="s">
        <v>818</v>
      </c>
      <c r="Y64" s="382" t="s">
        <v>814</v>
      </c>
      <c r="Z64" s="382" t="s">
        <v>783</v>
      </c>
      <c r="AA64" s="382" t="s">
        <v>783</v>
      </c>
      <c r="AB64" s="382" t="s">
        <v>784</v>
      </c>
      <c r="AC64" s="382" t="s">
        <v>815</v>
      </c>
      <c r="AD64" s="382" t="s">
        <v>816</v>
      </c>
      <c r="AE64" s="382" t="s">
        <v>819</v>
      </c>
      <c r="AF64" s="382" t="s">
        <v>820</v>
      </c>
      <c r="AG64" s="382" t="s">
        <v>783</v>
      </c>
      <c r="AH64" s="382" t="s">
        <v>783</v>
      </c>
      <c r="AI64" s="382" t="s">
        <v>784</v>
      </c>
      <c r="AJ64" s="382" t="s">
        <v>815</v>
      </c>
      <c r="AK64" s="382" t="s">
        <v>816</v>
      </c>
      <c r="AL64" s="307"/>
      <c r="AM64" s="308"/>
      <c r="AN64" s="309"/>
      <c r="AO64" s="309"/>
      <c r="AP64" s="309"/>
      <c r="AQ64" s="309"/>
      <c r="AR64" s="309"/>
      <c r="AS64" s="309"/>
      <c r="AT64" s="309"/>
      <c r="AU64" s="309"/>
      <c r="AV64" s="309"/>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164"/>
      <c r="EC64" s="179"/>
      <c r="ED64" s="179"/>
      <c r="EE64" s="179"/>
      <c r="EF64" s="163"/>
      <c r="EG64" s="179"/>
      <c r="EH64" s="179"/>
      <c r="EI64" s="179"/>
      <c r="EJ64" s="179"/>
      <c r="EK64" s="179"/>
    </row>
    <row r="65" spans="3:152" ht="15" customHeight="1">
      <c r="C65" s="217"/>
      <c r="D65" s="385"/>
      <c r="E65" s="399"/>
      <c r="F65" s="399"/>
      <c r="G65" s="399"/>
      <c r="H65" s="399"/>
      <c r="I65" s="399"/>
      <c r="J65" s="399"/>
      <c r="K65" s="385"/>
      <c r="L65" s="337"/>
      <c r="M65" s="337"/>
      <c r="N65" s="385"/>
      <c r="O65" s="385"/>
      <c r="P65" s="387"/>
      <c r="Q65" s="387"/>
      <c r="R65" s="389"/>
      <c r="S65" s="391"/>
      <c r="T65" s="401"/>
      <c r="U65" s="395"/>
      <c r="V65" s="397"/>
      <c r="W65" s="383"/>
      <c r="X65" s="383"/>
      <c r="Y65" s="383"/>
      <c r="Z65" s="383"/>
      <c r="AA65" s="383"/>
      <c r="AB65" s="383"/>
      <c r="AC65" s="383"/>
      <c r="AD65" s="383"/>
      <c r="AE65" s="383"/>
      <c r="AF65" s="383"/>
      <c r="AG65" s="383"/>
      <c r="AH65" s="383"/>
      <c r="AI65" s="383"/>
      <c r="AJ65" s="383"/>
      <c r="AK65" s="383"/>
      <c r="AL65" s="333"/>
      <c r="AM65" s="200" t="s">
        <v>240</v>
      </c>
      <c r="AN65" s="311" t="s">
        <v>197</v>
      </c>
      <c r="AO65" s="312" t="s">
        <v>18</v>
      </c>
      <c r="AP65" s="312"/>
      <c r="AQ65" s="312"/>
      <c r="AR65" s="312"/>
      <c r="AS65" s="312"/>
      <c r="AT65" s="312"/>
      <c r="AU65" s="312"/>
      <c r="AV65" s="312"/>
      <c r="AW65" s="261">
        <v>896.76179999999999</v>
      </c>
      <c r="AX65" s="261">
        <v>0</v>
      </c>
      <c r="AY65" s="261">
        <v>0</v>
      </c>
      <c r="AZ65" s="261">
        <f>BE65</f>
        <v>0</v>
      </c>
      <c r="BA65" s="261">
        <f>BV65</f>
        <v>0</v>
      </c>
      <c r="BB65" s="261">
        <f>CM65</f>
        <v>0</v>
      </c>
      <c r="BC65" s="261">
        <f>DD65</f>
        <v>0</v>
      </c>
      <c r="BD65" s="261">
        <f>AW65-AX65-BC65</f>
        <v>896.76179999999999</v>
      </c>
      <c r="BE65" s="261">
        <f t="shared" ref="BE65:BH66" si="131">BQ65</f>
        <v>0</v>
      </c>
      <c r="BF65" s="261">
        <f t="shared" si="131"/>
        <v>0</v>
      </c>
      <c r="BG65" s="261">
        <f t="shared" si="131"/>
        <v>0</v>
      </c>
      <c r="BH65" s="261">
        <f t="shared" si="131"/>
        <v>0</v>
      </c>
      <c r="BI65" s="261">
        <f>BJ65+BK65+BL65</f>
        <v>0</v>
      </c>
      <c r="BJ65" s="313">
        <v>0</v>
      </c>
      <c r="BK65" s="313">
        <v>0</v>
      </c>
      <c r="BL65" s="313">
        <v>0</v>
      </c>
      <c r="BM65" s="261">
        <f>BN65+BO65+BP65</f>
        <v>0</v>
      </c>
      <c r="BN65" s="313">
        <v>0</v>
      </c>
      <c r="BO65" s="313">
        <v>0</v>
      </c>
      <c r="BP65" s="313">
        <v>0</v>
      </c>
      <c r="BQ65" s="261">
        <f>BR65+BS65+BT65</f>
        <v>0</v>
      </c>
      <c r="BR65" s="313">
        <v>0</v>
      </c>
      <c r="BS65" s="313">
        <v>0</v>
      </c>
      <c r="BT65" s="313">
        <v>0</v>
      </c>
      <c r="BU65" s="261">
        <f>$AW65-$AX65-AZ65</f>
        <v>896.76179999999999</v>
      </c>
      <c r="BV65" s="261">
        <f t="shared" ref="BV65:BY66" si="132">CH65</f>
        <v>0</v>
      </c>
      <c r="BW65" s="261">
        <f t="shared" si="132"/>
        <v>0</v>
      </c>
      <c r="BX65" s="261">
        <f t="shared" si="132"/>
        <v>0</v>
      </c>
      <c r="BY65" s="261">
        <f t="shared" si="132"/>
        <v>0</v>
      </c>
      <c r="BZ65" s="261">
        <f>CA65+CB65+CC65</f>
        <v>0</v>
      </c>
      <c r="CA65" s="313">
        <v>0</v>
      </c>
      <c r="CB65" s="313">
        <v>0</v>
      </c>
      <c r="CC65" s="313">
        <v>0</v>
      </c>
      <c r="CD65" s="261">
        <f>CE65+CF65+CG65</f>
        <v>0</v>
      </c>
      <c r="CE65" s="313">
        <v>0</v>
      </c>
      <c r="CF65" s="313">
        <v>0</v>
      </c>
      <c r="CG65" s="313">
        <v>0</v>
      </c>
      <c r="CH65" s="261">
        <f>CI65+CJ65+CK65</f>
        <v>0</v>
      </c>
      <c r="CI65" s="313">
        <v>0</v>
      </c>
      <c r="CJ65" s="313">
        <v>0</v>
      </c>
      <c r="CK65" s="313">
        <v>0</v>
      </c>
      <c r="CL65" s="261">
        <f>$AW65-$AX65-BA65</f>
        <v>896.76179999999999</v>
      </c>
      <c r="CM65" s="261">
        <f t="shared" ref="CM65:CP66" si="133">CY65</f>
        <v>0</v>
      </c>
      <c r="CN65" s="261">
        <f t="shared" si="133"/>
        <v>0</v>
      </c>
      <c r="CO65" s="261">
        <f t="shared" si="133"/>
        <v>0</v>
      </c>
      <c r="CP65" s="261">
        <f t="shared" si="133"/>
        <v>0</v>
      </c>
      <c r="CQ65" s="261">
        <f>CR65+CS65+CT65</f>
        <v>0</v>
      </c>
      <c r="CR65" s="313">
        <v>0</v>
      </c>
      <c r="CS65" s="313">
        <v>0</v>
      </c>
      <c r="CT65" s="313">
        <v>0</v>
      </c>
      <c r="CU65" s="261">
        <f>CV65+CW65+CX65</f>
        <v>0</v>
      </c>
      <c r="CV65" s="313">
        <v>0</v>
      </c>
      <c r="CW65" s="313">
        <v>0</v>
      </c>
      <c r="CX65" s="313">
        <v>0</v>
      </c>
      <c r="CY65" s="261">
        <f>CZ65+DA65+DB65</f>
        <v>0</v>
      </c>
      <c r="CZ65" s="313">
        <v>0</v>
      </c>
      <c r="DA65" s="313">
        <v>0</v>
      </c>
      <c r="DB65" s="313">
        <v>0</v>
      </c>
      <c r="DC65" s="261">
        <f>$AW65-$AX65-BB65</f>
        <v>896.76179999999999</v>
      </c>
      <c r="DD65" s="261">
        <f t="shared" ref="DD65:DG66" si="134">DP65</f>
        <v>0</v>
      </c>
      <c r="DE65" s="261">
        <f t="shared" si="134"/>
        <v>0</v>
      </c>
      <c r="DF65" s="261">
        <f t="shared" si="134"/>
        <v>0</v>
      </c>
      <c r="DG65" s="261">
        <f t="shared" si="134"/>
        <v>0</v>
      </c>
      <c r="DH65" s="261">
        <f>DI65+DJ65+DK65</f>
        <v>0</v>
      </c>
      <c r="DI65" s="313">
        <v>0</v>
      </c>
      <c r="DJ65" s="313">
        <v>0</v>
      </c>
      <c r="DK65" s="313">
        <v>0</v>
      </c>
      <c r="DL65" s="261">
        <f>DM65+DN65+DO65</f>
        <v>0</v>
      </c>
      <c r="DM65" s="313">
        <v>0</v>
      </c>
      <c r="DN65" s="313">
        <v>0</v>
      </c>
      <c r="DO65" s="313">
        <v>0</v>
      </c>
      <c r="DP65" s="261">
        <f>DQ65+DR65+DS65</f>
        <v>0</v>
      </c>
      <c r="DQ65" s="313">
        <v>0</v>
      </c>
      <c r="DR65" s="313">
        <v>0</v>
      </c>
      <c r="DS65" s="313">
        <v>0</v>
      </c>
      <c r="DT65" s="261">
        <f>$AW65-$AX65-BC65</f>
        <v>896.76179999999999</v>
      </c>
      <c r="DU65" s="261">
        <f>BC65-AY65</f>
        <v>0</v>
      </c>
      <c r="DV65" s="313"/>
      <c r="DW65" s="313"/>
      <c r="DX65" s="314"/>
      <c r="DY65" s="313"/>
      <c r="DZ65" s="314"/>
      <c r="EA65" s="343" t="s">
        <v>151</v>
      </c>
      <c r="EB65" s="164">
        <v>0</v>
      </c>
      <c r="EC65" s="162" t="str">
        <f>AN65 &amp; EB65</f>
        <v>Амортизационные отчисления0</v>
      </c>
      <c r="ED65" s="162" t="str">
        <f>AN65&amp;AO65</f>
        <v>Амортизационные отчислениянет</v>
      </c>
      <c r="EE65" s="163"/>
      <c r="EF65" s="163"/>
      <c r="EG65" s="179"/>
      <c r="EH65" s="179"/>
      <c r="EI65" s="179"/>
      <c r="EJ65" s="179"/>
      <c r="EV65" s="163"/>
    </row>
    <row r="66" spans="3:152" ht="15" customHeight="1" thickBot="1">
      <c r="C66" s="217"/>
      <c r="D66" s="385"/>
      <c r="E66" s="399"/>
      <c r="F66" s="399"/>
      <c r="G66" s="399"/>
      <c r="H66" s="399"/>
      <c r="I66" s="399"/>
      <c r="J66" s="399"/>
      <c r="K66" s="385"/>
      <c r="L66" s="337"/>
      <c r="M66" s="337"/>
      <c r="N66" s="385"/>
      <c r="O66" s="385"/>
      <c r="P66" s="387"/>
      <c r="Q66" s="387"/>
      <c r="R66" s="389"/>
      <c r="S66" s="391"/>
      <c r="T66" s="401"/>
      <c r="U66" s="395"/>
      <c r="V66" s="397"/>
      <c r="W66" s="383"/>
      <c r="X66" s="383"/>
      <c r="Y66" s="383"/>
      <c r="Z66" s="383"/>
      <c r="AA66" s="383"/>
      <c r="AB66" s="383"/>
      <c r="AC66" s="383"/>
      <c r="AD66" s="383"/>
      <c r="AE66" s="383"/>
      <c r="AF66" s="383"/>
      <c r="AG66" s="383"/>
      <c r="AH66" s="383"/>
      <c r="AI66" s="383"/>
      <c r="AJ66" s="383"/>
      <c r="AK66" s="383"/>
      <c r="AL66" s="333"/>
      <c r="AM66" s="200" t="s">
        <v>115</v>
      </c>
      <c r="AN66" s="311" t="s">
        <v>199</v>
      </c>
      <c r="AO66" s="312" t="s">
        <v>18</v>
      </c>
      <c r="AP66" s="312"/>
      <c r="AQ66" s="312"/>
      <c r="AR66" s="312"/>
      <c r="AS66" s="312"/>
      <c r="AT66" s="312"/>
      <c r="AU66" s="312"/>
      <c r="AV66" s="312"/>
      <c r="AW66" s="261">
        <v>179.35239999999999</v>
      </c>
      <c r="AX66" s="261">
        <v>0</v>
      </c>
      <c r="AY66" s="261">
        <v>0</v>
      </c>
      <c r="AZ66" s="261">
        <f>BE66</f>
        <v>0</v>
      </c>
      <c r="BA66" s="261">
        <f>BV66</f>
        <v>0</v>
      </c>
      <c r="BB66" s="261">
        <f>CM66</f>
        <v>0</v>
      </c>
      <c r="BC66" s="261">
        <f>DD66</f>
        <v>0</v>
      </c>
      <c r="BD66" s="261">
        <f>AW66-AX66-BC66</f>
        <v>179.35239999999999</v>
      </c>
      <c r="BE66" s="261">
        <f t="shared" si="131"/>
        <v>0</v>
      </c>
      <c r="BF66" s="261">
        <f t="shared" si="131"/>
        <v>0</v>
      </c>
      <c r="BG66" s="261">
        <f t="shared" si="131"/>
        <v>0</v>
      </c>
      <c r="BH66" s="261">
        <f t="shared" si="131"/>
        <v>0</v>
      </c>
      <c r="BI66" s="261">
        <f>BJ66+BK66+BL66</f>
        <v>0</v>
      </c>
      <c r="BJ66" s="313">
        <v>0</v>
      </c>
      <c r="BK66" s="313">
        <v>0</v>
      </c>
      <c r="BL66" s="313">
        <v>0</v>
      </c>
      <c r="BM66" s="261">
        <f>BN66+BO66+BP66</f>
        <v>0</v>
      </c>
      <c r="BN66" s="313">
        <v>0</v>
      </c>
      <c r="BO66" s="313">
        <v>0</v>
      </c>
      <c r="BP66" s="313">
        <v>0</v>
      </c>
      <c r="BQ66" s="261">
        <f>BR66+BS66+BT66</f>
        <v>0</v>
      </c>
      <c r="BR66" s="313">
        <v>0</v>
      </c>
      <c r="BS66" s="313">
        <v>0</v>
      </c>
      <c r="BT66" s="313">
        <v>0</v>
      </c>
      <c r="BU66" s="261">
        <f>$AW66-$AX66-AZ66</f>
        <v>179.35239999999999</v>
      </c>
      <c r="BV66" s="261">
        <f t="shared" si="132"/>
        <v>0</v>
      </c>
      <c r="BW66" s="261">
        <f t="shared" si="132"/>
        <v>0</v>
      </c>
      <c r="BX66" s="261">
        <f t="shared" si="132"/>
        <v>0</v>
      </c>
      <c r="BY66" s="261">
        <f t="shared" si="132"/>
        <v>0</v>
      </c>
      <c r="BZ66" s="261">
        <f>CA66+CB66+CC66</f>
        <v>0</v>
      </c>
      <c r="CA66" s="313">
        <v>0</v>
      </c>
      <c r="CB66" s="313">
        <v>0</v>
      </c>
      <c r="CC66" s="313">
        <v>0</v>
      </c>
      <c r="CD66" s="261">
        <f>CE66+CF66+CG66</f>
        <v>0</v>
      </c>
      <c r="CE66" s="313">
        <v>0</v>
      </c>
      <c r="CF66" s="313">
        <v>0</v>
      </c>
      <c r="CG66" s="313">
        <v>0</v>
      </c>
      <c r="CH66" s="261">
        <f>CI66+CJ66+CK66</f>
        <v>0</v>
      </c>
      <c r="CI66" s="313">
        <v>0</v>
      </c>
      <c r="CJ66" s="313">
        <v>0</v>
      </c>
      <c r="CK66" s="313">
        <v>0</v>
      </c>
      <c r="CL66" s="261">
        <f>$AW66-$AX66-BA66</f>
        <v>179.35239999999999</v>
      </c>
      <c r="CM66" s="261">
        <f t="shared" si="133"/>
        <v>0</v>
      </c>
      <c r="CN66" s="261">
        <f t="shared" si="133"/>
        <v>0</v>
      </c>
      <c r="CO66" s="261">
        <f t="shared" si="133"/>
        <v>0</v>
      </c>
      <c r="CP66" s="261">
        <f t="shared" si="133"/>
        <v>0</v>
      </c>
      <c r="CQ66" s="261">
        <f>CR66+CS66+CT66</f>
        <v>0</v>
      </c>
      <c r="CR66" s="313">
        <v>0</v>
      </c>
      <c r="CS66" s="313">
        <v>0</v>
      </c>
      <c r="CT66" s="313">
        <v>0</v>
      </c>
      <c r="CU66" s="261">
        <f>CV66+CW66+CX66</f>
        <v>0</v>
      </c>
      <c r="CV66" s="313">
        <v>0</v>
      </c>
      <c r="CW66" s="313">
        <v>0</v>
      </c>
      <c r="CX66" s="313">
        <v>0</v>
      </c>
      <c r="CY66" s="261">
        <f>CZ66+DA66+DB66</f>
        <v>0</v>
      </c>
      <c r="CZ66" s="313">
        <v>0</v>
      </c>
      <c r="DA66" s="313">
        <v>0</v>
      </c>
      <c r="DB66" s="313">
        <v>0</v>
      </c>
      <c r="DC66" s="261">
        <f>$AW66-$AX66-BB66</f>
        <v>179.35239999999999</v>
      </c>
      <c r="DD66" s="261">
        <f t="shared" si="134"/>
        <v>0</v>
      </c>
      <c r="DE66" s="261">
        <f t="shared" si="134"/>
        <v>0</v>
      </c>
      <c r="DF66" s="261">
        <f t="shared" si="134"/>
        <v>0</v>
      </c>
      <c r="DG66" s="261">
        <f t="shared" si="134"/>
        <v>0</v>
      </c>
      <c r="DH66" s="261">
        <f>DI66+DJ66+DK66</f>
        <v>0</v>
      </c>
      <c r="DI66" s="313">
        <v>0</v>
      </c>
      <c r="DJ66" s="313">
        <v>0</v>
      </c>
      <c r="DK66" s="313">
        <v>0</v>
      </c>
      <c r="DL66" s="261">
        <f>DM66+DN66+DO66</f>
        <v>0</v>
      </c>
      <c r="DM66" s="313">
        <v>0</v>
      </c>
      <c r="DN66" s="313">
        <v>0</v>
      </c>
      <c r="DO66" s="313">
        <v>0</v>
      </c>
      <c r="DP66" s="261">
        <f>DQ66+DR66+DS66</f>
        <v>0</v>
      </c>
      <c r="DQ66" s="313">
        <v>0</v>
      </c>
      <c r="DR66" s="313">
        <v>0</v>
      </c>
      <c r="DS66" s="313">
        <v>0</v>
      </c>
      <c r="DT66" s="261">
        <f>$AW66-$AX66-BC66</f>
        <v>179.35239999999999</v>
      </c>
      <c r="DU66" s="261">
        <f>BC66-AY66</f>
        <v>0</v>
      </c>
      <c r="DV66" s="313"/>
      <c r="DW66" s="313"/>
      <c r="DX66" s="314"/>
      <c r="DY66" s="313"/>
      <c r="DZ66" s="314"/>
      <c r="EA66" s="343" t="s">
        <v>151</v>
      </c>
      <c r="EB66" s="164">
        <v>0</v>
      </c>
      <c r="EC66" s="162" t="str">
        <f>AN66 &amp; EB66</f>
        <v>Прочие собственные средства0</v>
      </c>
      <c r="ED66" s="162" t="str">
        <f>AN66&amp;AO66</f>
        <v>Прочие собственные средстванет</v>
      </c>
      <c r="EE66" s="163"/>
      <c r="EF66" s="163"/>
      <c r="EG66" s="179"/>
      <c r="EH66" s="179"/>
      <c r="EI66" s="179"/>
      <c r="EJ66" s="179"/>
      <c r="EV66" s="163"/>
    </row>
    <row r="67" spans="3:152" ht="11.25" customHeight="1">
      <c r="C67" s="217"/>
      <c r="D67" s="384">
        <v>5</v>
      </c>
      <c r="E67" s="398" t="s">
        <v>780</v>
      </c>
      <c r="F67" s="398" t="s">
        <v>781</v>
      </c>
      <c r="G67" s="398" t="s">
        <v>159</v>
      </c>
      <c r="H67" s="398" t="s">
        <v>788</v>
      </c>
      <c r="I67" s="398" t="s">
        <v>783</v>
      </c>
      <c r="J67" s="398" t="s">
        <v>783</v>
      </c>
      <c r="K67" s="384" t="s">
        <v>784</v>
      </c>
      <c r="L67" s="336"/>
      <c r="M67" s="336"/>
      <c r="N67" s="384">
        <v>1</v>
      </c>
      <c r="O67" s="384">
        <v>2022</v>
      </c>
      <c r="P67" s="386" t="s">
        <v>189</v>
      </c>
      <c r="Q67" s="386" t="s">
        <v>7</v>
      </c>
      <c r="R67" s="388">
        <v>0</v>
      </c>
      <c r="S67" s="390">
        <v>0</v>
      </c>
      <c r="T67" s="400" t="s">
        <v>151</v>
      </c>
      <c r="U67" s="305"/>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6"/>
      <c r="BR67" s="306"/>
      <c r="BS67" s="306"/>
      <c r="BT67" s="306"/>
      <c r="BU67" s="306"/>
      <c r="BV67" s="306"/>
      <c r="BW67" s="306"/>
      <c r="BX67" s="306"/>
      <c r="BY67" s="306"/>
      <c r="BZ67" s="306"/>
      <c r="CA67" s="306"/>
      <c r="CB67" s="306"/>
      <c r="CC67" s="306"/>
      <c r="CD67" s="306"/>
      <c r="CE67" s="306"/>
      <c r="CF67" s="306"/>
      <c r="CG67" s="306"/>
      <c r="CH67" s="306"/>
      <c r="CI67" s="306"/>
      <c r="CJ67" s="306"/>
      <c r="CK67" s="306"/>
      <c r="CL67" s="306"/>
      <c r="CM67" s="306"/>
      <c r="CN67" s="306"/>
      <c r="CO67" s="306"/>
      <c r="CP67" s="306"/>
      <c r="CQ67" s="306"/>
      <c r="CR67" s="306"/>
      <c r="CS67" s="306"/>
      <c r="CT67" s="306"/>
      <c r="CU67" s="306"/>
      <c r="CV67" s="306"/>
      <c r="CW67" s="306"/>
      <c r="CX67" s="306"/>
      <c r="CY67" s="306"/>
      <c r="CZ67" s="306"/>
      <c r="DA67" s="306"/>
      <c r="DB67" s="306"/>
      <c r="DC67" s="306"/>
      <c r="DD67" s="306"/>
      <c r="DE67" s="306"/>
      <c r="DF67" s="306"/>
      <c r="DG67" s="306"/>
      <c r="DH67" s="306"/>
      <c r="DI67" s="306"/>
      <c r="DJ67" s="306"/>
      <c r="DK67" s="306"/>
      <c r="DL67" s="306"/>
      <c r="DM67" s="306"/>
      <c r="DN67" s="306"/>
      <c r="DO67" s="306"/>
      <c r="DP67" s="306"/>
      <c r="DQ67" s="306"/>
      <c r="DR67" s="306"/>
      <c r="DS67" s="306"/>
      <c r="DT67" s="306"/>
      <c r="DU67" s="306"/>
      <c r="DV67" s="306"/>
      <c r="DW67" s="306"/>
      <c r="DX67" s="306"/>
      <c r="DY67" s="306"/>
      <c r="DZ67" s="306"/>
      <c r="EA67" s="306"/>
      <c r="EB67" s="164"/>
      <c r="EC67" s="163"/>
      <c r="ED67" s="163"/>
      <c r="EE67" s="163"/>
      <c r="EF67" s="163"/>
      <c r="EG67" s="163"/>
      <c r="EH67" s="163"/>
      <c r="EI67" s="163"/>
    </row>
    <row r="68" spans="3:152" ht="11.25" customHeight="1">
      <c r="C68" s="217"/>
      <c r="D68" s="385"/>
      <c r="E68" s="399"/>
      <c r="F68" s="399"/>
      <c r="G68" s="399"/>
      <c r="H68" s="399"/>
      <c r="I68" s="399"/>
      <c r="J68" s="399"/>
      <c r="K68" s="385"/>
      <c r="L68" s="337"/>
      <c r="M68" s="337"/>
      <c r="N68" s="385"/>
      <c r="O68" s="385"/>
      <c r="P68" s="387"/>
      <c r="Q68" s="387"/>
      <c r="R68" s="389"/>
      <c r="S68" s="391"/>
      <c r="T68" s="401"/>
      <c r="U68" s="394"/>
      <c r="V68" s="396">
        <v>1</v>
      </c>
      <c r="W68" s="382" t="s">
        <v>17</v>
      </c>
      <c r="X68" s="382" t="s">
        <v>818</v>
      </c>
      <c r="Y68" s="382" t="s">
        <v>814</v>
      </c>
      <c r="Z68" s="382" t="s">
        <v>783</v>
      </c>
      <c r="AA68" s="382" t="s">
        <v>783</v>
      </c>
      <c r="AB68" s="382" t="s">
        <v>784</v>
      </c>
      <c r="AC68" s="382" t="s">
        <v>815</v>
      </c>
      <c r="AD68" s="382" t="s">
        <v>816</v>
      </c>
      <c r="AE68" s="382" t="s">
        <v>819</v>
      </c>
      <c r="AF68" s="382" t="s">
        <v>820</v>
      </c>
      <c r="AG68" s="382" t="s">
        <v>783</v>
      </c>
      <c r="AH68" s="382" t="s">
        <v>783</v>
      </c>
      <c r="AI68" s="382" t="s">
        <v>784</v>
      </c>
      <c r="AJ68" s="382" t="s">
        <v>815</v>
      </c>
      <c r="AK68" s="382" t="s">
        <v>816</v>
      </c>
      <c r="AL68" s="307"/>
      <c r="AM68" s="308"/>
      <c r="AN68" s="309"/>
      <c r="AO68" s="309"/>
      <c r="AP68" s="309"/>
      <c r="AQ68" s="309"/>
      <c r="AR68" s="309"/>
      <c r="AS68" s="309"/>
      <c r="AT68" s="309"/>
      <c r="AU68" s="309"/>
      <c r="AV68" s="309"/>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164"/>
      <c r="EC68" s="179"/>
      <c r="ED68" s="179"/>
      <c r="EE68" s="179"/>
      <c r="EF68" s="163"/>
      <c r="EG68" s="179"/>
      <c r="EH68" s="179"/>
      <c r="EI68" s="179"/>
      <c r="EJ68" s="179"/>
      <c r="EK68" s="179"/>
    </row>
    <row r="69" spans="3:152" ht="15" customHeight="1">
      <c r="C69" s="217"/>
      <c r="D69" s="385"/>
      <c r="E69" s="399"/>
      <c r="F69" s="399"/>
      <c r="G69" s="399"/>
      <c r="H69" s="399"/>
      <c r="I69" s="399"/>
      <c r="J69" s="399"/>
      <c r="K69" s="385"/>
      <c r="L69" s="337"/>
      <c r="M69" s="337"/>
      <c r="N69" s="385"/>
      <c r="O69" s="385"/>
      <c r="P69" s="387"/>
      <c r="Q69" s="387"/>
      <c r="R69" s="389"/>
      <c r="S69" s="391"/>
      <c r="T69" s="401"/>
      <c r="U69" s="395"/>
      <c r="V69" s="397"/>
      <c r="W69" s="383"/>
      <c r="X69" s="383"/>
      <c r="Y69" s="383"/>
      <c r="Z69" s="383"/>
      <c r="AA69" s="383"/>
      <c r="AB69" s="383"/>
      <c r="AC69" s="383"/>
      <c r="AD69" s="383"/>
      <c r="AE69" s="383"/>
      <c r="AF69" s="383"/>
      <c r="AG69" s="383"/>
      <c r="AH69" s="383"/>
      <c r="AI69" s="383"/>
      <c r="AJ69" s="383"/>
      <c r="AK69" s="383"/>
      <c r="AL69" s="333"/>
      <c r="AM69" s="200" t="s">
        <v>240</v>
      </c>
      <c r="AN69" s="311" t="s">
        <v>197</v>
      </c>
      <c r="AO69" s="312" t="s">
        <v>18</v>
      </c>
      <c r="AP69" s="312"/>
      <c r="AQ69" s="312"/>
      <c r="AR69" s="312"/>
      <c r="AS69" s="312"/>
      <c r="AT69" s="312"/>
      <c r="AU69" s="312"/>
      <c r="AV69" s="312"/>
      <c r="AW69" s="261">
        <v>0</v>
      </c>
      <c r="AX69" s="261">
        <v>0</v>
      </c>
      <c r="AY69" s="261">
        <v>0</v>
      </c>
      <c r="AZ69" s="261">
        <f>BE69</f>
        <v>0</v>
      </c>
      <c r="BA69" s="261">
        <f>BV69</f>
        <v>0</v>
      </c>
      <c r="BB69" s="261">
        <f>CM69</f>
        <v>0</v>
      </c>
      <c r="BC69" s="261">
        <f>DD69</f>
        <v>0</v>
      </c>
      <c r="BD69" s="261">
        <f>AW69-AX69-BC69</f>
        <v>0</v>
      </c>
      <c r="BE69" s="261">
        <f t="shared" ref="BE69:BH70" si="135">BQ69</f>
        <v>0</v>
      </c>
      <c r="BF69" s="261">
        <f t="shared" si="135"/>
        <v>0</v>
      </c>
      <c r="BG69" s="261">
        <f t="shared" si="135"/>
        <v>0</v>
      </c>
      <c r="BH69" s="261">
        <f t="shared" si="135"/>
        <v>0</v>
      </c>
      <c r="BI69" s="261">
        <f>BJ69+BK69+BL69</f>
        <v>0</v>
      </c>
      <c r="BJ69" s="313">
        <v>0</v>
      </c>
      <c r="BK69" s="313">
        <v>0</v>
      </c>
      <c r="BL69" s="313">
        <v>0</v>
      </c>
      <c r="BM69" s="261">
        <f>BN69+BO69+BP69</f>
        <v>0</v>
      </c>
      <c r="BN69" s="313">
        <v>0</v>
      </c>
      <c r="BO69" s="313">
        <v>0</v>
      </c>
      <c r="BP69" s="313">
        <v>0</v>
      </c>
      <c r="BQ69" s="261">
        <f>BR69+BS69+BT69</f>
        <v>0</v>
      </c>
      <c r="BR69" s="313">
        <v>0</v>
      </c>
      <c r="BS69" s="313">
        <v>0</v>
      </c>
      <c r="BT69" s="313">
        <v>0</v>
      </c>
      <c r="BU69" s="261">
        <f>$AW69-$AX69-AZ69</f>
        <v>0</v>
      </c>
      <c r="BV69" s="261">
        <f t="shared" ref="BV69:BY70" si="136">CH69</f>
        <v>0</v>
      </c>
      <c r="BW69" s="261">
        <f t="shared" si="136"/>
        <v>0</v>
      </c>
      <c r="BX69" s="261">
        <f t="shared" si="136"/>
        <v>0</v>
      </c>
      <c r="BY69" s="261">
        <f t="shared" si="136"/>
        <v>0</v>
      </c>
      <c r="BZ69" s="261">
        <f>CA69+CB69+CC69</f>
        <v>0</v>
      </c>
      <c r="CA69" s="313">
        <v>0</v>
      </c>
      <c r="CB69" s="313">
        <v>0</v>
      </c>
      <c r="CC69" s="313">
        <v>0</v>
      </c>
      <c r="CD69" s="261">
        <f>CE69+CF69+CG69</f>
        <v>0</v>
      </c>
      <c r="CE69" s="313">
        <v>0</v>
      </c>
      <c r="CF69" s="313">
        <v>0</v>
      </c>
      <c r="CG69" s="313">
        <v>0</v>
      </c>
      <c r="CH69" s="261">
        <f>CI69+CJ69+CK69</f>
        <v>0</v>
      </c>
      <c r="CI69" s="313">
        <v>0</v>
      </c>
      <c r="CJ69" s="313">
        <v>0</v>
      </c>
      <c r="CK69" s="313">
        <v>0</v>
      </c>
      <c r="CL69" s="261">
        <f>$AW69-$AX69-BA69</f>
        <v>0</v>
      </c>
      <c r="CM69" s="261">
        <f t="shared" ref="CM69:CP70" si="137">CY69</f>
        <v>0</v>
      </c>
      <c r="CN69" s="261">
        <f t="shared" si="137"/>
        <v>0</v>
      </c>
      <c r="CO69" s="261">
        <f t="shared" si="137"/>
        <v>0</v>
      </c>
      <c r="CP69" s="261">
        <f t="shared" si="137"/>
        <v>0</v>
      </c>
      <c r="CQ69" s="261">
        <f>CR69+CS69+CT69</f>
        <v>0</v>
      </c>
      <c r="CR69" s="313">
        <v>0</v>
      </c>
      <c r="CS69" s="313">
        <v>0</v>
      </c>
      <c r="CT69" s="313">
        <v>0</v>
      </c>
      <c r="CU69" s="261">
        <f>CV69+CW69+CX69</f>
        <v>0</v>
      </c>
      <c r="CV69" s="313">
        <v>0</v>
      </c>
      <c r="CW69" s="313">
        <v>0</v>
      </c>
      <c r="CX69" s="313">
        <v>0</v>
      </c>
      <c r="CY69" s="261">
        <f>CZ69+DA69+DB69</f>
        <v>0</v>
      </c>
      <c r="CZ69" s="313">
        <v>0</v>
      </c>
      <c r="DA69" s="313">
        <v>0</v>
      </c>
      <c r="DB69" s="313">
        <v>0</v>
      </c>
      <c r="DC69" s="261">
        <f>$AW69-$AX69-BB69</f>
        <v>0</v>
      </c>
      <c r="DD69" s="261">
        <f t="shared" ref="DD69:DG70" si="138">DP69</f>
        <v>0</v>
      </c>
      <c r="DE69" s="261">
        <f t="shared" si="138"/>
        <v>0</v>
      </c>
      <c r="DF69" s="261">
        <f t="shared" si="138"/>
        <v>0</v>
      </c>
      <c r="DG69" s="261">
        <f t="shared" si="138"/>
        <v>0</v>
      </c>
      <c r="DH69" s="261">
        <f>DI69+DJ69+DK69</f>
        <v>0</v>
      </c>
      <c r="DI69" s="313">
        <v>0</v>
      </c>
      <c r="DJ69" s="313">
        <v>0</v>
      </c>
      <c r="DK69" s="313">
        <v>0</v>
      </c>
      <c r="DL69" s="261">
        <f>DM69+DN69+DO69</f>
        <v>0</v>
      </c>
      <c r="DM69" s="313">
        <v>0</v>
      </c>
      <c r="DN69" s="313">
        <v>0</v>
      </c>
      <c r="DO69" s="313">
        <v>0</v>
      </c>
      <c r="DP69" s="261">
        <f>DQ69+DR69+DS69</f>
        <v>0</v>
      </c>
      <c r="DQ69" s="313">
        <v>0</v>
      </c>
      <c r="DR69" s="313">
        <v>0</v>
      </c>
      <c r="DS69" s="313">
        <v>0</v>
      </c>
      <c r="DT69" s="261">
        <f>$AW69-$AX69-BC69</f>
        <v>0</v>
      </c>
      <c r="DU69" s="261">
        <f>BC69-AY69</f>
        <v>0</v>
      </c>
      <c r="DV69" s="313"/>
      <c r="DW69" s="313"/>
      <c r="DX69" s="314"/>
      <c r="DY69" s="313"/>
      <c r="DZ69" s="314"/>
      <c r="EA69" s="343" t="s">
        <v>151</v>
      </c>
      <c r="EB69" s="164">
        <v>0</v>
      </c>
      <c r="EC69" s="162" t="str">
        <f>AN69 &amp; EB69</f>
        <v>Амортизационные отчисления0</v>
      </c>
      <c r="ED69" s="162" t="str">
        <f>AN69&amp;AO69</f>
        <v>Амортизационные отчислениянет</v>
      </c>
      <c r="EE69" s="163"/>
      <c r="EF69" s="163"/>
      <c r="EG69" s="179"/>
      <c r="EH69" s="179"/>
      <c r="EI69" s="179"/>
      <c r="EJ69" s="179"/>
      <c r="EV69" s="163"/>
    </row>
    <row r="70" spans="3:152" ht="15" customHeight="1" thickBot="1">
      <c r="C70" s="217"/>
      <c r="D70" s="385"/>
      <c r="E70" s="399"/>
      <c r="F70" s="399"/>
      <c r="G70" s="399"/>
      <c r="H70" s="399"/>
      <c r="I70" s="399"/>
      <c r="J70" s="399"/>
      <c r="K70" s="385"/>
      <c r="L70" s="337"/>
      <c r="M70" s="337"/>
      <c r="N70" s="385"/>
      <c r="O70" s="385"/>
      <c r="P70" s="387"/>
      <c r="Q70" s="387"/>
      <c r="R70" s="389"/>
      <c r="S70" s="391"/>
      <c r="T70" s="401"/>
      <c r="U70" s="395"/>
      <c r="V70" s="397"/>
      <c r="W70" s="383"/>
      <c r="X70" s="383"/>
      <c r="Y70" s="383"/>
      <c r="Z70" s="383"/>
      <c r="AA70" s="383"/>
      <c r="AB70" s="383"/>
      <c r="AC70" s="383"/>
      <c r="AD70" s="383"/>
      <c r="AE70" s="383"/>
      <c r="AF70" s="383"/>
      <c r="AG70" s="383"/>
      <c r="AH70" s="383"/>
      <c r="AI70" s="383"/>
      <c r="AJ70" s="383"/>
      <c r="AK70" s="383"/>
      <c r="AL70" s="333"/>
      <c r="AM70" s="200" t="s">
        <v>115</v>
      </c>
      <c r="AN70" s="311" t="s">
        <v>199</v>
      </c>
      <c r="AO70" s="312" t="s">
        <v>18</v>
      </c>
      <c r="AP70" s="312"/>
      <c r="AQ70" s="312"/>
      <c r="AR70" s="312"/>
      <c r="AS70" s="312"/>
      <c r="AT70" s="312"/>
      <c r="AU70" s="312"/>
      <c r="AV70" s="312"/>
      <c r="AW70" s="261">
        <v>0</v>
      </c>
      <c r="AX70" s="261">
        <v>0</v>
      </c>
      <c r="AY70" s="261">
        <v>0</v>
      </c>
      <c r="AZ70" s="261">
        <f>BE70</f>
        <v>0</v>
      </c>
      <c r="BA70" s="261">
        <f>BV70</f>
        <v>0</v>
      </c>
      <c r="BB70" s="261">
        <f>CM70</f>
        <v>0</v>
      </c>
      <c r="BC70" s="261">
        <f>DD70</f>
        <v>0</v>
      </c>
      <c r="BD70" s="261">
        <f>AW70-AX70-BC70</f>
        <v>0</v>
      </c>
      <c r="BE70" s="261">
        <f t="shared" si="135"/>
        <v>0</v>
      </c>
      <c r="BF70" s="261">
        <f t="shared" si="135"/>
        <v>0</v>
      </c>
      <c r="BG70" s="261">
        <f t="shared" si="135"/>
        <v>0</v>
      </c>
      <c r="BH70" s="261">
        <f t="shared" si="135"/>
        <v>0</v>
      </c>
      <c r="BI70" s="261">
        <f>BJ70+BK70+BL70</f>
        <v>0</v>
      </c>
      <c r="BJ70" s="313">
        <v>0</v>
      </c>
      <c r="BK70" s="313">
        <v>0</v>
      </c>
      <c r="BL70" s="313">
        <v>0</v>
      </c>
      <c r="BM70" s="261">
        <f>BN70+BO70+BP70</f>
        <v>0</v>
      </c>
      <c r="BN70" s="313">
        <v>0</v>
      </c>
      <c r="BO70" s="313">
        <v>0</v>
      </c>
      <c r="BP70" s="313">
        <v>0</v>
      </c>
      <c r="BQ70" s="261">
        <f>BR70+BS70+BT70</f>
        <v>0</v>
      </c>
      <c r="BR70" s="313">
        <v>0</v>
      </c>
      <c r="BS70" s="313">
        <v>0</v>
      </c>
      <c r="BT70" s="313">
        <v>0</v>
      </c>
      <c r="BU70" s="261">
        <f>$AW70-$AX70-AZ70</f>
        <v>0</v>
      </c>
      <c r="BV70" s="261">
        <f t="shared" si="136"/>
        <v>0</v>
      </c>
      <c r="BW70" s="261">
        <f t="shared" si="136"/>
        <v>0</v>
      </c>
      <c r="BX70" s="261">
        <f t="shared" si="136"/>
        <v>0</v>
      </c>
      <c r="BY70" s="261">
        <f t="shared" si="136"/>
        <v>0</v>
      </c>
      <c r="BZ70" s="261">
        <f>CA70+CB70+CC70</f>
        <v>0</v>
      </c>
      <c r="CA70" s="313">
        <v>0</v>
      </c>
      <c r="CB70" s="313">
        <v>0</v>
      </c>
      <c r="CC70" s="313">
        <v>0</v>
      </c>
      <c r="CD70" s="261">
        <f>CE70+CF70+CG70</f>
        <v>0</v>
      </c>
      <c r="CE70" s="313">
        <v>0</v>
      </c>
      <c r="CF70" s="313">
        <v>0</v>
      </c>
      <c r="CG70" s="313">
        <v>0</v>
      </c>
      <c r="CH70" s="261">
        <f>CI70+CJ70+CK70</f>
        <v>0</v>
      </c>
      <c r="CI70" s="313">
        <v>0</v>
      </c>
      <c r="CJ70" s="313">
        <v>0</v>
      </c>
      <c r="CK70" s="313">
        <v>0</v>
      </c>
      <c r="CL70" s="261">
        <f>$AW70-$AX70-BA70</f>
        <v>0</v>
      </c>
      <c r="CM70" s="261">
        <f t="shared" si="137"/>
        <v>0</v>
      </c>
      <c r="CN70" s="261">
        <f t="shared" si="137"/>
        <v>0</v>
      </c>
      <c r="CO70" s="261">
        <f t="shared" si="137"/>
        <v>0</v>
      </c>
      <c r="CP70" s="261">
        <f t="shared" si="137"/>
        <v>0</v>
      </c>
      <c r="CQ70" s="261">
        <f>CR70+CS70+CT70</f>
        <v>0</v>
      </c>
      <c r="CR70" s="313">
        <v>0</v>
      </c>
      <c r="CS70" s="313">
        <v>0</v>
      </c>
      <c r="CT70" s="313">
        <v>0</v>
      </c>
      <c r="CU70" s="261">
        <f>CV70+CW70+CX70</f>
        <v>0</v>
      </c>
      <c r="CV70" s="313">
        <v>0</v>
      </c>
      <c r="CW70" s="313">
        <v>0</v>
      </c>
      <c r="CX70" s="313">
        <v>0</v>
      </c>
      <c r="CY70" s="261">
        <f>CZ70+DA70+DB70</f>
        <v>0</v>
      </c>
      <c r="CZ70" s="313">
        <v>0</v>
      </c>
      <c r="DA70" s="313">
        <v>0</v>
      </c>
      <c r="DB70" s="313">
        <v>0</v>
      </c>
      <c r="DC70" s="261">
        <f>$AW70-$AX70-BB70</f>
        <v>0</v>
      </c>
      <c r="DD70" s="261">
        <f t="shared" si="138"/>
        <v>0</v>
      </c>
      <c r="DE70" s="261">
        <f t="shared" si="138"/>
        <v>0</v>
      </c>
      <c r="DF70" s="261">
        <f t="shared" si="138"/>
        <v>0</v>
      </c>
      <c r="DG70" s="261">
        <f t="shared" si="138"/>
        <v>0</v>
      </c>
      <c r="DH70" s="261">
        <f>DI70+DJ70+DK70</f>
        <v>0</v>
      </c>
      <c r="DI70" s="313">
        <v>0</v>
      </c>
      <c r="DJ70" s="313">
        <v>0</v>
      </c>
      <c r="DK70" s="313">
        <v>0</v>
      </c>
      <c r="DL70" s="261">
        <f>DM70+DN70+DO70</f>
        <v>0</v>
      </c>
      <c r="DM70" s="313">
        <v>0</v>
      </c>
      <c r="DN70" s="313">
        <v>0</v>
      </c>
      <c r="DO70" s="313">
        <v>0</v>
      </c>
      <c r="DP70" s="261">
        <f>DQ70+DR70+DS70</f>
        <v>0</v>
      </c>
      <c r="DQ70" s="313">
        <v>0</v>
      </c>
      <c r="DR70" s="313">
        <v>0</v>
      </c>
      <c r="DS70" s="313">
        <v>0</v>
      </c>
      <c r="DT70" s="261">
        <f>$AW70-$AX70-BC70</f>
        <v>0</v>
      </c>
      <c r="DU70" s="261">
        <f>BC70-AY70</f>
        <v>0</v>
      </c>
      <c r="DV70" s="313"/>
      <c r="DW70" s="313"/>
      <c r="DX70" s="314"/>
      <c r="DY70" s="313"/>
      <c r="DZ70" s="314"/>
      <c r="EA70" s="343" t="s">
        <v>151</v>
      </c>
      <c r="EB70" s="164">
        <v>0</v>
      </c>
      <c r="EC70" s="162" t="str">
        <f>AN70 &amp; EB70</f>
        <v>Прочие собственные средства0</v>
      </c>
      <c r="ED70" s="162" t="str">
        <f>AN70&amp;AO70</f>
        <v>Прочие собственные средстванет</v>
      </c>
      <c r="EE70" s="163"/>
      <c r="EF70" s="163"/>
      <c r="EG70" s="179"/>
      <c r="EH70" s="179"/>
      <c r="EI70" s="179"/>
      <c r="EJ70" s="179"/>
      <c r="EV70" s="163"/>
    </row>
    <row r="71" spans="3:152" ht="11.25" customHeight="1">
      <c r="C71" s="217"/>
      <c r="D71" s="384">
        <v>6</v>
      </c>
      <c r="E71" s="398" t="s">
        <v>780</v>
      </c>
      <c r="F71" s="398" t="s">
        <v>781</v>
      </c>
      <c r="G71" s="398" t="s">
        <v>159</v>
      </c>
      <c r="H71" s="398" t="s">
        <v>789</v>
      </c>
      <c r="I71" s="398" t="s">
        <v>783</v>
      </c>
      <c r="J71" s="398" t="s">
        <v>783</v>
      </c>
      <c r="K71" s="384" t="s">
        <v>784</v>
      </c>
      <c r="L71" s="336"/>
      <c r="M71" s="336"/>
      <c r="N71" s="384">
        <v>1</v>
      </c>
      <c r="O71" s="384">
        <v>2020</v>
      </c>
      <c r="P71" s="405" t="s">
        <v>189</v>
      </c>
      <c r="Q71" s="405">
        <v>2020</v>
      </c>
      <c r="R71" s="388">
        <v>0</v>
      </c>
      <c r="S71" s="390">
        <v>100</v>
      </c>
      <c r="T71" s="400" t="s">
        <v>151</v>
      </c>
      <c r="U71" s="305"/>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c r="DJ71" s="306"/>
      <c r="DK71" s="306"/>
      <c r="DL71" s="306"/>
      <c r="DM71" s="306"/>
      <c r="DN71" s="306"/>
      <c r="DO71" s="306"/>
      <c r="DP71" s="306"/>
      <c r="DQ71" s="306"/>
      <c r="DR71" s="306"/>
      <c r="DS71" s="306"/>
      <c r="DT71" s="306"/>
      <c r="DU71" s="306"/>
      <c r="DV71" s="306"/>
      <c r="DW71" s="306"/>
      <c r="DX71" s="306"/>
      <c r="DY71" s="306"/>
      <c r="DZ71" s="306"/>
      <c r="EA71" s="306"/>
      <c r="EB71" s="164"/>
      <c r="EC71" s="163"/>
      <c r="ED71" s="163"/>
      <c r="EE71" s="163"/>
      <c r="EF71" s="163"/>
      <c r="EG71" s="163"/>
      <c r="EH71" s="163"/>
      <c r="EI71" s="163"/>
    </row>
    <row r="72" spans="3:152" ht="11.25" customHeight="1">
      <c r="C72" s="217"/>
      <c r="D72" s="385"/>
      <c r="E72" s="399"/>
      <c r="F72" s="399"/>
      <c r="G72" s="399"/>
      <c r="H72" s="399"/>
      <c r="I72" s="399"/>
      <c r="J72" s="399"/>
      <c r="K72" s="385"/>
      <c r="L72" s="337"/>
      <c r="M72" s="337"/>
      <c r="N72" s="385"/>
      <c r="O72" s="385"/>
      <c r="P72" s="387"/>
      <c r="Q72" s="387"/>
      <c r="R72" s="389"/>
      <c r="S72" s="391"/>
      <c r="T72" s="401"/>
      <c r="U72" s="394"/>
      <c r="V72" s="396">
        <v>1</v>
      </c>
      <c r="W72" s="382" t="s">
        <v>17</v>
      </c>
      <c r="X72" s="382" t="s">
        <v>813</v>
      </c>
      <c r="Y72" s="382" t="s">
        <v>814</v>
      </c>
      <c r="Z72" s="382" t="s">
        <v>783</v>
      </c>
      <c r="AA72" s="382" t="s">
        <v>783</v>
      </c>
      <c r="AB72" s="382" t="s">
        <v>784</v>
      </c>
      <c r="AC72" s="382" t="s">
        <v>815</v>
      </c>
      <c r="AD72" s="382" t="s">
        <v>816</v>
      </c>
      <c r="AE72" s="382" t="s">
        <v>817</v>
      </c>
      <c r="AF72" s="382" t="s">
        <v>240</v>
      </c>
      <c r="AG72" s="382" t="s">
        <v>783</v>
      </c>
      <c r="AH72" s="382" t="s">
        <v>783</v>
      </c>
      <c r="AI72" s="382" t="s">
        <v>784</v>
      </c>
      <c r="AJ72" s="382" t="s">
        <v>815</v>
      </c>
      <c r="AK72" s="382" t="s">
        <v>816</v>
      </c>
      <c r="AL72" s="307"/>
      <c r="AM72" s="308"/>
      <c r="AN72" s="309"/>
      <c r="AO72" s="309"/>
      <c r="AP72" s="309"/>
      <c r="AQ72" s="309"/>
      <c r="AR72" s="309"/>
      <c r="AS72" s="309"/>
      <c r="AT72" s="309"/>
      <c r="AU72" s="309"/>
      <c r="AV72" s="309"/>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164"/>
      <c r="EC72" s="179"/>
      <c r="ED72" s="179"/>
      <c r="EE72" s="179"/>
      <c r="EF72" s="163"/>
      <c r="EG72" s="179"/>
      <c r="EH72" s="179"/>
      <c r="EI72" s="179"/>
      <c r="EJ72" s="179"/>
      <c r="EK72" s="179"/>
    </row>
    <row r="73" spans="3:152" ht="15" customHeight="1">
      <c r="C73" s="217"/>
      <c r="D73" s="385"/>
      <c r="E73" s="399"/>
      <c r="F73" s="399"/>
      <c r="G73" s="399"/>
      <c r="H73" s="399"/>
      <c r="I73" s="399"/>
      <c r="J73" s="399"/>
      <c r="K73" s="385"/>
      <c r="L73" s="337"/>
      <c r="M73" s="337"/>
      <c r="N73" s="385"/>
      <c r="O73" s="385"/>
      <c r="P73" s="387"/>
      <c r="Q73" s="387"/>
      <c r="R73" s="389"/>
      <c r="S73" s="391"/>
      <c r="T73" s="401"/>
      <c r="U73" s="395"/>
      <c r="V73" s="397"/>
      <c r="W73" s="383"/>
      <c r="X73" s="383"/>
      <c r="Y73" s="383"/>
      <c r="Z73" s="383"/>
      <c r="AA73" s="383"/>
      <c r="AB73" s="383"/>
      <c r="AC73" s="383"/>
      <c r="AD73" s="383"/>
      <c r="AE73" s="383"/>
      <c r="AF73" s="383"/>
      <c r="AG73" s="383"/>
      <c r="AH73" s="383"/>
      <c r="AI73" s="383"/>
      <c r="AJ73" s="383"/>
      <c r="AK73" s="383"/>
      <c r="AL73" s="333"/>
      <c r="AM73" s="200" t="s">
        <v>240</v>
      </c>
      <c r="AN73" s="311" t="s">
        <v>197</v>
      </c>
      <c r="AO73" s="312" t="s">
        <v>18</v>
      </c>
      <c r="AP73" s="312"/>
      <c r="AQ73" s="312"/>
      <c r="AR73" s="312"/>
      <c r="AS73" s="312"/>
      <c r="AT73" s="312"/>
      <c r="AU73" s="312"/>
      <c r="AV73" s="312"/>
      <c r="AW73" s="261">
        <v>6331.5002999999997</v>
      </c>
      <c r="AX73" s="261">
        <v>5862.32</v>
      </c>
      <c r="AY73" s="261">
        <v>0</v>
      </c>
      <c r="AZ73" s="261">
        <f>BE73</f>
        <v>0</v>
      </c>
      <c r="BA73" s="261">
        <f>BV73</f>
        <v>0</v>
      </c>
      <c r="BB73" s="261">
        <f>CM73</f>
        <v>0</v>
      </c>
      <c r="BC73" s="261">
        <f>DD73</f>
        <v>0</v>
      </c>
      <c r="BD73" s="261">
        <f>AW73-AX73-BC73</f>
        <v>469.18029999999999</v>
      </c>
      <c r="BE73" s="261">
        <f t="shared" ref="BE73:BH74" si="139">BQ73</f>
        <v>0</v>
      </c>
      <c r="BF73" s="261">
        <f t="shared" si="139"/>
        <v>0</v>
      </c>
      <c r="BG73" s="261">
        <f t="shared" si="139"/>
        <v>0</v>
      </c>
      <c r="BH73" s="261">
        <f t="shared" si="139"/>
        <v>0</v>
      </c>
      <c r="BI73" s="261">
        <f>BJ73+BK73+BL73</f>
        <v>0</v>
      </c>
      <c r="BJ73" s="313">
        <v>0</v>
      </c>
      <c r="BK73" s="313">
        <v>0</v>
      </c>
      <c r="BL73" s="313">
        <v>0</v>
      </c>
      <c r="BM73" s="261">
        <f>BN73+BO73+BP73</f>
        <v>0</v>
      </c>
      <c r="BN73" s="313">
        <v>0</v>
      </c>
      <c r="BO73" s="313">
        <v>0</v>
      </c>
      <c r="BP73" s="313">
        <v>0</v>
      </c>
      <c r="BQ73" s="261">
        <f>BR73+BS73+BT73</f>
        <v>0</v>
      </c>
      <c r="BR73" s="313">
        <v>0</v>
      </c>
      <c r="BS73" s="313">
        <v>0</v>
      </c>
      <c r="BT73" s="313">
        <v>0</v>
      </c>
      <c r="BU73" s="261">
        <f>$AW73-$AX73-AZ73</f>
        <v>469.18029999999999</v>
      </c>
      <c r="BV73" s="261">
        <f t="shared" ref="BV73:BY74" si="140">CH73</f>
        <v>0</v>
      </c>
      <c r="BW73" s="261">
        <f t="shared" si="140"/>
        <v>0</v>
      </c>
      <c r="BX73" s="261">
        <f t="shared" si="140"/>
        <v>0</v>
      </c>
      <c r="BY73" s="261">
        <f t="shared" si="140"/>
        <v>0</v>
      </c>
      <c r="BZ73" s="261">
        <f>CA73+CB73+CC73</f>
        <v>0</v>
      </c>
      <c r="CA73" s="313">
        <v>0</v>
      </c>
      <c r="CB73" s="313">
        <v>0</v>
      </c>
      <c r="CC73" s="313">
        <v>0</v>
      </c>
      <c r="CD73" s="261">
        <f>CE73+CF73+CG73</f>
        <v>0</v>
      </c>
      <c r="CE73" s="313">
        <v>0</v>
      </c>
      <c r="CF73" s="313">
        <v>0</v>
      </c>
      <c r="CG73" s="313">
        <v>0</v>
      </c>
      <c r="CH73" s="261">
        <f>CI73+CJ73+CK73</f>
        <v>0</v>
      </c>
      <c r="CI73" s="313">
        <v>0</v>
      </c>
      <c r="CJ73" s="313">
        <v>0</v>
      </c>
      <c r="CK73" s="313">
        <v>0</v>
      </c>
      <c r="CL73" s="261">
        <f>$AW73-$AX73-BA73</f>
        <v>469.18029999999999</v>
      </c>
      <c r="CM73" s="261">
        <f t="shared" ref="CM73:CP74" si="141">CY73</f>
        <v>0</v>
      </c>
      <c r="CN73" s="261">
        <f t="shared" si="141"/>
        <v>0</v>
      </c>
      <c r="CO73" s="261">
        <f t="shared" si="141"/>
        <v>0</v>
      </c>
      <c r="CP73" s="261">
        <f t="shared" si="141"/>
        <v>0</v>
      </c>
      <c r="CQ73" s="261">
        <f>CR73+CS73+CT73</f>
        <v>0</v>
      </c>
      <c r="CR73" s="313">
        <v>0</v>
      </c>
      <c r="CS73" s="313">
        <v>0</v>
      </c>
      <c r="CT73" s="313">
        <v>0</v>
      </c>
      <c r="CU73" s="261">
        <f>CV73+CW73+CX73</f>
        <v>0</v>
      </c>
      <c r="CV73" s="313">
        <v>0</v>
      </c>
      <c r="CW73" s="313">
        <v>0</v>
      </c>
      <c r="CX73" s="313">
        <v>0</v>
      </c>
      <c r="CY73" s="261">
        <f>CZ73+DA73+DB73</f>
        <v>0</v>
      </c>
      <c r="CZ73" s="313">
        <v>0</v>
      </c>
      <c r="DA73" s="313">
        <v>0</v>
      </c>
      <c r="DB73" s="313">
        <v>0</v>
      </c>
      <c r="DC73" s="261">
        <f>$AW73-$AX73-BB73</f>
        <v>469.18029999999999</v>
      </c>
      <c r="DD73" s="261">
        <f t="shared" ref="DD73:DG74" si="142">DP73</f>
        <v>0</v>
      </c>
      <c r="DE73" s="261">
        <f t="shared" si="142"/>
        <v>0</v>
      </c>
      <c r="DF73" s="261">
        <f t="shared" si="142"/>
        <v>0</v>
      </c>
      <c r="DG73" s="261">
        <f t="shared" si="142"/>
        <v>0</v>
      </c>
      <c r="DH73" s="261">
        <f>DI73+DJ73+DK73</f>
        <v>0</v>
      </c>
      <c r="DI73" s="313">
        <v>0</v>
      </c>
      <c r="DJ73" s="313">
        <v>0</v>
      </c>
      <c r="DK73" s="313">
        <v>0</v>
      </c>
      <c r="DL73" s="261">
        <f>DM73+DN73+DO73</f>
        <v>0</v>
      </c>
      <c r="DM73" s="313">
        <v>0</v>
      </c>
      <c r="DN73" s="313">
        <v>0</v>
      </c>
      <c r="DO73" s="313">
        <v>0</v>
      </c>
      <c r="DP73" s="261">
        <f>DQ73+DR73+DS73</f>
        <v>0</v>
      </c>
      <c r="DQ73" s="313">
        <v>0</v>
      </c>
      <c r="DR73" s="313">
        <v>0</v>
      </c>
      <c r="DS73" s="313">
        <v>0</v>
      </c>
      <c r="DT73" s="261">
        <f>$AW73-$AX73-BC73</f>
        <v>469.18029999999999</v>
      </c>
      <c r="DU73" s="261">
        <f>BC73-AY73</f>
        <v>0</v>
      </c>
      <c r="DV73" s="313"/>
      <c r="DW73" s="313"/>
      <c r="DX73" s="314"/>
      <c r="DY73" s="313"/>
      <c r="DZ73" s="314"/>
      <c r="EA73" s="343" t="s">
        <v>151</v>
      </c>
      <c r="EB73" s="164">
        <v>0</v>
      </c>
      <c r="EC73" s="162" t="str">
        <f>AN73 &amp; EB73</f>
        <v>Амортизационные отчисления0</v>
      </c>
      <c r="ED73" s="162" t="str">
        <f>AN73&amp;AO73</f>
        <v>Амортизационные отчислениянет</v>
      </c>
      <c r="EE73" s="163"/>
      <c r="EF73" s="163"/>
      <c r="EG73" s="179"/>
      <c r="EH73" s="179"/>
      <c r="EI73" s="179"/>
      <c r="EJ73" s="179"/>
      <c r="EV73" s="163"/>
    </row>
    <row r="74" spans="3:152" ht="15" customHeight="1" thickBot="1">
      <c r="C74" s="217"/>
      <c r="D74" s="385"/>
      <c r="E74" s="399"/>
      <c r="F74" s="399"/>
      <c r="G74" s="399"/>
      <c r="H74" s="399"/>
      <c r="I74" s="399"/>
      <c r="J74" s="399"/>
      <c r="K74" s="385"/>
      <c r="L74" s="337"/>
      <c r="M74" s="337"/>
      <c r="N74" s="385"/>
      <c r="O74" s="385"/>
      <c r="P74" s="387"/>
      <c r="Q74" s="387"/>
      <c r="R74" s="389"/>
      <c r="S74" s="391"/>
      <c r="T74" s="401"/>
      <c r="U74" s="395"/>
      <c r="V74" s="397"/>
      <c r="W74" s="383"/>
      <c r="X74" s="383"/>
      <c r="Y74" s="383"/>
      <c r="Z74" s="383"/>
      <c r="AA74" s="383"/>
      <c r="AB74" s="383"/>
      <c r="AC74" s="383"/>
      <c r="AD74" s="383"/>
      <c r="AE74" s="383"/>
      <c r="AF74" s="383"/>
      <c r="AG74" s="383"/>
      <c r="AH74" s="383"/>
      <c r="AI74" s="383"/>
      <c r="AJ74" s="383"/>
      <c r="AK74" s="383"/>
      <c r="AL74" s="333"/>
      <c r="AM74" s="200" t="s">
        <v>115</v>
      </c>
      <c r="AN74" s="311" t="s">
        <v>199</v>
      </c>
      <c r="AO74" s="312" t="s">
        <v>18</v>
      </c>
      <c r="AP74" s="312"/>
      <c r="AQ74" s="312"/>
      <c r="AR74" s="312"/>
      <c r="AS74" s="312"/>
      <c r="AT74" s="312"/>
      <c r="AU74" s="312"/>
      <c r="AV74" s="312"/>
      <c r="AW74" s="261">
        <v>1266.3000999999999</v>
      </c>
      <c r="AX74" s="261">
        <v>1172.4639999999999</v>
      </c>
      <c r="AY74" s="261">
        <v>0</v>
      </c>
      <c r="AZ74" s="261">
        <f>BE74</f>
        <v>0</v>
      </c>
      <c r="BA74" s="261">
        <f>BV74</f>
        <v>0</v>
      </c>
      <c r="BB74" s="261">
        <f>CM74</f>
        <v>0</v>
      </c>
      <c r="BC74" s="261">
        <f>DD74</f>
        <v>0</v>
      </c>
      <c r="BD74" s="261">
        <f>AW74-AX74-BC74</f>
        <v>93.836099999999988</v>
      </c>
      <c r="BE74" s="261">
        <f t="shared" si="139"/>
        <v>0</v>
      </c>
      <c r="BF74" s="261">
        <f t="shared" si="139"/>
        <v>0</v>
      </c>
      <c r="BG74" s="261">
        <f t="shared" si="139"/>
        <v>0</v>
      </c>
      <c r="BH74" s="261">
        <f t="shared" si="139"/>
        <v>0</v>
      </c>
      <c r="BI74" s="261">
        <f>BJ74+BK74+BL74</f>
        <v>0</v>
      </c>
      <c r="BJ74" s="313">
        <v>0</v>
      </c>
      <c r="BK74" s="313">
        <v>0</v>
      </c>
      <c r="BL74" s="313">
        <v>0</v>
      </c>
      <c r="BM74" s="261">
        <f>BN74+BO74+BP74</f>
        <v>0</v>
      </c>
      <c r="BN74" s="313">
        <v>0</v>
      </c>
      <c r="BO74" s="313">
        <v>0</v>
      </c>
      <c r="BP74" s="313">
        <v>0</v>
      </c>
      <c r="BQ74" s="261">
        <f>BR74+BS74+BT74</f>
        <v>0</v>
      </c>
      <c r="BR74" s="313">
        <v>0</v>
      </c>
      <c r="BS74" s="313">
        <v>0</v>
      </c>
      <c r="BT74" s="313">
        <v>0</v>
      </c>
      <c r="BU74" s="261">
        <f>$AW74-$AX74-AZ74</f>
        <v>93.836099999999988</v>
      </c>
      <c r="BV74" s="261">
        <f t="shared" si="140"/>
        <v>0</v>
      </c>
      <c r="BW74" s="261">
        <f t="shared" si="140"/>
        <v>0</v>
      </c>
      <c r="BX74" s="261">
        <f t="shared" si="140"/>
        <v>0</v>
      </c>
      <c r="BY74" s="261">
        <f t="shared" si="140"/>
        <v>0</v>
      </c>
      <c r="BZ74" s="261">
        <f>CA74+CB74+CC74</f>
        <v>0</v>
      </c>
      <c r="CA74" s="313">
        <v>0</v>
      </c>
      <c r="CB74" s="313">
        <v>0</v>
      </c>
      <c r="CC74" s="313">
        <v>0</v>
      </c>
      <c r="CD74" s="261">
        <f>CE74+CF74+CG74</f>
        <v>0</v>
      </c>
      <c r="CE74" s="313">
        <v>0</v>
      </c>
      <c r="CF74" s="313">
        <v>0</v>
      </c>
      <c r="CG74" s="313">
        <v>0</v>
      </c>
      <c r="CH74" s="261">
        <f>CI74+CJ74+CK74</f>
        <v>0</v>
      </c>
      <c r="CI74" s="313">
        <v>0</v>
      </c>
      <c r="CJ74" s="313">
        <v>0</v>
      </c>
      <c r="CK74" s="313">
        <v>0</v>
      </c>
      <c r="CL74" s="261">
        <f>$AW74-$AX74-BA74</f>
        <v>93.836099999999988</v>
      </c>
      <c r="CM74" s="261">
        <f t="shared" si="141"/>
        <v>0</v>
      </c>
      <c r="CN74" s="261">
        <f t="shared" si="141"/>
        <v>0</v>
      </c>
      <c r="CO74" s="261">
        <f t="shared" si="141"/>
        <v>0</v>
      </c>
      <c r="CP74" s="261">
        <f t="shared" si="141"/>
        <v>0</v>
      </c>
      <c r="CQ74" s="261">
        <f>CR74+CS74+CT74</f>
        <v>0</v>
      </c>
      <c r="CR74" s="313">
        <v>0</v>
      </c>
      <c r="CS74" s="313">
        <v>0</v>
      </c>
      <c r="CT74" s="313">
        <v>0</v>
      </c>
      <c r="CU74" s="261">
        <f>CV74+CW74+CX74</f>
        <v>0</v>
      </c>
      <c r="CV74" s="313">
        <v>0</v>
      </c>
      <c r="CW74" s="313">
        <v>0</v>
      </c>
      <c r="CX74" s="313">
        <v>0</v>
      </c>
      <c r="CY74" s="261">
        <f>CZ74+DA74+DB74</f>
        <v>0</v>
      </c>
      <c r="CZ74" s="313">
        <v>0</v>
      </c>
      <c r="DA74" s="313">
        <v>0</v>
      </c>
      <c r="DB74" s="313">
        <v>0</v>
      </c>
      <c r="DC74" s="261">
        <f>$AW74-$AX74-BB74</f>
        <v>93.836099999999988</v>
      </c>
      <c r="DD74" s="261">
        <f t="shared" si="142"/>
        <v>0</v>
      </c>
      <c r="DE74" s="261">
        <f t="shared" si="142"/>
        <v>0</v>
      </c>
      <c r="DF74" s="261">
        <f t="shared" si="142"/>
        <v>0</v>
      </c>
      <c r="DG74" s="261">
        <f t="shared" si="142"/>
        <v>0</v>
      </c>
      <c r="DH74" s="261">
        <f>DI74+DJ74+DK74</f>
        <v>0</v>
      </c>
      <c r="DI74" s="313">
        <v>0</v>
      </c>
      <c r="DJ74" s="313">
        <v>0</v>
      </c>
      <c r="DK74" s="313">
        <v>0</v>
      </c>
      <c r="DL74" s="261">
        <f>DM74+DN74+DO74</f>
        <v>0</v>
      </c>
      <c r="DM74" s="313">
        <v>0</v>
      </c>
      <c r="DN74" s="313">
        <v>0</v>
      </c>
      <c r="DO74" s="313">
        <v>0</v>
      </c>
      <c r="DP74" s="261">
        <f>DQ74+DR74+DS74</f>
        <v>0</v>
      </c>
      <c r="DQ74" s="313">
        <v>0</v>
      </c>
      <c r="DR74" s="313">
        <v>0</v>
      </c>
      <c r="DS74" s="313">
        <v>0</v>
      </c>
      <c r="DT74" s="261">
        <f>$AW74-$AX74-BC74</f>
        <v>93.836099999999988</v>
      </c>
      <c r="DU74" s="261">
        <f>BC74-AY74</f>
        <v>0</v>
      </c>
      <c r="DV74" s="313"/>
      <c r="DW74" s="313"/>
      <c r="DX74" s="314"/>
      <c r="DY74" s="313"/>
      <c r="DZ74" s="314"/>
      <c r="EA74" s="343" t="s">
        <v>151</v>
      </c>
      <c r="EB74" s="164">
        <v>0</v>
      </c>
      <c r="EC74" s="162" t="str">
        <f>AN74 &amp; EB74</f>
        <v>Прочие собственные средства0</v>
      </c>
      <c r="ED74" s="162" t="str">
        <f>AN74&amp;AO74</f>
        <v>Прочие собственные средстванет</v>
      </c>
      <c r="EE74" s="163"/>
      <c r="EF74" s="163"/>
      <c r="EG74" s="179"/>
      <c r="EH74" s="179"/>
      <c r="EI74" s="179"/>
      <c r="EJ74" s="179"/>
      <c r="EV74" s="163"/>
    </row>
    <row r="75" spans="3:152" ht="11.25" customHeight="1">
      <c r="C75" s="217"/>
      <c r="D75" s="384">
        <v>7</v>
      </c>
      <c r="E75" s="398" t="s">
        <v>780</v>
      </c>
      <c r="F75" s="398" t="s">
        <v>781</v>
      </c>
      <c r="G75" s="398" t="s">
        <v>159</v>
      </c>
      <c r="H75" s="398" t="s">
        <v>790</v>
      </c>
      <c r="I75" s="398" t="s">
        <v>783</v>
      </c>
      <c r="J75" s="398" t="s">
        <v>783</v>
      </c>
      <c r="K75" s="384" t="s">
        <v>784</v>
      </c>
      <c r="L75" s="336"/>
      <c r="M75" s="336"/>
      <c r="N75" s="384">
        <v>1</v>
      </c>
      <c r="O75" s="384">
        <v>2022</v>
      </c>
      <c r="P75" s="405" t="s">
        <v>189</v>
      </c>
      <c r="Q75" s="405" t="s">
        <v>10</v>
      </c>
      <c r="R75" s="388">
        <v>0</v>
      </c>
      <c r="S75" s="390">
        <v>0</v>
      </c>
      <c r="T75" s="400" t="s">
        <v>151</v>
      </c>
      <c r="U75" s="305"/>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c r="BE75" s="306"/>
      <c r="BF75" s="306"/>
      <c r="BG75" s="306"/>
      <c r="BH75" s="306"/>
      <c r="BI75" s="306"/>
      <c r="BJ75" s="306"/>
      <c r="BK75" s="306"/>
      <c r="BL75" s="306"/>
      <c r="BM75" s="306"/>
      <c r="BN75" s="306"/>
      <c r="BO75" s="306"/>
      <c r="BP75" s="306"/>
      <c r="BQ75" s="306"/>
      <c r="BR75" s="306"/>
      <c r="BS75" s="306"/>
      <c r="BT75" s="306"/>
      <c r="BU75" s="306"/>
      <c r="BV75" s="306"/>
      <c r="BW75" s="306"/>
      <c r="BX75" s="306"/>
      <c r="BY75" s="306"/>
      <c r="BZ75" s="306"/>
      <c r="CA75" s="306"/>
      <c r="CB75" s="306"/>
      <c r="CC75" s="306"/>
      <c r="CD75" s="306"/>
      <c r="CE75" s="306"/>
      <c r="CF75" s="306"/>
      <c r="CG75" s="306"/>
      <c r="CH75" s="306"/>
      <c r="CI75" s="306"/>
      <c r="CJ75" s="306"/>
      <c r="CK75" s="306"/>
      <c r="CL75" s="306"/>
      <c r="CM75" s="306"/>
      <c r="CN75" s="306"/>
      <c r="CO75" s="306"/>
      <c r="CP75" s="306"/>
      <c r="CQ75" s="306"/>
      <c r="CR75" s="306"/>
      <c r="CS75" s="306"/>
      <c r="CT75" s="306"/>
      <c r="CU75" s="306"/>
      <c r="CV75" s="306"/>
      <c r="CW75" s="306"/>
      <c r="CX75" s="306"/>
      <c r="CY75" s="306"/>
      <c r="CZ75" s="306"/>
      <c r="DA75" s="306"/>
      <c r="DB75" s="306"/>
      <c r="DC75" s="306"/>
      <c r="DD75" s="306"/>
      <c r="DE75" s="306"/>
      <c r="DF75" s="306"/>
      <c r="DG75" s="306"/>
      <c r="DH75" s="306"/>
      <c r="DI75" s="306"/>
      <c r="DJ75" s="306"/>
      <c r="DK75" s="306"/>
      <c r="DL75" s="306"/>
      <c r="DM75" s="306"/>
      <c r="DN75" s="306"/>
      <c r="DO75" s="306"/>
      <c r="DP75" s="306"/>
      <c r="DQ75" s="306"/>
      <c r="DR75" s="306"/>
      <c r="DS75" s="306"/>
      <c r="DT75" s="306"/>
      <c r="DU75" s="306"/>
      <c r="DV75" s="306"/>
      <c r="DW75" s="306"/>
      <c r="DX75" s="306"/>
      <c r="DY75" s="306"/>
      <c r="DZ75" s="306"/>
      <c r="EA75" s="306"/>
      <c r="EB75" s="164"/>
      <c r="EC75" s="163"/>
      <c r="ED75" s="163"/>
      <c r="EE75" s="163"/>
      <c r="EF75" s="163"/>
      <c r="EG75" s="163"/>
      <c r="EH75" s="163"/>
      <c r="EI75" s="163"/>
    </row>
    <row r="76" spans="3:152" ht="11.25" customHeight="1">
      <c r="C76" s="217"/>
      <c r="D76" s="385"/>
      <c r="E76" s="399"/>
      <c r="F76" s="399"/>
      <c r="G76" s="399"/>
      <c r="H76" s="399"/>
      <c r="I76" s="399"/>
      <c r="J76" s="399"/>
      <c r="K76" s="385"/>
      <c r="L76" s="337"/>
      <c r="M76" s="337"/>
      <c r="N76" s="385"/>
      <c r="O76" s="385"/>
      <c r="P76" s="387"/>
      <c r="Q76" s="387"/>
      <c r="R76" s="389"/>
      <c r="S76" s="391"/>
      <c r="T76" s="401"/>
      <c r="U76" s="394"/>
      <c r="V76" s="396">
        <v>1</v>
      </c>
      <c r="W76" s="382" t="s">
        <v>17</v>
      </c>
      <c r="X76" s="382" t="s">
        <v>818</v>
      </c>
      <c r="Y76" s="382" t="s">
        <v>814</v>
      </c>
      <c r="Z76" s="382" t="s">
        <v>783</v>
      </c>
      <c r="AA76" s="382" t="s">
        <v>783</v>
      </c>
      <c r="AB76" s="382" t="s">
        <v>784</v>
      </c>
      <c r="AC76" s="382" t="s">
        <v>815</v>
      </c>
      <c r="AD76" s="382" t="s">
        <v>816</v>
      </c>
      <c r="AE76" s="382" t="s">
        <v>819</v>
      </c>
      <c r="AF76" s="382" t="s">
        <v>820</v>
      </c>
      <c r="AG76" s="382" t="s">
        <v>783</v>
      </c>
      <c r="AH76" s="382" t="s">
        <v>783</v>
      </c>
      <c r="AI76" s="382" t="s">
        <v>784</v>
      </c>
      <c r="AJ76" s="382" t="s">
        <v>815</v>
      </c>
      <c r="AK76" s="382" t="s">
        <v>816</v>
      </c>
      <c r="AL76" s="307"/>
      <c r="AM76" s="308"/>
      <c r="AN76" s="309"/>
      <c r="AO76" s="309"/>
      <c r="AP76" s="309"/>
      <c r="AQ76" s="309"/>
      <c r="AR76" s="309"/>
      <c r="AS76" s="309"/>
      <c r="AT76" s="309"/>
      <c r="AU76" s="309"/>
      <c r="AV76" s="309"/>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164"/>
      <c r="EC76" s="179"/>
      <c r="ED76" s="179"/>
      <c r="EE76" s="179"/>
      <c r="EF76" s="163"/>
      <c r="EG76" s="179"/>
      <c r="EH76" s="179"/>
      <c r="EI76" s="179"/>
      <c r="EJ76" s="179"/>
      <c r="EK76" s="179"/>
    </row>
    <row r="77" spans="3:152" ht="15" customHeight="1">
      <c r="C77" s="217"/>
      <c r="D77" s="385"/>
      <c r="E77" s="399"/>
      <c r="F77" s="399"/>
      <c r="G77" s="399"/>
      <c r="H77" s="399"/>
      <c r="I77" s="399"/>
      <c r="J77" s="399"/>
      <c r="K77" s="385"/>
      <c r="L77" s="337"/>
      <c r="M77" s="337"/>
      <c r="N77" s="385"/>
      <c r="O77" s="385"/>
      <c r="P77" s="387"/>
      <c r="Q77" s="387"/>
      <c r="R77" s="389"/>
      <c r="S77" s="391"/>
      <c r="T77" s="401"/>
      <c r="U77" s="395"/>
      <c r="V77" s="397"/>
      <c r="W77" s="383"/>
      <c r="X77" s="383"/>
      <c r="Y77" s="383"/>
      <c r="Z77" s="383"/>
      <c r="AA77" s="383"/>
      <c r="AB77" s="383"/>
      <c r="AC77" s="383"/>
      <c r="AD77" s="383"/>
      <c r="AE77" s="383"/>
      <c r="AF77" s="383"/>
      <c r="AG77" s="383"/>
      <c r="AH77" s="383"/>
      <c r="AI77" s="383"/>
      <c r="AJ77" s="383"/>
      <c r="AK77" s="383"/>
      <c r="AL77" s="333"/>
      <c r="AM77" s="200" t="s">
        <v>240</v>
      </c>
      <c r="AN77" s="311" t="s">
        <v>197</v>
      </c>
      <c r="AO77" s="312" t="s">
        <v>18</v>
      </c>
      <c r="AP77" s="312"/>
      <c r="AQ77" s="312"/>
      <c r="AR77" s="312"/>
      <c r="AS77" s="312"/>
      <c r="AT77" s="312"/>
      <c r="AU77" s="312"/>
      <c r="AV77" s="312"/>
      <c r="AW77" s="261">
        <v>0</v>
      </c>
      <c r="AX77" s="261">
        <v>0</v>
      </c>
      <c r="AY77" s="261">
        <v>0</v>
      </c>
      <c r="AZ77" s="261">
        <f>BE77</f>
        <v>0</v>
      </c>
      <c r="BA77" s="261">
        <f>BV77</f>
        <v>0</v>
      </c>
      <c r="BB77" s="261">
        <f>CM77</f>
        <v>0</v>
      </c>
      <c r="BC77" s="261">
        <f>DD77</f>
        <v>0</v>
      </c>
      <c r="BD77" s="261">
        <f>AW77-AX77-BC77</f>
        <v>0</v>
      </c>
      <c r="BE77" s="261">
        <f t="shared" ref="BE77:BH78" si="143">BQ77</f>
        <v>0</v>
      </c>
      <c r="BF77" s="261">
        <f t="shared" si="143"/>
        <v>0</v>
      </c>
      <c r="BG77" s="261">
        <f t="shared" si="143"/>
        <v>0</v>
      </c>
      <c r="BH77" s="261">
        <f t="shared" si="143"/>
        <v>0</v>
      </c>
      <c r="BI77" s="261">
        <f>BJ77+BK77+BL77</f>
        <v>0</v>
      </c>
      <c r="BJ77" s="313">
        <v>0</v>
      </c>
      <c r="BK77" s="313">
        <v>0</v>
      </c>
      <c r="BL77" s="313">
        <v>0</v>
      </c>
      <c r="BM77" s="261">
        <f>BN77+BO77+BP77</f>
        <v>0</v>
      </c>
      <c r="BN77" s="313">
        <v>0</v>
      </c>
      <c r="BO77" s="313">
        <v>0</v>
      </c>
      <c r="BP77" s="313">
        <v>0</v>
      </c>
      <c r="BQ77" s="261">
        <f>BR77+BS77+BT77</f>
        <v>0</v>
      </c>
      <c r="BR77" s="313">
        <v>0</v>
      </c>
      <c r="BS77" s="313">
        <v>0</v>
      </c>
      <c r="BT77" s="313">
        <v>0</v>
      </c>
      <c r="BU77" s="261">
        <f>$AW77-$AX77-AZ77</f>
        <v>0</v>
      </c>
      <c r="BV77" s="261">
        <f t="shared" ref="BV77:BY78" si="144">CH77</f>
        <v>0</v>
      </c>
      <c r="BW77" s="261">
        <f t="shared" si="144"/>
        <v>0</v>
      </c>
      <c r="BX77" s="261">
        <f t="shared" si="144"/>
        <v>0</v>
      </c>
      <c r="BY77" s="261">
        <f t="shared" si="144"/>
        <v>0</v>
      </c>
      <c r="BZ77" s="261">
        <f>CA77+CB77+CC77</f>
        <v>0</v>
      </c>
      <c r="CA77" s="313">
        <v>0</v>
      </c>
      <c r="CB77" s="313">
        <v>0</v>
      </c>
      <c r="CC77" s="313">
        <v>0</v>
      </c>
      <c r="CD77" s="261">
        <f>CE77+CF77+CG77</f>
        <v>0</v>
      </c>
      <c r="CE77" s="313">
        <v>0</v>
      </c>
      <c r="CF77" s="313">
        <v>0</v>
      </c>
      <c r="CG77" s="313">
        <v>0</v>
      </c>
      <c r="CH77" s="261">
        <f>CI77+CJ77+CK77</f>
        <v>0</v>
      </c>
      <c r="CI77" s="313">
        <v>0</v>
      </c>
      <c r="CJ77" s="313">
        <v>0</v>
      </c>
      <c r="CK77" s="313">
        <v>0</v>
      </c>
      <c r="CL77" s="261">
        <f>$AW77-$AX77-BA77</f>
        <v>0</v>
      </c>
      <c r="CM77" s="261">
        <f t="shared" ref="CM77:CP78" si="145">CY77</f>
        <v>0</v>
      </c>
      <c r="CN77" s="261">
        <f t="shared" si="145"/>
        <v>0</v>
      </c>
      <c r="CO77" s="261">
        <f t="shared" si="145"/>
        <v>0</v>
      </c>
      <c r="CP77" s="261">
        <f t="shared" si="145"/>
        <v>0</v>
      </c>
      <c r="CQ77" s="261">
        <f>CR77+CS77+CT77</f>
        <v>0</v>
      </c>
      <c r="CR77" s="313">
        <v>0</v>
      </c>
      <c r="CS77" s="313">
        <v>0</v>
      </c>
      <c r="CT77" s="313">
        <v>0</v>
      </c>
      <c r="CU77" s="261">
        <f>CV77+CW77+CX77</f>
        <v>0</v>
      </c>
      <c r="CV77" s="313">
        <v>0</v>
      </c>
      <c r="CW77" s="313">
        <v>0</v>
      </c>
      <c r="CX77" s="313">
        <v>0</v>
      </c>
      <c r="CY77" s="261">
        <f>CZ77+DA77+DB77</f>
        <v>0</v>
      </c>
      <c r="CZ77" s="313">
        <v>0</v>
      </c>
      <c r="DA77" s="313">
        <v>0</v>
      </c>
      <c r="DB77" s="313">
        <v>0</v>
      </c>
      <c r="DC77" s="261">
        <f>$AW77-$AX77-BB77</f>
        <v>0</v>
      </c>
      <c r="DD77" s="261">
        <f t="shared" ref="DD77:DG78" si="146">DP77</f>
        <v>0</v>
      </c>
      <c r="DE77" s="261">
        <f t="shared" si="146"/>
        <v>0</v>
      </c>
      <c r="DF77" s="261">
        <f t="shared" si="146"/>
        <v>0</v>
      </c>
      <c r="DG77" s="261">
        <f t="shared" si="146"/>
        <v>0</v>
      </c>
      <c r="DH77" s="261">
        <f>DI77+DJ77+DK77</f>
        <v>0</v>
      </c>
      <c r="DI77" s="313">
        <v>0</v>
      </c>
      <c r="DJ77" s="313">
        <v>0</v>
      </c>
      <c r="DK77" s="313">
        <v>0</v>
      </c>
      <c r="DL77" s="261">
        <f>DM77+DN77+DO77</f>
        <v>0</v>
      </c>
      <c r="DM77" s="313">
        <v>0</v>
      </c>
      <c r="DN77" s="313">
        <v>0</v>
      </c>
      <c r="DO77" s="313">
        <v>0</v>
      </c>
      <c r="DP77" s="261">
        <f>DQ77+DR77+DS77</f>
        <v>0</v>
      </c>
      <c r="DQ77" s="313">
        <v>0</v>
      </c>
      <c r="DR77" s="313">
        <v>0</v>
      </c>
      <c r="DS77" s="313">
        <v>0</v>
      </c>
      <c r="DT77" s="261">
        <f>$AW77-$AX77-BC77</f>
        <v>0</v>
      </c>
      <c r="DU77" s="261">
        <f>BC77-AY77</f>
        <v>0</v>
      </c>
      <c r="DV77" s="313"/>
      <c r="DW77" s="313"/>
      <c r="DX77" s="314"/>
      <c r="DY77" s="313"/>
      <c r="DZ77" s="314"/>
      <c r="EA77" s="343" t="s">
        <v>151</v>
      </c>
      <c r="EB77" s="164">
        <v>0</v>
      </c>
      <c r="EC77" s="162" t="str">
        <f>AN77 &amp; EB77</f>
        <v>Амортизационные отчисления0</v>
      </c>
      <c r="ED77" s="162" t="str">
        <f>AN77&amp;AO77</f>
        <v>Амортизационные отчислениянет</v>
      </c>
      <c r="EE77" s="163"/>
      <c r="EF77" s="163"/>
      <c r="EG77" s="179"/>
      <c r="EH77" s="179"/>
      <c r="EI77" s="179"/>
      <c r="EJ77" s="179"/>
      <c r="EV77" s="163"/>
    </row>
    <row r="78" spans="3:152" ht="15" customHeight="1" thickBot="1">
      <c r="C78" s="217"/>
      <c r="D78" s="385"/>
      <c r="E78" s="399"/>
      <c r="F78" s="399"/>
      <c r="G78" s="399"/>
      <c r="H78" s="399"/>
      <c r="I78" s="399"/>
      <c r="J78" s="399"/>
      <c r="K78" s="385"/>
      <c r="L78" s="337"/>
      <c r="M78" s="337"/>
      <c r="N78" s="385"/>
      <c r="O78" s="385"/>
      <c r="P78" s="387"/>
      <c r="Q78" s="387"/>
      <c r="R78" s="389"/>
      <c r="S78" s="391"/>
      <c r="T78" s="401"/>
      <c r="U78" s="395"/>
      <c r="V78" s="397"/>
      <c r="W78" s="383"/>
      <c r="X78" s="383"/>
      <c r="Y78" s="383"/>
      <c r="Z78" s="383"/>
      <c r="AA78" s="383"/>
      <c r="AB78" s="383"/>
      <c r="AC78" s="383"/>
      <c r="AD78" s="383"/>
      <c r="AE78" s="383"/>
      <c r="AF78" s="383"/>
      <c r="AG78" s="383"/>
      <c r="AH78" s="383"/>
      <c r="AI78" s="383"/>
      <c r="AJ78" s="383"/>
      <c r="AK78" s="383"/>
      <c r="AL78" s="333"/>
      <c r="AM78" s="200" t="s">
        <v>115</v>
      </c>
      <c r="AN78" s="311" t="s">
        <v>199</v>
      </c>
      <c r="AO78" s="312" t="s">
        <v>18</v>
      </c>
      <c r="AP78" s="312"/>
      <c r="AQ78" s="312"/>
      <c r="AR78" s="312"/>
      <c r="AS78" s="312"/>
      <c r="AT78" s="312"/>
      <c r="AU78" s="312"/>
      <c r="AV78" s="312"/>
      <c r="AW78" s="261">
        <v>0</v>
      </c>
      <c r="AX78" s="261">
        <v>0</v>
      </c>
      <c r="AY78" s="261">
        <v>0</v>
      </c>
      <c r="AZ78" s="261">
        <f>BE78</f>
        <v>0</v>
      </c>
      <c r="BA78" s="261">
        <f>BV78</f>
        <v>0</v>
      </c>
      <c r="BB78" s="261">
        <f>CM78</f>
        <v>0</v>
      </c>
      <c r="BC78" s="261">
        <f>DD78</f>
        <v>0</v>
      </c>
      <c r="BD78" s="261">
        <f>AW78-AX78-BC78</f>
        <v>0</v>
      </c>
      <c r="BE78" s="261">
        <f t="shared" si="143"/>
        <v>0</v>
      </c>
      <c r="BF78" s="261">
        <f t="shared" si="143"/>
        <v>0</v>
      </c>
      <c r="BG78" s="261">
        <f t="shared" si="143"/>
        <v>0</v>
      </c>
      <c r="BH78" s="261">
        <f t="shared" si="143"/>
        <v>0</v>
      </c>
      <c r="BI78" s="261">
        <f>BJ78+BK78+BL78</f>
        <v>0</v>
      </c>
      <c r="BJ78" s="313">
        <v>0</v>
      </c>
      <c r="BK78" s="313">
        <v>0</v>
      </c>
      <c r="BL78" s="313">
        <v>0</v>
      </c>
      <c r="BM78" s="261">
        <f>BN78+BO78+BP78</f>
        <v>0</v>
      </c>
      <c r="BN78" s="313">
        <v>0</v>
      </c>
      <c r="BO78" s="313">
        <v>0</v>
      </c>
      <c r="BP78" s="313">
        <v>0</v>
      </c>
      <c r="BQ78" s="261">
        <f>BR78+BS78+BT78</f>
        <v>0</v>
      </c>
      <c r="BR78" s="313">
        <v>0</v>
      </c>
      <c r="BS78" s="313">
        <v>0</v>
      </c>
      <c r="BT78" s="313">
        <v>0</v>
      </c>
      <c r="BU78" s="261">
        <f>$AW78-$AX78-AZ78</f>
        <v>0</v>
      </c>
      <c r="BV78" s="261">
        <f t="shared" si="144"/>
        <v>0</v>
      </c>
      <c r="BW78" s="261">
        <f t="shared" si="144"/>
        <v>0</v>
      </c>
      <c r="BX78" s="261">
        <f t="shared" si="144"/>
        <v>0</v>
      </c>
      <c r="BY78" s="261">
        <f t="shared" si="144"/>
        <v>0</v>
      </c>
      <c r="BZ78" s="261">
        <f>CA78+CB78+CC78</f>
        <v>0</v>
      </c>
      <c r="CA78" s="313">
        <v>0</v>
      </c>
      <c r="CB78" s="313">
        <v>0</v>
      </c>
      <c r="CC78" s="313">
        <v>0</v>
      </c>
      <c r="CD78" s="261">
        <f>CE78+CF78+CG78</f>
        <v>0</v>
      </c>
      <c r="CE78" s="313">
        <v>0</v>
      </c>
      <c r="CF78" s="313">
        <v>0</v>
      </c>
      <c r="CG78" s="313">
        <v>0</v>
      </c>
      <c r="CH78" s="261">
        <f>CI78+CJ78+CK78</f>
        <v>0</v>
      </c>
      <c r="CI78" s="313">
        <v>0</v>
      </c>
      <c r="CJ78" s="313">
        <v>0</v>
      </c>
      <c r="CK78" s="313">
        <v>0</v>
      </c>
      <c r="CL78" s="261">
        <f>$AW78-$AX78-BA78</f>
        <v>0</v>
      </c>
      <c r="CM78" s="261">
        <f t="shared" si="145"/>
        <v>0</v>
      </c>
      <c r="CN78" s="261">
        <f t="shared" si="145"/>
        <v>0</v>
      </c>
      <c r="CO78" s="261">
        <f t="shared" si="145"/>
        <v>0</v>
      </c>
      <c r="CP78" s="261">
        <f t="shared" si="145"/>
        <v>0</v>
      </c>
      <c r="CQ78" s="261">
        <f>CR78+CS78+CT78</f>
        <v>0</v>
      </c>
      <c r="CR78" s="313">
        <v>0</v>
      </c>
      <c r="CS78" s="313">
        <v>0</v>
      </c>
      <c r="CT78" s="313">
        <v>0</v>
      </c>
      <c r="CU78" s="261">
        <f>CV78+CW78+CX78</f>
        <v>0</v>
      </c>
      <c r="CV78" s="313">
        <v>0</v>
      </c>
      <c r="CW78" s="313">
        <v>0</v>
      </c>
      <c r="CX78" s="313">
        <v>0</v>
      </c>
      <c r="CY78" s="261">
        <f>CZ78+DA78+DB78</f>
        <v>0</v>
      </c>
      <c r="CZ78" s="313">
        <v>0</v>
      </c>
      <c r="DA78" s="313">
        <v>0</v>
      </c>
      <c r="DB78" s="313">
        <v>0</v>
      </c>
      <c r="DC78" s="261">
        <f>$AW78-$AX78-BB78</f>
        <v>0</v>
      </c>
      <c r="DD78" s="261">
        <f t="shared" si="146"/>
        <v>0</v>
      </c>
      <c r="DE78" s="261">
        <f t="shared" si="146"/>
        <v>0</v>
      </c>
      <c r="DF78" s="261">
        <f t="shared" si="146"/>
        <v>0</v>
      </c>
      <c r="DG78" s="261">
        <f t="shared" si="146"/>
        <v>0</v>
      </c>
      <c r="DH78" s="261">
        <f>DI78+DJ78+DK78</f>
        <v>0</v>
      </c>
      <c r="DI78" s="313">
        <v>0</v>
      </c>
      <c r="DJ78" s="313">
        <v>0</v>
      </c>
      <c r="DK78" s="313">
        <v>0</v>
      </c>
      <c r="DL78" s="261">
        <f>DM78+DN78+DO78</f>
        <v>0</v>
      </c>
      <c r="DM78" s="313">
        <v>0</v>
      </c>
      <c r="DN78" s="313">
        <v>0</v>
      </c>
      <c r="DO78" s="313">
        <v>0</v>
      </c>
      <c r="DP78" s="261">
        <f>DQ78+DR78+DS78</f>
        <v>0</v>
      </c>
      <c r="DQ78" s="313">
        <v>0</v>
      </c>
      <c r="DR78" s="313">
        <v>0</v>
      </c>
      <c r="DS78" s="313">
        <v>0</v>
      </c>
      <c r="DT78" s="261">
        <f>$AW78-$AX78-BC78</f>
        <v>0</v>
      </c>
      <c r="DU78" s="261">
        <f>BC78-AY78</f>
        <v>0</v>
      </c>
      <c r="DV78" s="313"/>
      <c r="DW78" s="313"/>
      <c r="DX78" s="314"/>
      <c r="DY78" s="313"/>
      <c r="DZ78" s="314"/>
      <c r="EA78" s="343" t="s">
        <v>151</v>
      </c>
      <c r="EB78" s="164">
        <v>0</v>
      </c>
      <c r="EC78" s="162" t="str">
        <f>AN78 &amp; EB78</f>
        <v>Прочие собственные средства0</v>
      </c>
      <c r="ED78" s="162" t="str">
        <f>AN78&amp;AO78</f>
        <v>Прочие собственные средстванет</v>
      </c>
      <c r="EE78" s="163"/>
      <c r="EF78" s="163"/>
      <c r="EG78" s="179"/>
      <c r="EH78" s="179"/>
      <c r="EI78" s="179"/>
      <c r="EJ78" s="179"/>
      <c r="EV78" s="163"/>
    </row>
    <row r="79" spans="3:152" ht="11.25" customHeight="1">
      <c r="C79" s="217"/>
      <c r="D79" s="384">
        <v>8</v>
      </c>
      <c r="E79" s="398" t="s">
        <v>780</v>
      </c>
      <c r="F79" s="398" t="s">
        <v>781</v>
      </c>
      <c r="G79" s="398" t="s">
        <v>159</v>
      </c>
      <c r="H79" s="398" t="s">
        <v>791</v>
      </c>
      <c r="I79" s="398" t="s">
        <v>783</v>
      </c>
      <c r="J79" s="398" t="s">
        <v>783</v>
      </c>
      <c r="K79" s="384" t="s">
        <v>784</v>
      </c>
      <c r="L79" s="336"/>
      <c r="M79" s="336"/>
      <c r="N79" s="384">
        <v>2</v>
      </c>
      <c r="O79" s="384">
        <v>2021</v>
      </c>
      <c r="P79" s="405" t="s">
        <v>189</v>
      </c>
      <c r="Q79" s="405" t="s">
        <v>12</v>
      </c>
      <c r="R79" s="388">
        <v>5</v>
      </c>
      <c r="S79" s="390">
        <v>5</v>
      </c>
      <c r="T79" s="392" t="s">
        <v>1147</v>
      </c>
      <c r="U79" s="305"/>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306"/>
      <c r="BA79" s="306"/>
      <c r="BB79" s="306"/>
      <c r="BC79" s="306"/>
      <c r="BD79" s="306"/>
      <c r="BE79" s="306"/>
      <c r="BF79" s="306"/>
      <c r="BG79" s="306"/>
      <c r="BH79" s="306"/>
      <c r="BI79" s="306"/>
      <c r="BJ79" s="306"/>
      <c r="BK79" s="306"/>
      <c r="BL79" s="306"/>
      <c r="BM79" s="306"/>
      <c r="BN79" s="306"/>
      <c r="BO79" s="306"/>
      <c r="BP79" s="306"/>
      <c r="BQ79" s="306"/>
      <c r="BR79" s="306"/>
      <c r="BS79" s="306"/>
      <c r="BT79" s="306"/>
      <c r="BU79" s="306"/>
      <c r="BV79" s="306"/>
      <c r="BW79" s="306"/>
      <c r="BX79" s="306"/>
      <c r="BY79" s="306"/>
      <c r="BZ79" s="306"/>
      <c r="CA79" s="306"/>
      <c r="CB79" s="306"/>
      <c r="CC79" s="306"/>
      <c r="CD79" s="306"/>
      <c r="CE79" s="306"/>
      <c r="CF79" s="306"/>
      <c r="CG79" s="306"/>
      <c r="CH79" s="306"/>
      <c r="CI79" s="306"/>
      <c r="CJ79" s="306"/>
      <c r="CK79" s="306"/>
      <c r="CL79" s="306"/>
      <c r="CM79" s="306"/>
      <c r="CN79" s="306"/>
      <c r="CO79" s="306"/>
      <c r="CP79" s="306"/>
      <c r="CQ79" s="306"/>
      <c r="CR79" s="306"/>
      <c r="CS79" s="306"/>
      <c r="CT79" s="306"/>
      <c r="CU79" s="306"/>
      <c r="CV79" s="306"/>
      <c r="CW79" s="306"/>
      <c r="CX79" s="306"/>
      <c r="CY79" s="306"/>
      <c r="CZ79" s="306"/>
      <c r="DA79" s="306"/>
      <c r="DB79" s="306"/>
      <c r="DC79" s="306"/>
      <c r="DD79" s="306"/>
      <c r="DE79" s="306"/>
      <c r="DF79" s="306"/>
      <c r="DG79" s="306"/>
      <c r="DH79" s="306"/>
      <c r="DI79" s="306"/>
      <c r="DJ79" s="306"/>
      <c r="DK79" s="306"/>
      <c r="DL79" s="306"/>
      <c r="DM79" s="306"/>
      <c r="DN79" s="306"/>
      <c r="DO79" s="306"/>
      <c r="DP79" s="306"/>
      <c r="DQ79" s="306"/>
      <c r="DR79" s="306"/>
      <c r="DS79" s="306"/>
      <c r="DT79" s="306"/>
      <c r="DU79" s="306"/>
      <c r="DV79" s="306"/>
      <c r="DW79" s="306"/>
      <c r="DX79" s="306"/>
      <c r="DY79" s="306"/>
      <c r="DZ79" s="306"/>
      <c r="EA79" s="306"/>
      <c r="EB79" s="164"/>
      <c r="EC79" s="163"/>
      <c r="ED79" s="163"/>
      <c r="EE79" s="163"/>
      <c r="EF79" s="163"/>
      <c r="EG79" s="163"/>
      <c r="EH79" s="163"/>
      <c r="EI79" s="163"/>
    </row>
    <row r="80" spans="3:152" ht="11.25" customHeight="1">
      <c r="C80" s="217"/>
      <c r="D80" s="385"/>
      <c r="E80" s="399"/>
      <c r="F80" s="399"/>
      <c r="G80" s="399"/>
      <c r="H80" s="399"/>
      <c r="I80" s="399"/>
      <c r="J80" s="399"/>
      <c r="K80" s="385"/>
      <c r="L80" s="337"/>
      <c r="M80" s="337"/>
      <c r="N80" s="385"/>
      <c r="O80" s="385"/>
      <c r="P80" s="387"/>
      <c r="Q80" s="387"/>
      <c r="R80" s="389"/>
      <c r="S80" s="391"/>
      <c r="T80" s="393"/>
      <c r="U80" s="394"/>
      <c r="V80" s="396">
        <v>1</v>
      </c>
      <c r="W80" s="382" t="s">
        <v>17</v>
      </c>
      <c r="X80" s="382" t="s">
        <v>813</v>
      </c>
      <c r="Y80" s="382" t="s">
        <v>814</v>
      </c>
      <c r="Z80" s="382" t="s">
        <v>783</v>
      </c>
      <c r="AA80" s="382" t="s">
        <v>783</v>
      </c>
      <c r="AB80" s="382" t="s">
        <v>784</v>
      </c>
      <c r="AC80" s="382" t="s">
        <v>815</v>
      </c>
      <c r="AD80" s="382" t="s">
        <v>816</v>
      </c>
      <c r="AE80" s="382" t="s">
        <v>817</v>
      </c>
      <c r="AF80" s="382" t="s">
        <v>240</v>
      </c>
      <c r="AG80" s="382" t="s">
        <v>783</v>
      </c>
      <c r="AH80" s="382" t="s">
        <v>783</v>
      </c>
      <c r="AI80" s="382" t="s">
        <v>784</v>
      </c>
      <c r="AJ80" s="382" t="s">
        <v>815</v>
      </c>
      <c r="AK80" s="382" t="s">
        <v>816</v>
      </c>
      <c r="AL80" s="307"/>
      <c r="AM80" s="308"/>
      <c r="AN80" s="309"/>
      <c r="AO80" s="309"/>
      <c r="AP80" s="309"/>
      <c r="AQ80" s="309"/>
      <c r="AR80" s="309"/>
      <c r="AS80" s="309"/>
      <c r="AT80" s="309"/>
      <c r="AU80" s="309"/>
      <c r="AV80" s="309"/>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164"/>
      <c r="EC80" s="179"/>
      <c r="ED80" s="179"/>
      <c r="EE80" s="179"/>
      <c r="EF80" s="163"/>
      <c r="EG80" s="179"/>
      <c r="EH80" s="179"/>
      <c r="EI80" s="179"/>
      <c r="EJ80" s="179"/>
      <c r="EK80" s="179"/>
    </row>
    <row r="81" spans="3:152" ht="15" customHeight="1">
      <c r="C81" s="217"/>
      <c r="D81" s="385"/>
      <c r="E81" s="399"/>
      <c r="F81" s="399"/>
      <c r="G81" s="399"/>
      <c r="H81" s="399"/>
      <c r="I81" s="399"/>
      <c r="J81" s="399"/>
      <c r="K81" s="385"/>
      <c r="L81" s="337"/>
      <c r="M81" s="337"/>
      <c r="N81" s="385"/>
      <c r="O81" s="385"/>
      <c r="P81" s="387"/>
      <c r="Q81" s="387"/>
      <c r="R81" s="389"/>
      <c r="S81" s="391"/>
      <c r="T81" s="393"/>
      <c r="U81" s="395"/>
      <c r="V81" s="397"/>
      <c r="W81" s="383"/>
      <c r="X81" s="383"/>
      <c r="Y81" s="383"/>
      <c r="Z81" s="383"/>
      <c r="AA81" s="383"/>
      <c r="AB81" s="383"/>
      <c r="AC81" s="383"/>
      <c r="AD81" s="383"/>
      <c r="AE81" s="383"/>
      <c r="AF81" s="383"/>
      <c r="AG81" s="383"/>
      <c r="AH81" s="383"/>
      <c r="AI81" s="383"/>
      <c r="AJ81" s="383"/>
      <c r="AK81" s="383"/>
      <c r="AL81" s="333"/>
      <c r="AM81" s="200" t="s">
        <v>240</v>
      </c>
      <c r="AN81" s="311" t="s">
        <v>197</v>
      </c>
      <c r="AO81" s="312" t="s">
        <v>18</v>
      </c>
      <c r="AP81" s="312"/>
      <c r="AQ81" s="312"/>
      <c r="AR81" s="312"/>
      <c r="AS81" s="312"/>
      <c r="AT81" s="312"/>
      <c r="AU81" s="312"/>
      <c r="AV81" s="312"/>
      <c r="AW81" s="261">
        <v>2821.2020333332998</v>
      </c>
      <c r="AX81" s="261">
        <v>0</v>
      </c>
      <c r="AY81" s="261">
        <v>1178.0033333332999</v>
      </c>
      <c r="AZ81" s="261">
        <f>BE81</f>
        <v>0</v>
      </c>
      <c r="BA81" s="261">
        <f>BV81</f>
        <v>0</v>
      </c>
      <c r="BB81" s="261">
        <f>CM81</f>
        <v>1178</v>
      </c>
      <c r="BC81" s="261">
        <f>DD81</f>
        <v>1178</v>
      </c>
      <c r="BD81" s="261">
        <f>AW81-AX81-BC81</f>
        <v>1643.2020333332998</v>
      </c>
      <c r="BE81" s="261">
        <f t="shared" ref="BE81:BH82" si="147">BQ81</f>
        <v>0</v>
      </c>
      <c r="BF81" s="261">
        <f t="shared" si="147"/>
        <v>0</v>
      </c>
      <c r="BG81" s="261">
        <f t="shared" si="147"/>
        <v>0</v>
      </c>
      <c r="BH81" s="261">
        <f t="shared" si="147"/>
        <v>0</v>
      </c>
      <c r="BI81" s="261">
        <f>BJ81+BK81+BL81</f>
        <v>0</v>
      </c>
      <c r="BJ81" s="313">
        <v>0</v>
      </c>
      <c r="BK81" s="313">
        <v>0</v>
      </c>
      <c r="BL81" s="313">
        <v>0</v>
      </c>
      <c r="BM81" s="261">
        <f>BN81+BO81+BP81</f>
        <v>0</v>
      </c>
      <c r="BN81" s="313">
        <v>0</v>
      </c>
      <c r="BO81" s="313">
        <v>0</v>
      </c>
      <c r="BP81" s="313">
        <v>0</v>
      </c>
      <c r="BQ81" s="261">
        <f>BR81+BS81+BT81</f>
        <v>0</v>
      </c>
      <c r="BR81" s="313">
        <v>0</v>
      </c>
      <c r="BS81" s="313">
        <v>0</v>
      </c>
      <c r="BT81" s="313">
        <v>0</v>
      </c>
      <c r="BU81" s="261">
        <f>$AW81-$AX81-AZ81</f>
        <v>2821.2020333332998</v>
      </c>
      <c r="BV81" s="261">
        <f t="shared" ref="BV81:BY82" si="148">CH81</f>
        <v>0</v>
      </c>
      <c r="BW81" s="261">
        <f t="shared" si="148"/>
        <v>0</v>
      </c>
      <c r="BX81" s="261">
        <f t="shared" si="148"/>
        <v>0</v>
      </c>
      <c r="BY81" s="261">
        <f t="shared" si="148"/>
        <v>0</v>
      </c>
      <c r="BZ81" s="261">
        <f>CA81+CB81+CC81</f>
        <v>0</v>
      </c>
      <c r="CA81" s="313">
        <v>0</v>
      </c>
      <c r="CB81" s="313">
        <v>0</v>
      </c>
      <c r="CC81" s="313">
        <v>0</v>
      </c>
      <c r="CD81" s="261">
        <f>CE81+CF81+CG81</f>
        <v>0</v>
      </c>
      <c r="CE81" s="313">
        <v>0</v>
      </c>
      <c r="CF81" s="313">
        <v>0</v>
      </c>
      <c r="CG81" s="313">
        <v>0</v>
      </c>
      <c r="CH81" s="261">
        <f>CI81+CJ81+CK81</f>
        <v>0</v>
      </c>
      <c r="CI81" s="313">
        <v>0</v>
      </c>
      <c r="CJ81" s="313">
        <v>0</v>
      </c>
      <c r="CK81" s="313">
        <v>0</v>
      </c>
      <c r="CL81" s="261">
        <f>$AW81-$AX81-BA81</f>
        <v>2821.2020333332998</v>
      </c>
      <c r="CM81" s="261">
        <f t="shared" ref="CM81:CP82" si="149">CY81</f>
        <v>1178</v>
      </c>
      <c r="CN81" s="261">
        <f t="shared" si="149"/>
        <v>1178</v>
      </c>
      <c r="CO81" s="261">
        <f t="shared" si="149"/>
        <v>0</v>
      </c>
      <c r="CP81" s="261">
        <f t="shared" si="149"/>
        <v>0</v>
      </c>
      <c r="CQ81" s="261">
        <f>CR81+CS81+CT81</f>
        <v>0</v>
      </c>
      <c r="CR81" s="313">
        <v>0</v>
      </c>
      <c r="CS81" s="313">
        <v>0</v>
      </c>
      <c r="CT81" s="313">
        <v>0</v>
      </c>
      <c r="CU81" s="261">
        <f>CV81+CW81+CX81</f>
        <v>1178</v>
      </c>
      <c r="CV81" s="313">
        <v>1178</v>
      </c>
      <c r="CW81" s="313">
        <v>0</v>
      </c>
      <c r="CX81" s="313">
        <v>0</v>
      </c>
      <c r="CY81" s="261">
        <f>CZ81+DA81+DB81</f>
        <v>1178</v>
      </c>
      <c r="CZ81" s="313">
        <v>1178</v>
      </c>
      <c r="DA81" s="313">
        <v>0</v>
      </c>
      <c r="DB81" s="313">
        <v>0</v>
      </c>
      <c r="DC81" s="261">
        <f>$AW81-$AX81-BB81</f>
        <v>1643.2020333332998</v>
      </c>
      <c r="DD81" s="261">
        <f t="shared" ref="DD81:DG82" si="150">DP81</f>
        <v>1178</v>
      </c>
      <c r="DE81" s="261">
        <f t="shared" si="150"/>
        <v>1178</v>
      </c>
      <c r="DF81" s="261">
        <f t="shared" si="150"/>
        <v>0</v>
      </c>
      <c r="DG81" s="261">
        <f t="shared" si="150"/>
        <v>0</v>
      </c>
      <c r="DH81" s="261">
        <f>DI81+DJ81+DK81</f>
        <v>1178</v>
      </c>
      <c r="DI81" s="313">
        <v>1178</v>
      </c>
      <c r="DJ81" s="313">
        <v>0</v>
      </c>
      <c r="DK81" s="313">
        <v>0</v>
      </c>
      <c r="DL81" s="261">
        <f>DM81+DN81+DO81</f>
        <v>1178</v>
      </c>
      <c r="DM81" s="313">
        <v>1178</v>
      </c>
      <c r="DN81" s="313">
        <v>0</v>
      </c>
      <c r="DO81" s="313">
        <v>0</v>
      </c>
      <c r="DP81" s="261">
        <f>DQ81+DR81+DS81</f>
        <v>1178</v>
      </c>
      <c r="DQ81" s="313">
        <v>1178</v>
      </c>
      <c r="DR81" s="313">
        <v>0</v>
      </c>
      <c r="DS81" s="313">
        <v>0</v>
      </c>
      <c r="DT81" s="261">
        <f>$AW81-$AX81-BC81</f>
        <v>1643.2020333332998</v>
      </c>
      <c r="DU81" s="261">
        <f>BC81-AY81</f>
        <v>-3.3333332999063714E-3</v>
      </c>
      <c r="DV81" s="313"/>
      <c r="DW81" s="313"/>
      <c r="DX81" s="345" t="s">
        <v>1150</v>
      </c>
      <c r="DY81" s="313">
        <f>-DU81</f>
        <v>3.3333332999063714E-3</v>
      </c>
      <c r="DZ81" s="346" t="s">
        <v>1151</v>
      </c>
      <c r="EA81" s="343" t="s">
        <v>151</v>
      </c>
      <c r="EB81" s="164">
        <v>0</v>
      </c>
      <c r="EC81" s="162" t="str">
        <f>AN81 &amp; EB81</f>
        <v>Амортизационные отчисления0</v>
      </c>
      <c r="ED81" s="162" t="str">
        <f>AN81&amp;AO81</f>
        <v>Амортизационные отчислениянет</v>
      </c>
      <c r="EE81" s="163"/>
      <c r="EF81" s="163"/>
      <c r="EG81" s="179"/>
      <c r="EH81" s="179"/>
      <c r="EI81" s="179"/>
      <c r="EJ81" s="179"/>
      <c r="EV81" s="163"/>
    </row>
    <row r="82" spans="3:152" ht="15" customHeight="1" thickBot="1">
      <c r="C82" s="217"/>
      <c r="D82" s="385"/>
      <c r="E82" s="399"/>
      <c r="F82" s="399"/>
      <c r="G82" s="399"/>
      <c r="H82" s="399"/>
      <c r="I82" s="399"/>
      <c r="J82" s="399"/>
      <c r="K82" s="385"/>
      <c r="L82" s="337"/>
      <c r="M82" s="337"/>
      <c r="N82" s="385"/>
      <c r="O82" s="385"/>
      <c r="P82" s="387"/>
      <c r="Q82" s="387"/>
      <c r="R82" s="389"/>
      <c r="S82" s="391"/>
      <c r="T82" s="393"/>
      <c r="U82" s="395"/>
      <c r="V82" s="397"/>
      <c r="W82" s="383"/>
      <c r="X82" s="383"/>
      <c r="Y82" s="383"/>
      <c r="Z82" s="383"/>
      <c r="AA82" s="383"/>
      <c r="AB82" s="383"/>
      <c r="AC82" s="383"/>
      <c r="AD82" s="383"/>
      <c r="AE82" s="383"/>
      <c r="AF82" s="383"/>
      <c r="AG82" s="383"/>
      <c r="AH82" s="383"/>
      <c r="AI82" s="383"/>
      <c r="AJ82" s="383"/>
      <c r="AK82" s="383"/>
      <c r="AL82" s="333"/>
      <c r="AM82" s="200" t="s">
        <v>115</v>
      </c>
      <c r="AN82" s="311" t="s">
        <v>199</v>
      </c>
      <c r="AO82" s="312" t="s">
        <v>18</v>
      </c>
      <c r="AP82" s="312"/>
      <c r="AQ82" s="312"/>
      <c r="AR82" s="312"/>
      <c r="AS82" s="312"/>
      <c r="AT82" s="312"/>
      <c r="AU82" s="312"/>
      <c r="AV82" s="312"/>
      <c r="AW82" s="261">
        <v>93.039699999999996</v>
      </c>
      <c r="AX82" s="261">
        <v>0</v>
      </c>
      <c r="AY82" s="261">
        <v>0</v>
      </c>
      <c r="AZ82" s="261">
        <f>BE82</f>
        <v>0</v>
      </c>
      <c r="BA82" s="261">
        <f>BV82</f>
        <v>0</v>
      </c>
      <c r="BB82" s="261">
        <f>CM82</f>
        <v>0</v>
      </c>
      <c r="BC82" s="261">
        <f>DD82</f>
        <v>0</v>
      </c>
      <c r="BD82" s="261">
        <f>AW82-AX82-BC82</f>
        <v>93.039699999999996</v>
      </c>
      <c r="BE82" s="261">
        <f t="shared" si="147"/>
        <v>0</v>
      </c>
      <c r="BF82" s="261">
        <f t="shared" si="147"/>
        <v>0</v>
      </c>
      <c r="BG82" s="261">
        <f t="shared" si="147"/>
        <v>0</v>
      </c>
      <c r="BH82" s="261">
        <f t="shared" si="147"/>
        <v>0</v>
      </c>
      <c r="BI82" s="261">
        <f>BJ82+BK82+BL82</f>
        <v>0</v>
      </c>
      <c r="BJ82" s="313">
        <v>0</v>
      </c>
      <c r="BK82" s="313">
        <v>0</v>
      </c>
      <c r="BL82" s="313">
        <v>0</v>
      </c>
      <c r="BM82" s="261">
        <f>BN82+BO82+BP82</f>
        <v>0</v>
      </c>
      <c r="BN82" s="313">
        <v>0</v>
      </c>
      <c r="BO82" s="313">
        <v>0</v>
      </c>
      <c r="BP82" s="313">
        <v>0</v>
      </c>
      <c r="BQ82" s="261">
        <f>BR82+BS82+BT82</f>
        <v>0</v>
      </c>
      <c r="BR82" s="313">
        <v>0</v>
      </c>
      <c r="BS82" s="313">
        <v>0</v>
      </c>
      <c r="BT82" s="313">
        <v>0</v>
      </c>
      <c r="BU82" s="261">
        <f>$AW82-$AX82-AZ82</f>
        <v>93.039699999999996</v>
      </c>
      <c r="BV82" s="261">
        <f t="shared" si="148"/>
        <v>0</v>
      </c>
      <c r="BW82" s="261">
        <f t="shared" si="148"/>
        <v>0</v>
      </c>
      <c r="BX82" s="261">
        <f t="shared" si="148"/>
        <v>0</v>
      </c>
      <c r="BY82" s="261">
        <f t="shared" si="148"/>
        <v>0</v>
      </c>
      <c r="BZ82" s="261">
        <f>CA82+CB82+CC82</f>
        <v>0</v>
      </c>
      <c r="CA82" s="313">
        <v>0</v>
      </c>
      <c r="CB82" s="313">
        <v>0</v>
      </c>
      <c r="CC82" s="313">
        <v>0</v>
      </c>
      <c r="CD82" s="261">
        <f>CE82+CF82+CG82</f>
        <v>0</v>
      </c>
      <c r="CE82" s="313">
        <v>0</v>
      </c>
      <c r="CF82" s="313">
        <v>0</v>
      </c>
      <c r="CG82" s="313">
        <v>0</v>
      </c>
      <c r="CH82" s="261">
        <f>CI82+CJ82+CK82</f>
        <v>0</v>
      </c>
      <c r="CI82" s="313">
        <v>0</v>
      </c>
      <c r="CJ82" s="313">
        <v>0</v>
      </c>
      <c r="CK82" s="313">
        <v>0</v>
      </c>
      <c r="CL82" s="261">
        <f>$AW82-$AX82-BA82</f>
        <v>93.039699999999996</v>
      </c>
      <c r="CM82" s="261">
        <f t="shared" si="149"/>
        <v>0</v>
      </c>
      <c r="CN82" s="261">
        <f t="shared" si="149"/>
        <v>0</v>
      </c>
      <c r="CO82" s="261">
        <f t="shared" si="149"/>
        <v>0</v>
      </c>
      <c r="CP82" s="261">
        <f t="shared" si="149"/>
        <v>0</v>
      </c>
      <c r="CQ82" s="261">
        <f>CR82+CS82+CT82</f>
        <v>0</v>
      </c>
      <c r="CR82" s="313">
        <v>0</v>
      </c>
      <c r="CS82" s="313">
        <v>0</v>
      </c>
      <c r="CT82" s="313">
        <v>0</v>
      </c>
      <c r="CU82" s="261">
        <f>CV82+CW82+CX82</f>
        <v>0</v>
      </c>
      <c r="CV82" s="313">
        <v>0</v>
      </c>
      <c r="CW82" s="313">
        <v>0</v>
      </c>
      <c r="CX82" s="313">
        <v>0</v>
      </c>
      <c r="CY82" s="261">
        <f>CZ82+DA82+DB82</f>
        <v>0</v>
      </c>
      <c r="CZ82" s="313">
        <v>0</v>
      </c>
      <c r="DA82" s="313">
        <v>0</v>
      </c>
      <c r="DB82" s="313">
        <v>0</v>
      </c>
      <c r="DC82" s="261">
        <f>$AW82-$AX82-BB82</f>
        <v>93.039699999999996</v>
      </c>
      <c r="DD82" s="261">
        <f t="shared" si="150"/>
        <v>0</v>
      </c>
      <c r="DE82" s="261">
        <f t="shared" si="150"/>
        <v>0</v>
      </c>
      <c r="DF82" s="261">
        <f t="shared" si="150"/>
        <v>0</v>
      </c>
      <c r="DG82" s="261">
        <f t="shared" si="150"/>
        <v>0</v>
      </c>
      <c r="DH82" s="261">
        <f>DI82+DJ82+DK82</f>
        <v>0</v>
      </c>
      <c r="DI82" s="313">
        <v>0</v>
      </c>
      <c r="DJ82" s="313">
        <v>0</v>
      </c>
      <c r="DK82" s="313">
        <v>0</v>
      </c>
      <c r="DL82" s="261">
        <f>DM82+DN82+DO82</f>
        <v>0</v>
      </c>
      <c r="DM82" s="313">
        <v>0</v>
      </c>
      <c r="DN82" s="313">
        <v>0</v>
      </c>
      <c r="DO82" s="313">
        <v>0</v>
      </c>
      <c r="DP82" s="261">
        <f>DQ82+DR82+DS82</f>
        <v>0</v>
      </c>
      <c r="DQ82" s="313">
        <v>0</v>
      </c>
      <c r="DR82" s="313">
        <v>0</v>
      </c>
      <c r="DS82" s="313">
        <v>0</v>
      </c>
      <c r="DT82" s="261">
        <f>$AW82-$AX82-BC82</f>
        <v>93.039699999999996</v>
      </c>
      <c r="DU82" s="261">
        <f>BC82-AY82</f>
        <v>0</v>
      </c>
      <c r="DV82" s="313"/>
      <c r="DW82" s="313"/>
      <c r="DX82" s="314"/>
      <c r="DY82" s="313"/>
      <c r="DZ82" s="314"/>
      <c r="EA82" s="343" t="s">
        <v>151</v>
      </c>
      <c r="EB82" s="164">
        <v>0</v>
      </c>
      <c r="EC82" s="162" t="str">
        <f>AN82 &amp; EB82</f>
        <v>Прочие собственные средства0</v>
      </c>
      <c r="ED82" s="162" t="str">
        <f>AN82&amp;AO82</f>
        <v>Прочие собственные средстванет</v>
      </c>
      <c r="EE82" s="163"/>
      <c r="EF82" s="163"/>
      <c r="EG82" s="179"/>
      <c r="EH82" s="179"/>
      <c r="EI82" s="179"/>
      <c r="EJ82" s="179"/>
      <c r="EV82" s="163"/>
    </row>
    <row r="83" spans="3:152" ht="11.25" customHeight="1">
      <c r="C83" s="217"/>
      <c r="D83" s="384">
        <v>9</v>
      </c>
      <c r="E83" s="398" t="s">
        <v>780</v>
      </c>
      <c r="F83" s="398" t="s">
        <v>781</v>
      </c>
      <c r="G83" s="398" t="s">
        <v>159</v>
      </c>
      <c r="H83" s="398" t="s">
        <v>792</v>
      </c>
      <c r="I83" s="398" t="s">
        <v>783</v>
      </c>
      <c r="J83" s="398" t="s">
        <v>783</v>
      </c>
      <c r="K83" s="384" t="s">
        <v>784</v>
      </c>
      <c r="L83" s="336"/>
      <c r="M83" s="336"/>
      <c r="N83" s="384">
        <v>2</v>
      </c>
      <c r="O83" s="384">
        <v>2022</v>
      </c>
      <c r="P83" s="386" t="s">
        <v>189</v>
      </c>
      <c r="Q83" s="386" t="s">
        <v>5</v>
      </c>
      <c r="R83" s="388">
        <v>0</v>
      </c>
      <c r="S83" s="390">
        <v>5</v>
      </c>
      <c r="T83" s="400" t="s">
        <v>151</v>
      </c>
      <c r="U83" s="305"/>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6"/>
      <c r="DA83" s="306"/>
      <c r="DB83" s="306"/>
      <c r="DC83" s="306"/>
      <c r="DD83" s="306"/>
      <c r="DE83" s="306"/>
      <c r="DF83" s="306"/>
      <c r="DG83" s="306"/>
      <c r="DH83" s="306"/>
      <c r="DI83" s="306"/>
      <c r="DJ83" s="306"/>
      <c r="DK83" s="306"/>
      <c r="DL83" s="306"/>
      <c r="DM83" s="306"/>
      <c r="DN83" s="306"/>
      <c r="DO83" s="306"/>
      <c r="DP83" s="306"/>
      <c r="DQ83" s="306"/>
      <c r="DR83" s="306"/>
      <c r="DS83" s="306"/>
      <c r="DT83" s="306"/>
      <c r="DU83" s="306"/>
      <c r="DV83" s="306"/>
      <c r="DW83" s="306"/>
      <c r="DX83" s="306"/>
      <c r="DY83" s="306"/>
      <c r="DZ83" s="306"/>
      <c r="EA83" s="306"/>
      <c r="EB83" s="164"/>
      <c r="EC83" s="163"/>
      <c r="ED83" s="163"/>
      <c r="EE83" s="163"/>
      <c r="EF83" s="163"/>
      <c r="EG83" s="163"/>
      <c r="EH83" s="163"/>
      <c r="EI83" s="163"/>
    </row>
    <row r="84" spans="3:152" ht="11.25" customHeight="1">
      <c r="C84" s="217"/>
      <c r="D84" s="385"/>
      <c r="E84" s="399"/>
      <c r="F84" s="399"/>
      <c r="G84" s="399"/>
      <c r="H84" s="399"/>
      <c r="I84" s="399"/>
      <c r="J84" s="399"/>
      <c r="K84" s="385"/>
      <c r="L84" s="337"/>
      <c r="M84" s="337"/>
      <c r="N84" s="385"/>
      <c r="O84" s="385"/>
      <c r="P84" s="387"/>
      <c r="Q84" s="387"/>
      <c r="R84" s="389"/>
      <c r="S84" s="391"/>
      <c r="T84" s="401"/>
      <c r="U84" s="394"/>
      <c r="V84" s="396">
        <v>1</v>
      </c>
      <c r="W84" s="382" t="s">
        <v>17</v>
      </c>
      <c r="X84" s="382" t="s">
        <v>818</v>
      </c>
      <c r="Y84" s="382" t="s">
        <v>814</v>
      </c>
      <c r="Z84" s="382" t="s">
        <v>783</v>
      </c>
      <c r="AA84" s="382" t="s">
        <v>783</v>
      </c>
      <c r="AB84" s="382" t="s">
        <v>784</v>
      </c>
      <c r="AC84" s="382" t="s">
        <v>815</v>
      </c>
      <c r="AD84" s="382" t="s">
        <v>816</v>
      </c>
      <c r="AE84" s="382" t="s">
        <v>819</v>
      </c>
      <c r="AF84" s="382" t="s">
        <v>820</v>
      </c>
      <c r="AG84" s="382" t="s">
        <v>783</v>
      </c>
      <c r="AH84" s="382" t="s">
        <v>783</v>
      </c>
      <c r="AI84" s="382" t="s">
        <v>784</v>
      </c>
      <c r="AJ84" s="382" t="s">
        <v>815</v>
      </c>
      <c r="AK84" s="382" t="s">
        <v>816</v>
      </c>
      <c r="AL84" s="307"/>
      <c r="AM84" s="308"/>
      <c r="AN84" s="309"/>
      <c r="AO84" s="309"/>
      <c r="AP84" s="309"/>
      <c r="AQ84" s="309"/>
      <c r="AR84" s="309"/>
      <c r="AS84" s="309"/>
      <c r="AT84" s="309"/>
      <c r="AU84" s="309"/>
      <c r="AV84" s="309"/>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164"/>
      <c r="EC84" s="179"/>
      <c r="ED84" s="179"/>
      <c r="EE84" s="179"/>
      <c r="EF84" s="163"/>
      <c r="EG84" s="179"/>
      <c r="EH84" s="179"/>
      <c r="EI84" s="179"/>
      <c r="EJ84" s="179"/>
      <c r="EK84" s="179"/>
    </row>
    <row r="85" spans="3:152" ht="15" customHeight="1">
      <c r="C85" s="217"/>
      <c r="D85" s="385"/>
      <c r="E85" s="399"/>
      <c r="F85" s="399"/>
      <c r="G85" s="399"/>
      <c r="H85" s="399"/>
      <c r="I85" s="399"/>
      <c r="J85" s="399"/>
      <c r="K85" s="385"/>
      <c r="L85" s="337"/>
      <c r="M85" s="337"/>
      <c r="N85" s="385"/>
      <c r="O85" s="385"/>
      <c r="P85" s="387"/>
      <c r="Q85" s="387"/>
      <c r="R85" s="389"/>
      <c r="S85" s="391"/>
      <c r="T85" s="401"/>
      <c r="U85" s="395"/>
      <c r="V85" s="397"/>
      <c r="W85" s="383"/>
      <c r="X85" s="383"/>
      <c r="Y85" s="383"/>
      <c r="Z85" s="383"/>
      <c r="AA85" s="383"/>
      <c r="AB85" s="383"/>
      <c r="AC85" s="383"/>
      <c r="AD85" s="383"/>
      <c r="AE85" s="383"/>
      <c r="AF85" s="383"/>
      <c r="AG85" s="383"/>
      <c r="AH85" s="383"/>
      <c r="AI85" s="383"/>
      <c r="AJ85" s="383"/>
      <c r="AK85" s="383"/>
      <c r="AL85" s="333"/>
      <c r="AM85" s="200" t="s">
        <v>240</v>
      </c>
      <c r="AN85" s="311" t="s">
        <v>197</v>
      </c>
      <c r="AO85" s="312" t="s">
        <v>18</v>
      </c>
      <c r="AP85" s="312"/>
      <c r="AQ85" s="312"/>
      <c r="AR85" s="312"/>
      <c r="AS85" s="312"/>
      <c r="AT85" s="312"/>
      <c r="AU85" s="312"/>
      <c r="AV85" s="312"/>
      <c r="AW85" s="261">
        <v>495.34660000000002</v>
      </c>
      <c r="AX85" s="261">
        <v>244.17500000000001</v>
      </c>
      <c r="AY85" s="261">
        <v>0</v>
      </c>
      <c r="AZ85" s="261">
        <f>BE85</f>
        <v>0</v>
      </c>
      <c r="BA85" s="261">
        <f>BV85</f>
        <v>0</v>
      </c>
      <c r="BB85" s="261">
        <f>CM85</f>
        <v>0</v>
      </c>
      <c r="BC85" s="261">
        <f>DD85</f>
        <v>0</v>
      </c>
      <c r="BD85" s="261">
        <f>AW85-AX85-BC85</f>
        <v>251.17160000000001</v>
      </c>
      <c r="BE85" s="261">
        <f t="shared" ref="BE85:BH86" si="151">BQ85</f>
        <v>0</v>
      </c>
      <c r="BF85" s="261">
        <f t="shared" si="151"/>
        <v>0</v>
      </c>
      <c r="BG85" s="261">
        <f t="shared" si="151"/>
        <v>0</v>
      </c>
      <c r="BH85" s="261">
        <f t="shared" si="151"/>
        <v>0</v>
      </c>
      <c r="BI85" s="261">
        <f>BJ85+BK85+BL85</f>
        <v>0</v>
      </c>
      <c r="BJ85" s="313">
        <v>0</v>
      </c>
      <c r="BK85" s="313">
        <v>0</v>
      </c>
      <c r="BL85" s="313">
        <v>0</v>
      </c>
      <c r="BM85" s="261">
        <f>BN85+BO85+BP85</f>
        <v>0</v>
      </c>
      <c r="BN85" s="313">
        <v>0</v>
      </c>
      <c r="BO85" s="313">
        <v>0</v>
      </c>
      <c r="BP85" s="313">
        <v>0</v>
      </c>
      <c r="BQ85" s="261">
        <f>BR85+BS85+BT85</f>
        <v>0</v>
      </c>
      <c r="BR85" s="313">
        <v>0</v>
      </c>
      <c r="BS85" s="313">
        <v>0</v>
      </c>
      <c r="BT85" s="313">
        <v>0</v>
      </c>
      <c r="BU85" s="261">
        <f>$AW85-$AX85-AZ85</f>
        <v>251.17160000000001</v>
      </c>
      <c r="BV85" s="261">
        <f t="shared" ref="BV85:BY86" si="152">CH85</f>
        <v>0</v>
      </c>
      <c r="BW85" s="261">
        <f t="shared" si="152"/>
        <v>0</v>
      </c>
      <c r="BX85" s="261">
        <f t="shared" si="152"/>
        <v>0</v>
      </c>
      <c r="BY85" s="261">
        <f t="shared" si="152"/>
        <v>0</v>
      </c>
      <c r="BZ85" s="261">
        <f>CA85+CB85+CC85</f>
        <v>0</v>
      </c>
      <c r="CA85" s="313">
        <v>0</v>
      </c>
      <c r="CB85" s="313">
        <v>0</v>
      </c>
      <c r="CC85" s="313">
        <v>0</v>
      </c>
      <c r="CD85" s="261">
        <f>CE85+CF85+CG85</f>
        <v>0</v>
      </c>
      <c r="CE85" s="313">
        <v>0</v>
      </c>
      <c r="CF85" s="313">
        <v>0</v>
      </c>
      <c r="CG85" s="313">
        <v>0</v>
      </c>
      <c r="CH85" s="261">
        <f>CI85+CJ85+CK85</f>
        <v>0</v>
      </c>
      <c r="CI85" s="313">
        <v>0</v>
      </c>
      <c r="CJ85" s="313">
        <v>0</v>
      </c>
      <c r="CK85" s="313">
        <v>0</v>
      </c>
      <c r="CL85" s="261">
        <f>$AW85-$AX85-BA85</f>
        <v>251.17160000000001</v>
      </c>
      <c r="CM85" s="261">
        <f t="shared" ref="CM85:CP86" si="153">CY85</f>
        <v>0</v>
      </c>
      <c r="CN85" s="261">
        <f t="shared" si="153"/>
        <v>0</v>
      </c>
      <c r="CO85" s="261">
        <f t="shared" si="153"/>
        <v>0</v>
      </c>
      <c r="CP85" s="261">
        <f t="shared" si="153"/>
        <v>0</v>
      </c>
      <c r="CQ85" s="261">
        <f>CR85+CS85+CT85</f>
        <v>0</v>
      </c>
      <c r="CR85" s="313">
        <v>0</v>
      </c>
      <c r="CS85" s="313">
        <v>0</v>
      </c>
      <c r="CT85" s="313">
        <v>0</v>
      </c>
      <c r="CU85" s="261">
        <f>CV85+CW85+CX85</f>
        <v>0</v>
      </c>
      <c r="CV85" s="313">
        <v>0</v>
      </c>
      <c r="CW85" s="313">
        <v>0</v>
      </c>
      <c r="CX85" s="313">
        <v>0</v>
      </c>
      <c r="CY85" s="261">
        <f>CZ85+DA85+DB85</f>
        <v>0</v>
      </c>
      <c r="CZ85" s="313">
        <v>0</v>
      </c>
      <c r="DA85" s="313">
        <v>0</v>
      </c>
      <c r="DB85" s="313">
        <v>0</v>
      </c>
      <c r="DC85" s="261">
        <f>$AW85-$AX85-BB85</f>
        <v>251.17160000000001</v>
      </c>
      <c r="DD85" s="261">
        <f t="shared" ref="DD85:DG86" si="154">DP85</f>
        <v>0</v>
      </c>
      <c r="DE85" s="261">
        <f t="shared" si="154"/>
        <v>0</v>
      </c>
      <c r="DF85" s="261">
        <f t="shared" si="154"/>
        <v>0</v>
      </c>
      <c r="DG85" s="261">
        <f t="shared" si="154"/>
        <v>0</v>
      </c>
      <c r="DH85" s="261">
        <f>DI85+DJ85+DK85</f>
        <v>0</v>
      </c>
      <c r="DI85" s="313">
        <v>0</v>
      </c>
      <c r="DJ85" s="313">
        <v>0</v>
      </c>
      <c r="DK85" s="313">
        <v>0</v>
      </c>
      <c r="DL85" s="261">
        <f>DM85+DN85+DO85</f>
        <v>0</v>
      </c>
      <c r="DM85" s="313">
        <v>0</v>
      </c>
      <c r="DN85" s="313">
        <v>0</v>
      </c>
      <c r="DO85" s="313">
        <v>0</v>
      </c>
      <c r="DP85" s="261">
        <f>DQ85+DR85+DS85</f>
        <v>0</v>
      </c>
      <c r="DQ85" s="313">
        <v>0</v>
      </c>
      <c r="DR85" s="313">
        <v>0</v>
      </c>
      <c r="DS85" s="313">
        <v>0</v>
      </c>
      <c r="DT85" s="261">
        <f>$AW85-$AX85-BC85</f>
        <v>251.17160000000001</v>
      </c>
      <c r="DU85" s="261">
        <f>BC85-AY85</f>
        <v>0</v>
      </c>
      <c r="DV85" s="313"/>
      <c r="DW85" s="313"/>
      <c r="DX85" s="314"/>
      <c r="DY85" s="313"/>
      <c r="DZ85" s="314"/>
      <c r="EA85" s="343" t="s">
        <v>151</v>
      </c>
      <c r="EB85" s="164">
        <v>0</v>
      </c>
      <c r="EC85" s="162" t="str">
        <f>AN85 &amp; EB85</f>
        <v>Амортизационные отчисления0</v>
      </c>
      <c r="ED85" s="162" t="str">
        <f>AN85&amp;AO85</f>
        <v>Амортизационные отчислениянет</v>
      </c>
      <c r="EE85" s="163"/>
      <c r="EF85" s="163"/>
      <c r="EG85" s="179"/>
      <c r="EH85" s="179"/>
      <c r="EI85" s="179"/>
      <c r="EJ85" s="179"/>
      <c r="EV85" s="163"/>
    </row>
    <row r="86" spans="3:152" ht="15" customHeight="1" thickBot="1">
      <c r="C86" s="217"/>
      <c r="D86" s="385"/>
      <c r="E86" s="399"/>
      <c r="F86" s="399"/>
      <c r="G86" s="399"/>
      <c r="H86" s="399"/>
      <c r="I86" s="399"/>
      <c r="J86" s="399"/>
      <c r="K86" s="385"/>
      <c r="L86" s="337"/>
      <c r="M86" s="337"/>
      <c r="N86" s="385"/>
      <c r="O86" s="385"/>
      <c r="P86" s="387"/>
      <c r="Q86" s="387"/>
      <c r="R86" s="389"/>
      <c r="S86" s="391"/>
      <c r="T86" s="401"/>
      <c r="U86" s="395"/>
      <c r="V86" s="397"/>
      <c r="W86" s="383"/>
      <c r="X86" s="383"/>
      <c r="Y86" s="383"/>
      <c r="Z86" s="383"/>
      <c r="AA86" s="383"/>
      <c r="AB86" s="383"/>
      <c r="AC86" s="383"/>
      <c r="AD86" s="383"/>
      <c r="AE86" s="383"/>
      <c r="AF86" s="383"/>
      <c r="AG86" s="383"/>
      <c r="AH86" s="383"/>
      <c r="AI86" s="383"/>
      <c r="AJ86" s="383"/>
      <c r="AK86" s="383"/>
      <c r="AL86" s="333"/>
      <c r="AM86" s="200" t="s">
        <v>115</v>
      </c>
      <c r="AN86" s="311" t="s">
        <v>199</v>
      </c>
      <c r="AO86" s="312" t="s">
        <v>18</v>
      </c>
      <c r="AP86" s="312"/>
      <c r="AQ86" s="312"/>
      <c r="AR86" s="312"/>
      <c r="AS86" s="312"/>
      <c r="AT86" s="312"/>
      <c r="AU86" s="312"/>
      <c r="AV86" s="312"/>
      <c r="AW86" s="261">
        <v>50.234299999999998</v>
      </c>
      <c r="AX86" s="261">
        <v>0</v>
      </c>
      <c r="AY86" s="261">
        <v>0</v>
      </c>
      <c r="AZ86" s="261">
        <f>BE86</f>
        <v>0</v>
      </c>
      <c r="BA86" s="261">
        <f>BV86</f>
        <v>0</v>
      </c>
      <c r="BB86" s="261">
        <f>CM86</f>
        <v>0</v>
      </c>
      <c r="BC86" s="261">
        <f>DD86</f>
        <v>0</v>
      </c>
      <c r="BD86" s="261">
        <f>AW86-AX86-BC86</f>
        <v>50.234299999999998</v>
      </c>
      <c r="BE86" s="261">
        <f t="shared" si="151"/>
        <v>0</v>
      </c>
      <c r="BF86" s="261">
        <f t="shared" si="151"/>
        <v>0</v>
      </c>
      <c r="BG86" s="261">
        <f t="shared" si="151"/>
        <v>0</v>
      </c>
      <c r="BH86" s="261">
        <f t="shared" si="151"/>
        <v>0</v>
      </c>
      <c r="BI86" s="261">
        <f>BJ86+BK86+BL86</f>
        <v>0</v>
      </c>
      <c r="BJ86" s="313">
        <v>0</v>
      </c>
      <c r="BK86" s="313">
        <v>0</v>
      </c>
      <c r="BL86" s="313">
        <v>0</v>
      </c>
      <c r="BM86" s="261">
        <f>BN86+BO86+BP86</f>
        <v>0</v>
      </c>
      <c r="BN86" s="313">
        <v>0</v>
      </c>
      <c r="BO86" s="313">
        <v>0</v>
      </c>
      <c r="BP86" s="313">
        <v>0</v>
      </c>
      <c r="BQ86" s="261">
        <f>BR86+BS86+BT86</f>
        <v>0</v>
      </c>
      <c r="BR86" s="313">
        <v>0</v>
      </c>
      <c r="BS86" s="313">
        <v>0</v>
      </c>
      <c r="BT86" s="313">
        <v>0</v>
      </c>
      <c r="BU86" s="261">
        <f>$AW86-$AX86-AZ86</f>
        <v>50.234299999999998</v>
      </c>
      <c r="BV86" s="261">
        <f t="shared" si="152"/>
        <v>0</v>
      </c>
      <c r="BW86" s="261">
        <f t="shared" si="152"/>
        <v>0</v>
      </c>
      <c r="BX86" s="261">
        <f t="shared" si="152"/>
        <v>0</v>
      </c>
      <c r="BY86" s="261">
        <f t="shared" si="152"/>
        <v>0</v>
      </c>
      <c r="BZ86" s="261">
        <f>CA86+CB86+CC86</f>
        <v>0</v>
      </c>
      <c r="CA86" s="313">
        <v>0</v>
      </c>
      <c r="CB86" s="313">
        <v>0</v>
      </c>
      <c r="CC86" s="313">
        <v>0</v>
      </c>
      <c r="CD86" s="261">
        <f>CE86+CF86+CG86</f>
        <v>0</v>
      </c>
      <c r="CE86" s="313">
        <v>0</v>
      </c>
      <c r="CF86" s="313">
        <v>0</v>
      </c>
      <c r="CG86" s="313">
        <v>0</v>
      </c>
      <c r="CH86" s="261">
        <f>CI86+CJ86+CK86</f>
        <v>0</v>
      </c>
      <c r="CI86" s="313">
        <v>0</v>
      </c>
      <c r="CJ86" s="313">
        <v>0</v>
      </c>
      <c r="CK86" s="313">
        <v>0</v>
      </c>
      <c r="CL86" s="261">
        <f>$AW86-$AX86-BA86</f>
        <v>50.234299999999998</v>
      </c>
      <c r="CM86" s="261">
        <f t="shared" si="153"/>
        <v>0</v>
      </c>
      <c r="CN86" s="261">
        <f t="shared" si="153"/>
        <v>0</v>
      </c>
      <c r="CO86" s="261">
        <f t="shared" si="153"/>
        <v>0</v>
      </c>
      <c r="CP86" s="261">
        <f t="shared" si="153"/>
        <v>0</v>
      </c>
      <c r="CQ86" s="261">
        <f>CR86+CS86+CT86</f>
        <v>0</v>
      </c>
      <c r="CR86" s="313">
        <v>0</v>
      </c>
      <c r="CS86" s="313">
        <v>0</v>
      </c>
      <c r="CT86" s="313">
        <v>0</v>
      </c>
      <c r="CU86" s="261">
        <f>CV86+CW86+CX86</f>
        <v>0</v>
      </c>
      <c r="CV86" s="313">
        <v>0</v>
      </c>
      <c r="CW86" s="313">
        <v>0</v>
      </c>
      <c r="CX86" s="313">
        <v>0</v>
      </c>
      <c r="CY86" s="261">
        <f>CZ86+DA86+DB86</f>
        <v>0</v>
      </c>
      <c r="CZ86" s="313">
        <v>0</v>
      </c>
      <c r="DA86" s="313">
        <v>0</v>
      </c>
      <c r="DB86" s="313">
        <v>0</v>
      </c>
      <c r="DC86" s="261">
        <f>$AW86-$AX86-BB86</f>
        <v>50.234299999999998</v>
      </c>
      <c r="DD86" s="261">
        <f t="shared" si="154"/>
        <v>0</v>
      </c>
      <c r="DE86" s="261">
        <f t="shared" si="154"/>
        <v>0</v>
      </c>
      <c r="DF86" s="261">
        <f t="shared" si="154"/>
        <v>0</v>
      </c>
      <c r="DG86" s="261">
        <f t="shared" si="154"/>
        <v>0</v>
      </c>
      <c r="DH86" s="261">
        <f>DI86+DJ86+DK86</f>
        <v>0</v>
      </c>
      <c r="DI86" s="313">
        <v>0</v>
      </c>
      <c r="DJ86" s="313">
        <v>0</v>
      </c>
      <c r="DK86" s="313">
        <v>0</v>
      </c>
      <c r="DL86" s="261">
        <f>DM86+DN86+DO86</f>
        <v>0</v>
      </c>
      <c r="DM86" s="313">
        <v>0</v>
      </c>
      <c r="DN86" s="313">
        <v>0</v>
      </c>
      <c r="DO86" s="313">
        <v>0</v>
      </c>
      <c r="DP86" s="261">
        <f>DQ86+DR86+DS86</f>
        <v>0</v>
      </c>
      <c r="DQ86" s="313">
        <v>0</v>
      </c>
      <c r="DR86" s="313">
        <v>0</v>
      </c>
      <c r="DS86" s="313">
        <v>0</v>
      </c>
      <c r="DT86" s="261">
        <f>$AW86-$AX86-BC86</f>
        <v>50.234299999999998</v>
      </c>
      <c r="DU86" s="261">
        <f>BC86-AY86</f>
        <v>0</v>
      </c>
      <c r="DV86" s="313"/>
      <c r="DW86" s="313"/>
      <c r="DX86" s="314"/>
      <c r="DY86" s="313"/>
      <c r="DZ86" s="314"/>
      <c r="EA86" s="343" t="s">
        <v>151</v>
      </c>
      <c r="EB86" s="164">
        <v>0</v>
      </c>
      <c r="EC86" s="162" t="str">
        <f>AN86 &amp; EB86</f>
        <v>Прочие собственные средства0</v>
      </c>
      <c r="ED86" s="162" t="str">
        <f>AN86&amp;AO86</f>
        <v>Прочие собственные средстванет</v>
      </c>
      <c r="EE86" s="163"/>
      <c r="EF86" s="163"/>
      <c r="EG86" s="179"/>
      <c r="EH86" s="179"/>
      <c r="EI86" s="179"/>
      <c r="EJ86" s="179"/>
      <c r="EV86" s="163"/>
    </row>
    <row r="87" spans="3:152" ht="11.25" customHeight="1">
      <c r="C87" s="217"/>
      <c r="D87" s="384">
        <v>10</v>
      </c>
      <c r="E87" s="398" t="s">
        <v>780</v>
      </c>
      <c r="F87" s="398" t="s">
        <v>781</v>
      </c>
      <c r="G87" s="398" t="s">
        <v>159</v>
      </c>
      <c r="H87" s="398" t="s">
        <v>793</v>
      </c>
      <c r="I87" s="398" t="s">
        <v>783</v>
      </c>
      <c r="J87" s="398" t="s">
        <v>783</v>
      </c>
      <c r="K87" s="384" t="s">
        <v>784</v>
      </c>
      <c r="L87" s="336"/>
      <c r="M87" s="336"/>
      <c r="N87" s="384">
        <v>2</v>
      </c>
      <c r="O87" s="384">
        <v>2021</v>
      </c>
      <c r="P87" s="386" t="s">
        <v>189</v>
      </c>
      <c r="Q87" s="386" t="s">
        <v>4</v>
      </c>
      <c r="R87" s="388">
        <v>0</v>
      </c>
      <c r="S87" s="390">
        <v>5</v>
      </c>
      <c r="T87" s="400" t="s">
        <v>151</v>
      </c>
      <c r="U87" s="305"/>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6"/>
      <c r="CF87" s="306"/>
      <c r="CG87" s="306"/>
      <c r="CH87" s="306"/>
      <c r="CI87" s="306"/>
      <c r="CJ87" s="306"/>
      <c r="CK87" s="306"/>
      <c r="CL87" s="306"/>
      <c r="CM87" s="306"/>
      <c r="CN87" s="306"/>
      <c r="CO87" s="306"/>
      <c r="CP87" s="306"/>
      <c r="CQ87" s="306"/>
      <c r="CR87" s="306"/>
      <c r="CS87" s="306"/>
      <c r="CT87" s="306"/>
      <c r="CU87" s="306"/>
      <c r="CV87" s="306"/>
      <c r="CW87" s="306"/>
      <c r="CX87" s="306"/>
      <c r="CY87" s="306"/>
      <c r="CZ87" s="306"/>
      <c r="DA87" s="306"/>
      <c r="DB87" s="306"/>
      <c r="DC87" s="306"/>
      <c r="DD87" s="306"/>
      <c r="DE87" s="306"/>
      <c r="DF87" s="306"/>
      <c r="DG87" s="306"/>
      <c r="DH87" s="306"/>
      <c r="DI87" s="306"/>
      <c r="DJ87" s="306"/>
      <c r="DK87" s="306"/>
      <c r="DL87" s="306"/>
      <c r="DM87" s="306"/>
      <c r="DN87" s="306"/>
      <c r="DO87" s="306"/>
      <c r="DP87" s="306"/>
      <c r="DQ87" s="306"/>
      <c r="DR87" s="306"/>
      <c r="DS87" s="306"/>
      <c r="DT87" s="306"/>
      <c r="DU87" s="306"/>
      <c r="DV87" s="306"/>
      <c r="DW87" s="306"/>
      <c r="DX87" s="306"/>
      <c r="DY87" s="306"/>
      <c r="DZ87" s="306"/>
      <c r="EA87" s="306"/>
      <c r="EB87" s="164"/>
      <c r="EC87" s="163"/>
      <c r="ED87" s="163"/>
      <c r="EE87" s="163"/>
      <c r="EF87" s="163"/>
      <c r="EG87" s="163"/>
      <c r="EH87" s="163"/>
      <c r="EI87" s="163"/>
    </row>
    <row r="88" spans="3:152" ht="11.25" customHeight="1">
      <c r="C88" s="217"/>
      <c r="D88" s="385"/>
      <c r="E88" s="399"/>
      <c r="F88" s="399"/>
      <c r="G88" s="399"/>
      <c r="H88" s="399"/>
      <c r="I88" s="399"/>
      <c r="J88" s="399"/>
      <c r="K88" s="385"/>
      <c r="L88" s="337"/>
      <c r="M88" s="337"/>
      <c r="N88" s="385"/>
      <c r="O88" s="385"/>
      <c r="P88" s="387"/>
      <c r="Q88" s="387"/>
      <c r="R88" s="389"/>
      <c r="S88" s="391"/>
      <c r="T88" s="401"/>
      <c r="U88" s="394"/>
      <c r="V88" s="396">
        <v>1</v>
      </c>
      <c r="W88" s="382" t="s">
        <v>17</v>
      </c>
      <c r="X88" s="382" t="s">
        <v>813</v>
      </c>
      <c r="Y88" s="382" t="s">
        <v>814</v>
      </c>
      <c r="Z88" s="382" t="s">
        <v>783</v>
      </c>
      <c r="AA88" s="382" t="s">
        <v>783</v>
      </c>
      <c r="AB88" s="382" t="s">
        <v>784</v>
      </c>
      <c r="AC88" s="382" t="s">
        <v>815</v>
      </c>
      <c r="AD88" s="382" t="s">
        <v>816</v>
      </c>
      <c r="AE88" s="382" t="s">
        <v>817</v>
      </c>
      <c r="AF88" s="382" t="s">
        <v>240</v>
      </c>
      <c r="AG88" s="382" t="s">
        <v>783</v>
      </c>
      <c r="AH88" s="382" t="s">
        <v>783</v>
      </c>
      <c r="AI88" s="382" t="s">
        <v>784</v>
      </c>
      <c r="AJ88" s="382" t="s">
        <v>815</v>
      </c>
      <c r="AK88" s="382" t="s">
        <v>816</v>
      </c>
      <c r="AL88" s="307"/>
      <c r="AM88" s="308"/>
      <c r="AN88" s="309"/>
      <c r="AO88" s="309"/>
      <c r="AP88" s="309"/>
      <c r="AQ88" s="309"/>
      <c r="AR88" s="309"/>
      <c r="AS88" s="309"/>
      <c r="AT88" s="309"/>
      <c r="AU88" s="309"/>
      <c r="AV88" s="309"/>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164"/>
      <c r="EC88" s="179"/>
      <c r="ED88" s="179"/>
      <c r="EE88" s="179"/>
      <c r="EF88" s="163"/>
      <c r="EG88" s="179"/>
      <c r="EH88" s="179"/>
      <c r="EI88" s="179"/>
      <c r="EJ88" s="179"/>
      <c r="EK88" s="179"/>
    </row>
    <row r="89" spans="3:152" ht="15" customHeight="1">
      <c r="C89" s="217"/>
      <c r="D89" s="385"/>
      <c r="E89" s="399"/>
      <c r="F89" s="399"/>
      <c r="G89" s="399"/>
      <c r="H89" s="399"/>
      <c r="I89" s="399"/>
      <c r="J89" s="399"/>
      <c r="K89" s="385"/>
      <c r="L89" s="337"/>
      <c r="M89" s="337"/>
      <c r="N89" s="385"/>
      <c r="O89" s="385"/>
      <c r="P89" s="387"/>
      <c r="Q89" s="387"/>
      <c r="R89" s="389"/>
      <c r="S89" s="391"/>
      <c r="T89" s="401"/>
      <c r="U89" s="395"/>
      <c r="V89" s="397"/>
      <c r="W89" s="383"/>
      <c r="X89" s="383"/>
      <c r="Y89" s="383"/>
      <c r="Z89" s="383"/>
      <c r="AA89" s="383"/>
      <c r="AB89" s="383"/>
      <c r="AC89" s="383"/>
      <c r="AD89" s="383"/>
      <c r="AE89" s="383"/>
      <c r="AF89" s="383"/>
      <c r="AG89" s="383"/>
      <c r="AH89" s="383"/>
      <c r="AI89" s="383"/>
      <c r="AJ89" s="383"/>
      <c r="AK89" s="383"/>
      <c r="AL89" s="333"/>
      <c r="AM89" s="200" t="s">
        <v>240</v>
      </c>
      <c r="AN89" s="311" t="s">
        <v>197</v>
      </c>
      <c r="AO89" s="312" t="s">
        <v>18</v>
      </c>
      <c r="AP89" s="312"/>
      <c r="AQ89" s="312"/>
      <c r="AR89" s="312"/>
      <c r="AS89" s="312"/>
      <c r="AT89" s="312"/>
      <c r="AU89" s="312"/>
      <c r="AV89" s="312"/>
      <c r="AW89" s="261">
        <v>0</v>
      </c>
      <c r="AX89" s="261">
        <v>0</v>
      </c>
      <c r="AY89" s="261">
        <v>0</v>
      </c>
      <c r="AZ89" s="261">
        <f>BE89</f>
        <v>0</v>
      </c>
      <c r="BA89" s="261">
        <f>BV89</f>
        <v>0</v>
      </c>
      <c r="BB89" s="261">
        <f>CM89</f>
        <v>0</v>
      </c>
      <c r="BC89" s="261">
        <f>DD89</f>
        <v>0</v>
      </c>
      <c r="BD89" s="261">
        <f>AW89-AX89-BC89</f>
        <v>0</v>
      </c>
      <c r="BE89" s="261">
        <f t="shared" ref="BE89:BH90" si="155">BQ89</f>
        <v>0</v>
      </c>
      <c r="BF89" s="261">
        <f t="shared" si="155"/>
        <v>0</v>
      </c>
      <c r="BG89" s="261">
        <f t="shared" si="155"/>
        <v>0</v>
      </c>
      <c r="BH89" s="261">
        <f t="shared" si="155"/>
        <v>0</v>
      </c>
      <c r="BI89" s="261">
        <f>BJ89+BK89+BL89</f>
        <v>0</v>
      </c>
      <c r="BJ89" s="313">
        <v>0</v>
      </c>
      <c r="BK89" s="313">
        <v>0</v>
      </c>
      <c r="BL89" s="313">
        <v>0</v>
      </c>
      <c r="BM89" s="261">
        <f>BN89+BO89+BP89</f>
        <v>0</v>
      </c>
      <c r="BN89" s="313">
        <v>0</v>
      </c>
      <c r="BO89" s="313">
        <v>0</v>
      </c>
      <c r="BP89" s="313">
        <v>0</v>
      </c>
      <c r="BQ89" s="261">
        <f>BR89+BS89+BT89</f>
        <v>0</v>
      </c>
      <c r="BR89" s="313">
        <v>0</v>
      </c>
      <c r="BS89" s="313">
        <v>0</v>
      </c>
      <c r="BT89" s="313">
        <v>0</v>
      </c>
      <c r="BU89" s="261">
        <f>$AW89-$AX89-AZ89</f>
        <v>0</v>
      </c>
      <c r="BV89" s="261">
        <f t="shared" ref="BV89:BY90" si="156">CH89</f>
        <v>0</v>
      </c>
      <c r="BW89" s="261">
        <f t="shared" si="156"/>
        <v>0</v>
      </c>
      <c r="BX89" s="261">
        <f t="shared" si="156"/>
        <v>0</v>
      </c>
      <c r="BY89" s="261">
        <f t="shared" si="156"/>
        <v>0</v>
      </c>
      <c r="BZ89" s="261">
        <f>CA89+CB89+CC89</f>
        <v>0</v>
      </c>
      <c r="CA89" s="313">
        <v>0</v>
      </c>
      <c r="CB89" s="313">
        <v>0</v>
      </c>
      <c r="CC89" s="313">
        <v>0</v>
      </c>
      <c r="CD89" s="261">
        <f>CE89+CF89+CG89</f>
        <v>0</v>
      </c>
      <c r="CE89" s="313">
        <v>0</v>
      </c>
      <c r="CF89" s="313">
        <v>0</v>
      </c>
      <c r="CG89" s="313">
        <v>0</v>
      </c>
      <c r="CH89" s="261">
        <f>CI89+CJ89+CK89</f>
        <v>0</v>
      </c>
      <c r="CI89" s="313">
        <v>0</v>
      </c>
      <c r="CJ89" s="313">
        <v>0</v>
      </c>
      <c r="CK89" s="313">
        <v>0</v>
      </c>
      <c r="CL89" s="261">
        <f>$AW89-$AX89-BA89</f>
        <v>0</v>
      </c>
      <c r="CM89" s="261">
        <f t="shared" ref="CM89:CP90" si="157">CY89</f>
        <v>0</v>
      </c>
      <c r="CN89" s="261">
        <f t="shared" si="157"/>
        <v>0</v>
      </c>
      <c r="CO89" s="261">
        <f t="shared" si="157"/>
        <v>0</v>
      </c>
      <c r="CP89" s="261">
        <f t="shared" si="157"/>
        <v>0</v>
      </c>
      <c r="CQ89" s="261">
        <f>CR89+CS89+CT89</f>
        <v>0</v>
      </c>
      <c r="CR89" s="313">
        <v>0</v>
      </c>
      <c r="CS89" s="313">
        <v>0</v>
      </c>
      <c r="CT89" s="313">
        <v>0</v>
      </c>
      <c r="CU89" s="261">
        <f>CV89+CW89+CX89</f>
        <v>0</v>
      </c>
      <c r="CV89" s="313">
        <v>0</v>
      </c>
      <c r="CW89" s="313">
        <v>0</v>
      </c>
      <c r="CX89" s="313">
        <v>0</v>
      </c>
      <c r="CY89" s="261">
        <f>CZ89+DA89+DB89</f>
        <v>0</v>
      </c>
      <c r="CZ89" s="313">
        <v>0</v>
      </c>
      <c r="DA89" s="313">
        <v>0</v>
      </c>
      <c r="DB89" s="313">
        <v>0</v>
      </c>
      <c r="DC89" s="261">
        <f>$AW89-$AX89-BB89</f>
        <v>0</v>
      </c>
      <c r="DD89" s="261">
        <f t="shared" ref="DD89:DG90" si="158">DP89</f>
        <v>0</v>
      </c>
      <c r="DE89" s="261">
        <f t="shared" si="158"/>
        <v>0</v>
      </c>
      <c r="DF89" s="261">
        <f t="shared" si="158"/>
        <v>0</v>
      </c>
      <c r="DG89" s="261">
        <f t="shared" si="158"/>
        <v>0</v>
      </c>
      <c r="DH89" s="261">
        <f>DI89+DJ89+DK89</f>
        <v>0</v>
      </c>
      <c r="DI89" s="313">
        <v>0</v>
      </c>
      <c r="DJ89" s="313">
        <v>0</v>
      </c>
      <c r="DK89" s="313">
        <v>0</v>
      </c>
      <c r="DL89" s="261">
        <f>DM89+DN89+DO89</f>
        <v>0</v>
      </c>
      <c r="DM89" s="313">
        <v>0</v>
      </c>
      <c r="DN89" s="313">
        <v>0</v>
      </c>
      <c r="DO89" s="313">
        <v>0</v>
      </c>
      <c r="DP89" s="261">
        <f>DQ89+DR89+DS89</f>
        <v>0</v>
      </c>
      <c r="DQ89" s="313">
        <v>0</v>
      </c>
      <c r="DR89" s="313">
        <v>0</v>
      </c>
      <c r="DS89" s="313">
        <v>0</v>
      </c>
      <c r="DT89" s="261">
        <f>$AW89-$AX89-BC89</f>
        <v>0</v>
      </c>
      <c r="DU89" s="261">
        <f>BC89-AY89</f>
        <v>0</v>
      </c>
      <c r="DV89" s="313"/>
      <c r="DW89" s="313"/>
      <c r="DX89" s="314"/>
      <c r="DY89" s="313"/>
      <c r="DZ89" s="314"/>
      <c r="EA89" s="343" t="s">
        <v>151</v>
      </c>
      <c r="EB89" s="164">
        <v>0</v>
      </c>
      <c r="EC89" s="162" t="str">
        <f>AN89 &amp; EB89</f>
        <v>Амортизационные отчисления0</v>
      </c>
      <c r="ED89" s="162" t="str">
        <f>AN89&amp;AO89</f>
        <v>Амортизационные отчислениянет</v>
      </c>
      <c r="EE89" s="163"/>
      <c r="EF89" s="163"/>
      <c r="EG89" s="179"/>
      <c r="EH89" s="179"/>
      <c r="EI89" s="179"/>
      <c r="EJ89" s="179"/>
      <c r="EV89" s="163"/>
    </row>
    <row r="90" spans="3:152" ht="15" customHeight="1" thickBot="1">
      <c r="C90" s="217"/>
      <c r="D90" s="385"/>
      <c r="E90" s="399"/>
      <c r="F90" s="399"/>
      <c r="G90" s="399"/>
      <c r="H90" s="399"/>
      <c r="I90" s="399"/>
      <c r="J90" s="399"/>
      <c r="K90" s="385"/>
      <c r="L90" s="337"/>
      <c r="M90" s="337"/>
      <c r="N90" s="385"/>
      <c r="O90" s="385"/>
      <c r="P90" s="387"/>
      <c r="Q90" s="387"/>
      <c r="R90" s="389"/>
      <c r="S90" s="391"/>
      <c r="T90" s="401"/>
      <c r="U90" s="395"/>
      <c r="V90" s="397"/>
      <c r="W90" s="383"/>
      <c r="X90" s="383"/>
      <c r="Y90" s="383"/>
      <c r="Z90" s="383"/>
      <c r="AA90" s="383"/>
      <c r="AB90" s="383"/>
      <c r="AC90" s="383"/>
      <c r="AD90" s="383"/>
      <c r="AE90" s="383"/>
      <c r="AF90" s="383"/>
      <c r="AG90" s="383"/>
      <c r="AH90" s="383"/>
      <c r="AI90" s="383"/>
      <c r="AJ90" s="383"/>
      <c r="AK90" s="383"/>
      <c r="AL90" s="333"/>
      <c r="AM90" s="200" t="s">
        <v>115</v>
      </c>
      <c r="AN90" s="311" t="s">
        <v>199</v>
      </c>
      <c r="AO90" s="312" t="s">
        <v>18</v>
      </c>
      <c r="AP90" s="312"/>
      <c r="AQ90" s="312"/>
      <c r="AR90" s="312"/>
      <c r="AS90" s="312"/>
      <c r="AT90" s="312"/>
      <c r="AU90" s="312"/>
      <c r="AV90" s="312"/>
      <c r="AW90" s="261">
        <v>0</v>
      </c>
      <c r="AX90" s="261">
        <v>0</v>
      </c>
      <c r="AY90" s="261">
        <v>0</v>
      </c>
      <c r="AZ90" s="261">
        <f>BE90</f>
        <v>0</v>
      </c>
      <c r="BA90" s="261">
        <f>BV90</f>
        <v>0</v>
      </c>
      <c r="BB90" s="261">
        <f>CM90</f>
        <v>0</v>
      </c>
      <c r="BC90" s="261">
        <f>DD90</f>
        <v>0</v>
      </c>
      <c r="BD90" s="261">
        <f>AW90-AX90-BC90</f>
        <v>0</v>
      </c>
      <c r="BE90" s="261">
        <f t="shared" si="155"/>
        <v>0</v>
      </c>
      <c r="BF90" s="261">
        <f t="shared" si="155"/>
        <v>0</v>
      </c>
      <c r="BG90" s="261">
        <f t="shared" si="155"/>
        <v>0</v>
      </c>
      <c r="BH90" s="261">
        <f t="shared" si="155"/>
        <v>0</v>
      </c>
      <c r="BI90" s="261">
        <f>BJ90+BK90+BL90</f>
        <v>0</v>
      </c>
      <c r="BJ90" s="313">
        <v>0</v>
      </c>
      <c r="BK90" s="313">
        <v>0</v>
      </c>
      <c r="BL90" s="313">
        <v>0</v>
      </c>
      <c r="BM90" s="261">
        <f>BN90+BO90+BP90</f>
        <v>0</v>
      </c>
      <c r="BN90" s="313">
        <v>0</v>
      </c>
      <c r="BO90" s="313">
        <v>0</v>
      </c>
      <c r="BP90" s="313">
        <v>0</v>
      </c>
      <c r="BQ90" s="261">
        <f>BR90+BS90+BT90</f>
        <v>0</v>
      </c>
      <c r="BR90" s="313">
        <v>0</v>
      </c>
      <c r="BS90" s="313">
        <v>0</v>
      </c>
      <c r="BT90" s="313">
        <v>0</v>
      </c>
      <c r="BU90" s="261">
        <f>$AW90-$AX90-AZ90</f>
        <v>0</v>
      </c>
      <c r="BV90" s="261">
        <f t="shared" si="156"/>
        <v>0</v>
      </c>
      <c r="BW90" s="261">
        <f t="shared" si="156"/>
        <v>0</v>
      </c>
      <c r="BX90" s="261">
        <f t="shared" si="156"/>
        <v>0</v>
      </c>
      <c r="BY90" s="261">
        <f t="shared" si="156"/>
        <v>0</v>
      </c>
      <c r="BZ90" s="261">
        <f>CA90+CB90+CC90</f>
        <v>0</v>
      </c>
      <c r="CA90" s="313">
        <v>0</v>
      </c>
      <c r="CB90" s="313">
        <v>0</v>
      </c>
      <c r="CC90" s="313">
        <v>0</v>
      </c>
      <c r="CD90" s="261">
        <f>CE90+CF90+CG90</f>
        <v>0</v>
      </c>
      <c r="CE90" s="313">
        <v>0</v>
      </c>
      <c r="CF90" s="313">
        <v>0</v>
      </c>
      <c r="CG90" s="313">
        <v>0</v>
      </c>
      <c r="CH90" s="261">
        <f>CI90+CJ90+CK90</f>
        <v>0</v>
      </c>
      <c r="CI90" s="313">
        <v>0</v>
      </c>
      <c r="CJ90" s="313">
        <v>0</v>
      </c>
      <c r="CK90" s="313">
        <v>0</v>
      </c>
      <c r="CL90" s="261">
        <f>$AW90-$AX90-BA90</f>
        <v>0</v>
      </c>
      <c r="CM90" s="261">
        <f t="shared" si="157"/>
        <v>0</v>
      </c>
      <c r="CN90" s="261">
        <f t="shared" si="157"/>
        <v>0</v>
      </c>
      <c r="CO90" s="261">
        <f t="shared" si="157"/>
        <v>0</v>
      </c>
      <c r="CP90" s="261">
        <f t="shared" si="157"/>
        <v>0</v>
      </c>
      <c r="CQ90" s="261">
        <f>CR90+CS90+CT90</f>
        <v>0</v>
      </c>
      <c r="CR90" s="313">
        <v>0</v>
      </c>
      <c r="CS90" s="313">
        <v>0</v>
      </c>
      <c r="CT90" s="313">
        <v>0</v>
      </c>
      <c r="CU90" s="261">
        <f>CV90+CW90+CX90</f>
        <v>0</v>
      </c>
      <c r="CV90" s="313">
        <v>0</v>
      </c>
      <c r="CW90" s="313">
        <v>0</v>
      </c>
      <c r="CX90" s="313">
        <v>0</v>
      </c>
      <c r="CY90" s="261">
        <f>CZ90+DA90+DB90</f>
        <v>0</v>
      </c>
      <c r="CZ90" s="313">
        <v>0</v>
      </c>
      <c r="DA90" s="313">
        <v>0</v>
      </c>
      <c r="DB90" s="313">
        <v>0</v>
      </c>
      <c r="DC90" s="261">
        <f>$AW90-$AX90-BB90</f>
        <v>0</v>
      </c>
      <c r="DD90" s="261">
        <f t="shared" si="158"/>
        <v>0</v>
      </c>
      <c r="DE90" s="261">
        <f t="shared" si="158"/>
        <v>0</v>
      </c>
      <c r="DF90" s="261">
        <f t="shared" si="158"/>
        <v>0</v>
      </c>
      <c r="DG90" s="261">
        <f t="shared" si="158"/>
        <v>0</v>
      </c>
      <c r="DH90" s="261">
        <f>DI90+DJ90+DK90</f>
        <v>0</v>
      </c>
      <c r="DI90" s="313">
        <v>0</v>
      </c>
      <c r="DJ90" s="313">
        <v>0</v>
      </c>
      <c r="DK90" s="313">
        <v>0</v>
      </c>
      <c r="DL90" s="261">
        <f>DM90+DN90+DO90</f>
        <v>0</v>
      </c>
      <c r="DM90" s="313">
        <v>0</v>
      </c>
      <c r="DN90" s="313">
        <v>0</v>
      </c>
      <c r="DO90" s="313">
        <v>0</v>
      </c>
      <c r="DP90" s="261">
        <f>DQ90+DR90+DS90</f>
        <v>0</v>
      </c>
      <c r="DQ90" s="313">
        <v>0</v>
      </c>
      <c r="DR90" s="313">
        <v>0</v>
      </c>
      <c r="DS90" s="313">
        <v>0</v>
      </c>
      <c r="DT90" s="261">
        <f>$AW90-$AX90-BC90</f>
        <v>0</v>
      </c>
      <c r="DU90" s="261">
        <f>BC90-AY90</f>
        <v>0</v>
      </c>
      <c r="DV90" s="313"/>
      <c r="DW90" s="313"/>
      <c r="DX90" s="314"/>
      <c r="DY90" s="313"/>
      <c r="DZ90" s="314"/>
      <c r="EA90" s="343" t="s">
        <v>151</v>
      </c>
      <c r="EB90" s="164">
        <v>0</v>
      </c>
      <c r="EC90" s="162" t="str">
        <f>AN90 &amp; EB90</f>
        <v>Прочие собственные средства0</v>
      </c>
      <c r="ED90" s="162" t="str">
        <f>AN90&amp;AO90</f>
        <v>Прочие собственные средстванет</v>
      </c>
      <c r="EE90" s="163"/>
      <c r="EF90" s="163"/>
      <c r="EG90" s="179"/>
      <c r="EH90" s="179"/>
      <c r="EI90" s="179"/>
      <c r="EJ90" s="179"/>
      <c r="EV90" s="163"/>
    </row>
    <row r="91" spans="3:152" ht="11.25" customHeight="1">
      <c r="C91" s="217"/>
      <c r="D91" s="384">
        <v>11</v>
      </c>
      <c r="E91" s="398" t="s">
        <v>780</v>
      </c>
      <c r="F91" s="398" t="s">
        <v>781</v>
      </c>
      <c r="G91" s="398" t="s">
        <v>159</v>
      </c>
      <c r="H91" s="398" t="s">
        <v>794</v>
      </c>
      <c r="I91" s="398" t="s">
        <v>783</v>
      </c>
      <c r="J91" s="398" t="s">
        <v>783</v>
      </c>
      <c r="K91" s="384" t="s">
        <v>784</v>
      </c>
      <c r="L91" s="336"/>
      <c r="M91" s="336"/>
      <c r="N91" s="384">
        <v>2</v>
      </c>
      <c r="O91" s="384">
        <v>2021</v>
      </c>
      <c r="P91" s="386" t="s">
        <v>189</v>
      </c>
      <c r="Q91" s="386" t="s">
        <v>5</v>
      </c>
      <c r="R91" s="388">
        <v>5</v>
      </c>
      <c r="S91" s="390">
        <v>5</v>
      </c>
      <c r="T91" s="392" t="s">
        <v>1147</v>
      </c>
      <c r="U91" s="305"/>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164"/>
      <c r="EC91" s="163"/>
      <c r="ED91" s="163"/>
      <c r="EE91" s="163"/>
      <c r="EF91" s="163"/>
      <c r="EG91" s="163"/>
      <c r="EH91" s="163"/>
      <c r="EI91" s="163"/>
    </row>
    <row r="92" spans="3:152" ht="11.25" customHeight="1">
      <c r="C92" s="217"/>
      <c r="D92" s="385"/>
      <c r="E92" s="399"/>
      <c r="F92" s="399"/>
      <c r="G92" s="399"/>
      <c r="H92" s="399"/>
      <c r="I92" s="399"/>
      <c r="J92" s="399"/>
      <c r="K92" s="385"/>
      <c r="L92" s="337"/>
      <c r="M92" s="337"/>
      <c r="N92" s="385"/>
      <c r="O92" s="385"/>
      <c r="P92" s="387"/>
      <c r="Q92" s="387"/>
      <c r="R92" s="389"/>
      <c r="S92" s="391"/>
      <c r="T92" s="393"/>
      <c r="U92" s="394"/>
      <c r="V92" s="396">
        <v>1</v>
      </c>
      <c r="W92" s="382" t="s">
        <v>17</v>
      </c>
      <c r="X92" s="382" t="s">
        <v>813</v>
      </c>
      <c r="Y92" s="382" t="s">
        <v>814</v>
      </c>
      <c r="Z92" s="382" t="s">
        <v>783</v>
      </c>
      <c r="AA92" s="382" t="s">
        <v>783</v>
      </c>
      <c r="AB92" s="382" t="s">
        <v>784</v>
      </c>
      <c r="AC92" s="382" t="s">
        <v>815</v>
      </c>
      <c r="AD92" s="382" t="s">
        <v>816</v>
      </c>
      <c r="AE92" s="382" t="s">
        <v>817</v>
      </c>
      <c r="AF92" s="382" t="s">
        <v>240</v>
      </c>
      <c r="AG92" s="382" t="s">
        <v>783</v>
      </c>
      <c r="AH92" s="382" t="s">
        <v>783</v>
      </c>
      <c r="AI92" s="382" t="s">
        <v>784</v>
      </c>
      <c r="AJ92" s="382" t="s">
        <v>815</v>
      </c>
      <c r="AK92" s="382" t="s">
        <v>816</v>
      </c>
      <c r="AL92" s="307"/>
      <c r="AM92" s="308"/>
      <c r="AN92" s="309"/>
      <c r="AO92" s="309"/>
      <c r="AP92" s="309"/>
      <c r="AQ92" s="309"/>
      <c r="AR92" s="309"/>
      <c r="AS92" s="309"/>
      <c r="AT92" s="309"/>
      <c r="AU92" s="309"/>
      <c r="AV92" s="309"/>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164"/>
      <c r="EC92" s="179"/>
      <c r="ED92" s="179"/>
      <c r="EE92" s="179"/>
      <c r="EF92" s="163"/>
      <c r="EG92" s="179"/>
      <c r="EH92" s="179"/>
      <c r="EI92" s="179"/>
      <c r="EJ92" s="179"/>
      <c r="EK92" s="179"/>
    </row>
    <row r="93" spans="3:152" ht="15" customHeight="1">
      <c r="C93" s="217"/>
      <c r="D93" s="385"/>
      <c r="E93" s="399"/>
      <c r="F93" s="399"/>
      <c r="G93" s="399"/>
      <c r="H93" s="399"/>
      <c r="I93" s="399"/>
      <c r="J93" s="399"/>
      <c r="K93" s="385"/>
      <c r="L93" s="337"/>
      <c r="M93" s="337"/>
      <c r="N93" s="385"/>
      <c r="O93" s="385"/>
      <c r="P93" s="387"/>
      <c r="Q93" s="387"/>
      <c r="R93" s="389"/>
      <c r="S93" s="391"/>
      <c r="T93" s="393"/>
      <c r="U93" s="395"/>
      <c r="V93" s="397"/>
      <c r="W93" s="383"/>
      <c r="X93" s="383"/>
      <c r="Y93" s="383"/>
      <c r="Z93" s="383"/>
      <c r="AA93" s="383"/>
      <c r="AB93" s="383"/>
      <c r="AC93" s="383"/>
      <c r="AD93" s="383"/>
      <c r="AE93" s="383"/>
      <c r="AF93" s="383"/>
      <c r="AG93" s="383"/>
      <c r="AH93" s="383"/>
      <c r="AI93" s="383"/>
      <c r="AJ93" s="383"/>
      <c r="AK93" s="383"/>
      <c r="AL93" s="333"/>
      <c r="AM93" s="200" t="s">
        <v>240</v>
      </c>
      <c r="AN93" s="311" t="s">
        <v>197</v>
      </c>
      <c r="AO93" s="312" t="s">
        <v>18</v>
      </c>
      <c r="AP93" s="312"/>
      <c r="AQ93" s="312"/>
      <c r="AR93" s="312"/>
      <c r="AS93" s="312"/>
      <c r="AT93" s="312"/>
      <c r="AU93" s="312"/>
      <c r="AV93" s="312"/>
      <c r="AW93" s="261">
        <v>1436.7142333332999</v>
      </c>
      <c r="AX93" s="261">
        <v>0</v>
      </c>
      <c r="AY93" s="261">
        <v>467.18333333330003</v>
      </c>
      <c r="AZ93" s="261">
        <f>BE93</f>
        <v>0</v>
      </c>
      <c r="BA93" s="261">
        <f>BV93</f>
        <v>467.18549999999999</v>
      </c>
      <c r="BB93" s="261">
        <f>CM93</f>
        <v>467.18549999999999</v>
      </c>
      <c r="BC93" s="261">
        <f>DD93</f>
        <v>467.18549999999999</v>
      </c>
      <c r="BD93" s="261">
        <f>AW93-AX93-BC93</f>
        <v>969.5287333332999</v>
      </c>
      <c r="BE93" s="261">
        <f t="shared" ref="BE93:BH94" si="159">BQ93</f>
        <v>0</v>
      </c>
      <c r="BF93" s="261">
        <f t="shared" si="159"/>
        <v>0</v>
      </c>
      <c r="BG93" s="261">
        <f t="shared" si="159"/>
        <v>0</v>
      </c>
      <c r="BH93" s="261">
        <f t="shared" si="159"/>
        <v>0</v>
      </c>
      <c r="BI93" s="261">
        <f>BJ93+BK93+BL93</f>
        <v>0</v>
      </c>
      <c r="BJ93" s="313">
        <v>0</v>
      </c>
      <c r="BK93" s="313">
        <v>0</v>
      </c>
      <c r="BL93" s="313">
        <v>0</v>
      </c>
      <c r="BM93" s="261">
        <f>BN93+BO93+BP93</f>
        <v>0</v>
      </c>
      <c r="BN93" s="313">
        <v>0</v>
      </c>
      <c r="BO93" s="313">
        <v>0</v>
      </c>
      <c r="BP93" s="313">
        <v>0</v>
      </c>
      <c r="BQ93" s="261">
        <f>BR93+BS93+BT93</f>
        <v>0</v>
      </c>
      <c r="BR93" s="313">
        <v>0</v>
      </c>
      <c r="BS93" s="313">
        <v>0</v>
      </c>
      <c r="BT93" s="313">
        <v>0</v>
      </c>
      <c r="BU93" s="261">
        <f>$AW93-$AX93-AZ93</f>
        <v>1436.7142333332999</v>
      </c>
      <c r="BV93" s="261">
        <f t="shared" ref="BV93:BY94" si="160">CH93</f>
        <v>467.18549999999999</v>
      </c>
      <c r="BW93" s="261">
        <f t="shared" si="160"/>
        <v>467.18549999999999</v>
      </c>
      <c r="BX93" s="261">
        <f t="shared" si="160"/>
        <v>0</v>
      </c>
      <c r="BY93" s="261">
        <f t="shared" si="160"/>
        <v>0</v>
      </c>
      <c r="BZ93" s="261">
        <f>CA93+CB93+CC93</f>
        <v>467.18549999999999</v>
      </c>
      <c r="CA93" s="313">
        <v>467.18549999999999</v>
      </c>
      <c r="CB93" s="313">
        <v>0</v>
      </c>
      <c r="CC93" s="313">
        <v>0</v>
      </c>
      <c r="CD93" s="261">
        <f>CE93+CF93+CG93</f>
        <v>467.18549999999999</v>
      </c>
      <c r="CE93" s="313">
        <v>467.18549999999999</v>
      </c>
      <c r="CF93" s="313">
        <v>0</v>
      </c>
      <c r="CG93" s="313">
        <v>0</v>
      </c>
      <c r="CH93" s="261">
        <f>CI93+CJ93+CK93</f>
        <v>467.18549999999999</v>
      </c>
      <c r="CI93" s="313">
        <v>467.18549999999999</v>
      </c>
      <c r="CJ93" s="313">
        <v>0</v>
      </c>
      <c r="CK93" s="313">
        <v>0</v>
      </c>
      <c r="CL93" s="261">
        <f>$AW93-$AX93-BA93</f>
        <v>969.5287333332999</v>
      </c>
      <c r="CM93" s="261">
        <f t="shared" ref="CM93:CP94" si="161">CY93</f>
        <v>467.18549999999999</v>
      </c>
      <c r="CN93" s="261">
        <f t="shared" si="161"/>
        <v>467.18549999999999</v>
      </c>
      <c r="CO93" s="261">
        <f t="shared" si="161"/>
        <v>0</v>
      </c>
      <c r="CP93" s="261">
        <f t="shared" si="161"/>
        <v>0</v>
      </c>
      <c r="CQ93" s="261">
        <f>CR93+CS93+CT93</f>
        <v>467.18549999999999</v>
      </c>
      <c r="CR93" s="313">
        <v>467.18549999999999</v>
      </c>
      <c r="CS93" s="313">
        <v>0</v>
      </c>
      <c r="CT93" s="313">
        <v>0</v>
      </c>
      <c r="CU93" s="261">
        <f>CV93+CW93+CX93</f>
        <v>467.18549999999999</v>
      </c>
      <c r="CV93" s="313">
        <v>467.18549999999999</v>
      </c>
      <c r="CW93" s="313">
        <v>0</v>
      </c>
      <c r="CX93" s="313">
        <v>0</v>
      </c>
      <c r="CY93" s="261">
        <f>CZ93+DA93+DB93</f>
        <v>467.18549999999999</v>
      </c>
      <c r="CZ93" s="313">
        <v>467.18549999999999</v>
      </c>
      <c r="DA93" s="313">
        <v>0</v>
      </c>
      <c r="DB93" s="313">
        <v>0</v>
      </c>
      <c r="DC93" s="261">
        <f>$AW93-$AX93-BB93</f>
        <v>969.5287333332999</v>
      </c>
      <c r="DD93" s="261">
        <f t="shared" ref="DD93:DG94" si="162">DP93</f>
        <v>467.18549999999999</v>
      </c>
      <c r="DE93" s="261">
        <f t="shared" si="162"/>
        <v>467.18549999999999</v>
      </c>
      <c r="DF93" s="261">
        <f t="shared" si="162"/>
        <v>0</v>
      </c>
      <c r="DG93" s="261">
        <f t="shared" si="162"/>
        <v>0</v>
      </c>
      <c r="DH93" s="261">
        <f>DI93+DJ93+DK93</f>
        <v>467.18549999999999</v>
      </c>
      <c r="DI93" s="313">
        <v>467.18549999999999</v>
      </c>
      <c r="DJ93" s="313">
        <v>0</v>
      </c>
      <c r="DK93" s="313">
        <v>0</v>
      </c>
      <c r="DL93" s="261">
        <f>DM93+DN93+DO93</f>
        <v>467.18549999999999</v>
      </c>
      <c r="DM93" s="313">
        <v>467.18549999999999</v>
      </c>
      <c r="DN93" s="313">
        <v>0</v>
      </c>
      <c r="DO93" s="313">
        <v>0</v>
      </c>
      <c r="DP93" s="261">
        <f>DQ93+DR93+DS93</f>
        <v>467.18549999999999</v>
      </c>
      <c r="DQ93" s="313">
        <v>467.18549999999999</v>
      </c>
      <c r="DR93" s="313">
        <v>0</v>
      </c>
      <c r="DS93" s="313">
        <v>0</v>
      </c>
      <c r="DT93" s="261">
        <f>$AW93-$AX93-BC93</f>
        <v>969.5287333332999</v>
      </c>
      <c r="DU93" s="261">
        <f>BC93-AY93</f>
        <v>2.1666666999635709E-3</v>
      </c>
      <c r="DV93" s="313"/>
      <c r="DW93" s="313"/>
      <c r="DX93" s="345" t="s">
        <v>1150</v>
      </c>
      <c r="DY93" s="313">
        <f>DU93</f>
        <v>2.1666666999635709E-3</v>
      </c>
      <c r="DZ93" s="346" t="s">
        <v>1151</v>
      </c>
      <c r="EA93" s="344" t="s">
        <v>1147</v>
      </c>
      <c r="EB93" s="164">
        <v>0</v>
      </c>
      <c r="EC93" s="162" t="str">
        <f>AN93 &amp; EB93</f>
        <v>Амортизационные отчисления0</v>
      </c>
      <c r="ED93" s="162" t="str">
        <f>AN93&amp;AO93</f>
        <v>Амортизационные отчислениянет</v>
      </c>
      <c r="EE93" s="163"/>
      <c r="EF93" s="163"/>
      <c r="EG93" s="179"/>
      <c r="EH93" s="179"/>
      <c r="EI93" s="179"/>
      <c r="EJ93" s="179"/>
      <c r="EV93" s="163"/>
    </row>
    <row r="94" spans="3:152" ht="15" customHeight="1" thickBot="1">
      <c r="C94" s="217"/>
      <c r="D94" s="385"/>
      <c r="E94" s="399"/>
      <c r="F94" s="399"/>
      <c r="G94" s="399"/>
      <c r="H94" s="399"/>
      <c r="I94" s="399"/>
      <c r="J94" s="399"/>
      <c r="K94" s="385"/>
      <c r="L94" s="337"/>
      <c r="M94" s="337"/>
      <c r="N94" s="385"/>
      <c r="O94" s="385"/>
      <c r="P94" s="387"/>
      <c r="Q94" s="387"/>
      <c r="R94" s="389"/>
      <c r="S94" s="391"/>
      <c r="T94" s="393"/>
      <c r="U94" s="395"/>
      <c r="V94" s="397"/>
      <c r="W94" s="383"/>
      <c r="X94" s="383"/>
      <c r="Y94" s="383"/>
      <c r="Z94" s="383"/>
      <c r="AA94" s="383"/>
      <c r="AB94" s="383"/>
      <c r="AC94" s="383"/>
      <c r="AD94" s="383"/>
      <c r="AE94" s="383"/>
      <c r="AF94" s="383"/>
      <c r="AG94" s="383"/>
      <c r="AH94" s="383"/>
      <c r="AI94" s="383"/>
      <c r="AJ94" s="383"/>
      <c r="AK94" s="383"/>
      <c r="AL94" s="333"/>
      <c r="AM94" s="200" t="s">
        <v>115</v>
      </c>
      <c r="AN94" s="311" t="s">
        <v>199</v>
      </c>
      <c r="AO94" s="312" t="s">
        <v>18</v>
      </c>
      <c r="AP94" s="312"/>
      <c r="AQ94" s="312"/>
      <c r="AR94" s="312"/>
      <c r="AS94" s="312"/>
      <c r="AT94" s="312"/>
      <c r="AU94" s="312"/>
      <c r="AV94" s="312"/>
      <c r="AW94" s="261">
        <v>100.4695</v>
      </c>
      <c r="AX94" s="261">
        <v>0</v>
      </c>
      <c r="AY94" s="261">
        <v>0</v>
      </c>
      <c r="AZ94" s="261">
        <f>BE94</f>
        <v>0</v>
      </c>
      <c r="BA94" s="261">
        <f>BV94</f>
        <v>0</v>
      </c>
      <c r="BB94" s="261">
        <f>CM94</f>
        <v>0</v>
      </c>
      <c r="BC94" s="261">
        <f>DD94</f>
        <v>0</v>
      </c>
      <c r="BD94" s="261">
        <f>AW94-AX94-BC94</f>
        <v>100.4695</v>
      </c>
      <c r="BE94" s="261">
        <f t="shared" si="159"/>
        <v>0</v>
      </c>
      <c r="BF94" s="261">
        <f t="shared" si="159"/>
        <v>0</v>
      </c>
      <c r="BG94" s="261">
        <f t="shared" si="159"/>
        <v>0</v>
      </c>
      <c r="BH94" s="261">
        <f t="shared" si="159"/>
        <v>0</v>
      </c>
      <c r="BI94" s="261">
        <f>BJ94+BK94+BL94</f>
        <v>0</v>
      </c>
      <c r="BJ94" s="313">
        <v>0</v>
      </c>
      <c r="BK94" s="313">
        <v>0</v>
      </c>
      <c r="BL94" s="313">
        <v>0</v>
      </c>
      <c r="BM94" s="261">
        <f>BN94+BO94+BP94</f>
        <v>0</v>
      </c>
      <c r="BN94" s="313">
        <v>0</v>
      </c>
      <c r="BO94" s="313">
        <v>0</v>
      </c>
      <c r="BP94" s="313">
        <v>0</v>
      </c>
      <c r="BQ94" s="261">
        <f>BR94+BS94+BT94</f>
        <v>0</v>
      </c>
      <c r="BR94" s="313">
        <v>0</v>
      </c>
      <c r="BS94" s="313">
        <v>0</v>
      </c>
      <c r="BT94" s="313">
        <v>0</v>
      </c>
      <c r="BU94" s="261">
        <f>$AW94-$AX94-AZ94</f>
        <v>100.4695</v>
      </c>
      <c r="BV94" s="261">
        <f t="shared" si="160"/>
        <v>0</v>
      </c>
      <c r="BW94" s="261">
        <f t="shared" si="160"/>
        <v>0</v>
      </c>
      <c r="BX94" s="261">
        <f t="shared" si="160"/>
        <v>0</v>
      </c>
      <c r="BY94" s="261">
        <f t="shared" si="160"/>
        <v>0</v>
      </c>
      <c r="BZ94" s="261">
        <f>CA94+CB94+CC94</f>
        <v>0</v>
      </c>
      <c r="CA94" s="313">
        <v>0</v>
      </c>
      <c r="CB94" s="313">
        <v>0</v>
      </c>
      <c r="CC94" s="313">
        <v>0</v>
      </c>
      <c r="CD94" s="261">
        <f>CE94+CF94+CG94</f>
        <v>0</v>
      </c>
      <c r="CE94" s="313">
        <v>0</v>
      </c>
      <c r="CF94" s="313">
        <v>0</v>
      </c>
      <c r="CG94" s="313">
        <v>0</v>
      </c>
      <c r="CH94" s="261">
        <f>CI94+CJ94+CK94</f>
        <v>0</v>
      </c>
      <c r="CI94" s="313">
        <v>0</v>
      </c>
      <c r="CJ94" s="313">
        <v>0</v>
      </c>
      <c r="CK94" s="313">
        <v>0</v>
      </c>
      <c r="CL94" s="261">
        <f>$AW94-$AX94-BA94</f>
        <v>100.4695</v>
      </c>
      <c r="CM94" s="261">
        <f t="shared" si="161"/>
        <v>0</v>
      </c>
      <c r="CN94" s="261">
        <f t="shared" si="161"/>
        <v>0</v>
      </c>
      <c r="CO94" s="261">
        <f t="shared" si="161"/>
        <v>0</v>
      </c>
      <c r="CP94" s="261">
        <f t="shared" si="161"/>
        <v>0</v>
      </c>
      <c r="CQ94" s="261">
        <f>CR94+CS94+CT94</f>
        <v>0</v>
      </c>
      <c r="CR94" s="313">
        <v>0</v>
      </c>
      <c r="CS94" s="313">
        <v>0</v>
      </c>
      <c r="CT94" s="313">
        <v>0</v>
      </c>
      <c r="CU94" s="261">
        <f>CV94+CW94+CX94</f>
        <v>0</v>
      </c>
      <c r="CV94" s="313">
        <v>0</v>
      </c>
      <c r="CW94" s="313">
        <v>0</v>
      </c>
      <c r="CX94" s="313">
        <v>0</v>
      </c>
      <c r="CY94" s="261">
        <f>CZ94+DA94+DB94</f>
        <v>0</v>
      </c>
      <c r="CZ94" s="313">
        <v>0</v>
      </c>
      <c r="DA94" s="313">
        <v>0</v>
      </c>
      <c r="DB94" s="313">
        <v>0</v>
      </c>
      <c r="DC94" s="261">
        <f>$AW94-$AX94-BB94</f>
        <v>100.4695</v>
      </c>
      <c r="DD94" s="261">
        <f t="shared" si="162"/>
        <v>0</v>
      </c>
      <c r="DE94" s="261">
        <f t="shared" si="162"/>
        <v>0</v>
      </c>
      <c r="DF94" s="261">
        <f t="shared" si="162"/>
        <v>0</v>
      </c>
      <c r="DG94" s="261">
        <f t="shared" si="162"/>
        <v>0</v>
      </c>
      <c r="DH94" s="261">
        <f>DI94+DJ94+DK94</f>
        <v>0</v>
      </c>
      <c r="DI94" s="313">
        <v>0</v>
      </c>
      <c r="DJ94" s="313">
        <v>0</v>
      </c>
      <c r="DK94" s="313">
        <v>0</v>
      </c>
      <c r="DL94" s="261">
        <f>DM94+DN94+DO94</f>
        <v>0</v>
      </c>
      <c r="DM94" s="313">
        <v>0</v>
      </c>
      <c r="DN94" s="313">
        <v>0</v>
      </c>
      <c r="DO94" s="313">
        <v>0</v>
      </c>
      <c r="DP94" s="261">
        <f>DQ94+DR94+DS94</f>
        <v>0</v>
      </c>
      <c r="DQ94" s="313">
        <v>0</v>
      </c>
      <c r="DR94" s="313">
        <v>0</v>
      </c>
      <c r="DS94" s="313">
        <v>0</v>
      </c>
      <c r="DT94" s="261">
        <f>$AW94-$AX94-BC94</f>
        <v>100.4695</v>
      </c>
      <c r="DU94" s="261">
        <f>BC94-AY94</f>
        <v>0</v>
      </c>
      <c r="DV94" s="313"/>
      <c r="DW94" s="313"/>
      <c r="DX94" s="314"/>
      <c r="DY94" s="313"/>
      <c r="DZ94" s="314"/>
      <c r="EA94" s="343" t="s">
        <v>151</v>
      </c>
      <c r="EB94" s="164">
        <v>0</v>
      </c>
      <c r="EC94" s="162" t="str">
        <f>AN94 &amp; EB94</f>
        <v>Прочие собственные средства0</v>
      </c>
      <c r="ED94" s="162" t="str">
        <f>AN94&amp;AO94</f>
        <v>Прочие собственные средстванет</v>
      </c>
      <c r="EE94" s="163"/>
      <c r="EF94" s="163"/>
      <c r="EG94" s="179"/>
      <c r="EH94" s="179"/>
      <c r="EI94" s="179"/>
      <c r="EJ94" s="179"/>
      <c r="EV94" s="163"/>
    </row>
    <row r="95" spans="3:152" ht="11.25" customHeight="1">
      <c r="C95" s="217"/>
      <c r="D95" s="384">
        <v>12</v>
      </c>
      <c r="E95" s="398" t="s">
        <v>780</v>
      </c>
      <c r="F95" s="398" t="s">
        <v>781</v>
      </c>
      <c r="G95" s="398" t="s">
        <v>159</v>
      </c>
      <c r="H95" s="398" t="s">
        <v>795</v>
      </c>
      <c r="I95" s="398" t="s">
        <v>783</v>
      </c>
      <c r="J95" s="398" t="s">
        <v>783</v>
      </c>
      <c r="K95" s="384" t="s">
        <v>784</v>
      </c>
      <c r="L95" s="336"/>
      <c r="M95" s="336"/>
      <c r="N95" s="384">
        <v>2</v>
      </c>
      <c r="O95" s="384">
        <v>2021</v>
      </c>
      <c r="P95" s="386" t="s">
        <v>189</v>
      </c>
      <c r="Q95" s="386" t="s">
        <v>4</v>
      </c>
      <c r="R95" s="388">
        <v>100</v>
      </c>
      <c r="S95" s="390">
        <v>100</v>
      </c>
      <c r="T95" s="400" t="s">
        <v>151</v>
      </c>
      <c r="U95" s="305"/>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164"/>
      <c r="EC95" s="163"/>
      <c r="ED95" s="163"/>
      <c r="EE95" s="163"/>
      <c r="EF95" s="163"/>
      <c r="EG95" s="163"/>
      <c r="EH95" s="163"/>
      <c r="EI95" s="163"/>
    </row>
    <row r="96" spans="3:152" ht="11.25" customHeight="1">
      <c r="C96" s="217"/>
      <c r="D96" s="385"/>
      <c r="E96" s="399"/>
      <c r="F96" s="399"/>
      <c r="G96" s="399"/>
      <c r="H96" s="399"/>
      <c r="I96" s="399"/>
      <c r="J96" s="399"/>
      <c r="K96" s="385"/>
      <c r="L96" s="337"/>
      <c r="M96" s="337"/>
      <c r="N96" s="385"/>
      <c r="O96" s="385"/>
      <c r="P96" s="387"/>
      <c r="Q96" s="387"/>
      <c r="R96" s="389"/>
      <c r="S96" s="391"/>
      <c r="T96" s="401"/>
      <c r="U96" s="394"/>
      <c r="V96" s="396">
        <v>1</v>
      </c>
      <c r="W96" s="382" t="s">
        <v>17</v>
      </c>
      <c r="X96" s="382" t="s">
        <v>818</v>
      </c>
      <c r="Y96" s="382" t="s">
        <v>814</v>
      </c>
      <c r="Z96" s="382" t="s">
        <v>783</v>
      </c>
      <c r="AA96" s="382" t="s">
        <v>783</v>
      </c>
      <c r="AB96" s="382" t="s">
        <v>784</v>
      </c>
      <c r="AC96" s="382" t="s">
        <v>815</v>
      </c>
      <c r="AD96" s="382" t="s">
        <v>816</v>
      </c>
      <c r="AE96" s="382" t="s">
        <v>819</v>
      </c>
      <c r="AF96" s="382" t="s">
        <v>820</v>
      </c>
      <c r="AG96" s="382" t="s">
        <v>783</v>
      </c>
      <c r="AH96" s="382" t="s">
        <v>783</v>
      </c>
      <c r="AI96" s="382" t="s">
        <v>784</v>
      </c>
      <c r="AJ96" s="382" t="s">
        <v>815</v>
      </c>
      <c r="AK96" s="382" t="s">
        <v>816</v>
      </c>
      <c r="AL96" s="307"/>
      <c r="AM96" s="308"/>
      <c r="AN96" s="309"/>
      <c r="AO96" s="309"/>
      <c r="AP96" s="309"/>
      <c r="AQ96" s="309"/>
      <c r="AR96" s="309"/>
      <c r="AS96" s="309"/>
      <c r="AT96" s="309"/>
      <c r="AU96" s="309"/>
      <c r="AV96" s="309"/>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164"/>
      <c r="EC96" s="179"/>
      <c r="ED96" s="179"/>
      <c r="EE96" s="179"/>
      <c r="EF96" s="163"/>
      <c r="EG96" s="179"/>
      <c r="EH96" s="179"/>
      <c r="EI96" s="179"/>
      <c r="EJ96" s="179"/>
      <c r="EK96" s="179"/>
    </row>
    <row r="97" spans="3:152" ht="15" customHeight="1">
      <c r="C97" s="217"/>
      <c r="D97" s="385"/>
      <c r="E97" s="399"/>
      <c r="F97" s="399"/>
      <c r="G97" s="399"/>
      <c r="H97" s="399"/>
      <c r="I97" s="399"/>
      <c r="J97" s="399"/>
      <c r="K97" s="385"/>
      <c r="L97" s="337"/>
      <c r="M97" s="337"/>
      <c r="N97" s="385"/>
      <c r="O97" s="385"/>
      <c r="P97" s="387"/>
      <c r="Q97" s="387"/>
      <c r="R97" s="389"/>
      <c r="S97" s="391"/>
      <c r="T97" s="401"/>
      <c r="U97" s="395"/>
      <c r="V97" s="397"/>
      <c r="W97" s="383"/>
      <c r="X97" s="383"/>
      <c r="Y97" s="383"/>
      <c r="Z97" s="383"/>
      <c r="AA97" s="383"/>
      <c r="AB97" s="383"/>
      <c r="AC97" s="383"/>
      <c r="AD97" s="383"/>
      <c r="AE97" s="383"/>
      <c r="AF97" s="383"/>
      <c r="AG97" s="383"/>
      <c r="AH97" s="383"/>
      <c r="AI97" s="383"/>
      <c r="AJ97" s="383"/>
      <c r="AK97" s="383"/>
      <c r="AL97" s="333"/>
      <c r="AM97" s="200" t="s">
        <v>240</v>
      </c>
      <c r="AN97" s="311" t="s">
        <v>197</v>
      </c>
      <c r="AO97" s="312" t="s">
        <v>18</v>
      </c>
      <c r="AP97" s="312"/>
      <c r="AQ97" s="312"/>
      <c r="AR97" s="312"/>
      <c r="AS97" s="312"/>
      <c r="AT97" s="312"/>
      <c r="AU97" s="312"/>
      <c r="AV97" s="312"/>
      <c r="AW97" s="261">
        <v>19849.478500000001</v>
      </c>
      <c r="AX97" s="261">
        <v>20495.371800000001</v>
      </c>
      <c r="AY97" s="261">
        <v>0</v>
      </c>
      <c r="AZ97" s="261">
        <f>BE97</f>
        <v>0</v>
      </c>
      <c r="BA97" s="261">
        <f>BV97</f>
        <v>0</v>
      </c>
      <c r="BB97" s="261">
        <f>CM97</f>
        <v>0</v>
      </c>
      <c r="BC97" s="261">
        <f>DD97</f>
        <v>0</v>
      </c>
      <c r="BD97" s="261">
        <f>AW97-AX97-BC97</f>
        <v>-645.89329999999973</v>
      </c>
      <c r="BE97" s="261">
        <f t="shared" ref="BE97:BH98" si="163">BQ97</f>
        <v>0</v>
      </c>
      <c r="BF97" s="261">
        <f t="shared" si="163"/>
        <v>0</v>
      </c>
      <c r="BG97" s="261">
        <f t="shared" si="163"/>
        <v>0</v>
      </c>
      <c r="BH97" s="261">
        <f t="shared" si="163"/>
        <v>0</v>
      </c>
      <c r="BI97" s="261">
        <f>BJ97+BK97+BL97</f>
        <v>0</v>
      </c>
      <c r="BJ97" s="313">
        <v>0</v>
      </c>
      <c r="BK97" s="313">
        <v>0</v>
      </c>
      <c r="BL97" s="313">
        <v>0</v>
      </c>
      <c r="BM97" s="261">
        <f>BN97+BO97+BP97</f>
        <v>0</v>
      </c>
      <c r="BN97" s="313">
        <v>0</v>
      </c>
      <c r="BO97" s="313">
        <v>0</v>
      </c>
      <c r="BP97" s="313">
        <v>0</v>
      </c>
      <c r="BQ97" s="261">
        <f>BR97+BS97+BT97</f>
        <v>0</v>
      </c>
      <c r="BR97" s="313">
        <v>0</v>
      </c>
      <c r="BS97" s="313">
        <v>0</v>
      </c>
      <c r="BT97" s="313">
        <v>0</v>
      </c>
      <c r="BU97" s="261">
        <f>$AW97-$AX97-AZ97</f>
        <v>-645.89329999999973</v>
      </c>
      <c r="BV97" s="261">
        <f t="shared" ref="BV97:BY98" si="164">CH97</f>
        <v>0</v>
      </c>
      <c r="BW97" s="261">
        <f t="shared" si="164"/>
        <v>0</v>
      </c>
      <c r="BX97" s="261">
        <f t="shared" si="164"/>
        <v>0</v>
      </c>
      <c r="BY97" s="261">
        <f t="shared" si="164"/>
        <v>0</v>
      </c>
      <c r="BZ97" s="261">
        <f>CA97+CB97+CC97</f>
        <v>0</v>
      </c>
      <c r="CA97" s="313">
        <v>0</v>
      </c>
      <c r="CB97" s="313">
        <v>0</v>
      </c>
      <c r="CC97" s="313">
        <v>0</v>
      </c>
      <c r="CD97" s="261">
        <f>CE97+CF97+CG97</f>
        <v>0</v>
      </c>
      <c r="CE97" s="313">
        <v>0</v>
      </c>
      <c r="CF97" s="313">
        <v>0</v>
      </c>
      <c r="CG97" s="313">
        <v>0</v>
      </c>
      <c r="CH97" s="261">
        <f>CI97+CJ97+CK97</f>
        <v>0</v>
      </c>
      <c r="CI97" s="313">
        <v>0</v>
      </c>
      <c r="CJ97" s="313">
        <v>0</v>
      </c>
      <c r="CK97" s="313">
        <v>0</v>
      </c>
      <c r="CL97" s="261">
        <f>$AW97-$AX97-BA97</f>
        <v>-645.89329999999973</v>
      </c>
      <c r="CM97" s="261">
        <f t="shared" ref="CM97:CP98" si="165">CY97</f>
        <v>0</v>
      </c>
      <c r="CN97" s="261">
        <f t="shared" si="165"/>
        <v>0</v>
      </c>
      <c r="CO97" s="261">
        <f t="shared" si="165"/>
        <v>0</v>
      </c>
      <c r="CP97" s="261">
        <f t="shared" si="165"/>
        <v>0</v>
      </c>
      <c r="CQ97" s="261">
        <f>CR97+CS97+CT97</f>
        <v>0</v>
      </c>
      <c r="CR97" s="313">
        <v>0</v>
      </c>
      <c r="CS97" s="313">
        <v>0</v>
      </c>
      <c r="CT97" s="313">
        <v>0</v>
      </c>
      <c r="CU97" s="261">
        <f>CV97+CW97+CX97</f>
        <v>0</v>
      </c>
      <c r="CV97" s="313">
        <v>0</v>
      </c>
      <c r="CW97" s="313">
        <v>0</v>
      </c>
      <c r="CX97" s="313">
        <v>0</v>
      </c>
      <c r="CY97" s="261">
        <f>CZ97+DA97+DB97</f>
        <v>0</v>
      </c>
      <c r="CZ97" s="313">
        <v>0</v>
      </c>
      <c r="DA97" s="313">
        <v>0</v>
      </c>
      <c r="DB97" s="313">
        <v>0</v>
      </c>
      <c r="DC97" s="261">
        <f>$AW97-$AX97-BB97</f>
        <v>-645.89329999999973</v>
      </c>
      <c r="DD97" s="261">
        <f t="shared" ref="DD97:DG98" si="166">DP97</f>
        <v>0</v>
      </c>
      <c r="DE97" s="261">
        <f t="shared" si="166"/>
        <v>0</v>
      </c>
      <c r="DF97" s="261">
        <f t="shared" si="166"/>
        <v>0</v>
      </c>
      <c r="DG97" s="261">
        <f t="shared" si="166"/>
        <v>0</v>
      </c>
      <c r="DH97" s="261">
        <f>DI97+DJ97+DK97</f>
        <v>0</v>
      </c>
      <c r="DI97" s="313">
        <v>0</v>
      </c>
      <c r="DJ97" s="313">
        <v>0</v>
      </c>
      <c r="DK97" s="313">
        <v>0</v>
      </c>
      <c r="DL97" s="261">
        <f>DM97+DN97+DO97</f>
        <v>0</v>
      </c>
      <c r="DM97" s="313">
        <v>0</v>
      </c>
      <c r="DN97" s="313">
        <v>0</v>
      </c>
      <c r="DO97" s="313">
        <v>0</v>
      </c>
      <c r="DP97" s="261">
        <f>DQ97+DR97+DS97</f>
        <v>0</v>
      </c>
      <c r="DQ97" s="313">
        <v>0</v>
      </c>
      <c r="DR97" s="313">
        <v>0</v>
      </c>
      <c r="DS97" s="313">
        <v>0</v>
      </c>
      <c r="DT97" s="261">
        <f>$AW97-$AX97-BC97</f>
        <v>-645.89329999999973</v>
      </c>
      <c r="DU97" s="261">
        <f>BC97-AY97</f>
        <v>0</v>
      </c>
      <c r="DV97" s="313"/>
      <c r="DW97" s="313"/>
      <c r="DX97" s="314"/>
      <c r="DY97" s="313"/>
      <c r="DZ97" s="314"/>
      <c r="EA97" s="343" t="s">
        <v>151</v>
      </c>
      <c r="EB97" s="164">
        <v>0</v>
      </c>
      <c r="EC97" s="162" t="str">
        <f>AN97 &amp; EB97</f>
        <v>Амортизационные отчисления0</v>
      </c>
      <c r="ED97" s="162" t="str">
        <f>AN97&amp;AO97</f>
        <v>Амортизационные отчислениянет</v>
      </c>
      <c r="EE97" s="163"/>
      <c r="EF97" s="163"/>
      <c r="EG97" s="179"/>
      <c r="EH97" s="179"/>
      <c r="EI97" s="179"/>
      <c r="EJ97" s="179"/>
      <c r="EV97" s="163"/>
    </row>
    <row r="98" spans="3:152" ht="15" customHeight="1" thickBot="1">
      <c r="C98" s="217"/>
      <c r="D98" s="385"/>
      <c r="E98" s="399"/>
      <c r="F98" s="399"/>
      <c r="G98" s="399"/>
      <c r="H98" s="399"/>
      <c r="I98" s="399"/>
      <c r="J98" s="399"/>
      <c r="K98" s="385"/>
      <c r="L98" s="337"/>
      <c r="M98" s="337"/>
      <c r="N98" s="385"/>
      <c r="O98" s="385"/>
      <c r="P98" s="387"/>
      <c r="Q98" s="387"/>
      <c r="R98" s="389"/>
      <c r="S98" s="391"/>
      <c r="T98" s="401"/>
      <c r="U98" s="395"/>
      <c r="V98" s="397"/>
      <c r="W98" s="383"/>
      <c r="X98" s="383"/>
      <c r="Y98" s="383"/>
      <c r="Z98" s="383"/>
      <c r="AA98" s="383"/>
      <c r="AB98" s="383"/>
      <c r="AC98" s="383"/>
      <c r="AD98" s="383"/>
      <c r="AE98" s="383"/>
      <c r="AF98" s="383"/>
      <c r="AG98" s="383"/>
      <c r="AH98" s="383"/>
      <c r="AI98" s="383"/>
      <c r="AJ98" s="383"/>
      <c r="AK98" s="383"/>
      <c r="AL98" s="333"/>
      <c r="AM98" s="200" t="s">
        <v>115</v>
      </c>
      <c r="AN98" s="311" t="s">
        <v>199</v>
      </c>
      <c r="AO98" s="312" t="s">
        <v>18</v>
      </c>
      <c r="AP98" s="312"/>
      <c r="AQ98" s="312"/>
      <c r="AR98" s="312"/>
      <c r="AS98" s="312"/>
      <c r="AT98" s="312"/>
      <c r="AU98" s="312"/>
      <c r="AV98" s="312"/>
      <c r="AW98" s="261">
        <v>119.89570000000001</v>
      </c>
      <c r="AX98" s="261">
        <v>94.058199999999999</v>
      </c>
      <c r="AY98" s="261">
        <v>0</v>
      </c>
      <c r="AZ98" s="261">
        <f>BE98</f>
        <v>0</v>
      </c>
      <c r="BA98" s="261">
        <f>BV98</f>
        <v>0</v>
      </c>
      <c r="BB98" s="261">
        <f>CM98</f>
        <v>0</v>
      </c>
      <c r="BC98" s="261">
        <f>DD98</f>
        <v>0</v>
      </c>
      <c r="BD98" s="261">
        <f>AW98-AX98-BC98</f>
        <v>25.837500000000006</v>
      </c>
      <c r="BE98" s="261">
        <f t="shared" si="163"/>
        <v>0</v>
      </c>
      <c r="BF98" s="261">
        <f t="shared" si="163"/>
        <v>0</v>
      </c>
      <c r="BG98" s="261">
        <f t="shared" si="163"/>
        <v>0</v>
      </c>
      <c r="BH98" s="261">
        <f t="shared" si="163"/>
        <v>0</v>
      </c>
      <c r="BI98" s="261">
        <f>BJ98+BK98+BL98</f>
        <v>0</v>
      </c>
      <c r="BJ98" s="313">
        <v>0</v>
      </c>
      <c r="BK98" s="313">
        <v>0</v>
      </c>
      <c r="BL98" s="313">
        <v>0</v>
      </c>
      <c r="BM98" s="261">
        <f>BN98+BO98+BP98</f>
        <v>0</v>
      </c>
      <c r="BN98" s="313">
        <v>0</v>
      </c>
      <c r="BO98" s="313">
        <v>0</v>
      </c>
      <c r="BP98" s="313">
        <v>0</v>
      </c>
      <c r="BQ98" s="261">
        <f>BR98+BS98+BT98</f>
        <v>0</v>
      </c>
      <c r="BR98" s="313">
        <v>0</v>
      </c>
      <c r="BS98" s="313">
        <v>0</v>
      </c>
      <c r="BT98" s="313">
        <v>0</v>
      </c>
      <c r="BU98" s="261">
        <f>$AW98-$AX98-AZ98</f>
        <v>25.837500000000006</v>
      </c>
      <c r="BV98" s="261">
        <f t="shared" si="164"/>
        <v>0</v>
      </c>
      <c r="BW98" s="261">
        <f t="shared" si="164"/>
        <v>0</v>
      </c>
      <c r="BX98" s="261">
        <f t="shared" si="164"/>
        <v>0</v>
      </c>
      <c r="BY98" s="261">
        <f t="shared" si="164"/>
        <v>0</v>
      </c>
      <c r="BZ98" s="261">
        <f>CA98+CB98+CC98</f>
        <v>0</v>
      </c>
      <c r="CA98" s="313">
        <v>0</v>
      </c>
      <c r="CB98" s="313">
        <v>0</v>
      </c>
      <c r="CC98" s="313">
        <v>0</v>
      </c>
      <c r="CD98" s="261">
        <f>CE98+CF98+CG98</f>
        <v>0</v>
      </c>
      <c r="CE98" s="313">
        <v>0</v>
      </c>
      <c r="CF98" s="313">
        <v>0</v>
      </c>
      <c r="CG98" s="313">
        <v>0</v>
      </c>
      <c r="CH98" s="261">
        <f>CI98+CJ98+CK98</f>
        <v>0</v>
      </c>
      <c r="CI98" s="313">
        <v>0</v>
      </c>
      <c r="CJ98" s="313">
        <v>0</v>
      </c>
      <c r="CK98" s="313">
        <v>0</v>
      </c>
      <c r="CL98" s="261">
        <f>$AW98-$AX98-BA98</f>
        <v>25.837500000000006</v>
      </c>
      <c r="CM98" s="261">
        <f t="shared" si="165"/>
        <v>0</v>
      </c>
      <c r="CN98" s="261">
        <f t="shared" si="165"/>
        <v>0</v>
      </c>
      <c r="CO98" s="261">
        <f t="shared" si="165"/>
        <v>0</v>
      </c>
      <c r="CP98" s="261">
        <f t="shared" si="165"/>
        <v>0</v>
      </c>
      <c r="CQ98" s="261">
        <f>CR98+CS98+CT98</f>
        <v>0</v>
      </c>
      <c r="CR98" s="313">
        <v>0</v>
      </c>
      <c r="CS98" s="313">
        <v>0</v>
      </c>
      <c r="CT98" s="313">
        <v>0</v>
      </c>
      <c r="CU98" s="261">
        <f>CV98+CW98+CX98</f>
        <v>0</v>
      </c>
      <c r="CV98" s="313">
        <v>0</v>
      </c>
      <c r="CW98" s="313">
        <v>0</v>
      </c>
      <c r="CX98" s="313">
        <v>0</v>
      </c>
      <c r="CY98" s="261">
        <f>CZ98+DA98+DB98</f>
        <v>0</v>
      </c>
      <c r="CZ98" s="313">
        <v>0</v>
      </c>
      <c r="DA98" s="313">
        <v>0</v>
      </c>
      <c r="DB98" s="313">
        <v>0</v>
      </c>
      <c r="DC98" s="261">
        <f>$AW98-$AX98-BB98</f>
        <v>25.837500000000006</v>
      </c>
      <c r="DD98" s="261">
        <f t="shared" si="166"/>
        <v>0</v>
      </c>
      <c r="DE98" s="261">
        <f t="shared" si="166"/>
        <v>0</v>
      </c>
      <c r="DF98" s="261">
        <f t="shared" si="166"/>
        <v>0</v>
      </c>
      <c r="DG98" s="261">
        <f t="shared" si="166"/>
        <v>0</v>
      </c>
      <c r="DH98" s="261">
        <f>DI98+DJ98+DK98</f>
        <v>0</v>
      </c>
      <c r="DI98" s="313">
        <v>0</v>
      </c>
      <c r="DJ98" s="313">
        <v>0</v>
      </c>
      <c r="DK98" s="313">
        <v>0</v>
      </c>
      <c r="DL98" s="261">
        <f>DM98+DN98+DO98</f>
        <v>0</v>
      </c>
      <c r="DM98" s="313">
        <v>0</v>
      </c>
      <c r="DN98" s="313">
        <v>0</v>
      </c>
      <c r="DO98" s="313">
        <v>0</v>
      </c>
      <c r="DP98" s="261">
        <f>DQ98+DR98+DS98</f>
        <v>0</v>
      </c>
      <c r="DQ98" s="313">
        <v>0</v>
      </c>
      <c r="DR98" s="313">
        <v>0</v>
      </c>
      <c r="DS98" s="313">
        <v>0</v>
      </c>
      <c r="DT98" s="261">
        <f>$AW98-$AX98-BC98</f>
        <v>25.837500000000006</v>
      </c>
      <c r="DU98" s="261">
        <f>BC98-AY98</f>
        <v>0</v>
      </c>
      <c r="DV98" s="313"/>
      <c r="DW98" s="313"/>
      <c r="DX98" s="314"/>
      <c r="DY98" s="313"/>
      <c r="DZ98" s="314"/>
      <c r="EA98" s="343" t="s">
        <v>151</v>
      </c>
      <c r="EB98" s="164">
        <v>0</v>
      </c>
      <c r="EC98" s="162" t="str">
        <f>AN98 &amp; EB98</f>
        <v>Прочие собственные средства0</v>
      </c>
      <c r="ED98" s="162" t="str">
        <f>AN98&amp;AO98</f>
        <v>Прочие собственные средстванет</v>
      </c>
      <c r="EE98" s="163"/>
      <c r="EF98" s="163"/>
      <c r="EG98" s="179"/>
      <c r="EH98" s="179"/>
      <c r="EI98" s="179"/>
      <c r="EJ98" s="179"/>
      <c r="EV98" s="163"/>
    </row>
    <row r="99" spans="3:152" ht="11.25" customHeight="1">
      <c r="C99" s="217"/>
      <c r="D99" s="384">
        <v>13</v>
      </c>
      <c r="E99" s="398" t="s">
        <v>780</v>
      </c>
      <c r="F99" s="398" t="s">
        <v>781</v>
      </c>
      <c r="G99" s="398" t="s">
        <v>159</v>
      </c>
      <c r="H99" s="398" t="s">
        <v>796</v>
      </c>
      <c r="I99" s="398" t="s">
        <v>783</v>
      </c>
      <c r="J99" s="398" t="s">
        <v>783</v>
      </c>
      <c r="K99" s="384" t="s">
        <v>784</v>
      </c>
      <c r="L99" s="336"/>
      <c r="M99" s="336"/>
      <c r="N99" s="384">
        <v>2</v>
      </c>
      <c r="O99" s="384">
        <v>2021</v>
      </c>
      <c r="P99" s="386" t="s">
        <v>189</v>
      </c>
      <c r="Q99" s="386" t="s">
        <v>5</v>
      </c>
      <c r="R99" s="388">
        <v>5</v>
      </c>
      <c r="S99" s="390">
        <v>5</v>
      </c>
      <c r="T99" s="400" t="s">
        <v>151</v>
      </c>
      <c r="U99" s="305"/>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6"/>
      <c r="CH99" s="306"/>
      <c r="CI99" s="306"/>
      <c r="CJ99" s="306"/>
      <c r="CK99" s="306"/>
      <c r="CL99" s="306"/>
      <c r="CM99" s="306"/>
      <c r="CN99" s="306"/>
      <c r="CO99" s="306"/>
      <c r="CP99" s="306"/>
      <c r="CQ99" s="306"/>
      <c r="CR99" s="306"/>
      <c r="CS99" s="306"/>
      <c r="CT99" s="306"/>
      <c r="CU99" s="306"/>
      <c r="CV99" s="306"/>
      <c r="CW99" s="306"/>
      <c r="CX99" s="306"/>
      <c r="CY99" s="306"/>
      <c r="CZ99" s="306"/>
      <c r="DA99" s="306"/>
      <c r="DB99" s="306"/>
      <c r="DC99" s="306"/>
      <c r="DD99" s="306"/>
      <c r="DE99" s="306"/>
      <c r="DF99" s="306"/>
      <c r="DG99" s="306"/>
      <c r="DH99" s="306"/>
      <c r="DI99" s="306"/>
      <c r="DJ99" s="306"/>
      <c r="DK99" s="306"/>
      <c r="DL99" s="306"/>
      <c r="DM99" s="306"/>
      <c r="DN99" s="306"/>
      <c r="DO99" s="306"/>
      <c r="DP99" s="306"/>
      <c r="DQ99" s="306"/>
      <c r="DR99" s="306"/>
      <c r="DS99" s="306"/>
      <c r="DT99" s="306"/>
      <c r="DU99" s="306"/>
      <c r="DV99" s="306"/>
      <c r="DW99" s="306"/>
      <c r="DX99" s="306"/>
      <c r="DY99" s="306"/>
      <c r="DZ99" s="306"/>
      <c r="EA99" s="306"/>
      <c r="EB99" s="164"/>
      <c r="EC99" s="163"/>
      <c r="ED99" s="163"/>
      <c r="EE99" s="163"/>
      <c r="EF99" s="163"/>
      <c r="EG99" s="163"/>
      <c r="EH99" s="163"/>
      <c r="EI99" s="163"/>
    </row>
    <row r="100" spans="3:152" ht="11.25" customHeight="1">
      <c r="C100" s="217"/>
      <c r="D100" s="385"/>
      <c r="E100" s="399"/>
      <c r="F100" s="399"/>
      <c r="G100" s="399"/>
      <c r="H100" s="399"/>
      <c r="I100" s="399"/>
      <c r="J100" s="399"/>
      <c r="K100" s="385"/>
      <c r="L100" s="337"/>
      <c r="M100" s="337"/>
      <c r="N100" s="385"/>
      <c r="O100" s="385"/>
      <c r="P100" s="387"/>
      <c r="Q100" s="387"/>
      <c r="R100" s="389"/>
      <c r="S100" s="391"/>
      <c r="T100" s="401"/>
      <c r="U100" s="394"/>
      <c r="V100" s="396">
        <v>1</v>
      </c>
      <c r="W100" s="382" t="s">
        <v>821</v>
      </c>
      <c r="X100" s="382"/>
      <c r="Y100" s="382"/>
      <c r="Z100" s="382"/>
      <c r="AA100" s="382"/>
      <c r="AB100" s="382"/>
      <c r="AC100" s="382"/>
      <c r="AD100" s="382"/>
      <c r="AE100" s="382"/>
      <c r="AF100" s="382"/>
      <c r="AG100" s="382"/>
      <c r="AH100" s="382"/>
      <c r="AI100" s="382"/>
      <c r="AJ100" s="382"/>
      <c r="AK100" s="382"/>
      <c r="AL100" s="307"/>
      <c r="AM100" s="308"/>
      <c r="AN100" s="309"/>
      <c r="AO100" s="309"/>
      <c r="AP100" s="309"/>
      <c r="AQ100" s="309"/>
      <c r="AR100" s="309"/>
      <c r="AS100" s="309"/>
      <c r="AT100" s="309"/>
      <c r="AU100" s="309"/>
      <c r="AV100" s="309"/>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164"/>
      <c r="EC100" s="179"/>
      <c r="ED100" s="179"/>
      <c r="EE100" s="179"/>
      <c r="EF100" s="163"/>
      <c r="EG100" s="179"/>
      <c r="EH100" s="179"/>
      <c r="EI100" s="179"/>
      <c r="EJ100" s="179"/>
      <c r="EK100" s="179"/>
    </row>
    <row r="101" spans="3:152" ht="15" customHeight="1">
      <c r="C101" s="217"/>
      <c r="D101" s="385"/>
      <c r="E101" s="399"/>
      <c r="F101" s="399"/>
      <c r="G101" s="399"/>
      <c r="H101" s="399"/>
      <c r="I101" s="399"/>
      <c r="J101" s="399"/>
      <c r="K101" s="385"/>
      <c r="L101" s="337"/>
      <c r="M101" s="337"/>
      <c r="N101" s="385"/>
      <c r="O101" s="385"/>
      <c r="P101" s="387"/>
      <c r="Q101" s="387"/>
      <c r="R101" s="389"/>
      <c r="S101" s="391"/>
      <c r="T101" s="401"/>
      <c r="U101" s="395"/>
      <c r="V101" s="397"/>
      <c r="W101" s="383"/>
      <c r="X101" s="383"/>
      <c r="Y101" s="383"/>
      <c r="Z101" s="383"/>
      <c r="AA101" s="383"/>
      <c r="AB101" s="383"/>
      <c r="AC101" s="383"/>
      <c r="AD101" s="383"/>
      <c r="AE101" s="383"/>
      <c r="AF101" s="383"/>
      <c r="AG101" s="383"/>
      <c r="AH101" s="383"/>
      <c r="AI101" s="383"/>
      <c r="AJ101" s="383"/>
      <c r="AK101" s="383"/>
      <c r="AL101" s="333"/>
      <c r="AM101" s="200" t="s">
        <v>240</v>
      </c>
      <c r="AN101" s="311" t="s">
        <v>216</v>
      </c>
      <c r="AO101" s="312" t="s">
        <v>18</v>
      </c>
      <c r="AP101" s="312"/>
      <c r="AQ101" s="312"/>
      <c r="AR101" s="312"/>
      <c r="AS101" s="312"/>
      <c r="AT101" s="312"/>
      <c r="AU101" s="312"/>
      <c r="AV101" s="312"/>
      <c r="AW101" s="261">
        <v>6945.7453999999998</v>
      </c>
      <c r="AX101" s="261">
        <v>3250</v>
      </c>
      <c r="AY101" s="261">
        <v>0</v>
      </c>
      <c r="AZ101" s="261">
        <f>BE101</f>
        <v>0</v>
      </c>
      <c r="BA101" s="261">
        <f>BV101</f>
        <v>0</v>
      </c>
      <c r="BB101" s="261">
        <f>CM101</f>
        <v>0</v>
      </c>
      <c r="BC101" s="261">
        <f>DD101</f>
        <v>0</v>
      </c>
      <c r="BD101" s="261">
        <f>AW101-AX101-BC101</f>
        <v>3695.7453999999998</v>
      </c>
      <c r="BE101" s="261">
        <f t="shared" ref="BE101:BH104" si="167">BQ101</f>
        <v>0</v>
      </c>
      <c r="BF101" s="261">
        <f t="shared" si="167"/>
        <v>0</v>
      </c>
      <c r="BG101" s="261">
        <f t="shared" si="167"/>
        <v>0</v>
      </c>
      <c r="BH101" s="261">
        <f t="shared" si="167"/>
        <v>0</v>
      </c>
      <c r="BI101" s="261">
        <f>BJ101+BK101+BL101</f>
        <v>0</v>
      </c>
      <c r="BJ101" s="313">
        <v>0</v>
      </c>
      <c r="BK101" s="313">
        <v>0</v>
      </c>
      <c r="BL101" s="313">
        <v>0</v>
      </c>
      <c r="BM101" s="261">
        <f>BN101+BO101+BP101</f>
        <v>0</v>
      </c>
      <c r="BN101" s="313">
        <v>0</v>
      </c>
      <c r="BO101" s="313">
        <v>0</v>
      </c>
      <c r="BP101" s="313">
        <v>0</v>
      </c>
      <c r="BQ101" s="261">
        <f>BR101+BS101+BT101</f>
        <v>0</v>
      </c>
      <c r="BR101" s="313">
        <v>0</v>
      </c>
      <c r="BS101" s="313">
        <v>0</v>
      </c>
      <c r="BT101" s="313">
        <v>0</v>
      </c>
      <c r="BU101" s="261">
        <f>$AW101-$AX101-AZ101</f>
        <v>3695.7453999999998</v>
      </c>
      <c r="BV101" s="261">
        <f t="shared" ref="BV101:BY104" si="168">CH101</f>
        <v>0</v>
      </c>
      <c r="BW101" s="261">
        <f t="shared" si="168"/>
        <v>0</v>
      </c>
      <c r="BX101" s="261">
        <f t="shared" si="168"/>
        <v>0</v>
      </c>
      <c r="BY101" s="261">
        <f t="shared" si="168"/>
        <v>0</v>
      </c>
      <c r="BZ101" s="261">
        <f>CA101+CB101+CC101</f>
        <v>0</v>
      </c>
      <c r="CA101" s="313">
        <v>0</v>
      </c>
      <c r="CB101" s="313">
        <v>0</v>
      </c>
      <c r="CC101" s="313">
        <v>0</v>
      </c>
      <c r="CD101" s="261">
        <f>CE101+CF101+CG101</f>
        <v>0</v>
      </c>
      <c r="CE101" s="313">
        <v>0</v>
      </c>
      <c r="CF101" s="313">
        <v>0</v>
      </c>
      <c r="CG101" s="313">
        <v>0</v>
      </c>
      <c r="CH101" s="261">
        <f>CI101+CJ101+CK101</f>
        <v>0</v>
      </c>
      <c r="CI101" s="313">
        <v>0</v>
      </c>
      <c r="CJ101" s="313">
        <v>0</v>
      </c>
      <c r="CK101" s="313">
        <v>0</v>
      </c>
      <c r="CL101" s="261">
        <f>$AW101-$AX101-BA101</f>
        <v>3695.7453999999998</v>
      </c>
      <c r="CM101" s="261">
        <f t="shared" ref="CM101:CP104" si="169">CY101</f>
        <v>0</v>
      </c>
      <c r="CN101" s="261">
        <f t="shared" si="169"/>
        <v>0</v>
      </c>
      <c r="CO101" s="261">
        <f t="shared" si="169"/>
        <v>0</v>
      </c>
      <c r="CP101" s="261">
        <f t="shared" si="169"/>
        <v>0</v>
      </c>
      <c r="CQ101" s="261">
        <f>CR101+CS101+CT101</f>
        <v>0</v>
      </c>
      <c r="CR101" s="313">
        <v>0</v>
      </c>
      <c r="CS101" s="313">
        <v>0</v>
      </c>
      <c r="CT101" s="313">
        <v>0</v>
      </c>
      <c r="CU101" s="261">
        <f>CV101+CW101+CX101</f>
        <v>0</v>
      </c>
      <c r="CV101" s="313">
        <v>0</v>
      </c>
      <c r="CW101" s="313">
        <v>0</v>
      </c>
      <c r="CX101" s="313">
        <v>0</v>
      </c>
      <c r="CY101" s="261">
        <f>CZ101+DA101+DB101</f>
        <v>0</v>
      </c>
      <c r="CZ101" s="313">
        <v>0</v>
      </c>
      <c r="DA101" s="313">
        <v>0</v>
      </c>
      <c r="DB101" s="313">
        <v>0</v>
      </c>
      <c r="DC101" s="261">
        <f>$AW101-$AX101-BB101</f>
        <v>3695.7453999999998</v>
      </c>
      <c r="DD101" s="261">
        <f t="shared" ref="DD101:DG104" si="170">DP101</f>
        <v>0</v>
      </c>
      <c r="DE101" s="261">
        <f t="shared" si="170"/>
        <v>0</v>
      </c>
      <c r="DF101" s="261">
        <f t="shared" si="170"/>
        <v>0</v>
      </c>
      <c r="DG101" s="261">
        <f t="shared" si="170"/>
        <v>0</v>
      </c>
      <c r="DH101" s="261">
        <f>DI101+DJ101+DK101</f>
        <v>0</v>
      </c>
      <c r="DI101" s="313">
        <v>0</v>
      </c>
      <c r="DJ101" s="313">
        <v>0</v>
      </c>
      <c r="DK101" s="313">
        <v>0</v>
      </c>
      <c r="DL101" s="261">
        <f>DM101+DN101+DO101</f>
        <v>0</v>
      </c>
      <c r="DM101" s="313">
        <v>0</v>
      </c>
      <c r="DN101" s="313">
        <v>0</v>
      </c>
      <c r="DO101" s="313">
        <v>0</v>
      </c>
      <c r="DP101" s="261">
        <f>DQ101+DR101+DS101</f>
        <v>0</v>
      </c>
      <c r="DQ101" s="313">
        <v>0</v>
      </c>
      <c r="DR101" s="313">
        <v>0</v>
      </c>
      <c r="DS101" s="313">
        <v>0</v>
      </c>
      <c r="DT101" s="261">
        <f>$AW101-$AX101-BC101</f>
        <v>3695.7453999999998</v>
      </c>
      <c r="DU101" s="261">
        <f>BC101-AY101</f>
        <v>0</v>
      </c>
      <c r="DV101" s="313"/>
      <c r="DW101" s="313"/>
      <c r="DX101" s="314"/>
      <c r="DY101" s="313"/>
      <c r="DZ101" s="314"/>
      <c r="EA101" s="343" t="s">
        <v>151</v>
      </c>
      <c r="EB101" s="164">
        <v>0</v>
      </c>
      <c r="EC101" s="162" t="str">
        <f>AN101 &amp; EB101</f>
        <v>Прибыль направляемая на инвестиции0</v>
      </c>
      <c r="ED101" s="162" t="str">
        <f>AN101&amp;AO101</f>
        <v>Прибыль направляемая на инвестициинет</v>
      </c>
      <c r="EE101" s="163"/>
      <c r="EF101" s="163"/>
      <c r="EG101" s="179"/>
      <c r="EH101" s="179"/>
      <c r="EI101" s="179"/>
      <c r="EJ101" s="179"/>
      <c r="EV101" s="163"/>
    </row>
    <row r="102" spans="3:152" ht="15" customHeight="1">
      <c r="C102" s="217"/>
      <c r="D102" s="385"/>
      <c r="E102" s="399"/>
      <c r="F102" s="399"/>
      <c r="G102" s="399"/>
      <c r="H102" s="399"/>
      <c r="I102" s="399"/>
      <c r="J102" s="399"/>
      <c r="K102" s="385"/>
      <c r="L102" s="337"/>
      <c r="M102" s="337"/>
      <c r="N102" s="385"/>
      <c r="O102" s="385"/>
      <c r="P102" s="387"/>
      <c r="Q102" s="387"/>
      <c r="R102" s="389"/>
      <c r="S102" s="391"/>
      <c r="T102" s="401"/>
      <c r="U102" s="395"/>
      <c r="V102" s="397"/>
      <c r="W102" s="383"/>
      <c r="X102" s="383"/>
      <c r="Y102" s="383"/>
      <c r="Z102" s="383"/>
      <c r="AA102" s="383"/>
      <c r="AB102" s="383"/>
      <c r="AC102" s="383"/>
      <c r="AD102" s="383"/>
      <c r="AE102" s="383"/>
      <c r="AF102" s="383"/>
      <c r="AG102" s="383"/>
      <c r="AH102" s="383"/>
      <c r="AI102" s="383"/>
      <c r="AJ102" s="383"/>
      <c r="AK102" s="383"/>
      <c r="AL102" s="333"/>
      <c r="AM102" s="200" t="s">
        <v>115</v>
      </c>
      <c r="AN102" s="311" t="s">
        <v>199</v>
      </c>
      <c r="AO102" s="312" t="s">
        <v>18</v>
      </c>
      <c r="AP102" s="312"/>
      <c r="AQ102" s="312"/>
      <c r="AR102" s="312"/>
      <c r="AS102" s="312"/>
      <c r="AT102" s="312"/>
      <c r="AU102" s="312"/>
      <c r="AV102" s="312"/>
      <c r="AW102" s="261">
        <v>739.14909999999998</v>
      </c>
      <c r="AX102" s="261">
        <v>0</v>
      </c>
      <c r="AY102" s="261">
        <v>0</v>
      </c>
      <c r="AZ102" s="261">
        <f>BE102</f>
        <v>0</v>
      </c>
      <c r="BA102" s="261">
        <f>BV102</f>
        <v>0</v>
      </c>
      <c r="BB102" s="261">
        <f>CM102</f>
        <v>0</v>
      </c>
      <c r="BC102" s="261">
        <f>DD102</f>
        <v>0</v>
      </c>
      <c r="BD102" s="261">
        <f>AW102-AX102-BC102</f>
        <v>739.14909999999998</v>
      </c>
      <c r="BE102" s="261">
        <f t="shared" si="167"/>
        <v>0</v>
      </c>
      <c r="BF102" s="261">
        <f t="shared" si="167"/>
        <v>0</v>
      </c>
      <c r="BG102" s="261">
        <f t="shared" si="167"/>
        <v>0</v>
      </c>
      <c r="BH102" s="261">
        <f t="shared" si="167"/>
        <v>0</v>
      </c>
      <c r="BI102" s="261">
        <f>BJ102+BK102+BL102</f>
        <v>0</v>
      </c>
      <c r="BJ102" s="313">
        <v>0</v>
      </c>
      <c r="BK102" s="313">
        <v>0</v>
      </c>
      <c r="BL102" s="313">
        <v>0</v>
      </c>
      <c r="BM102" s="261">
        <f>BN102+BO102+BP102</f>
        <v>0</v>
      </c>
      <c r="BN102" s="313">
        <v>0</v>
      </c>
      <c r="BO102" s="313">
        <v>0</v>
      </c>
      <c r="BP102" s="313">
        <v>0</v>
      </c>
      <c r="BQ102" s="261">
        <f>BR102+BS102+BT102</f>
        <v>0</v>
      </c>
      <c r="BR102" s="313">
        <v>0</v>
      </c>
      <c r="BS102" s="313">
        <v>0</v>
      </c>
      <c r="BT102" s="313">
        <v>0</v>
      </c>
      <c r="BU102" s="261">
        <f>$AW102-$AX102-AZ102</f>
        <v>739.14909999999998</v>
      </c>
      <c r="BV102" s="261">
        <f t="shared" si="168"/>
        <v>0</v>
      </c>
      <c r="BW102" s="261">
        <f t="shared" si="168"/>
        <v>0</v>
      </c>
      <c r="BX102" s="261">
        <f t="shared" si="168"/>
        <v>0</v>
      </c>
      <c r="BY102" s="261">
        <f t="shared" si="168"/>
        <v>0</v>
      </c>
      <c r="BZ102" s="261">
        <f>CA102+CB102+CC102</f>
        <v>0</v>
      </c>
      <c r="CA102" s="313">
        <v>0</v>
      </c>
      <c r="CB102" s="313">
        <v>0</v>
      </c>
      <c r="CC102" s="313">
        <v>0</v>
      </c>
      <c r="CD102" s="261">
        <f>CE102+CF102+CG102</f>
        <v>0</v>
      </c>
      <c r="CE102" s="313">
        <v>0</v>
      </c>
      <c r="CF102" s="313">
        <v>0</v>
      </c>
      <c r="CG102" s="313">
        <v>0</v>
      </c>
      <c r="CH102" s="261">
        <f>CI102+CJ102+CK102</f>
        <v>0</v>
      </c>
      <c r="CI102" s="313">
        <v>0</v>
      </c>
      <c r="CJ102" s="313">
        <v>0</v>
      </c>
      <c r="CK102" s="313">
        <v>0</v>
      </c>
      <c r="CL102" s="261">
        <f>$AW102-$AX102-BA102</f>
        <v>739.14909999999998</v>
      </c>
      <c r="CM102" s="261">
        <f t="shared" si="169"/>
        <v>0</v>
      </c>
      <c r="CN102" s="261">
        <f t="shared" si="169"/>
        <v>0</v>
      </c>
      <c r="CO102" s="261">
        <f t="shared" si="169"/>
        <v>0</v>
      </c>
      <c r="CP102" s="261">
        <f t="shared" si="169"/>
        <v>0</v>
      </c>
      <c r="CQ102" s="261">
        <f>CR102+CS102+CT102</f>
        <v>0</v>
      </c>
      <c r="CR102" s="313">
        <v>0</v>
      </c>
      <c r="CS102" s="313">
        <v>0</v>
      </c>
      <c r="CT102" s="313">
        <v>0</v>
      </c>
      <c r="CU102" s="261">
        <f>CV102+CW102+CX102</f>
        <v>0</v>
      </c>
      <c r="CV102" s="313">
        <v>0</v>
      </c>
      <c r="CW102" s="313">
        <v>0</v>
      </c>
      <c r="CX102" s="313">
        <v>0</v>
      </c>
      <c r="CY102" s="261">
        <f>CZ102+DA102+DB102</f>
        <v>0</v>
      </c>
      <c r="CZ102" s="313">
        <v>0</v>
      </c>
      <c r="DA102" s="313">
        <v>0</v>
      </c>
      <c r="DB102" s="313">
        <v>0</v>
      </c>
      <c r="DC102" s="261">
        <f>$AW102-$AX102-BB102</f>
        <v>739.14909999999998</v>
      </c>
      <c r="DD102" s="261">
        <f t="shared" si="170"/>
        <v>0</v>
      </c>
      <c r="DE102" s="261">
        <f t="shared" si="170"/>
        <v>0</v>
      </c>
      <c r="DF102" s="261">
        <f t="shared" si="170"/>
        <v>0</v>
      </c>
      <c r="DG102" s="261">
        <f t="shared" si="170"/>
        <v>0</v>
      </c>
      <c r="DH102" s="261">
        <f>DI102+DJ102+DK102</f>
        <v>0</v>
      </c>
      <c r="DI102" s="313">
        <v>0</v>
      </c>
      <c r="DJ102" s="313">
        <v>0</v>
      </c>
      <c r="DK102" s="313">
        <v>0</v>
      </c>
      <c r="DL102" s="261">
        <f>DM102+DN102+DO102</f>
        <v>0</v>
      </c>
      <c r="DM102" s="313">
        <v>0</v>
      </c>
      <c r="DN102" s="313">
        <v>0</v>
      </c>
      <c r="DO102" s="313">
        <v>0</v>
      </c>
      <c r="DP102" s="261">
        <f>DQ102+DR102+DS102</f>
        <v>0</v>
      </c>
      <c r="DQ102" s="313">
        <v>0</v>
      </c>
      <c r="DR102" s="313">
        <v>0</v>
      </c>
      <c r="DS102" s="313">
        <v>0</v>
      </c>
      <c r="DT102" s="261">
        <f>$AW102-$AX102-BC102</f>
        <v>739.14909999999998</v>
      </c>
      <c r="DU102" s="261">
        <f>BC102-AY102</f>
        <v>0</v>
      </c>
      <c r="DV102" s="313"/>
      <c r="DW102" s="313"/>
      <c r="DX102" s="314"/>
      <c r="DY102" s="313"/>
      <c r="DZ102" s="314"/>
      <c r="EA102" s="343" t="s">
        <v>151</v>
      </c>
      <c r="EB102" s="164">
        <v>0</v>
      </c>
      <c r="EC102" s="162" t="str">
        <f>AN102 &amp; EB102</f>
        <v>Прочие собственные средства0</v>
      </c>
      <c r="ED102" s="162" t="str">
        <f>AN102&amp;AO102</f>
        <v>Прочие собственные средстванет</v>
      </c>
      <c r="EE102" s="163"/>
      <c r="EF102" s="163"/>
      <c r="EG102" s="179"/>
      <c r="EH102" s="179"/>
      <c r="EI102" s="179"/>
      <c r="EJ102" s="179"/>
      <c r="EV102" s="163"/>
    </row>
    <row r="103" spans="3:152" ht="15" customHeight="1">
      <c r="C103" s="217"/>
      <c r="D103" s="385"/>
      <c r="E103" s="399"/>
      <c r="F103" s="399"/>
      <c r="G103" s="399"/>
      <c r="H103" s="399"/>
      <c r="I103" s="399"/>
      <c r="J103" s="399"/>
      <c r="K103" s="385"/>
      <c r="L103" s="337"/>
      <c r="M103" s="337"/>
      <c r="N103" s="385"/>
      <c r="O103" s="385"/>
      <c r="P103" s="387"/>
      <c r="Q103" s="387"/>
      <c r="R103" s="389"/>
      <c r="S103" s="391"/>
      <c r="T103" s="401"/>
      <c r="U103" s="395"/>
      <c r="V103" s="397"/>
      <c r="W103" s="383"/>
      <c r="X103" s="383"/>
      <c r="Y103" s="383"/>
      <c r="Z103" s="383"/>
      <c r="AA103" s="383"/>
      <c r="AB103" s="383"/>
      <c r="AC103" s="383"/>
      <c r="AD103" s="383"/>
      <c r="AE103" s="383"/>
      <c r="AF103" s="383"/>
      <c r="AG103" s="383"/>
      <c r="AH103" s="383"/>
      <c r="AI103" s="383"/>
      <c r="AJ103" s="383"/>
      <c r="AK103" s="383"/>
      <c r="AL103" s="333"/>
      <c r="AM103" s="200" t="s">
        <v>116</v>
      </c>
      <c r="AN103" s="311" t="s">
        <v>202</v>
      </c>
      <c r="AO103" s="312" t="s">
        <v>18</v>
      </c>
      <c r="AP103" s="312"/>
      <c r="AQ103" s="312"/>
      <c r="AR103" s="312"/>
      <c r="AS103" s="312"/>
      <c r="AT103" s="312"/>
      <c r="AU103" s="312"/>
      <c r="AV103" s="312"/>
      <c r="AW103" s="261">
        <v>0</v>
      </c>
      <c r="AX103" s="261">
        <v>0</v>
      </c>
      <c r="AY103" s="261">
        <v>0</v>
      </c>
      <c r="AZ103" s="261">
        <f>BE103</f>
        <v>0</v>
      </c>
      <c r="BA103" s="261">
        <f>BV103</f>
        <v>0</v>
      </c>
      <c r="BB103" s="261">
        <f>CM103</f>
        <v>0</v>
      </c>
      <c r="BC103" s="261">
        <f>DD103</f>
        <v>0</v>
      </c>
      <c r="BD103" s="261">
        <f>AW103-AX103-BC103</f>
        <v>0</v>
      </c>
      <c r="BE103" s="261">
        <f t="shared" si="167"/>
        <v>0</v>
      </c>
      <c r="BF103" s="261">
        <f t="shared" si="167"/>
        <v>0</v>
      </c>
      <c r="BG103" s="261">
        <f t="shared" si="167"/>
        <v>0</v>
      </c>
      <c r="BH103" s="261">
        <f t="shared" si="167"/>
        <v>0</v>
      </c>
      <c r="BI103" s="261">
        <f>BJ103+BK103+BL103</f>
        <v>0</v>
      </c>
      <c r="BJ103" s="313">
        <v>0</v>
      </c>
      <c r="BK103" s="313">
        <v>0</v>
      </c>
      <c r="BL103" s="313">
        <v>0</v>
      </c>
      <c r="BM103" s="261">
        <f>BN103+BO103+BP103</f>
        <v>0</v>
      </c>
      <c r="BN103" s="313">
        <v>0</v>
      </c>
      <c r="BO103" s="313">
        <v>0</v>
      </c>
      <c r="BP103" s="313">
        <v>0</v>
      </c>
      <c r="BQ103" s="261">
        <f>BR103+BS103+BT103</f>
        <v>0</v>
      </c>
      <c r="BR103" s="313">
        <v>0</v>
      </c>
      <c r="BS103" s="313">
        <v>0</v>
      </c>
      <c r="BT103" s="313">
        <v>0</v>
      </c>
      <c r="BU103" s="261">
        <f>$AW103-$AX103-AZ103</f>
        <v>0</v>
      </c>
      <c r="BV103" s="261">
        <f t="shared" si="168"/>
        <v>0</v>
      </c>
      <c r="BW103" s="261">
        <f t="shared" si="168"/>
        <v>0</v>
      </c>
      <c r="BX103" s="261">
        <f t="shared" si="168"/>
        <v>0</v>
      </c>
      <c r="BY103" s="261">
        <f t="shared" si="168"/>
        <v>0</v>
      </c>
      <c r="BZ103" s="261">
        <f>CA103+CB103+CC103</f>
        <v>0</v>
      </c>
      <c r="CA103" s="313">
        <v>0</v>
      </c>
      <c r="CB103" s="313">
        <v>0</v>
      </c>
      <c r="CC103" s="313">
        <v>0</v>
      </c>
      <c r="CD103" s="261">
        <f>CE103+CF103+CG103</f>
        <v>0</v>
      </c>
      <c r="CE103" s="313">
        <v>0</v>
      </c>
      <c r="CF103" s="313">
        <v>0</v>
      </c>
      <c r="CG103" s="313">
        <v>0</v>
      </c>
      <c r="CH103" s="261">
        <f>CI103+CJ103+CK103</f>
        <v>0</v>
      </c>
      <c r="CI103" s="313">
        <v>0</v>
      </c>
      <c r="CJ103" s="313">
        <v>0</v>
      </c>
      <c r="CK103" s="313">
        <v>0</v>
      </c>
      <c r="CL103" s="261">
        <f>$AW103-$AX103-BA103</f>
        <v>0</v>
      </c>
      <c r="CM103" s="261">
        <f t="shared" si="169"/>
        <v>0</v>
      </c>
      <c r="CN103" s="261">
        <f t="shared" si="169"/>
        <v>0</v>
      </c>
      <c r="CO103" s="261">
        <f t="shared" si="169"/>
        <v>0</v>
      </c>
      <c r="CP103" s="261">
        <f t="shared" si="169"/>
        <v>0</v>
      </c>
      <c r="CQ103" s="261">
        <f>CR103+CS103+CT103</f>
        <v>0</v>
      </c>
      <c r="CR103" s="313">
        <v>0</v>
      </c>
      <c r="CS103" s="313">
        <v>0</v>
      </c>
      <c r="CT103" s="313">
        <v>0</v>
      </c>
      <c r="CU103" s="261">
        <f>CV103+CW103+CX103</f>
        <v>0</v>
      </c>
      <c r="CV103" s="313">
        <v>0</v>
      </c>
      <c r="CW103" s="313">
        <v>0</v>
      </c>
      <c r="CX103" s="313">
        <v>0</v>
      </c>
      <c r="CY103" s="261">
        <f>CZ103+DA103+DB103</f>
        <v>0</v>
      </c>
      <c r="CZ103" s="313">
        <v>0</v>
      </c>
      <c r="DA103" s="313">
        <v>0</v>
      </c>
      <c r="DB103" s="313">
        <v>0</v>
      </c>
      <c r="DC103" s="261">
        <f>$AW103-$AX103-BB103</f>
        <v>0</v>
      </c>
      <c r="DD103" s="261">
        <f t="shared" si="170"/>
        <v>0</v>
      </c>
      <c r="DE103" s="261">
        <f t="shared" si="170"/>
        <v>0</v>
      </c>
      <c r="DF103" s="261">
        <f t="shared" si="170"/>
        <v>0</v>
      </c>
      <c r="DG103" s="261">
        <f t="shared" si="170"/>
        <v>0</v>
      </c>
      <c r="DH103" s="261">
        <f>DI103+DJ103+DK103</f>
        <v>0</v>
      </c>
      <c r="DI103" s="313">
        <v>0</v>
      </c>
      <c r="DJ103" s="313">
        <v>0</v>
      </c>
      <c r="DK103" s="313">
        <v>0</v>
      </c>
      <c r="DL103" s="261">
        <f>DM103+DN103+DO103</f>
        <v>0</v>
      </c>
      <c r="DM103" s="313">
        <v>0</v>
      </c>
      <c r="DN103" s="313">
        <v>0</v>
      </c>
      <c r="DO103" s="313">
        <v>0</v>
      </c>
      <c r="DP103" s="261">
        <f>DQ103+DR103+DS103</f>
        <v>0</v>
      </c>
      <c r="DQ103" s="313">
        <v>0</v>
      </c>
      <c r="DR103" s="313">
        <v>0</v>
      </c>
      <c r="DS103" s="313">
        <v>0</v>
      </c>
      <c r="DT103" s="261">
        <f>$AW103-$AX103-BC103</f>
        <v>0</v>
      </c>
      <c r="DU103" s="261">
        <f>BC103-AY103</f>
        <v>0</v>
      </c>
      <c r="DV103" s="313"/>
      <c r="DW103" s="313"/>
      <c r="DX103" s="314"/>
      <c r="DY103" s="313"/>
      <c r="DZ103" s="314"/>
      <c r="EA103" s="343" t="s">
        <v>151</v>
      </c>
      <c r="EB103" s="164">
        <v>0</v>
      </c>
      <c r="EC103" s="162" t="str">
        <f>AN103 &amp; EB103</f>
        <v>Кредиты0</v>
      </c>
      <c r="ED103" s="162" t="str">
        <f>AN103&amp;AO103</f>
        <v>Кредитынет</v>
      </c>
      <c r="EE103" s="163"/>
      <c r="EF103" s="163"/>
      <c r="EG103" s="179"/>
      <c r="EH103" s="179"/>
      <c r="EI103" s="179"/>
      <c r="EJ103" s="179"/>
      <c r="EV103" s="163"/>
    </row>
    <row r="104" spans="3:152" ht="15" customHeight="1" thickBot="1">
      <c r="C104" s="217"/>
      <c r="D104" s="385"/>
      <c r="E104" s="399"/>
      <c r="F104" s="399"/>
      <c r="G104" s="399"/>
      <c r="H104" s="399"/>
      <c r="I104" s="399"/>
      <c r="J104" s="399"/>
      <c r="K104" s="385"/>
      <c r="L104" s="337"/>
      <c r="M104" s="337"/>
      <c r="N104" s="385"/>
      <c r="O104" s="385"/>
      <c r="P104" s="387"/>
      <c r="Q104" s="387"/>
      <c r="R104" s="389"/>
      <c r="S104" s="391"/>
      <c r="T104" s="401"/>
      <c r="U104" s="395"/>
      <c r="V104" s="397"/>
      <c r="W104" s="383"/>
      <c r="X104" s="383"/>
      <c r="Y104" s="383"/>
      <c r="Z104" s="383"/>
      <c r="AA104" s="383"/>
      <c r="AB104" s="383"/>
      <c r="AC104" s="383"/>
      <c r="AD104" s="383"/>
      <c r="AE104" s="383"/>
      <c r="AF104" s="383"/>
      <c r="AG104" s="383"/>
      <c r="AH104" s="383"/>
      <c r="AI104" s="383"/>
      <c r="AJ104" s="383"/>
      <c r="AK104" s="383"/>
      <c r="AL104" s="333"/>
      <c r="AM104" s="200" t="s">
        <v>117</v>
      </c>
      <c r="AN104" s="311" t="s">
        <v>206</v>
      </c>
      <c r="AO104" s="312" t="s">
        <v>18</v>
      </c>
      <c r="AP104" s="312"/>
      <c r="AQ104" s="312"/>
      <c r="AR104" s="312"/>
      <c r="AS104" s="312"/>
      <c r="AT104" s="312"/>
      <c r="AU104" s="312"/>
      <c r="AV104" s="312"/>
      <c r="AW104" s="261">
        <v>0</v>
      </c>
      <c r="AX104" s="261">
        <v>0</v>
      </c>
      <c r="AY104" s="261">
        <v>0</v>
      </c>
      <c r="AZ104" s="261">
        <f>BE104</f>
        <v>0</v>
      </c>
      <c r="BA104" s="261">
        <f>BV104</f>
        <v>0</v>
      </c>
      <c r="BB104" s="261">
        <f>CM104</f>
        <v>0</v>
      </c>
      <c r="BC104" s="261">
        <f>DD104</f>
        <v>0</v>
      </c>
      <c r="BD104" s="261">
        <f>AW104-AX104-BC104</f>
        <v>0</v>
      </c>
      <c r="BE104" s="261">
        <f t="shared" si="167"/>
        <v>0</v>
      </c>
      <c r="BF104" s="261">
        <f t="shared" si="167"/>
        <v>0</v>
      </c>
      <c r="BG104" s="261">
        <f t="shared" si="167"/>
        <v>0</v>
      </c>
      <c r="BH104" s="261">
        <f t="shared" si="167"/>
        <v>0</v>
      </c>
      <c r="BI104" s="261">
        <f>BJ104+BK104+BL104</f>
        <v>0</v>
      </c>
      <c r="BJ104" s="313">
        <v>0</v>
      </c>
      <c r="BK104" s="313">
        <v>0</v>
      </c>
      <c r="BL104" s="313">
        <v>0</v>
      </c>
      <c r="BM104" s="261">
        <f>BN104+BO104+BP104</f>
        <v>0</v>
      </c>
      <c r="BN104" s="313">
        <v>0</v>
      </c>
      <c r="BO104" s="313">
        <v>0</v>
      </c>
      <c r="BP104" s="313">
        <v>0</v>
      </c>
      <c r="BQ104" s="261">
        <f>BR104+BS104+BT104</f>
        <v>0</v>
      </c>
      <c r="BR104" s="313">
        <v>0</v>
      </c>
      <c r="BS104" s="313">
        <v>0</v>
      </c>
      <c r="BT104" s="313">
        <v>0</v>
      </c>
      <c r="BU104" s="261">
        <f>$AW104-$AX104-AZ104</f>
        <v>0</v>
      </c>
      <c r="BV104" s="261">
        <f t="shared" si="168"/>
        <v>0</v>
      </c>
      <c r="BW104" s="261">
        <f t="shared" si="168"/>
        <v>0</v>
      </c>
      <c r="BX104" s="261">
        <f t="shared" si="168"/>
        <v>0</v>
      </c>
      <c r="BY104" s="261">
        <f t="shared" si="168"/>
        <v>0</v>
      </c>
      <c r="BZ104" s="261">
        <f>CA104+CB104+CC104</f>
        <v>0</v>
      </c>
      <c r="CA104" s="313">
        <v>0</v>
      </c>
      <c r="CB104" s="313">
        <v>0</v>
      </c>
      <c r="CC104" s="313">
        <v>0</v>
      </c>
      <c r="CD104" s="261">
        <f>CE104+CF104+CG104</f>
        <v>0</v>
      </c>
      <c r="CE104" s="313">
        <v>0</v>
      </c>
      <c r="CF104" s="313">
        <v>0</v>
      </c>
      <c r="CG104" s="313">
        <v>0</v>
      </c>
      <c r="CH104" s="261">
        <f>CI104+CJ104+CK104</f>
        <v>0</v>
      </c>
      <c r="CI104" s="313">
        <v>0</v>
      </c>
      <c r="CJ104" s="313">
        <v>0</v>
      </c>
      <c r="CK104" s="313">
        <v>0</v>
      </c>
      <c r="CL104" s="261">
        <f>$AW104-$AX104-BA104</f>
        <v>0</v>
      </c>
      <c r="CM104" s="261">
        <f t="shared" si="169"/>
        <v>0</v>
      </c>
      <c r="CN104" s="261">
        <f t="shared" si="169"/>
        <v>0</v>
      </c>
      <c r="CO104" s="261">
        <f t="shared" si="169"/>
        <v>0</v>
      </c>
      <c r="CP104" s="261">
        <f t="shared" si="169"/>
        <v>0</v>
      </c>
      <c r="CQ104" s="261">
        <f>CR104+CS104+CT104</f>
        <v>0</v>
      </c>
      <c r="CR104" s="313">
        <v>0</v>
      </c>
      <c r="CS104" s="313">
        <v>0</v>
      </c>
      <c r="CT104" s="313">
        <v>0</v>
      </c>
      <c r="CU104" s="261">
        <f>CV104+CW104+CX104</f>
        <v>0</v>
      </c>
      <c r="CV104" s="313">
        <v>0</v>
      </c>
      <c r="CW104" s="313">
        <v>0</v>
      </c>
      <c r="CX104" s="313">
        <v>0</v>
      </c>
      <c r="CY104" s="261">
        <f>CZ104+DA104+DB104</f>
        <v>0</v>
      </c>
      <c r="CZ104" s="313">
        <v>0</v>
      </c>
      <c r="DA104" s="313">
        <v>0</v>
      </c>
      <c r="DB104" s="313">
        <v>0</v>
      </c>
      <c r="DC104" s="261">
        <f>$AW104-$AX104-BB104</f>
        <v>0</v>
      </c>
      <c r="DD104" s="261">
        <f t="shared" si="170"/>
        <v>0</v>
      </c>
      <c r="DE104" s="261">
        <f t="shared" si="170"/>
        <v>0</v>
      </c>
      <c r="DF104" s="261">
        <f t="shared" si="170"/>
        <v>0</v>
      </c>
      <c r="DG104" s="261">
        <f t="shared" si="170"/>
        <v>0</v>
      </c>
      <c r="DH104" s="261">
        <f>DI104+DJ104+DK104</f>
        <v>0</v>
      </c>
      <c r="DI104" s="313">
        <v>0</v>
      </c>
      <c r="DJ104" s="313">
        <v>0</v>
      </c>
      <c r="DK104" s="313">
        <v>0</v>
      </c>
      <c r="DL104" s="261">
        <f>DM104+DN104+DO104</f>
        <v>0</v>
      </c>
      <c r="DM104" s="313">
        <v>0</v>
      </c>
      <c r="DN104" s="313">
        <v>0</v>
      </c>
      <c r="DO104" s="313">
        <v>0</v>
      </c>
      <c r="DP104" s="261">
        <f>DQ104+DR104+DS104</f>
        <v>0</v>
      </c>
      <c r="DQ104" s="313">
        <v>0</v>
      </c>
      <c r="DR104" s="313">
        <v>0</v>
      </c>
      <c r="DS104" s="313">
        <v>0</v>
      </c>
      <c r="DT104" s="261">
        <f>$AW104-$AX104-BC104</f>
        <v>0</v>
      </c>
      <c r="DU104" s="261">
        <f>BC104-AY104</f>
        <v>0</v>
      </c>
      <c r="DV104" s="313"/>
      <c r="DW104" s="313"/>
      <c r="DX104" s="314"/>
      <c r="DY104" s="313"/>
      <c r="DZ104" s="314"/>
      <c r="EA104" s="343" t="s">
        <v>151</v>
      </c>
      <c r="EB104" s="164">
        <v>0</v>
      </c>
      <c r="EC104" s="162" t="str">
        <f>AN104 &amp; EB104</f>
        <v>Прочие привлеченные средства0</v>
      </c>
      <c r="ED104" s="162" t="str">
        <f>AN104&amp;AO104</f>
        <v>Прочие привлеченные средстванет</v>
      </c>
      <c r="EE104" s="163"/>
      <c r="EF104" s="163"/>
      <c r="EG104" s="179"/>
      <c r="EH104" s="179"/>
      <c r="EI104" s="179"/>
      <c r="EJ104" s="179"/>
      <c r="EV104" s="163"/>
    </row>
    <row r="105" spans="3:152" ht="11.25" customHeight="1">
      <c r="C105" s="217"/>
      <c r="D105" s="384">
        <v>14</v>
      </c>
      <c r="E105" s="398" t="s">
        <v>780</v>
      </c>
      <c r="F105" s="398" t="s">
        <v>781</v>
      </c>
      <c r="G105" s="398" t="s">
        <v>159</v>
      </c>
      <c r="H105" s="398" t="s">
        <v>797</v>
      </c>
      <c r="I105" s="398" t="s">
        <v>783</v>
      </c>
      <c r="J105" s="398" t="s">
        <v>783</v>
      </c>
      <c r="K105" s="384" t="s">
        <v>784</v>
      </c>
      <c r="L105" s="336"/>
      <c r="M105" s="336"/>
      <c r="N105" s="384">
        <v>1</v>
      </c>
      <c r="O105" s="384">
        <v>2022</v>
      </c>
      <c r="P105" s="386" t="s">
        <v>189</v>
      </c>
      <c r="Q105" s="386" t="s">
        <v>5</v>
      </c>
      <c r="R105" s="388">
        <v>0</v>
      </c>
      <c r="S105" s="390">
        <v>0</v>
      </c>
      <c r="T105" s="400" t="s">
        <v>151</v>
      </c>
      <c r="U105" s="305"/>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6"/>
      <c r="DI105" s="306"/>
      <c r="DJ105" s="306"/>
      <c r="DK105" s="306"/>
      <c r="DL105" s="306"/>
      <c r="DM105" s="306"/>
      <c r="DN105" s="306"/>
      <c r="DO105" s="306"/>
      <c r="DP105" s="306"/>
      <c r="DQ105" s="306"/>
      <c r="DR105" s="306"/>
      <c r="DS105" s="306"/>
      <c r="DT105" s="306"/>
      <c r="DU105" s="306"/>
      <c r="DV105" s="306"/>
      <c r="DW105" s="306"/>
      <c r="DX105" s="306"/>
      <c r="DY105" s="306"/>
      <c r="DZ105" s="306"/>
      <c r="EA105" s="306"/>
      <c r="EB105" s="164"/>
      <c r="EC105" s="163"/>
      <c r="ED105" s="163"/>
      <c r="EE105" s="163"/>
      <c r="EF105" s="163"/>
      <c r="EG105" s="163"/>
      <c r="EH105" s="163"/>
      <c r="EI105" s="163"/>
    </row>
    <row r="106" spans="3:152" ht="11.25" customHeight="1">
      <c r="C106" s="217"/>
      <c r="D106" s="385"/>
      <c r="E106" s="399"/>
      <c r="F106" s="399"/>
      <c r="G106" s="399"/>
      <c r="H106" s="399"/>
      <c r="I106" s="399"/>
      <c r="J106" s="399"/>
      <c r="K106" s="385"/>
      <c r="L106" s="337"/>
      <c r="M106" s="337"/>
      <c r="N106" s="385"/>
      <c r="O106" s="385"/>
      <c r="P106" s="387"/>
      <c r="Q106" s="387"/>
      <c r="R106" s="389"/>
      <c r="S106" s="391"/>
      <c r="T106" s="401"/>
      <c r="U106" s="394"/>
      <c r="V106" s="396">
        <v>1</v>
      </c>
      <c r="W106" s="382" t="s">
        <v>821</v>
      </c>
      <c r="X106" s="382"/>
      <c r="Y106" s="382"/>
      <c r="Z106" s="382"/>
      <c r="AA106" s="382"/>
      <c r="AB106" s="382"/>
      <c r="AC106" s="382"/>
      <c r="AD106" s="382"/>
      <c r="AE106" s="382"/>
      <c r="AF106" s="382"/>
      <c r="AG106" s="382"/>
      <c r="AH106" s="382"/>
      <c r="AI106" s="382"/>
      <c r="AJ106" s="382"/>
      <c r="AK106" s="382"/>
      <c r="AL106" s="307"/>
      <c r="AM106" s="308"/>
      <c r="AN106" s="309"/>
      <c r="AO106" s="309"/>
      <c r="AP106" s="309"/>
      <c r="AQ106" s="309"/>
      <c r="AR106" s="309"/>
      <c r="AS106" s="309"/>
      <c r="AT106" s="309"/>
      <c r="AU106" s="309"/>
      <c r="AV106" s="309"/>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164"/>
      <c r="EC106" s="179"/>
      <c r="ED106" s="179"/>
      <c r="EE106" s="179"/>
      <c r="EF106" s="163"/>
      <c r="EG106" s="179"/>
      <c r="EH106" s="179"/>
      <c r="EI106" s="179"/>
      <c r="EJ106" s="179"/>
      <c r="EK106" s="179"/>
    </row>
    <row r="107" spans="3:152" ht="15" customHeight="1">
      <c r="C107" s="217"/>
      <c r="D107" s="385"/>
      <c r="E107" s="399"/>
      <c r="F107" s="399"/>
      <c r="G107" s="399"/>
      <c r="H107" s="399"/>
      <c r="I107" s="399"/>
      <c r="J107" s="399"/>
      <c r="K107" s="385"/>
      <c r="L107" s="337"/>
      <c r="M107" s="337"/>
      <c r="N107" s="385"/>
      <c r="O107" s="385"/>
      <c r="P107" s="387"/>
      <c r="Q107" s="387"/>
      <c r="R107" s="389"/>
      <c r="S107" s="391"/>
      <c r="T107" s="401"/>
      <c r="U107" s="395"/>
      <c r="V107" s="397"/>
      <c r="W107" s="383"/>
      <c r="X107" s="383"/>
      <c r="Y107" s="383"/>
      <c r="Z107" s="383"/>
      <c r="AA107" s="383"/>
      <c r="AB107" s="383"/>
      <c r="AC107" s="383"/>
      <c r="AD107" s="383"/>
      <c r="AE107" s="383"/>
      <c r="AF107" s="383"/>
      <c r="AG107" s="383"/>
      <c r="AH107" s="383"/>
      <c r="AI107" s="383"/>
      <c r="AJ107" s="383"/>
      <c r="AK107" s="383"/>
      <c r="AL107" s="333"/>
      <c r="AM107" s="200" t="s">
        <v>240</v>
      </c>
      <c r="AN107" s="311" t="s">
        <v>202</v>
      </c>
      <c r="AO107" s="312" t="s">
        <v>18</v>
      </c>
      <c r="AP107" s="312"/>
      <c r="AQ107" s="312"/>
      <c r="AR107" s="312"/>
      <c r="AS107" s="312"/>
      <c r="AT107" s="312"/>
      <c r="AU107" s="312"/>
      <c r="AV107" s="312"/>
      <c r="AW107" s="261">
        <v>0</v>
      </c>
      <c r="AX107" s="261">
        <v>0</v>
      </c>
      <c r="AY107" s="261">
        <v>0</v>
      </c>
      <c r="AZ107" s="261">
        <f>BE107</f>
        <v>0</v>
      </c>
      <c r="BA107" s="261">
        <f>BV107</f>
        <v>0</v>
      </c>
      <c r="BB107" s="261">
        <f>CM107</f>
        <v>0</v>
      </c>
      <c r="BC107" s="261">
        <f>DD107</f>
        <v>0</v>
      </c>
      <c r="BD107" s="261">
        <f>AW107-AX107-BC107</f>
        <v>0</v>
      </c>
      <c r="BE107" s="261">
        <f t="shared" ref="BE107:BH108" si="171">BQ107</f>
        <v>0</v>
      </c>
      <c r="BF107" s="261">
        <f t="shared" si="171"/>
        <v>0</v>
      </c>
      <c r="BG107" s="261">
        <f t="shared" si="171"/>
        <v>0</v>
      </c>
      <c r="BH107" s="261">
        <f t="shared" si="171"/>
        <v>0</v>
      </c>
      <c r="BI107" s="261">
        <f>BJ107+BK107+BL107</f>
        <v>0</v>
      </c>
      <c r="BJ107" s="313">
        <v>0</v>
      </c>
      <c r="BK107" s="313">
        <v>0</v>
      </c>
      <c r="BL107" s="313">
        <v>0</v>
      </c>
      <c r="BM107" s="261">
        <f>BN107+BO107+BP107</f>
        <v>0</v>
      </c>
      <c r="BN107" s="313">
        <v>0</v>
      </c>
      <c r="BO107" s="313">
        <v>0</v>
      </c>
      <c r="BP107" s="313">
        <v>0</v>
      </c>
      <c r="BQ107" s="261">
        <f>BR107+BS107+BT107</f>
        <v>0</v>
      </c>
      <c r="BR107" s="313">
        <v>0</v>
      </c>
      <c r="BS107" s="313">
        <v>0</v>
      </c>
      <c r="BT107" s="313">
        <v>0</v>
      </c>
      <c r="BU107" s="261">
        <f>$AW107-$AX107-AZ107</f>
        <v>0</v>
      </c>
      <c r="BV107" s="261">
        <f t="shared" ref="BV107:BY108" si="172">CH107</f>
        <v>0</v>
      </c>
      <c r="BW107" s="261">
        <f t="shared" si="172"/>
        <v>0</v>
      </c>
      <c r="BX107" s="261">
        <f t="shared" si="172"/>
        <v>0</v>
      </c>
      <c r="BY107" s="261">
        <f t="shared" si="172"/>
        <v>0</v>
      </c>
      <c r="BZ107" s="261">
        <f>CA107+CB107+CC107</f>
        <v>0</v>
      </c>
      <c r="CA107" s="313">
        <v>0</v>
      </c>
      <c r="CB107" s="313">
        <v>0</v>
      </c>
      <c r="CC107" s="313">
        <v>0</v>
      </c>
      <c r="CD107" s="261">
        <f>CE107+CF107+CG107</f>
        <v>0</v>
      </c>
      <c r="CE107" s="313">
        <v>0</v>
      </c>
      <c r="CF107" s="313">
        <v>0</v>
      </c>
      <c r="CG107" s="313">
        <v>0</v>
      </c>
      <c r="CH107" s="261">
        <f>CI107+CJ107+CK107</f>
        <v>0</v>
      </c>
      <c r="CI107" s="313">
        <v>0</v>
      </c>
      <c r="CJ107" s="313">
        <v>0</v>
      </c>
      <c r="CK107" s="313">
        <v>0</v>
      </c>
      <c r="CL107" s="261">
        <f>$AW107-$AX107-BA107</f>
        <v>0</v>
      </c>
      <c r="CM107" s="261">
        <f t="shared" ref="CM107:CP108" si="173">CY107</f>
        <v>0</v>
      </c>
      <c r="CN107" s="261">
        <f t="shared" si="173"/>
        <v>0</v>
      </c>
      <c r="CO107" s="261">
        <f t="shared" si="173"/>
        <v>0</v>
      </c>
      <c r="CP107" s="261">
        <f t="shared" si="173"/>
        <v>0</v>
      </c>
      <c r="CQ107" s="261">
        <f>CR107+CS107+CT107</f>
        <v>0</v>
      </c>
      <c r="CR107" s="313">
        <v>0</v>
      </c>
      <c r="CS107" s="313">
        <v>0</v>
      </c>
      <c r="CT107" s="313">
        <v>0</v>
      </c>
      <c r="CU107" s="261">
        <f>CV107+CW107+CX107</f>
        <v>0</v>
      </c>
      <c r="CV107" s="313">
        <v>0</v>
      </c>
      <c r="CW107" s="313">
        <v>0</v>
      </c>
      <c r="CX107" s="313">
        <v>0</v>
      </c>
      <c r="CY107" s="261">
        <f>CZ107+DA107+DB107</f>
        <v>0</v>
      </c>
      <c r="CZ107" s="313">
        <v>0</v>
      </c>
      <c r="DA107" s="313">
        <v>0</v>
      </c>
      <c r="DB107" s="313">
        <v>0</v>
      </c>
      <c r="DC107" s="261">
        <f>$AW107-$AX107-BB107</f>
        <v>0</v>
      </c>
      <c r="DD107" s="261">
        <f t="shared" ref="DD107:DG108" si="174">DP107</f>
        <v>0</v>
      </c>
      <c r="DE107" s="261">
        <f t="shared" si="174"/>
        <v>0</v>
      </c>
      <c r="DF107" s="261">
        <f t="shared" si="174"/>
        <v>0</v>
      </c>
      <c r="DG107" s="261">
        <f t="shared" si="174"/>
        <v>0</v>
      </c>
      <c r="DH107" s="261">
        <f>DI107+DJ107+DK107</f>
        <v>0</v>
      </c>
      <c r="DI107" s="313">
        <v>0</v>
      </c>
      <c r="DJ107" s="313">
        <v>0</v>
      </c>
      <c r="DK107" s="313">
        <v>0</v>
      </c>
      <c r="DL107" s="261">
        <f>DM107+DN107+DO107</f>
        <v>0</v>
      </c>
      <c r="DM107" s="313">
        <v>0</v>
      </c>
      <c r="DN107" s="313">
        <v>0</v>
      </c>
      <c r="DO107" s="313">
        <v>0</v>
      </c>
      <c r="DP107" s="261">
        <f>DQ107+DR107+DS107</f>
        <v>0</v>
      </c>
      <c r="DQ107" s="313">
        <v>0</v>
      </c>
      <c r="DR107" s="313">
        <v>0</v>
      </c>
      <c r="DS107" s="313">
        <v>0</v>
      </c>
      <c r="DT107" s="261">
        <f>$AW107-$AX107-BC107</f>
        <v>0</v>
      </c>
      <c r="DU107" s="261">
        <f>BC107-AY107</f>
        <v>0</v>
      </c>
      <c r="DV107" s="313"/>
      <c r="DW107" s="313"/>
      <c r="DX107" s="314"/>
      <c r="DY107" s="313"/>
      <c r="DZ107" s="314"/>
      <c r="EA107" s="343" t="s">
        <v>151</v>
      </c>
      <c r="EB107" s="164">
        <v>0</v>
      </c>
      <c r="EC107" s="162" t="str">
        <f>AN107 &amp; EB107</f>
        <v>Кредиты0</v>
      </c>
      <c r="ED107" s="162" t="str">
        <f>AN107&amp;AO107</f>
        <v>Кредитынет</v>
      </c>
      <c r="EE107" s="163"/>
      <c r="EF107" s="163"/>
      <c r="EG107" s="179"/>
      <c r="EH107" s="179"/>
      <c r="EI107" s="179"/>
      <c r="EJ107" s="179"/>
      <c r="EV107" s="163"/>
    </row>
    <row r="108" spans="3:152" ht="15" customHeight="1" thickBot="1">
      <c r="C108" s="217"/>
      <c r="D108" s="385"/>
      <c r="E108" s="399"/>
      <c r="F108" s="399"/>
      <c r="G108" s="399"/>
      <c r="H108" s="399"/>
      <c r="I108" s="399"/>
      <c r="J108" s="399"/>
      <c r="K108" s="385"/>
      <c r="L108" s="337"/>
      <c r="M108" s="337"/>
      <c r="N108" s="385"/>
      <c r="O108" s="385"/>
      <c r="P108" s="387"/>
      <c r="Q108" s="387"/>
      <c r="R108" s="389"/>
      <c r="S108" s="391"/>
      <c r="T108" s="401"/>
      <c r="U108" s="395"/>
      <c r="V108" s="397"/>
      <c r="W108" s="383"/>
      <c r="X108" s="383"/>
      <c r="Y108" s="383"/>
      <c r="Z108" s="383"/>
      <c r="AA108" s="383"/>
      <c r="AB108" s="383"/>
      <c r="AC108" s="383"/>
      <c r="AD108" s="383"/>
      <c r="AE108" s="383"/>
      <c r="AF108" s="383"/>
      <c r="AG108" s="383"/>
      <c r="AH108" s="383"/>
      <c r="AI108" s="383"/>
      <c r="AJ108" s="383"/>
      <c r="AK108" s="383"/>
      <c r="AL108" s="333"/>
      <c r="AM108" s="200" t="s">
        <v>115</v>
      </c>
      <c r="AN108" s="311" t="s">
        <v>206</v>
      </c>
      <c r="AO108" s="312" t="s">
        <v>18</v>
      </c>
      <c r="AP108" s="312"/>
      <c r="AQ108" s="312"/>
      <c r="AR108" s="312"/>
      <c r="AS108" s="312"/>
      <c r="AT108" s="312"/>
      <c r="AU108" s="312"/>
      <c r="AV108" s="312"/>
      <c r="AW108" s="261">
        <v>0</v>
      </c>
      <c r="AX108" s="261">
        <v>0</v>
      </c>
      <c r="AY108" s="261">
        <v>0</v>
      </c>
      <c r="AZ108" s="261">
        <f>BE108</f>
        <v>0</v>
      </c>
      <c r="BA108" s="261">
        <f>BV108</f>
        <v>0</v>
      </c>
      <c r="BB108" s="261">
        <f>CM108</f>
        <v>0</v>
      </c>
      <c r="BC108" s="261">
        <f>DD108</f>
        <v>0</v>
      </c>
      <c r="BD108" s="261">
        <f>AW108-AX108-BC108</f>
        <v>0</v>
      </c>
      <c r="BE108" s="261">
        <f t="shared" si="171"/>
        <v>0</v>
      </c>
      <c r="BF108" s="261">
        <f t="shared" si="171"/>
        <v>0</v>
      </c>
      <c r="BG108" s="261">
        <f t="shared" si="171"/>
        <v>0</v>
      </c>
      <c r="BH108" s="261">
        <f t="shared" si="171"/>
        <v>0</v>
      </c>
      <c r="BI108" s="261">
        <f>BJ108+BK108+BL108</f>
        <v>0</v>
      </c>
      <c r="BJ108" s="313">
        <v>0</v>
      </c>
      <c r="BK108" s="313">
        <v>0</v>
      </c>
      <c r="BL108" s="313">
        <v>0</v>
      </c>
      <c r="BM108" s="261">
        <f>BN108+BO108+BP108</f>
        <v>0</v>
      </c>
      <c r="BN108" s="313">
        <v>0</v>
      </c>
      <c r="BO108" s="313">
        <v>0</v>
      </c>
      <c r="BP108" s="313">
        <v>0</v>
      </c>
      <c r="BQ108" s="261">
        <f>BR108+BS108+BT108</f>
        <v>0</v>
      </c>
      <c r="BR108" s="313">
        <v>0</v>
      </c>
      <c r="BS108" s="313">
        <v>0</v>
      </c>
      <c r="BT108" s="313">
        <v>0</v>
      </c>
      <c r="BU108" s="261">
        <f>$AW108-$AX108-AZ108</f>
        <v>0</v>
      </c>
      <c r="BV108" s="261">
        <f t="shared" si="172"/>
        <v>0</v>
      </c>
      <c r="BW108" s="261">
        <f t="shared" si="172"/>
        <v>0</v>
      </c>
      <c r="BX108" s="261">
        <f t="shared" si="172"/>
        <v>0</v>
      </c>
      <c r="BY108" s="261">
        <f t="shared" si="172"/>
        <v>0</v>
      </c>
      <c r="BZ108" s="261">
        <f>CA108+CB108+CC108</f>
        <v>0</v>
      </c>
      <c r="CA108" s="313">
        <v>0</v>
      </c>
      <c r="CB108" s="313">
        <v>0</v>
      </c>
      <c r="CC108" s="313">
        <v>0</v>
      </c>
      <c r="CD108" s="261">
        <f>CE108+CF108+CG108</f>
        <v>0</v>
      </c>
      <c r="CE108" s="313">
        <v>0</v>
      </c>
      <c r="CF108" s="313">
        <v>0</v>
      </c>
      <c r="CG108" s="313">
        <v>0</v>
      </c>
      <c r="CH108" s="261">
        <f>CI108+CJ108+CK108</f>
        <v>0</v>
      </c>
      <c r="CI108" s="313">
        <v>0</v>
      </c>
      <c r="CJ108" s="313">
        <v>0</v>
      </c>
      <c r="CK108" s="313">
        <v>0</v>
      </c>
      <c r="CL108" s="261">
        <f>$AW108-$AX108-BA108</f>
        <v>0</v>
      </c>
      <c r="CM108" s="261">
        <f t="shared" si="173"/>
        <v>0</v>
      </c>
      <c r="CN108" s="261">
        <f t="shared" si="173"/>
        <v>0</v>
      </c>
      <c r="CO108" s="261">
        <f t="shared" si="173"/>
        <v>0</v>
      </c>
      <c r="CP108" s="261">
        <f t="shared" si="173"/>
        <v>0</v>
      </c>
      <c r="CQ108" s="261">
        <f>CR108+CS108+CT108</f>
        <v>0</v>
      </c>
      <c r="CR108" s="313">
        <v>0</v>
      </c>
      <c r="CS108" s="313">
        <v>0</v>
      </c>
      <c r="CT108" s="313">
        <v>0</v>
      </c>
      <c r="CU108" s="261">
        <f>CV108+CW108+CX108</f>
        <v>0</v>
      </c>
      <c r="CV108" s="313">
        <v>0</v>
      </c>
      <c r="CW108" s="313">
        <v>0</v>
      </c>
      <c r="CX108" s="313">
        <v>0</v>
      </c>
      <c r="CY108" s="261">
        <f>CZ108+DA108+DB108</f>
        <v>0</v>
      </c>
      <c r="CZ108" s="313">
        <v>0</v>
      </c>
      <c r="DA108" s="313">
        <v>0</v>
      </c>
      <c r="DB108" s="313">
        <v>0</v>
      </c>
      <c r="DC108" s="261">
        <f>$AW108-$AX108-BB108</f>
        <v>0</v>
      </c>
      <c r="DD108" s="261">
        <f t="shared" si="174"/>
        <v>0</v>
      </c>
      <c r="DE108" s="261">
        <f t="shared" si="174"/>
        <v>0</v>
      </c>
      <c r="DF108" s="261">
        <f t="shared" si="174"/>
        <v>0</v>
      </c>
      <c r="DG108" s="261">
        <f t="shared" si="174"/>
        <v>0</v>
      </c>
      <c r="DH108" s="261">
        <f>DI108+DJ108+DK108</f>
        <v>0</v>
      </c>
      <c r="DI108" s="313">
        <v>0</v>
      </c>
      <c r="DJ108" s="313">
        <v>0</v>
      </c>
      <c r="DK108" s="313">
        <v>0</v>
      </c>
      <c r="DL108" s="261">
        <f>DM108+DN108+DO108</f>
        <v>0</v>
      </c>
      <c r="DM108" s="313">
        <v>0</v>
      </c>
      <c r="DN108" s="313">
        <v>0</v>
      </c>
      <c r="DO108" s="313">
        <v>0</v>
      </c>
      <c r="DP108" s="261">
        <f>DQ108+DR108+DS108</f>
        <v>0</v>
      </c>
      <c r="DQ108" s="313">
        <v>0</v>
      </c>
      <c r="DR108" s="313">
        <v>0</v>
      </c>
      <c r="DS108" s="313">
        <v>0</v>
      </c>
      <c r="DT108" s="261">
        <f>$AW108-$AX108-BC108</f>
        <v>0</v>
      </c>
      <c r="DU108" s="261">
        <f>BC108-AY108</f>
        <v>0</v>
      </c>
      <c r="DV108" s="313"/>
      <c r="DW108" s="313"/>
      <c r="DX108" s="314"/>
      <c r="DY108" s="313"/>
      <c r="DZ108" s="314"/>
      <c r="EA108" s="343" t="s">
        <v>151</v>
      </c>
      <c r="EB108" s="164">
        <v>0</v>
      </c>
      <c r="EC108" s="162" t="str">
        <f>AN108 &amp; EB108</f>
        <v>Прочие привлеченные средства0</v>
      </c>
      <c r="ED108" s="162" t="str">
        <f>AN108&amp;AO108</f>
        <v>Прочие привлеченные средстванет</v>
      </c>
      <c r="EE108" s="163"/>
      <c r="EF108" s="163"/>
      <c r="EG108" s="179"/>
      <c r="EH108" s="179"/>
      <c r="EI108" s="179"/>
      <c r="EJ108" s="179"/>
      <c r="EV108" s="163"/>
    </row>
    <row r="109" spans="3:152" ht="11.25" customHeight="1">
      <c r="C109" s="217"/>
      <c r="D109" s="384">
        <v>15</v>
      </c>
      <c r="E109" s="398" t="s">
        <v>780</v>
      </c>
      <c r="F109" s="398" t="s">
        <v>781</v>
      </c>
      <c r="G109" s="398" t="s">
        <v>159</v>
      </c>
      <c r="H109" s="398" t="s">
        <v>798</v>
      </c>
      <c r="I109" s="398" t="s">
        <v>783</v>
      </c>
      <c r="J109" s="398" t="s">
        <v>783</v>
      </c>
      <c r="K109" s="384" t="s">
        <v>784</v>
      </c>
      <c r="L109" s="336"/>
      <c r="M109" s="336"/>
      <c r="N109" s="384">
        <v>2</v>
      </c>
      <c r="O109" s="384">
        <v>2021</v>
      </c>
      <c r="P109" s="386" t="s">
        <v>189</v>
      </c>
      <c r="Q109" s="386" t="s">
        <v>5</v>
      </c>
      <c r="R109" s="388">
        <v>5</v>
      </c>
      <c r="S109" s="390">
        <v>100</v>
      </c>
      <c r="T109" s="392" t="s">
        <v>1147</v>
      </c>
      <c r="U109" s="305"/>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6"/>
      <c r="DI109" s="306"/>
      <c r="DJ109" s="306"/>
      <c r="DK109" s="306"/>
      <c r="DL109" s="306"/>
      <c r="DM109" s="306"/>
      <c r="DN109" s="306"/>
      <c r="DO109" s="306"/>
      <c r="DP109" s="306"/>
      <c r="DQ109" s="306"/>
      <c r="DR109" s="306"/>
      <c r="DS109" s="306"/>
      <c r="DT109" s="306"/>
      <c r="DU109" s="306"/>
      <c r="DV109" s="306"/>
      <c r="DW109" s="306"/>
      <c r="DX109" s="306"/>
      <c r="DY109" s="306"/>
      <c r="DZ109" s="306"/>
      <c r="EA109" s="306"/>
      <c r="EB109" s="164"/>
      <c r="EC109" s="163"/>
      <c r="ED109" s="163"/>
      <c r="EE109" s="163"/>
      <c r="EF109" s="163"/>
      <c r="EG109" s="163"/>
      <c r="EH109" s="163"/>
      <c r="EI109" s="163"/>
    </row>
    <row r="110" spans="3:152" ht="11.25" customHeight="1">
      <c r="C110" s="217"/>
      <c r="D110" s="385"/>
      <c r="E110" s="399"/>
      <c r="F110" s="399"/>
      <c r="G110" s="399"/>
      <c r="H110" s="399"/>
      <c r="I110" s="399"/>
      <c r="J110" s="399"/>
      <c r="K110" s="385"/>
      <c r="L110" s="337"/>
      <c r="M110" s="337"/>
      <c r="N110" s="385"/>
      <c r="O110" s="385"/>
      <c r="P110" s="387"/>
      <c r="Q110" s="387"/>
      <c r="R110" s="389"/>
      <c r="S110" s="391"/>
      <c r="T110" s="393"/>
      <c r="U110" s="394"/>
      <c r="V110" s="396">
        <v>1</v>
      </c>
      <c r="W110" s="382" t="s">
        <v>821</v>
      </c>
      <c r="X110" s="382"/>
      <c r="Y110" s="382"/>
      <c r="Z110" s="382"/>
      <c r="AA110" s="382"/>
      <c r="AB110" s="382"/>
      <c r="AC110" s="382"/>
      <c r="AD110" s="382"/>
      <c r="AE110" s="382"/>
      <c r="AF110" s="382"/>
      <c r="AG110" s="382"/>
      <c r="AH110" s="382"/>
      <c r="AI110" s="382"/>
      <c r="AJ110" s="382"/>
      <c r="AK110" s="382"/>
      <c r="AL110" s="307"/>
      <c r="AM110" s="308"/>
      <c r="AN110" s="309"/>
      <c r="AO110" s="309"/>
      <c r="AP110" s="309"/>
      <c r="AQ110" s="309"/>
      <c r="AR110" s="309"/>
      <c r="AS110" s="309"/>
      <c r="AT110" s="309"/>
      <c r="AU110" s="309"/>
      <c r="AV110" s="309"/>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164"/>
      <c r="EC110" s="179"/>
      <c r="ED110" s="179"/>
      <c r="EE110" s="179"/>
      <c r="EF110" s="163"/>
      <c r="EG110" s="179"/>
      <c r="EH110" s="179"/>
      <c r="EI110" s="179"/>
      <c r="EJ110" s="179"/>
      <c r="EK110" s="179"/>
    </row>
    <row r="111" spans="3:152" ht="15" customHeight="1">
      <c r="C111" s="217"/>
      <c r="D111" s="385"/>
      <c r="E111" s="399"/>
      <c r="F111" s="399"/>
      <c r="G111" s="399"/>
      <c r="H111" s="399"/>
      <c r="I111" s="399"/>
      <c r="J111" s="399"/>
      <c r="K111" s="385"/>
      <c r="L111" s="337"/>
      <c r="M111" s="337"/>
      <c r="N111" s="385"/>
      <c r="O111" s="385"/>
      <c r="P111" s="387"/>
      <c r="Q111" s="387"/>
      <c r="R111" s="389"/>
      <c r="S111" s="391"/>
      <c r="T111" s="393"/>
      <c r="U111" s="395"/>
      <c r="V111" s="397"/>
      <c r="W111" s="383"/>
      <c r="X111" s="383"/>
      <c r="Y111" s="383"/>
      <c r="Z111" s="383"/>
      <c r="AA111" s="383"/>
      <c r="AB111" s="383"/>
      <c r="AC111" s="383"/>
      <c r="AD111" s="383"/>
      <c r="AE111" s="383"/>
      <c r="AF111" s="383"/>
      <c r="AG111" s="383"/>
      <c r="AH111" s="383"/>
      <c r="AI111" s="383"/>
      <c r="AJ111" s="383"/>
      <c r="AK111" s="383"/>
      <c r="AL111" s="333"/>
      <c r="AM111" s="200" t="s">
        <v>240</v>
      </c>
      <c r="AN111" s="311" t="s">
        <v>216</v>
      </c>
      <c r="AO111" s="312" t="s">
        <v>18</v>
      </c>
      <c r="AP111" s="312"/>
      <c r="AQ111" s="312"/>
      <c r="AR111" s="312"/>
      <c r="AS111" s="312"/>
      <c r="AT111" s="312"/>
      <c r="AU111" s="312"/>
      <c r="AV111" s="312"/>
      <c r="AW111" s="261">
        <v>63550.141466666697</v>
      </c>
      <c r="AX111" s="261">
        <v>633.44060000000002</v>
      </c>
      <c r="AY111" s="261">
        <v>62503.276666666701</v>
      </c>
      <c r="AZ111" s="261">
        <f>BE111</f>
        <v>0</v>
      </c>
      <c r="BA111" s="261">
        <f>BV111</f>
        <v>0</v>
      </c>
      <c r="BB111" s="261">
        <f>CM111</f>
        <v>0</v>
      </c>
      <c r="BC111" s="261">
        <f>DD111</f>
        <v>64336.695799999994</v>
      </c>
      <c r="BD111" s="261">
        <f>AW111-AX111-BC111</f>
        <v>-1419.9949333332988</v>
      </c>
      <c r="BE111" s="261">
        <f t="shared" ref="BE111:BH114" si="175">BQ111</f>
        <v>0</v>
      </c>
      <c r="BF111" s="261">
        <f t="shared" si="175"/>
        <v>0</v>
      </c>
      <c r="BG111" s="261">
        <f t="shared" si="175"/>
        <v>0</v>
      </c>
      <c r="BH111" s="261">
        <f t="shared" si="175"/>
        <v>0</v>
      </c>
      <c r="BI111" s="261">
        <f>BJ111+BK111+BL111</f>
        <v>0</v>
      </c>
      <c r="BJ111" s="313">
        <v>0</v>
      </c>
      <c r="BK111" s="313">
        <v>0</v>
      </c>
      <c r="BL111" s="313">
        <v>0</v>
      </c>
      <c r="BM111" s="261">
        <f>BN111+BO111+BP111</f>
        <v>0</v>
      </c>
      <c r="BN111" s="313">
        <v>0</v>
      </c>
      <c r="BO111" s="313">
        <v>0</v>
      </c>
      <c r="BP111" s="313">
        <v>0</v>
      </c>
      <c r="BQ111" s="261">
        <f>BR111+BS111+BT111</f>
        <v>0</v>
      </c>
      <c r="BR111" s="313">
        <v>0</v>
      </c>
      <c r="BS111" s="313">
        <v>0</v>
      </c>
      <c r="BT111" s="313">
        <v>0</v>
      </c>
      <c r="BU111" s="261">
        <f>$AW111-$AX111-AZ111</f>
        <v>62916.700866666695</v>
      </c>
      <c r="BV111" s="261">
        <f t="shared" ref="BV111:BY114" si="176">CH111</f>
        <v>0</v>
      </c>
      <c r="BW111" s="261">
        <f t="shared" si="176"/>
        <v>0</v>
      </c>
      <c r="BX111" s="261">
        <f t="shared" si="176"/>
        <v>0</v>
      </c>
      <c r="BY111" s="261">
        <f t="shared" si="176"/>
        <v>0</v>
      </c>
      <c r="BZ111" s="261">
        <f>CA111+CB111+CC111</f>
        <v>0</v>
      </c>
      <c r="CA111" s="313">
        <v>0</v>
      </c>
      <c r="CB111" s="313">
        <v>0</v>
      </c>
      <c r="CC111" s="313">
        <v>0</v>
      </c>
      <c r="CD111" s="261">
        <f>CE111+CF111+CG111</f>
        <v>0</v>
      </c>
      <c r="CE111" s="313">
        <v>0</v>
      </c>
      <c r="CF111" s="313">
        <v>0</v>
      </c>
      <c r="CG111" s="313">
        <v>0</v>
      </c>
      <c r="CH111" s="261">
        <f>CI111+CJ111+CK111</f>
        <v>0</v>
      </c>
      <c r="CI111" s="313">
        <v>0</v>
      </c>
      <c r="CJ111" s="313">
        <v>0</v>
      </c>
      <c r="CK111" s="313">
        <v>0</v>
      </c>
      <c r="CL111" s="261">
        <f>$AW111-$AX111-BA111</f>
        <v>62916.700866666695</v>
      </c>
      <c r="CM111" s="261">
        <f t="shared" ref="CM111:CP114" si="177">CY111</f>
        <v>0</v>
      </c>
      <c r="CN111" s="261">
        <f t="shared" si="177"/>
        <v>0</v>
      </c>
      <c r="CO111" s="261">
        <f t="shared" si="177"/>
        <v>0</v>
      </c>
      <c r="CP111" s="261">
        <f t="shared" si="177"/>
        <v>0</v>
      </c>
      <c r="CQ111" s="261">
        <f>CR111+CS111+CT111</f>
        <v>0</v>
      </c>
      <c r="CR111" s="313">
        <v>0</v>
      </c>
      <c r="CS111" s="313">
        <v>0</v>
      </c>
      <c r="CT111" s="313">
        <v>0</v>
      </c>
      <c r="CU111" s="261">
        <f>CV111+CW111+CX111</f>
        <v>0</v>
      </c>
      <c r="CV111" s="313">
        <v>0</v>
      </c>
      <c r="CW111" s="313">
        <v>0</v>
      </c>
      <c r="CX111" s="313">
        <v>0</v>
      </c>
      <c r="CY111" s="261">
        <f>CZ111+DA111+DB111</f>
        <v>0</v>
      </c>
      <c r="CZ111" s="313">
        <v>0</v>
      </c>
      <c r="DA111" s="313">
        <v>0</v>
      </c>
      <c r="DB111" s="313">
        <v>0</v>
      </c>
      <c r="DC111" s="261">
        <f>$AW111-$AX111-BB111</f>
        <v>62916.700866666695</v>
      </c>
      <c r="DD111" s="261">
        <f t="shared" ref="DD111:DG114" si="178">DP111</f>
        <v>64336.695799999994</v>
      </c>
      <c r="DE111" s="261">
        <f t="shared" si="178"/>
        <v>64336.695799999994</v>
      </c>
      <c r="DF111" s="261">
        <f t="shared" si="178"/>
        <v>0</v>
      </c>
      <c r="DG111" s="261">
        <f t="shared" si="178"/>
        <v>0</v>
      </c>
      <c r="DH111" s="261">
        <f>DI111+DJ111+DK111</f>
        <v>0</v>
      </c>
      <c r="DI111" s="313">
        <v>0</v>
      </c>
      <c r="DJ111" s="313">
        <v>0</v>
      </c>
      <c r="DK111" s="313">
        <v>0</v>
      </c>
      <c r="DL111" s="261">
        <f>DM111+DN111+DO111</f>
        <v>0</v>
      </c>
      <c r="DM111" s="313">
        <v>0</v>
      </c>
      <c r="DN111" s="313">
        <v>0</v>
      </c>
      <c r="DO111" s="313">
        <v>0</v>
      </c>
      <c r="DP111" s="261">
        <f>DQ111+DR111+DS111</f>
        <v>64336.695799999994</v>
      </c>
      <c r="DQ111" s="313">
        <v>64336.695799999994</v>
      </c>
      <c r="DR111" s="313">
        <v>0</v>
      </c>
      <c r="DS111" s="313">
        <v>0</v>
      </c>
      <c r="DT111" s="261">
        <f>$AW111-$AX111-BC111</f>
        <v>-1419.9949333332988</v>
      </c>
      <c r="DU111" s="261">
        <f>BC111-AY111</f>
        <v>1833.4191333332928</v>
      </c>
      <c r="DV111" s="313"/>
      <c r="DW111" s="313"/>
      <c r="DX111" s="345" t="s">
        <v>1153</v>
      </c>
      <c r="DY111" s="313">
        <f>DU111</f>
        <v>1833.4191333332928</v>
      </c>
      <c r="DZ111" s="346" t="s">
        <v>1152</v>
      </c>
      <c r="EA111" s="344" t="s">
        <v>1147</v>
      </c>
      <c r="EB111" s="164">
        <v>0</v>
      </c>
      <c r="EC111" s="162" t="str">
        <f>AN111 &amp; EB111</f>
        <v>Прибыль направляемая на инвестиции0</v>
      </c>
      <c r="ED111" s="162" t="str">
        <f>AN111&amp;AO111</f>
        <v>Прибыль направляемая на инвестициинет</v>
      </c>
      <c r="EE111" s="163"/>
      <c r="EF111" s="163"/>
      <c r="EG111" s="179"/>
      <c r="EH111" s="179"/>
      <c r="EI111" s="179"/>
      <c r="EJ111" s="179"/>
      <c r="EV111" s="163"/>
    </row>
    <row r="112" spans="3:152" ht="15" customHeight="1">
      <c r="C112" s="217"/>
      <c r="D112" s="385"/>
      <c r="E112" s="399"/>
      <c r="F112" s="399"/>
      <c r="G112" s="399"/>
      <c r="H112" s="399"/>
      <c r="I112" s="399"/>
      <c r="J112" s="399"/>
      <c r="K112" s="385"/>
      <c r="L112" s="337"/>
      <c r="M112" s="337"/>
      <c r="N112" s="385"/>
      <c r="O112" s="385"/>
      <c r="P112" s="387"/>
      <c r="Q112" s="387"/>
      <c r="R112" s="389"/>
      <c r="S112" s="391"/>
      <c r="T112" s="393"/>
      <c r="U112" s="395"/>
      <c r="V112" s="397"/>
      <c r="W112" s="383"/>
      <c r="X112" s="383"/>
      <c r="Y112" s="383"/>
      <c r="Z112" s="383"/>
      <c r="AA112" s="383"/>
      <c r="AB112" s="383"/>
      <c r="AC112" s="383"/>
      <c r="AD112" s="383"/>
      <c r="AE112" s="383"/>
      <c r="AF112" s="383"/>
      <c r="AG112" s="383"/>
      <c r="AH112" s="383"/>
      <c r="AI112" s="383"/>
      <c r="AJ112" s="383"/>
      <c r="AK112" s="383"/>
      <c r="AL112" s="333"/>
      <c r="AM112" s="200" t="s">
        <v>115</v>
      </c>
      <c r="AN112" s="311" t="s">
        <v>199</v>
      </c>
      <c r="AO112" s="312" t="s">
        <v>18</v>
      </c>
      <c r="AP112" s="312"/>
      <c r="AQ112" s="312"/>
      <c r="AR112" s="312"/>
      <c r="AS112" s="312"/>
      <c r="AT112" s="312"/>
      <c r="AU112" s="312"/>
      <c r="AV112" s="312"/>
      <c r="AW112" s="261">
        <v>105.373</v>
      </c>
      <c r="AX112" s="261">
        <v>0</v>
      </c>
      <c r="AY112" s="261">
        <v>0</v>
      </c>
      <c r="AZ112" s="261">
        <f>BE112</f>
        <v>0</v>
      </c>
      <c r="BA112" s="261">
        <f>BV112</f>
        <v>0</v>
      </c>
      <c r="BB112" s="261">
        <f>CM112</f>
        <v>0</v>
      </c>
      <c r="BC112" s="261">
        <f>DD112</f>
        <v>0</v>
      </c>
      <c r="BD112" s="261">
        <f>AW112-AX112-BC112</f>
        <v>105.373</v>
      </c>
      <c r="BE112" s="261">
        <f t="shared" si="175"/>
        <v>0</v>
      </c>
      <c r="BF112" s="261">
        <f t="shared" si="175"/>
        <v>0</v>
      </c>
      <c r="BG112" s="261">
        <f t="shared" si="175"/>
        <v>0</v>
      </c>
      <c r="BH112" s="261">
        <f t="shared" si="175"/>
        <v>0</v>
      </c>
      <c r="BI112" s="261">
        <f>BJ112+BK112+BL112</f>
        <v>0</v>
      </c>
      <c r="BJ112" s="313">
        <v>0</v>
      </c>
      <c r="BK112" s="313">
        <v>0</v>
      </c>
      <c r="BL112" s="313">
        <v>0</v>
      </c>
      <c r="BM112" s="261">
        <f>BN112+BO112+BP112</f>
        <v>0</v>
      </c>
      <c r="BN112" s="313">
        <v>0</v>
      </c>
      <c r="BO112" s="313">
        <v>0</v>
      </c>
      <c r="BP112" s="313">
        <v>0</v>
      </c>
      <c r="BQ112" s="261">
        <f>BR112+BS112+BT112</f>
        <v>0</v>
      </c>
      <c r="BR112" s="313">
        <v>0</v>
      </c>
      <c r="BS112" s="313">
        <v>0</v>
      </c>
      <c r="BT112" s="313">
        <v>0</v>
      </c>
      <c r="BU112" s="261">
        <f>$AW112-$AX112-AZ112</f>
        <v>105.373</v>
      </c>
      <c r="BV112" s="261">
        <f t="shared" si="176"/>
        <v>0</v>
      </c>
      <c r="BW112" s="261">
        <f t="shared" si="176"/>
        <v>0</v>
      </c>
      <c r="BX112" s="261">
        <f t="shared" si="176"/>
        <v>0</v>
      </c>
      <c r="BY112" s="261">
        <f t="shared" si="176"/>
        <v>0</v>
      </c>
      <c r="BZ112" s="261">
        <f>CA112+CB112+CC112</f>
        <v>0</v>
      </c>
      <c r="CA112" s="313">
        <v>0</v>
      </c>
      <c r="CB112" s="313">
        <v>0</v>
      </c>
      <c r="CC112" s="313">
        <v>0</v>
      </c>
      <c r="CD112" s="261">
        <f>CE112+CF112+CG112</f>
        <v>0</v>
      </c>
      <c r="CE112" s="313">
        <v>0</v>
      </c>
      <c r="CF112" s="313">
        <v>0</v>
      </c>
      <c r="CG112" s="313">
        <v>0</v>
      </c>
      <c r="CH112" s="261">
        <f>CI112+CJ112+CK112</f>
        <v>0</v>
      </c>
      <c r="CI112" s="313">
        <v>0</v>
      </c>
      <c r="CJ112" s="313">
        <v>0</v>
      </c>
      <c r="CK112" s="313">
        <v>0</v>
      </c>
      <c r="CL112" s="261">
        <f>$AW112-$AX112-BA112</f>
        <v>105.373</v>
      </c>
      <c r="CM112" s="261">
        <f t="shared" si="177"/>
        <v>0</v>
      </c>
      <c r="CN112" s="261">
        <f t="shared" si="177"/>
        <v>0</v>
      </c>
      <c r="CO112" s="261">
        <f t="shared" si="177"/>
        <v>0</v>
      </c>
      <c r="CP112" s="261">
        <f t="shared" si="177"/>
        <v>0</v>
      </c>
      <c r="CQ112" s="261">
        <f>CR112+CS112+CT112</f>
        <v>0</v>
      </c>
      <c r="CR112" s="313">
        <v>0</v>
      </c>
      <c r="CS112" s="313">
        <v>0</v>
      </c>
      <c r="CT112" s="313">
        <v>0</v>
      </c>
      <c r="CU112" s="261">
        <f>CV112+CW112+CX112</f>
        <v>0</v>
      </c>
      <c r="CV112" s="313">
        <v>0</v>
      </c>
      <c r="CW112" s="313">
        <v>0</v>
      </c>
      <c r="CX112" s="313">
        <v>0</v>
      </c>
      <c r="CY112" s="261">
        <f>CZ112+DA112+DB112</f>
        <v>0</v>
      </c>
      <c r="CZ112" s="313">
        <v>0</v>
      </c>
      <c r="DA112" s="313">
        <v>0</v>
      </c>
      <c r="DB112" s="313">
        <v>0</v>
      </c>
      <c r="DC112" s="261">
        <f>$AW112-$AX112-BB112</f>
        <v>105.373</v>
      </c>
      <c r="DD112" s="261">
        <f t="shared" si="178"/>
        <v>0</v>
      </c>
      <c r="DE112" s="261">
        <f t="shared" si="178"/>
        <v>0</v>
      </c>
      <c r="DF112" s="261">
        <f t="shared" si="178"/>
        <v>0</v>
      </c>
      <c r="DG112" s="261">
        <f t="shared" si="178"/>
        <v>0</v>
      </c>
      <c r="DH112" s="261">
        <f>DI112+DJ112+DK112</f>
        <v>0</v>
      </c>
      <c r="DI112" s="313">
        <v>0</v>
      </c>
      <c r="DJ112" s="313">
        <v>0</v>
      </c>
      <c r="DK112" s="313">
        <v>0</v>
      </c>
      <c r="DL112" s="261">
        <f>DM112+DN112+DO112</f>
        <v>0</v>
      </c>
      <c r="DM112" s="313">
        <v>0</v>
      </c>
      <c r="DN112" s="313">
        <v>0</v>
      </c>
      <c r="DO112" s="313">
        <v>0</v>
      </c>
      <c r="DP112" s="261">
        <f>DQ112+DR112+DS112</f>
        <v>0</v>
      </c>
      <c r="DQ112" s="313">
        <v>0</v>
      </c>
      <c r="DR112" s="313">
        <v>0</v>
      </c>
      <c r="DS112" s="313">
        <v>0</v>
      </c>
      <c r="DT112" s="261">
        <f>$AW112-$AX112-BC112</f>
        <v>105.373</v>
      </c>
      <c r="DU112" s="261">
        <f>BC112-AY112</f>
        <v>0</v>
      </c>
      <c r="DV112" s="313"/>
      <c r="DW112" s="313"/>
      <c r="DX112" s="314"/>
      <c r="DY112" s="313"/>
      <c r="DZ112" s="314"/>
      <c r="EA112" s="343" t="s">
        <v>151</v>
      </c>
      <c r="EB112" s="164">
        <v>0</v>
      </c>
      <c r="EC112" s="162" t="str">
        <f>AN112 &amp; EB112</f>
        <v>Прочие собственные средства0</v>
      </c>
      <c r="ED112" s="162" t="str">
        <f>AN112&amp;AO112</f>
        <v>Прочие собственные средстванет</v>
      </c>
      <c r="EE112" s="163"/>
      <c r="EF112" s="163"/>
      <c r="EG112" s="179"/>
      <c r="EH112" s="179"/>
      <c r="EI112" s="179"/>
      <c r="EJ112" s="179"/>
      <c r="EV112" s="163"/>
    </row>
    <row r="113" spans="3:152" ht="15" customHeight="1">
      <c r="C113" s="217"/>
      <c r="D113" s="385"/>
      <c r="E113" s="399"/>
      <c r="F113" s="399"/>
      <c r="G113" s="399"/>
      <c r="H113" s="399"/>
      <c r="I113" s="399"/>
      <c r="J113" s="399"/>
      <c r="K113" s="385"/>
      <c r="L113" s="337"/>
      <c r="M113" s="337"/>
      <c r="N113" s="385"/>
      <c r="O113" s="385"/>
      <c r="P113" s="387"/>
      <c r="Q113" s="387"/>
      <c r="R113" s="389"/>
      <c r="S113" s="391"/>
      <c r="T113" s="393"/>
      <c r="U113" s="395"/>
      <c r="V113" s="397"/>
      <c r="W113" s="383"/>
      <c r="X113" s="383"/>
      <c r="Y113" s="383"/>
      <c r="Z113" s="383"/>
      <c r="AA113" s="383"/>
      <c r="AB113" s="383"/>
      <c r="AC113" s="383"/>
      <c r="AD113" s="383"/>
      <c r="AE113" s="383"/>
      <c r="AF113" s="383"/>
      <c r="AG113" s="383"/>
      <c r="AH113" s="383"/>
      <c r="AI113" s="383"/>
      <c r="AJ113" s="383"/>
      <c r="AK113" s="383"/>
      <c r="AL113" s="333"/>
      <c r="AM113" s="200" t="s">
        <v>116</v>
      </c>
      <c r="AN113" s="311" t="s">
        <v>202</v>
      </c>
      <c r="AO113" s="312" t="s">
        <v>18</v>
      </c>
      <c r="AP113" s="312"/>
      <c r="AQ113" s="312"/>
      <c r="AR113" s="312"/>
      <c r="AS113" s="312"/>
      <c r="AT113" s="312"/>
      <c r="AU113" s="312"/>
      <c r="AV113" s="312"/>
      <c r="AW113" s="261">
        <v>0</v>
      </c>
      <c r="AX113" s="261">
        <v>0</v>
      </c>
      <c r="AY113" s="261">
        <v>0</v>
      </c>
      <c r="AZ113" s="261">
        <f>BE113</f>
        <v>0</v>
      </c>
      <c r="BA113" s="261">
        <f>BV113</f>
        <v>0</v>
      </c>
      <c r="BB113" s="261">
        <f>CM113</f>
        <v>0</v>
      </c>
      <c r="BC113" s="261">
        <f>DD113</f>
        <v>0</v>
      </c>
      <c r="BD113" s="261">
        <f>AW113-AX113-BC113</f>
        <v>0</v>
      </c>
      <c r="BE113" s="261">
        <f t="shared" si="175"/>
        <v>0</v>
      </c>
      <c r="BF113" s="261">
        <f t="shared" si="175"/>
        <v>0</v>
      </c>
      <c r="BG113" s="261">
        <f t="shared" si="175"/>
        <v>0</v>
      </c>
      <c r="BH113" s="261">
        <f t="shared" si="175"/>
        <v>0</v>
      </c>
      <c r="BI113" s="261">
        <f>BJ113+BK113+BL113</f>
        <v>0</v>
      </c>
      <c r="BJ113" s="313">
        <v>0</v>
      </c>
      <c r="BK113" s="313">
        <v>0</v>
      </c>
      <c r="BL113" s="313">
        <v>0</v>
      </c>
      <c r="BM113" s="261">
        <f>BN113+BO113+BP113</f>
        <v>0</v>
      </c>
      <c r="BN113" s="313">
        <v>0</v>
      </c>
      <c r="BO113" s="313">
        <v>0</v>
      </c>
      <c r="BP113" s="313">
        <v>0</v>
      </c>
      <c r="BQ113" s="261">
        <f>BR113+BS113+BT113</f>
        <v>0</v>
      </c>
      <c r="BR113" s="313">
        <v>0</v>
      </c>
      <c r="BS113" s="313">
        <v>0</v>
      </c>
      <c r="BT113" s="313">
        <v>0</v>
      </c>
      <c r="BU113" s="261">
        <f>$AW113-$AX113-AZ113</f>
        <v>0</v>
      </c>
      <c r="BV113" s="261">
        <f t="shared" si="176"/>
        <v>0</v>
      </c>
      <c r="BW113" s="261">
        <f t="shared" si="176"/>
        <v>0</v>
      </c>
      <c r="BX113" s="261">
        <f t="shared" si="176"/>
        <v>0</v>
      </c>
      <c r="BY113" s="261">
        <f t="shared" si="176"/>
        <v>0</v>
      </c>
      <c r="BZ113" s="261">
        <f>CA113+CB113+CC113</f>
        <v>0</v>
      </c>
      <c r="CA113" s="313">
        <v>0</v>
      </c>
      <c r="CB113" s="313">
        <v>0</v>
      </c>
      <c r="CC113" s="313">
        <v>0</v>
      </c>
      <c r="CD113" s="261">
        <f>CE113+CF113+CG113</f>
        <v>0</v>
      </c>
      <c r="CE113" s="313">
        <v>0</v>
      </c>
      <c r="CF113" s="313">
        <v>0</v>
      </c>
      <c r="CG113" s="313">
        <v>0</v>
      </c>
      <c r="CH113" s="261">
        <f>CI113+CJ113+CK113</f>
        <v>0</v>
      </c>
      <c r="CI113" s="313">
        <v>0</v>
      </c>
      <c r="CJ113" s="313">
        <v>0</v>
      </c>
      <c r="CK113" s="313">
        <v>0</v>
      </c>
      <c r="CL113" s="261">
        <f>$AW113-$AX113-BA113</f>
        <v>0</v>
      </c>
      <c r="CM113" s="261">
        <f t="shared" si="177"/>
        <v>0</v>
      </c>
      <c r="CN113" s="261">
        <f t="shared" si="177"/>
        <v>0</v>
      </c>
      <c r="CO113" s="261">
        <f t="shared" si="177"/>
        <v>0</v>
      </c>
      <c r="CP113" s="261">
        <f t="shared" si="177"/>
        <v>0</v>
      </c>
      <c r="CQ113" s="261">
        <f>CR113+CS113+CT113</f>
        <v>0</v>
      </c>
      <c r="CR113" s="313">
        <v>0</v>
      </c>
      <c r="CS113" s="313">
        <v>0</v>
      </c>
      <c r="CT113" s="313">
        <v>0</v>
      </c>
      <c r="CU113" s="261">
        <f>CV113+CW113+CX113</f>
        <v>0</v>
      </c>
      <c r="CV113" s="313">
        <v>0</v>
      </c>
      <c r="CW113" s="313">
        <v>0</v>
      </c>
      <c r="CX113" s="313">
        <v>0</v>
      </c>
      <c r="CY113" s="261">
        <f>CZ113+DA113+DB113</f>
        <v>0</v>
      </c>
      <c r="CZ113" s="313">
        <v>0</v>
      </c>
      <c r="DA113" s="313">
        <v>0</v>
      </c>
      <c r="DB113" s="313">
        <v>0</v>
      </c>
      <c r="DC113" s="261">
        <f>$AW113-$AX113-BB113</f>
        <v>0</v>
      </c>
      <c r="DD113" s="261">
        <f t="shared" si="178"/>
        <v>0</v>
      </c>
      <c r="DE113" s="261">
        <f t="shared" si="178"/>
        <v>0</v>
      </c>
      <c r="DF113" s="261">
        <f t="shared" si="178"/>
        <v>0</v>
      </c>
      <c r="DG113" s="261">
        <f t="shared" si="178"/>
        <v>0</v>
      </c>
      <c r="DH113" s="261">
        <f>DI113+DJ113+DK113</f>
        <v>0</v>
      </c>
      <c r="DI113" s="313">
        <v>0</v>
      </c>
      <c r="DJ113" s="313">
        <v>0</v>
      </c>
      <c r="DK113" s="313">
        <v>0</v>
      </c>
      <c r="DL113" s="261">
        <f>DM113+DN113+DO113</f>
        <v>0</v>
      </c>
      <c r="DM113" s="313">
        <v>0</v>
      </c>
      <c r="DN113" s="313">
        <v>0</v>
      </c>
      <c r="DO113" s="313">
        <v>0</v>
      </c>
      <c r="DP113" s="261">
        <f>DQ113+DR113+DS113</f>
        <v>0</v>
      </c>
      <c r="DQ113" s="313">
        <v>0</v>
      </c>
      <c r="DR113" s="313">
        <v>0</v>
      </c>
      <c r="DS113" s="313">
        <v>0</v>
      </c>
      <c r="DT113" s="261">
        <f>$AW113-$AX113-BC113</f>
        <v>0</v>
      </c>
      <c r="DU113" s="261">
        <f>BC113-AY113</f>
        <v>0</v>
      </c>
      <c r="DV113" s="313"/>
      <c r="DW113" s="313"/>
      <c r="DX113" s="314"/>
      <c r="DY113" s="313"/>
      <c r="DZ113" s="314"/>
      <c r="EA113" s="343" t="s">
        <v>151</v>
      </c>
      <c r="EB113" s="164">
        <v>0</v>
      </c>
      <c r="EC113" s="162" t="str">
        <f>AN113 &amp; EB113</f>
        <v>Кредиты0</v>
      </c>
      <c r="ED113" s="162" t="str">
        <f>AN113&amp;AO113</f>
        <v>Кредитынет</v>
      </c>
      <c r="EE113" s="163"/>
      <c r="EF113" s="163"/>
      <c r="EG113" s="179"/>
      <c r="EH113" s="179"/>
      <c r="EI113" s="179"/>
      <c r="EJ113" s="179"/>
      <c r="EV113" s="163"/>
    </row>
    <row r="114" spans="3:152" ht="15" customHeight="1" thickBot="1">
      <c r="C114" s="217"/>
      <c r="D114" s="385"/>
      <c r="E114" s="399"/>
      <c r="F114" s="399"/>
      <c r="G114" s="399"/>
      <c r="H114" s="399"/>
      <c r="I114" s="399"/>
      <c r="J114" s="399"/>
      <c r="K114" s="385"/>
      <c r="L114" s="337"/>
      <c r="M114" s="337"/>
      <c r="N114" s="385"/>
      <c r="O114" s="385"/>
      <c r="P114" s="387"/>
      <c r="Q114" s="387"/>
      <c r="R114" s="389"/>
      <c r="S114" s="391"/>
      <c r="T114" s="393"/>
      <c r="U114" s="395"/>
      <c r="V114" s="397"/>
      <c r="W114" s="383"/>
      <c r="X114" s="383"/>
      <c r="Y114" s="383"/>
      <c r="Z114" s="383"/>
      <c r="AA114" s="383"/>
      <c r="AB114" s="383"/>
      <c r="AC114" s="383"/>
      <c r="AD114" s="383"/>
      <c r="AE114" s="383"/>
      <c r="AF114" s="383"/>
      <c r="AG114" s="383"/>
      <c r="AH114" s="383"/>
      <c r="AI114" s="383"/>
      <c r="AJ114" s="383"/>
      <c r="AK114" s="383"/>
      <c r="AL114" s="333"/>
      <c r="AM114" s="200" t="s">
        <v>117</v>
      </c>
      <c r="AN114" s="311" t="s">
        <v>206</v>
      </c>
      <c r="AO114" s="312" t="s">
        <v>18</v>
      </c>
      <c r="AP114" s="312"/>
      <c r="AQ114" s="312"/>
      <c r="AR114" s="312"/>
      <c r="AS114" s="312"/>
      <c r="AT114" s="312"/>
      <c r="AU114" s="312"/>
      <c r="AV114" s="312"/>
      <c r="AW114" s="261">
        <v>0</v>
      </c>
      <c r="AX114" s="261">
        <v>0</v>
      </c>
      <c r="AY114" s="261">
        <v>0</v>
      </c>
      <c r="AZ114" s="261">
        <f>BE114</f>
        <v>0</v>
      </c>
      <c r="BA114" s="261">
        <f>BV114</f>
        <v>0</v>
      </c>
      <c r="BB114" s="261">
        <f>CM114</f>
        <v>0</v>
      </c>
      <c r="BC114" s="261">
        <f>DD114</f>
        <v>0</v>
      </c>
      <c r="BD114" s="261">
        <f>AW114-AX114-BC114</f>
        <v>0</v>
      </c>
      <c r="BE114" s="261">
        <f t="shared" si="175"/>
        <v>0</v>
      </c>
      <c r="BF114" s="261">
        <f t="shared" si="175"/>
        <v>0</v>
      </c>
      <c r="BG114" s="261">
        <f t="shared" si="175"/>
        <v>0</v>
      </c>
      <c r="BH114" s="261">
        <f t="shared" si="175"/>
        <v>0</v>
      </c>
      <c r="BI114" s="261">
        <f>BJ114+BK114+BL114</f>
        <v>0</v>
      </c>
      <c r="BJ114" s="313">
        <v>0</v>
      </c>
      <c r="BK114" s="313">
        <v>0</v>
      </c>
      <c r="BL114" s="313">
        <v>0</v>
      </c>
      <c r="BM114" s="261">
        <f>BN114+BO114+BP114</f>
        <v>0</v>
      </c>
      <c r="BN114" s="313">
        <v>0</v>
      </c>
      <c r="BO114" s="313">
        <v>0</v>
      </c>
      <c r="BP114" s="313">
        <v>0</v>
      </c>
      <c r="BQ114" s="261">
        <f>BR114+BS114+BT114</f>
        <v>0</v>
      </c>
      <c r="BR114" s="313">
        <v>0</v>
      </c>
      <c r="BS114" s="313">
        <v>0</v>
      </c>
      <c r="BT114" s="313">
        <v>0</v>
      </c>
      <c r="BU114" s="261">
        <f>$AW114-$AX114-AZ114</f>
        <v>0</v>
      </c>
      <c r="BV114" s="261">
        <f t="shared" si="176"/>
        <v>0</v>
      </c>
      <c r="BW114" s="261">
        <f t="shared" si="176"/>
        <v>0</v>
      </c>
      <c r="BX114" s="261">
        <f t="shared" si="176"/>
        <v>0</v>
      </c>
      <c r="BY114" s="261">
        <f t="shared" si="176"/>
        <v>0</v>
      </c>
      <c r="BZ114" s="261">
        <f>CA114+CB114+CC114</f>
        <v>0</v>
      </c>
      <c r="CA114" s="313">
        <v>0</v>
      </c>
      <c r="CB114" s="313">
        <v>0</v>
      </c>
      <c r="CC114" s="313">
        <v>0</v>
      </c>
      <c r="CD114" s="261">
        <f>CE114+CF114+CG114</f>
        <v>0</v>
      </c>
      <c r="CE114" s="313">
        <v>0</v>
      </c>
      <c r="CF114" s="313">
        <v>0</v>
      </c>
      <c r="CG114" s="313">
        <v>0</v>
      </c>
      <c r="CH114" s="261">
        <f>CI114+CJ114+CK114</f>
        <v>0</v>
      </c>
      <c r="CI114" s="313">
        <v>0</v>
      </c>
      <c r="CJ114" s="313">
        <v>0</v>
      </c>
      <c r="CK114" s="313">
        <v>0</v>
      </c>
      <c r="CL114" s="261">
        <f>$AW114-$AX114-BA114</f>
        <v>0</v>
      </c>
      <c r="CM114" s="261">
        <f t="shared" si="177"/>
        <v>0</v>
      </c>
      <c r="CN114" s="261">
        <f t="shared" si="177"/>
        <v>0</v>
      </c>
      <c r="CO114" s="261">
        <f t="shared" si="177"/>
        <v>0</v>
      </c>
      <c r="CP114" s="261">
        <f t="shared" si="177"/>
        <v>0</v>
      </c>
      <c r="CQ114" s="261">
        <f>CR114+CS114+CT114</f>
        <v>0</v>
      </c>
      <c r="CR114" s="313">
        <v>0</v>
      </c>
      <c r="CS114" s="313">
        <v>0</v>
      </c>
      <c r="CT114" s="313">
        <v>0</v>
      </c>
      <c r="CU114" s="261">
        <f>CV114+CW114+CX114</f>
        <v>0</v>
      </c>
      <c r="CV114" s="313">
        <v>0</v>
      </c>
      <c r="CW114" s="313">
        <v>0</v>
      </c>
      <c r="CX114" s="313">
        <v>0</v>
      </c>
      <c r="CY114" s="261">
        <f>CZ114+DA114+DB114</f>
        <v>0</v>
      </c>
      <c r="CZ114" s="313">
        <v>0</v>
      </c>
      <c r="DA114" s="313">
        <v>0</v>
      </c>
      <c r="DB114" s="313">
        <v>0</v>
      </c>
      <c r="DC114" s="261">
        <f>$AW114-$AX114-BB114</f>
        <v>0</v>
      </c>
      <c r="DD114" s="261">
        <f t="shared" si="178"/>
        <v>0</v>
      </c>
      <c r="DE114" s="261">
        <f t="shared" si="178"/>
        <v>0</v>
      </c>
      <c r="DF114" s="261">
        <f t="shared" si="178"/>
        <v>0</v>
      </c>
      <c r="DG114" s="261">
        <f t="shared" si="178"/>
        <v>0</v>
      </c>
      <c r="DH114" s="261">
        <f>DI114+DJ114+DK114</f>
        <v>0</v>
      </c>
      <c r="DI114" s="313">
        <v>0</v>
      </c>
      <c r="DJ114" s="313">
        <v>0</v>
      </c>
      <c r="DK114" s="313">
        <v>0</v>
      </c>
      <c r="DL114" s="261">
        <f>DM114+DN114+DO114</f>
        <v>0</v>
      </c>
      <c r="DM114" s="313">
        <v>0</v>
      </c>
      <c r="DN114" s="313">
        <v>0</v>
      </c>
      <c r="DO114" s="313">
        <v>0</v>
      </c>
      <c r="DP114" s="261">
        <f>DQ114+DR114+DS114</f>
        <v>0</v>
      </c>
      <c r="DQ114" s="313">
        <v>0</v>
      </c>
      <c r="DR114" s="313">
        <v>0</v>
      </c>
      <c r="DS114" s="313">
        <v>0</v>
      </c>
      <c r="DT114" s="261">
        <f>$AW114-$AX114-BC114</f>
        <v>0</v>
      </c>
      <c r="DU114" s="261">
        <f>BC114-AY114</f>
        <v>0</v>
      </c>
      <c r="DV114" s="313"/>
      <c r="DW114" s="313"/>
      <c r="DX114" s="314"/>
      <c r="DY114" s="313"/>
      <c r="DZ114" s="314"/>
      <c r="EA114" s="343" t="s">
        <v>151</v>
      </c>
      <c r="EB114" s="164">
        <v>0</v>
      </c>
      <c r="EC114" s="162" t="str">
        <f>AN114 &amp; EB114</f>
        <v>Прочие привлеченные средства0</v>
      </c>
      <c r="ED114" s="162" t="str">
        <f>AN114&amp;AO114</f>
        <v>Прочие привлеченные средстванет</v>
      </c>
      <c r="EE114" s="163"/>
      <c r="EF114" s="163"/>
      <c r="EG114" s="179"/>
      <c r="EH114" s="179"/>
      <c r="EI114" s="179"/>
      <c r="EJ114" s="179"/>
      <c r="EV114" s="163"/>
    </row>
    <row r="115" spans="3:152" ht="11.25" customHeight="1">
      <c r="C115" s="217"/>
      <c r="D115" s="384">
        <v>16</v>
      </c>
      <c r="E115" s="398" t="s">
        <v>780</v>
      </c>
      <c r="F115" s="398" t="s">
        <v>781</v>
      </c>
      <c r="G115" s="398" t="s">
        <v>159</v>
      </c>
      <c r="H115" s="398" t="s">
        <v>799</v>
      </c>
      <c r="I115" s="398" t="s">
        <v>783</v>
      </c>
      <c r="J115" s="398" t="s">
        <v>783</v>
      </c>
      <c r="K115" s="384" t="s">
        <v>784</v>
      </c>
      <c r="L115" s="336"/>
      <c r="M115" s="336"/>
      <c r="N115" s="384">
        <v>2</v>
      </c>
      <c r="O115" s="384">
        <v>2021</v>
      </c>
      <c r="P115" s="386" t="s">
        <v>189</v>
      </c>
      <c r="Q115" s="386" t="s">
        <v>5</v>
      </c>
      <c r="R115" s="388">
        <v>5</v>
      </c>
      <c r="S115" s="390">
        <v>100</v>
      </c>
      <c r="T115" s="392" t="s">
        <v>1147</v>
      </c>
      <c r="U115" s="305"/>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306"/>
      <c r="AQ115" s="306"/>
      <c r="AR115" s="306"/>
      <c r="AS115" s="306"/>
      <c r="AT115" s="306"/>
      <c r="AU115" s="306"/>
      <c r="AV115" s="306"/>
      <c r="AW115" s="306"/>
      <c r="AX115" s="306"/>
      <c r="AY115" s="306"/>
      <c r="AZ115" s="306"/>
      <c r="BA115" s="306"/>
      <c r="BB115" s="306"/>
      <c r="BC115" s="306"/>
      <c r="BD115" s="306"/>
      <c r="BE115" s="306"/>
      <c r="BF115" s="306"/>
      <c r="BG115" s="306"/>
      <c r="BH115" s="306"/>
      <c r="BI115" s="306"/>
      <c r="BJ115" s="306"/>
      <c r="BK115" s="306"/>
      <c r="BL115" s="306"/>
      <c r="BM115" s="306"/>
      <c r="BN115" s="306"/>
      <c r="BO115" s="306"/>
      <c r="BP115" s="306"/>
      <c r="BQ115" s="306"/>
      <c r="BR115" s="306"/>
      <c r="BS115" s="306"/>
      <c r="BT115" s="306"/>
      <c r="BU115" s="306"/>
      <c r="BV115" s="306"/>
      <c r="BW115" s="306"/>
      <c r="BX115" s="306"/>
      <c r="BY115" s="306"/>
      <c r="BZ115" s="306"/>
      <c r="CA115" s="306"/>
      <c r="CB115" s="306"/>
      <c r="CC115" s="306"/>
      <c r="CD115" s="306"/>
      <c r="CE115" s="306"/>
      <c r="CF115" s="306"/>
      <c r="CG115" s="306"/>
      <c r="CH115" s="306"/>
      <c r="CI115" s="306"/>
      <c r="CJ115" s="306"/>
      <c r="CK115" s="306"/>
      <c r="CL115" s="306"/>
      <c r="CM115" s="306"/>
      <c r="CN115" s="306"/>
      <c r="CO115" s="306"/>
      <c r="CP115" s="306"/>
      <c r="CQ115" s="306"/>
      <c r="CR115" s="306"/>
      <c r="CS115" s="306"/>
      <c r="CT115" s="306"/>
      <c r="CU115" s="306"/>
      <c r="CV115" s="306"/>
      <c r="CW115" s="306"/>
      <c r="CX115" s="306"/>
      <c r="CY115" s="306"/>
      <c r="CZ115" s="306"/>
      <c r="DA115" s="306"/>
      <c r="DB115" s="306"/>
      <c r="DC115" s="306"/>
      <c r="DD115" s="306"/>
      <c r="DE115" s="306"/>
      <c r="DF115" s="306"/>
      <c r="DG115" s="306"/>
      <c r="DH115" s="306"/>
      <c r="DI115" s="306"/>
      <c r="DJ115" s="306"/>
      <c r="DK115" s="306"/>
      <c r="DL115" s="306"/>
      <c r="DM115" s="306"/>
      <c r="DN115" s="306"/>
      <c r="DO115" s="306"/>
      <c r="DP115" s="306"/>
      <c r="DQ115" s="306"/>
      <c r="DR115" s="306"/>
      <c r="DS115" s="306"/>
      <c r="DT115" s="306"/>
      <c r="DU115" s="306"/>
      <c r="DV115" s="306"/>
      <c r="DW115" s="306"/>
      <c r="DX115" s="306"/>
      <c r="DY115" s="306"/>
      <c r="DZ115" s="306"/>
      <c r="EA115" s="306"/>
      <c r="EB115" s="164"/>
      <c r="EC115" s="163"/>
      <c r="ED115" s="163"/>
      <c r="EE115" s="163"/>
      <c r="EF115" s="163"/>
      <c r="EG115" s="163"/>
      <c r="EH115" s="163"/>
      <c r="EI115" s="163"/>
    </row>
    <row r="116" spans="3:152" ht="11.25" customHeight="1">
      <c r="C116" s="217"/>
      <c r="D116" s="385"/>
      <c r="E116" s="399"/>
      <c r="F116" s="399"/>
      <c r="G116" s="399"/>
      <c r="H116" s="399"/>
      <c r="I116" s="399"/>
      <c r="J116" s="399"/>
      <c r="K116" s="385"/>
      <c r="L116" s="337"/>
      <c r="M116" s="337"/>
      <c r="N116" s="385"/>
      <c r="O116" s="385"/>
      <c r="P116" s="387"/>
      <c r="Q116" s="387"/>
      <c r="R116" s="389"/>
      <c r="S116" s="391"/>
      <c r="T116" s="393"/>
      <c r="U116" s="394"/>
      <c r="V116" s="396">
        <v>1</v>
      </c>
      <c r="W116" s="382" t="s">
        <v>821</v>
      </c>
      <c r="X116" s="382"/>
      <c r="Y116" s="382"/>
      <c r="Z116" s="382"/>
      <c r="AA116" s="382"/>
      <c r="AB116" s="382"/>
      <c r="AC116" s="382"/>
      <c r="AD116" s="382"/>
      <c r="AE116" s="382"/>
      <c r="AF116" s="382"/>
      <c r="AG116" s="382"/>
      <c r="AH116" s="382"/>
      <c r="AI116" s="382"/>
      <c r="AJ116" s="382"/>
      <c r="AK116" s="382"/>
      <c r="AL116" s="307"/>
      <c r="AM116" s="308"/>
      <c r="AN116" s="309"/>
      <c r="AO116" s="309"/>
      <c r="AP116" s="309"/>
      <c r="AQ116" s="309"/>
      <c r="AR116" s="309"/>
      <c r="AS116" s="309"/>
      <c r="AT116" s="309"/>
      <c r="AU116" s="309"/>
      <c r="AV116" s="309"/>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164"/>
      <c r="EC116" s="179"/>
      <c r="ED116" s="179"/>
      <c r="EE116" s="179"/>
      <c r="EF116" s="163"/>
      <c r="EG116" s="179"/>
      <c r="EH116" s="179"/>
      <c r="EI116" s="179"/>
      <c r="EJ116" s="179"/>
      <c r="EK116" s="179"/>
    </row>
    <row r="117" spans="3:152" ht="15" customHeight="1">
      <c r="C117" s="217"/>
      <c r="D117" s="385"/>
      <c r="E117" s="399"/>
      <c r="F117" s="399"/>
      <c r="G117" s="399"/>
      <c r="H117" s="399"/>
      <c r="I117" s="399"/>
      <c r="J117" s="399"/>
      <c r="K117" s="385"/>
      <c r="L117" s="337"/>
      <c r="M117" s="337"/>
      <c r="N117" s="385"/>
      <c r="O117" s="385"/>
      <c r="P117" s="387"/>
      <c r="Q117" s="387"/>
      <c r="R117" s="389"/>
      <c r="S117" s="391"/>
      <c r="T117" s="393"/>
      <c r="U117" s="395"/>
      <c r="V117" s="397"/>
      <c r="W117" s="383"/>
      <c r="X117" s="383"/>
      <c r="Y117" s="383"/>
      <c r="Z117" s="383"/>
      <c r="AA117" s="383"/>
      <c r="AB117" s="383"/>
      <c r="AC117" s="383"/>
      <c r="AD117" s="383"/>
      <c r="AE117" s="383"/>
      <c r="AF117" s="383"/>
      <c r="AG117" s="383"/>
      <c r="AH117" s="383"/>
      <c r="AI117" s="383"/>
      <c r="AJ117" s="383"/>
      <c r="AK117" s="383"/>
      <c r="AL117" s="333"/>
      <c r="AM117" s="200" t="s">
        <v>240</v>
      </c>
      <c r="AN117" s="311" t="s">
        <v>216</v>
      </c>
      <c r="AO117" s="312" t="s">
        <v>18</v>
      </c>
      <c r="AP117" s="312"/>
      <c r="AQ117" s="312"/>
      <c r="AR117" s="312"/>
      <c r="AS117" s="312"/>
      <c r="AT117" s="312"/>
      <c r="AU117" s="312"/>
      <c r="AV117" s="312"/>
      <c r="AW117" s="261">
        <v>45762.918733333303</v>
      </c>
      <c r="AX117" s="261">
        <v>2945.99575</v>
      </c>
      <c r="AY117" s="261">
        <v>39933.893333333297</v>
      </c>
      <c r="AZ117" s="261">
        <f>BE117</f>
        <v>0</v>
      </c>
      <c r="BA117" s="261">
        <f>BV117</f>
        <v>8.1958500000000001</v>
      </c>
      <c r="BB117" s="261">
        <f>CM117</f>
        <v>8.1958500000000001</v>
      </c>
      <c r="BC117" s="261">
        <f>DD117</f>
        <v>41158.533380000001</v>
      </c>
      <c r="BD117" s="261">
        <f>AW117-AX117-BC117</f>
        <v>1658.3896033333003</v>
      </c>
      <c r="BE117" s="261">
        <f t="shared" ref="BE117:BH120" si="179">BQ117</f>
        <v>0</v>
      </c>
      <c r="BF117" s="261">
        <f t="shared" si="179"/>
        <v>0</v>
      </c>
      <c r="BG117" s="261">
        <f t="shared" si="179"/>
        <v>0</v>
      </c>
      <c r="BH117" s="261">
        <f t="shared" si="179"/>
        <v>0</v>
      </c>
      <c r="BI117" s="261">
        <f>BJ117+BK117+BL117</f>
        <v>0</v>
      </c>
      <c r="BJ117" s="313">
        <v>0</v>
      </c>
      <c r="BK117" s="313">
        <v>0</v>
      </c>
      <c r="BL117" s="313">
        <v>0</v>
      </c>
      <c r="BM117" s="261">
        <f>BN117+BO117+BP117</f>
        <v>0</v>
      </c>
      <c r="BN117" s="313">
        <v>0</v>
      </c>
      <c r="BO117" s="313">
        <v>0</v>
      </c>
      <c r="BP117" s="313">
        <v>0</v>
      </c>
      <c r="BQ117" s="261">
        <f>BR117+BS117+BT117</f>
        <v>0</v>
      </c>
      <c r="BR117" s="313">
        <v>0</v>
      </c>
      <c r="BS117" s="313">
        <v>0</v>
      </c>
      <c r="BT117" s="313">
        <v>0</v>
      </c>
      <c r="BU117" s="261">
        <f>$AW117-$AX117-AZ117</f>
        <v>42816.922983333301</v>
      </c>
      <c r="BV117" s="261">
        <f t="shared" ref="BV117:BY120" si="180">CH117</f>
        <v>8.1958500000000001</v>
      </c>
      <c r="BW117" s="261">
        <f t="shared" si="180"/>
        <v>8.1958500000000001</v>
      </c>
      <c r="BX117" s="261">
        <f t="shared" si="180"/>
        <v>0</v>
      </c>
      <c r="BY117" s="261">
        <f t="shared" si="180"/>
        <v>0</v>
      </c>
      <c r="BZ117" s="261">
        <f>CA117+CB117+CC117</f>
        <v>0</v>
      </c>
      <c r="CA117" s="313">
        <v>0</v>
      </c>
      <c r="CB117" s="313">
        <v>0</v>
      </c>
      <c r="CC117" s="313">
        <v>0</v>
      </c>
      <c r="CD117" s="261">
        <f>CE117+CF117+CG117</f>
        <v>0</v>
      </c>
      <c r="CE117" s="313">
        <v>0</v>
      </c>
      <c r="CF117" s="313">
        <v>0</v>
      </c>
      <c r="CG117" s="313">
        <v>0</v>
      </c>
      <c r="CH117" s="261">
        <f>CI117+CJ117+CK117</f>
        <v>8.1958500000000001</v>
      </c>
      <c r="CI117" s="313">
        <v>8.1958500000000001</v>
      </c>
      <c r="CJ117" s="313">
        <v>0</v>
      </c>
      <c r="CK117" s="313">
        <v>0</v>
      </c>
      <c r="CL117" s="261">
        <f>$AW117-$AX117-BA117</f>
        <v>42808.727133333305</v>
      </c>
      <c r="CM117" s="261">
        <f t="shared" ref="CM117:CP120" si="181">CY117</f>
        <v>8.1958500000000001</v>
      </c>
      <c r="CN117" s="261">
        <f t="shared" si="181"/>
        <v>8.1958500000000001</v>
      </c>
      <c r="CO117" s="261">
        <f t="shared" si="181"/>
        <v>0</v>
      </c>
      <c r="CP117" s="261">
        <f t="shared" si="181"/>
        <v>0</v>
      </c>
      <c r="CQ117" s="261">
        <f>CR117+CS117+CT117</f>
        <v>8.1958500000000001</v>
      </c>
      <c r="CR117" s="313">
        <v>8.1958500000000001</v>
      </c>
      <c r="CS117" s="313">
        <v>0</v>
      </c>
      <c r="CT117" s="313">
        <v>0</v>
      </c>
      <c r="CU117" s="261">
        <f>CV117+CW117+CX117</f>
        <v>8.1958500000000001</v>
      </c>
      <c r="CV117" s="313">
        <v>8.1958500000000001</v>
      </c>
      <c r="CW117" s="313">
        <v>0</v>
      </c>
      <c r="CX117" s="313">
        <v>0</v>
      </c>
      <c r="CY117" s="261">
        <f>CZ117+DA117+DB117</f>
        <v>8.1958500000000001</v>
      </c>
      <c r="CZ117" s="313">
        <v>8.1958500000000001</v>
      </c>
      <c r="DA117" s="313">
        <v>0</v>
      </c>
      <c r="DB117" s="313">
        <v>0</v>
      </c>
      <c r="DC117" s="261">
        <f>$AW117-$AX117-BB117</f>
        <v>42808.727133333305</v>
      </c>
      <c r="DD117" s="261">
        <f t="shared" ref="DD117:DG120" si="182">DP117</f>
        <v>41158.533380000001</v>
      </c>
      <c r="DE117" s="261">
        <f t="shared" si="182"/>
        <v>41158.533380000001</v>
      </c>
      <c r="DF117" s="261">
        <f t="shared" si="182"/>
        <v>0</v>
      </c>
      <c r="DG117" s="261">
        <f t="shared" si="182"/>
        <v>0</v>
      </c>
      <c r="DH117" s="261">
        <f>DI117+DJ117+DK117</f>
        <v>8.1958500000000001</v>
      </c>
      <c r="DI117" s="313">
        <v>8.1958500000000001</v>
      </c>
      <c r="DJ117" s="313">
        <v>0</v>
      </c>
      <c r="DK117" s="313">
        <v>0</v>
      </c>
      <c r="DL117" s="261">
        <f>DM117+DN117+DO117</f>
        <v>8.1958500000000001</v>
      </c>
      <c r="DM117" s="313">
        <v>8.1958500000000001</v>
      </c>
      <c r="DN117" s="313">
        <v>0</v>
      </c>
      <c r="DO117" s="313">
        <v>0</v>
      </c>
      <c r="DP117" s="261">
        <f>DQ117+DR117+DS117</f>
        <v>41158.533380000001</v>
      </c>
      <c r="DQ117" s="313">
        <v>41158.533380000001</v>
      </c>
      <c r="DR117" s="313">
        <v>0</v>
      </c>
      <c r="DS117" s="313">
        <v>0</v>
      </c>
      <c r="DT117" s="261">
        <f>$AW117-$AX117-BC117</f>
        <v>1658.3896033333003</v>
      </c>
      <c r="DU117" s="261">
        <f>BC117-AY117</f>
        <v>1224.6400466667037</v>
      </c>
      <c r="DV117" s="313"/>
      <c r="DW117" s="313"/>
      <c r="DX117" s="345" t="s">
        <v>1150</v>
      </c>
      <c r="DY117" s="313">
        <f>DU117</f>
        <v>1224.6400466667037</v>
      </c>
      <c r="DZ117" s="346" t="s">
        <v>1152</v>
      </c>
      <c r="EA117" s="344" t="s">
        <v>1147</v>
      </c>
      <c r="EB117" s="164">
        <v>0</v>
      </c>
      <c r="EC117" s="162" t="str">
        <f>AN117 &amp; EB117</f>
        <v>Прибыль направляемая на инвестиции0</v>
      </c>
      <c r="ED117" s="162" t="str">
        <f>AN117&amp;AO117</f>
        <v>Прибыль направляемая на инвестициинет</v>
      </c>
      <c r="EE117" s="163"/>
      <c r="EF117" s="163"/>
      <c r="EG117" s="179"/>
      <c r="EH117" s="179"/>
      <c r="EI117" s="179"/>
      <c r="EJ117" s="179"/>
      <c r="EV117" s="163"/>
    </row>
    <row r="118" spans="3:152" ht="15" customHeight="1">
      <c r="C118" s="217"/>
      <c r="D118" s="385"/>
      <c r="E118" s="399"/>
      <c r="F118" s="399"/>
      <c r="G118" s="399"/>
      <c r="H118" s="399"/>
      <c r="I118" s="399"/>
      <c r="J118" s="399"/>
      <c r="K118" s="385"/>
      <c r="L118" s="337"/>
      <c r="M118" s="337"/>
      <c r="N118" s="385"/>
      <c r="O118" s="385"/>
      <c r="P118" s="387"/>
      <c r="Q118" s="387"/>
      <c r="R118" s="389"/>
      <c r="S118" s="391"/>
      <c r="T118" s="393"/>
      <c r="U118" s="395"/>
      <c r="V118" s="397"/>
      <c r="W118" s="383"/>
      <c r="X118" s="383"/>
      <c r="Y118" s="383"/>
      <c r="Z118" s="383"/>
      <c r="AA118" s="383"/>
      <c r="AB118" s="383"/>
      <c r="AC118" s="383"/>
      <c r="AD118" s="383"/>
      <c r="AE118" s="383"/>
      <c r="AF118" s="383"/>
      <c r="AG118" s="383"/>
      <c r="AH118" s="383"/>
      <c r="AI118" s="383"/>
      <c r="AJ118" s="383"/>
      <c r="AK118" s="383"/>
      <c r="AL118" s="333"/>
      <c r="AM118" s="200" t="s">
        <v>115</v>
      </c>
      <c r="AN118" s="311" t="s">
        <v>199</v>
      </c>
      <c r="AO118" s="312" t="s">
        <v>18</v>
      </c>
      <c r="AP118" s="312"/>
      <c r="AQ118" s="312"/>
      <c r="AR118" s="312"/>
      <c r="AS118" s="312"/>
      <c r="AT118" s="312"/>
      <c r="AU118" s="312"/>
      <c r="AV118" s="312"/>
      <c r="AW118" s="261">
        <v>583.80510000000004</v>
      </c>
      <c r="AX118" s="261">
        <v>0</v>
      </c>
      <c r="AY118" s="261">
        <v>0</v>
      </c>
      <c r="AZ118" s="261">
        <f>BE118</f>
        <v>0</v>
      </c>
      <c r="BA118" s="261">
        <f>BV118</f>
        <v>0</v>
      </c>
      <c r="BB118" s="261">
        <f>CM118</f>
        <v>0</v>
      </c>
      <c r="BC118" s="261">
        <f>DD118</f>
        <v>0</v>
      </c>
      <c r="BD118" s="261">
        <f>AW118-AX118-BC118</f>
        <v>583.80510000000004</v>
      </c>
      <c r="BE118" s="261">
        <f t="shared" si="179"/>
        <v>0</v>
      </c>
      <c r="BF118" s="261">
        <f t="shared" si="179"/>
        <v>0</v>
      </c>
      <c r="BG118" s="261">
        <f t="shared" si="179"/>
        <v>0</v>
      </c>
      <c r="BH118" s="261">
        <f t="shared" si="179"/>
        <v>0</v>
      </c>
      <c r="BI118" s="261">
        <f>BJ118+BK118+BL118</f>
        <v>0</v>
      </c>
      <c r="BJ118" s="313">
        <v>0</v>
      </c>
      <c r="BK118" s="313">
        <v>0</v>
      </c>
      <c r="BL118" s="313">
        <v>0</v>
      </c>
      <c r="BM118" s="261">
        <f>BN118+BO118+BP118</f>
        <v>0</v>
      </c>
      <c r="BN118" s="313">
        <v>0</v>
      </c>
      <c r="BO118" s="313">
        <v>0</v>
      </c>
      <c r="BP118" s="313">
        <v>0</v>
      </c>
      <c r="BQ118" s="261">
        <f>BR118+BS118+BT118</f>
        <v>0</v>
      </c>
      <c r="BR118" s="313">
        <v>0</v>
      </c>
      <c r="BS118" s="313">
        <v>0</v>
      </c>
      <c r="BT118" s="313">
        <v>0</v>
      </c>
      <c r="BU118" s="261">
        <f>$AW118-$AX118-AZ118</f>
        <v>583.80510000000004</v>
      </c>
      <c r="BV118" s="261">
        <f t="shared" si="180"/>
        <v>0</v>
      </c>
      <c r="BW118" s="261">
        <f t="shared" si="180"/>
        <v>0</v>
      </c>
      <c r="BX118" s="261">
        <f t="shared" si="180"/>
        <v>0</v>
      </c>
      <c r="BY118" s="261">
        <f t="shared" si="180"/>
        <v>0</v>
      </c>
      <c r="BZ118" s="261">
        <f>CA118+CB118+CC118</f>
        <v>0</v>
      </c>
      <c r="CA118" s="313">
        <v>0</v>
      </c>
      <c r="CB118" s="313">
        <v>0</v>
      </c>
      <c r="CC118" s="313">
        <v>0</v>
      </c>
      <c r="CD118" s="261">
        <f>CE118+CF118+CG118</f>
        <v>0</v>
      </c>
      <c r="CE118" s="313">
        <v>0</v>
      </c>
      <c r="CF118" s="313">
        <v>0</v>
      </c>
      <c r="CG118" s="313">
        <v>0</v>
      </c>
      <c r="CH118" s="261">
        <f>CI118+CJ118+CK118</f>
        <v>0</v>
      </c>
      <c r="CI118" s="313">
        <v>0</v>
      </c>
      <c r="CJ118" s="313">
        <v>0</v>
      </c>
      <c r="CK118" s="313">
        <v>0</v>
      </c>
      <c r="CL118" s="261">
        <f>$AW118-$AX118-BA118</f>
        <v>583.80510000000004</v>
      </c>
      <c r="CM118" s="261">
        <f t="shared" si="181"/>
        <v>0</v>
      </c>
      <c r="CN118" s="261">
        <f t="shared" si="181"/>
        <v>0</v>
      </c>
      <c r="CO118" s="261">
        <f t="shared" si="181"/>
        <v>0</v>
      </c>
      <c r="CP118" s="261">
        <f t="shared" si="181"/>
        <v>0</v>
      </c>
      <c r="CQ118" s="261">
        <f>CR118+CS118+CT118</f>
        <v>0</v>
      </c>
      <c r="CR118" s="313">
        <v>0</v>
      </c>
      <c r="CS118" s="313">
        <v>0</v>
      </c>
      <c r="CT118" s="313">
        <v>0</v>
      </c>
      <c r="CU118" s="261">
        <f>CV118+CW118+CX118</f>
        <v>0</v>
      </c>
      <c r="CV118" s="313">
        <v>0</v>
      </c>
      <c r="CW118" s="313">
        <v>0</v>
      </c>
      <c r="CX118" s="313">
        <v>0</v>
      </c>
      <c r="CY118" s="261">
        <f>CZ118+DA118+DB118</f>
        <v>0</v>
      </c>
      <c r="CZ118" s="313">
        <v>0</v>
      </c>
      <c r="DA118" s="313">
        <v>0</v>
      </c>
      <c r="DB118" s="313">
        <v>0</v>
      </c>
      <c r="DC118" s="261">
        <f>$AW118-$AX118-BB118</f>
        <v>583.80510000000004</v>
      </c>
      <c r="DD118" s="261">
        <f t="shared" si="182"/>
        <v>0</v>
      </c>
      <c r="DE118" s="261">
        <f t="shared" si="182"/>
        <v>0</v>
      </c>
      <c r="DF118" s="261">
        <f t="shared" si="182"/>
        <v>0</v>
      </c>
      <c r="DG118" s="261">
        <f t="shared" si="182"/>
        <v>0</v>
      </c>
      <c r="DH118" s="261">
        <f>DI118+DJ118+DK118</f>
        <v>0</v>
      </c>
      <c r="DI118" s="313">
        <v>0</v>
      </c>
      <c r="DJ118" s="313">
        <v>0</v>
      </c>
      <c r="DK118" s="313">
        <v>0</v>
      </c>
      <c r="DL118" s="261">
        <f>DM118+DN118+DO118</f>
        <v>0</v>
      </c>
      <c r="DM118" s="313">
        <v>0</v>
      </c>
      <c r="DN118" s="313">
        <v>0</v>
      </c>
      <c r="DO118" s="313">
        <v>0</v>
      </c>
      <c r="DP118" s="261">
        <f>DQ118+DR118+DS118</f>
        <v>0</v>
      </c>
      <c r="DQ118" s="313">
        <v>0</v>
      </c>
      <c r="DR118" s="313">
        <v>0</v>
      </c>
      <c r="DS118" s="313">
        <v>0</v>
      </c>
      <c r="DT118" s="261">
        <f>$AW118-$AX118-BC118</f>
        <v>583.80510000000004</v>
      </c>
      <c r="DU118" s="261">
        <f>BC118-AY118</f>
        <v>0</v>
      </c>
      <c r="DV118" s="313"/>
      <c r="DW118" s="313"/>
      <c r="DX118" s="314"/>
      <c r="DY118" s="313"/>
      <c r="DZ118" s="314"/>
      <c r="EA118" s="343" t="s">
        <v>151</v>
      </c>
      <c r="EB118" s="164">
        <v>0</v>
      </c>
      <c r="EC118" s="162" t="str">
        <f>AN118 &amp; EB118</f>
        <v>Прочие собственные средства0</v>
      </c>
      <c r="ED118" s="162" t="str">
        <f>AN118&amp;AO118</f>
        <v>Прочие собственные средстванет</v>
      </c>
      <c r="EE118" s="163"/>
      <c r="EF118" s="163"/>
      <c r="EG118" s="179"/>
      <c r="EH118" s="179"/>
      <c r="EI118" s="179"/>
      <c r="EJ118" s="179"/>
      <c r="EV118" s="163"/>
    </row>
    <row r="119" spans="3:152" ht="15" customHeight="1">
      <c r="C119" s="217"/>
      <c r="D119" s="385"/>
      <c r="E119" s="399"/>
      <c r="F119" s="399"/>
      <c r="G119" s="399"/>
      <c r="H119" s="399"/>
      <c r="I119" s="399"/>
      <c r="J119" s="399"/>
      <c r="K119" s="385"/>
      <c r="L119" s="337"/>
      <c r="M119" s="337"/>
      <c r="N119" s="385"/>
      <c r="O119" s="385"/>
      <c r="P119" s="387"/>
      <c r="Q119" s="387"/>
      <c r="R119" s="389"/>
      <c r="S119" s="391"/>
      <c r="T119" s="393"/>
      <c r="U119" s="395"/>
      <c r="V119" s="397"/>
      <c r="W119" s="383"/>
      <c r="X119" s="383"/>
      <c r="Y119" s="383"/>
      <c r="Z119" s="383"/>
      <c r="AA119" s="383"/>
      <c r="AB119" s="383"/>
      <c r="AC119" s="383"/>
      <c r="AD119" s="383"/>
      <c r="AE119" s="383"/>
      <c r="AF119" s="383"/>
      <c r="AG119" s="383"/>
      <c r="AH119" s="383"/>
      <c r="AI119" s="383"/>
      <c r="AJ119" s="383"/>
      <c r="AK119" s="383"/>
      <c r="AL119" s="333"/>
      <c r="AM119" s="200" t="s">
        <v>116</v>
      </c>
      <c r="AN119" s="311" t="s">
        <v>202</v>
      </c>
      <c r="AO119" s="312" t="s">
        <v>18</v>
      </c>
      <c r="AP119" s="312"/>
      <c r="AQ119" s="312"/>
      <c r="AR119" s="312"/>
      <c r="AS119" s="312"/>
      <c r="AT119" s="312"/>
      <c r="AU119" s="312"/>
      <c r="AV119" s="312"/>
      <c r="AW119" s="261">
        <v>0</v>
      </c>
      <c r="AX119" s="261">
        <v>0</v>
      </c>
      <c r="AY119" s="261">
        <v>0</v>
      </c>
      <c r="AZ119" s="261">
        <f>BE119</f>
        <v>0</v>
      </c>
      <c r="BA119" s="261">
        <f>BV119</f>
        <v>0</v>
      </c>
      <c r="BB119" s="261">
        <f>CM119</f>
        <v>0</v>
      </c>
      <c r="BC119" s="261">
        <f>DD119</f>
        <v>0</v>
      </c>
      <c r="BD119" s="261">
        <f>AW119-AX119-BC119</f>
        <v>0</v>
      </c>
      <c r="BE119" s="261">
        <f t="shared" si="179"/>
        <v>0</v>
      </c>
      <c r="BF119" s="261">
        <f t="shared" si="179"/>
        <v>0</v>
      </c>
      <c r="BG119" s="261">
        <f t="shared" si="179"/>
        <v>0</v>
      </c>
      <c r="BH119" s="261">
        <f t="shared" si="179"/>
        <v>0</v>
      </c>
      <c r="BI119" s="261">
        <f>BJ119+BK119+BL119</f>
        <v>0</v>
      </c>
      <c r="BJ119" s="313">
        <v>0</v>
      </c>
      <c r="BK119" s="313">
        <v>0</v>
      </c>
      <c r="BL119" s="313">
        <v>0</v>
      </c>
      <c r="BM119" s="261">
        <f>BN119+BO119+BP119</f>
        <v>0</v>
      </c>
      <c r="BN119" s="313">
        <v>0</v>
      </c>
      <c r="BO119" s="313">
        <v>0</v>
      </c>
      <c r="BP119" s="313">
        <v>0</v>
      </c>
      <c r="BQ119" s="261">
        <f>BR119+BS119+BT119</f>
        <v>0</v>
      </c>
      <c r="BR119" s="313">
        <v>0</v>
      </c>
      <c r="BS119" s="313">
        <v>0</v>
      </c>
      <c r="BT119" s="313">
        <v>0</v>
      </c>
      <c r="BU119" s="261">
        <f>$AW119-$AX119-AZ119</f>
        <v>0</v>
      </c>
      <c r="BV119" s="261">
        <f t="shared" si="180"/>
        <v>0</v>
      </c>
      <c r="BW119" s="261">
        <f t="shared" si="180"/>
        <v>0</v>
      </c>
      <c r="BX119" s="261">
        <f t="shared" si="180"/>
        <v>0</v>
      </c>
      <c r="BY119" s="261">
        <f t="shared" si="180"/>
        <v>0</v>
      </c>
      <c r="BZ119" s="261">
        <f>CA119+CB119+CC119</f>
        <v>0</v>
      </c>
      <c r="CA119" s="313">
        <v>0</v>
      </c>
      <c r="CB119" s="313">
        <v>0</v>
      </c>
      <c r="CC119" s="313">
        <v>0</v>
      </c>
      <c r="CD119" s="261">
        <f>CE119+CF119+CG119</f>
        <v>0</v>
      </c>
      <c r="CE119" s="313">
        <v>0</v>
      </c>
      <c r="CF119" s="313">
        <v>0</v>
      </c>
      <c r="CG119" s="313">
        <v>0</v>
      </c>
      <c r="CH119" s="261">
        <f>CI119+CJ119+CK119</f>
        <v>0</v>
      </c>
      <c r="CI119" s="313">
        <v>0</v>
      </c>
      <c r="CJ119" s="313">
        <v>0</v>
      </c>
      <c r="CK119" s="313">
        <v>0</v>
      </c>
      <c r="CL119" s="261">
        <f>$AW119-$AX119-BA119</f>
        <v>0</v>
      </c>
      <c r="CM119" s="261">
        <f t="shared" si="181"/>
        <v>0</v>
      </c>
      <c r="CN119" s="261">
        <f t="shared" si="181"/>
        <v>0</v>
      </c>
      <c r="CO119" s="261">
        <f t="shared" si="181"/>
        <v>0</v>
      </c>
      <c r="CP119" s="261">
        <f t="shared" si="181"/>
        <v>0</v>
      </c>
      <c r="CQ119" s="261">
        <f>CR119+CS119+CT119</f>
        <v>0</v>
      </c>
      <c r="CR119" s="313">
        <v>0</v>
      </c>
      <c r="CS119" s="313">
        <v>0</v>
      </c>
      <c r="CT119" s="313">
        <v>0</v>
      </c>
      <c r="CU119" s="261">
        <f>CV119+CW119+CX119</f>
        <v>0</v>
      </c>
      <c r="CV119" s="313">
        <v>0</v>
      </c>
      <c r="CW119" s="313">
        <v>0</v>
      </c>
      <c r="CX119" s="313">
        <v>0</v>
      </c>
      <c r="CY119" s="261">
        <f>CZ119+DA119+DB119</f>
        <v>0</v>
      </c>
      <c r="CZ119" s="313">
        <v>0</v>
      </c>
      <c r="DA119" s="313">
        <v>0</v>
      </c>
      <c r="DB119" s="313">
        <v>0</v>
      </c>
      <c r="DC119" s="261">
        <f>$AW119-$AX119-BB119</f>
        <v>0</v>
      </c>
      <c r="DD119" s="261">
        <f t="shared" si="182"/>
        <v>0</v>
      </c>
      <c r="DE119" s="261">
        <f t="shared" si="182"/>
        <v>0</v>
      </c>
      <c r="DF119" s="261">
        <f t="shared" si="182"/>
        <v>0</v>
      </c>
      <c r="DG119" s="261">
        <f t="shared" si="182"/>
        <v>0</v>
      </c>
      <c r="DH119" s="261">
        <f>DI119+DJ119+DK119</f>
        <v>0</v>
      </c>
      <c r="DI119" s="313">
        <v>0</v>
      </c>
      <c r="DJ119" s="313">
        <v>0</v>
      </c>
      <c r="DK119" s="313">
        <v>0</v>
      </c>
      <c r="DL119" s="261">
        <f>DM119+DN119+DO119</f>
        <v>0</v>
      </c>
      <c r="DM119" s="313">
        <v>0</v>
      </c>
      <c r="DN119" s="313">
        <v>0</v>
      </c>
      <c r="DO119" s="313">
        <v>0</v>
      </c>
      <c r="DP119" s="261">
        <f>DQ119+DR119+DS119</f>
        <v>0</v>
      </c>
      <c r="DQ119" s="313">
        <v>0</v>
      </c>
      <c r="DR119" s="313">
        <v>0</v>
      </c>
      <c r="DS119" s="313">
        <v>0</v>
      </c>
      <c r="DT119" s="261">
        <f>$AW119-$AX119-BC119</f>
        <v>0</v>
      </c>
      <c r="DU119" s="261">
        <f>BC119-AY119</f>
        <v>0</v>
      </c>
      <c r="DV119" s="313"/>
      <c r="DW119" s="313"/>
      <c r="DX119" s="314"/>
      <c r="DY119" s="313"/>
      <c r="DZ119" s="314"/>
      <c r="EA119" s="343" t="s">
        <v>151</v>
      </c>
      <c r="EB119" s="164">
        <v>0</v>
      </c>
      <c r="EC119" s="162" t="str">
        <f>AN119 &amp; EB119</f>
        <v>Кредиты0</v>
      </c>
      <c r="ED119" s="162" t="str">
        <f>AN119&amp;AO119</f>
        <v>Кредитынет</v>
      </c>
      <c r="EE119" s="163"/>
      <c r="EF119" s="163"/>
      <c r="EG119" s="179"/>
      <c r="EH119" s="179"/>
      <c r="EI119" s="179"/>
      <c r="EJ119" s="179"/>
      <c r="EV119" s="163"/>
    </row>
    <row r="120" spans="3:152" ht="15" customHeight="1" thickBot="1">
      <c r="C120" s="217"/>
      <c r="D120" s="385"/>
      <c r="E120" s="399"/>
      <c r="F120" s="399"/>
      <c r="G120" s="399"/>
      <c r="H120" s="399"/>
      <c r="I120" s="399"/>
      <c r="J120" s="399"/>
      <c r="K120" s="385"/>
      <c r="L120" s="337"/>
      <c r="M120" s="337"/>
      <c r="N120" s="385"/>
      <c r="O120" s="385"/>
      <c r="P120" s="387"/>
      <c r="Q120" s="387"/>
      <c r="R120" s="389"/>
      <c r="S120" s="391"/>
      <c r="T120" s="393"/>
      <c r="U120" s="395"/>
      <c r="V120" s="397"/>
      <c r="W120" s="383"/>
      <c r="X120" s="383"/>
      <c r="Y120" s="383"/>
      <c r="Z120" s="383"/>
      <c r="AA120" s="383"/>
      <c r="AB120" s="383"/>
      <c r="AC120" s="383"/>
      <c r="AD120" s="383"/>
      <c r="AE120" s="383"/>
      <c r="AF120" s="383"/>
      <c r="AG120" s="383"/>
      <c r="AH120" s="383"/>
      <c r="AI120" s="383"/>
      <c r="AJ120" s="383"/>
      <c r="AK120" s="383"/>
      <c r="AL120" s="333"/>
      <c r="AM120" s="200" t="s">
        <v>117</v>
      </c>
      <c r="AN120" s="311" t="s">
        <v>206</v>
      </c>
      <c r="AO120" s="312" t="s">
        <v>18</v>
      </c>
      <c r="AP120" s="312"/>
      <c r="AQ120" s="312"/>
      <c r="AR120" s="312"/>
      <c r="AS120" s="312"/>
      <c r="AT120" s="312"/>
      <c r="AU120" s="312"/>
      <c r="AV120" s="312"/>
      <c r="AW120" s="261">
        <v>0</v>
      </c>
      <c r="AX120" s="261">
        <v>0</v>
      </c>
      <c r="AY120" s="261">
        <v>0</v>
      </c>
      <c r="AZ120" s="261">
        <f>BE120</f>
        <v>0</v>
      </c>
      <c r="BA120" s="261">
        <f>BV120</f>
        <v>0</v>
      </c>
      <c r="BB120" s="261">
        <f>CM120</f>
        <v>0</v>
      </c>
      <c r="BC120" s="261">
        <f>DD120</f>
        <v>0</v>
      </c>
      <c r="BD120" s="261">
        <f>AW120-AX120-BC120</f>
        <v>0</v>
      </c>
      <c r="BE120" s="261">
        <f t="shared" si="179"/>
        <v>0</v>
      </c>
      <c r="BF120" s="261">
        <f t="shared" si="179"/>
        <v>0</v>
      </c>
      <c r="BG120" s="261">
        <f t="shared" si="179"/>
        <v>0</v>
      </c>
      <c r="BH120" s="261">
        <f t="shared" si="179"/>
        <v>0</v>
      </c>
      <c r="BI120" s="261">
        <f>BJ120+BK120+BL120</f>
        <v>0</v>
      </c>
      <c r="BJ120" s="313">
        <v>0</v>
      </c>
      <c r="BK120" s="313">
        <v>0</v>
      </c>
      <c r="BL120" s="313">
        <v>0</v>
      </c>
      <c r="BM120" s="261">
        <f>BN120+BO120+BP120</f>
        <v>0</v>
      </c>
      <c r="BN120" s="313">
        <v>0</v>
      </c>
      <c r="BO120" s="313">
        <v>0</v>
      </c>
      <c r="BP120" s="313">
        <v>0</v>
      </c>
      <c r="BQ120" s="261">
        <f>BR120+BS120+BT120</f>
        <v>0</v>
      </c>
      <c r="BR120" s="313">
        <v>0</v>
      </c>
      <c r="BS120" s="313">
        <v>0</v>
      </c>
      <c r="BT120" s="313">
        <v>0</v>
      </c>
      <c r="BU120" s="261">
        <f>$AW120-$AX120-AZ120</f>
        <v>0</v>
      </c>
      <c r="BV120" s="261">
        <f t="shared" si="180"/>
        <v>0</v>
      </c>
      <c r="BW120" s="261">
        <f t="shared" si="180"/>
        <v>0</v>
      </c>
      <c r="BX120" s="261">
        <f t="shared" si="180"/>
        <v>0</v>
      </c>
      <c r="BY120" s="261">
        <f t="shared" si="180"/>
        <v>0</v>
      </c>
      <c r="BZ120" s="261">
        <f>CA120+CB120+CC120</f>
        <v>0</v>
      </c>
      <c r="CA120" s="313">
        <v>0</v>
      </c>
      <c r="CB120" s="313">
        <v>0</v>
      </c>
      <c r="CC120" s="313">
        <v>0</v>
      </c>
      <c r="CD120" s="261">
        <f>CE120+CF120+CG120</f>
        <v>0</v>
      </c>
      <c r="CE120" s="313">
        <v>0</v>
      </c>
      <c r="CF120" s="313">
        <v>0</v>
      </c>
      <c r="CG120" s="313">
        <v>0</v>
      </c>
      <c r="CH120" s="261">
        <f>CI120+CJ120+CK120</f>
        <v>0</v>
      </c>
      <c r="CI120" s="313">
        <v>0</v>
      </c>
      <c r="CJ120" s="313">
        <v>0</v>
      </c>
      <c r="CK120" s="313">
        <v>0</v>
      </c>
      <c r="CL120" s="261">
        <f>$AW120-$AX120-BA120</f>
        <v>0</v>
      </c>
      <c r="CM120" s="261">
        <f t="shared" si="181"/>
        <v>0</v>
      </c>
      <c r="CN120" s="261">
        <f t="shared" si="181"/>
        <v>0</v>
      </c>
      <c r="CO120" s="261">
        <f t="shared" si="181"/>
        <v>0</v>
      </c>
      <c r="CP120" s="261">
        <f t="shared" si="181"/>
        <v>0</v>
      </c>
      <c r="CQ120" s="261">
        <f>CR120+CS120+CT120</f>
        <v>0</v>
      </c>
      <c r="CR120" s="313">
        <v>0</v>
      </c>
      <c r="CS120" s="313">
        <v>0</v>
      </c>
      <c r="CT120" s="313">
        <v>0</v>
      </c>
      <c r="CU120" s="261">
        <f>CV120+CW120+CX120</f>
        <v>0</v>
      </c>
      <c r="CV120" s="313">
        <v>0</v>
      </c>
      <c r="CW120" s="313">
        <v>0</v>
      </c>
      <c r="CX120" s="313">
        <v>0</v>
      </c>
      <c r="CY120" s="261">
        <f>CZ120+DA120+DB120</f>
        <v>0</v>
      </c>
      <c r="CZ120" s="313">
        <v>0</v>
      </c>
      <c r="DA120" s="313">
        <v>0</v>
      </c>
      <c r="DB120" s="313">
        <v>0</v>
      </c>
      <c r="DC120" s="261">
        <f>$AW120-$AX120-BB120</f>
        <v>0</v>
      </c>
      <c r="DD120" s="261">
        <f t="shared" si="182"/>
        <v>0</v>
      </c>
      <c r="DE120" s="261">
        <f t="shared" si="182"/>
        <v>0</v>
      </c>
      <c r="DF120" s="261">
        <f t="shared" si="182"/>
        <v>0</v>
      </c>
      <c r="DG120" s="261">
        <f t="shared" si="182"/>
        <v>0</v>
      </c>
      <c r="DH120" s="261">
        <f>DI120+DJ120+DK120</f>
        <v>0</v>
      </c>
      <c r="DI120" s="313">
        <v>0</v>
      </c>
      <c r="DJ120" s="313">
        <v>0</v>
      </c>
      <c r="DK120" s="313">
        <v>0</v>
      </c>
      <c r="DL120" s="261">
        <f>DM120+DN120+DO120</f>
        <v>0</v>
      </c>
      <c r="DM120" s="313">
        <v>0</v>
      </c>
      <c r="DN120" s="313">
        <v>0</v>
      </c>
      <c r="DO120" s="313">
        <v>0</v>
      </c>
      <c r="DP120" s="261">
        <f>DQ120+DR120+DS120</f>
        <v>0</v>
      </c>
      <c r="DQ120" s="313">
        <v>0</v>
      </c>
      <c r="DR120" s="313">
        <v>0</v>
      </c>
      <c r="DS120" s="313">
        <v>0</v>
      </c>
      <c r="DT120" s="261">
        <f>$AW120-$AX120-BC120</f>
        <v>0</v>
      </c>
      <c r="DU120" s="261">
        <f>BC120-AY120</f>
        <v>0</v>
      </c>
      <c r="DV120" s="313"/>
      <c r="DW120" s="313"/>
      <c r="DX120" s="314"/>
      <c r="DY120" s="313"/>
      <c r="DZ120" s="314"/>
      <c r="EA120" s="343" t="s">
        <v>151</v>
      </c>
      <c r="EB120" s="164">
        <v>0</v>
      </c>
      <c r="EC120" s="162" t="str">
        <f>AN120 &amp; EB120</f>
        <v>Прочие привлеченные средства0</v>
      </c>
      <c r="ED120" s="162" t="str">
        <f>AN120&amp;AO120</f>
        <v>Прочие привлеченные средстванет</v>
      </c>
      <c r="EE120" s="163"/>
      <c r="EF120" s="163"/>
      <c r="EG120" s="179"/>
      <c r="EH120" s="179"/>
      <c r="EI120" s="179"/>
      <c r="EJ120" s="179"/>
      <c r="EV120" s="163"/>
    </row>
    <row r="121" spans="3:152" ht="11.25" customHeight="1">
      <c r="C121" s="217"/>
      <c r="D121" s="384">
        <v>17</v>
      </c>
      <c r="E121" s="398" t="s">
        <v>780</v>
      </c>
      <c r="F121" s="398" t="s">
        <v>800</v>
      </c>
      <c r="G121" s="398" t="s">
        <v>159</v>
      </c>
      <c r="H121" s="398" t="s">
        <v>801</v>
      </c>
      <c r="I121" s="398" t="s">
        <v>783</v>
      </c>
      <c r="J121" s="398" t="s">
        <v>783</v>
      </c>
      <c r="K121" s="384" t="s">
        <v>784</v>
      </c>
      <c r="L121" s="336"/>
      <c r="M121" s="336"/>
      <c r="N121" s="384">
        <v>0</v>
      </c>
      <c r="O121" s="384">
        <v>2020</v>
      </c>
      <c r="P121" s="386" t="s">
        <v>189</v>
      </c>
      <c r="Q121" s="386" t="s">
        <v>3</v>
      </c>
      <c r="R121" s="388">
        <v>0</v>
      </c>
      <c r="S121" s="390">
        <v>100</v>
      </c>
      <c r="T121" s="400" t="s">
        <v>151</v>
      </c>
      <c r="U121" s="305"/>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306"/>
      <c r="BB121" s="306"/>
      <c r="BC121" s="306"/>
      <c r="BD121" s="306"/>
      <c r="BE121" s="306"/>
      <c r="BF121" s="306"/>
      <c r="BG121" s="306"/>
      <c r="BH121" s="306"/>
      <c r="BI121" s="306"/>
      <c r="BJ121" s="306"/>
      <c r="BK121" s="306"/>
      <c r="BL121" s="306"/>
      <c r="BM121" s="306"/>
      <c r="BN121" s="306"/>
      <c r="BO121" s="306"/>
      <c r="BP121" s="306"/>
      <c r="BQ121" s="306"/>
      <c r="BR121" s="306"/>
      <c r="BS121" s="306"/>
      <c r="BT121" s="306"/>
      <c r="BU121" s="306"/>
      <c r="BV121" s="306"/>
      <c r="BW121" s="306"/>
      <c r="BX121" s="306"/>
      <c r="BY121" s="306"/>
      <c r="BZ121" s="306"/>
      <c r="CA121" s="306"/>
      <c r="CB121" s="306"/>
      <c r="CC121" s="306"/>
      <c r="CD121" s="306"/>
      <c r="CE121" s="306"/>
      <c r="CF121" s="306"/>
      <c r="CG121" s="306"/>
      <c r="CH121" s="306"/>
      <c r="CI121" s="306"/>
      <c r="CJ121" s="306"/>
      <c r="CK121" s="306"/>
      <c r="CL121" s="306"/>
      <c r="CM121" s="306"/>
      <c r="CN121" s="306"/>
      <c r="CO121" s="306"/>
      <c r="CP121" s="306"/>
      <c r="CQ121" s="306"/>
      <c r="CR121" s="306"/>
      <c r="CS121" s="306"/>
      <c r="CT121" s="306"/>
      <c r="CU121" s="306"/>
      <c r="CV121" s="306"/>
      <c r="CW121" s="306"/>
      <c r="CX121" s="306"/>
      <c r="CY121" s="306"/>
      <c r="CZ121" s="306"/>
      <c r="DA121" s="306"/>
      <c r="DB121" s="306"/>
      <c r="DC121" s="306"/>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164"/>
      <c r="EC121" s="163"/>
      <c r="ED121" s="163"/>
      <c r="EE121" s="163"/>
      <c r="EF121" s="163"/>
      <c r="EG121" s="163"/>
      <c r="EH121" s="163"/>
      <c r="EI121" s="163"/>
    </row>
    <row r="122" spans="3:152" ht="11.25" customHeight="1">
      <c r="C122" s="217"/>
      <c r="D122" s="385"/>
      <c r="E122" s="399"/>
      <c r="F122" s="399"/>
      <c r="G122" s="399"/>
      <c r="H122" s="399"/>
      <c r="I122" s="399"/>
      <c r="J122" s="399"/>
      <c r="K122" s="385"/>
      <c r="L122" s="337"/>
      <c r="M122" s="337"/>
      <c r="N122" s="385"/>
      <c r="O122" s="385"/>
      <c r="P122" s="387"/>
      <c r="Q122" s="387"/>
      <c r="R122" s="389"/>
      <c r="S122" s="391"/>
      <c r="T122" s="401"/>
      <c r="U122" s="394"/>
      <c r="V122" s="396">
        <v>1</v>
      </c>
      <c r="W122" s="382" t="s">
        <v>821</v>
      </c>
      <c r="X122" s="382"/>
      <c r="Y122" s="382"/>
      <c r="Z122" s="382"/>
      <c r="AA122" s="382"/>
      <c r="AB122" s="382"/>
      <c r="AC122" s="382"/>
      <c r="AD122" s="382"/>
      <c r="AE122" s="382"/>
      <c r="AF122" s="382"/>
      <c r="AG122" s="382"/>
      <c r="AH122" s="382"/>
      <c r="AI122" s="382"/>
      <c r="AJ122" s="382"/>
      <c r="AK122" s="382"/>
      <c r="AL122" s="307"/>
      <c r="AM122" s="308"/>
      <c r="AN122" s="309"/>
      <c r="AO122" s="309"/>
      <c r="AP122" s="309"/>
      <c r="AQ122" s="309"/>
      <c r="AR122" s="309"/>
      <c r="AS122" s="309"/>
      <c r="AT122" s="309"/>
      <c r="AU122" s="309"/>
      <c r="AV122" s="309"/>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164"/>
      <c r="EC122" s="179"/>
      <c r="ED122" s="179"/>
      <c r="EE122" s="179"/>
      <c r="EF122" s="163"/>
      <c r="EG122" s="179"/>
      <c r="EH122" s="179"/>
      <c r="EI122" s="179"/>
      <c r="EJ122" s="179"/>
      <c r="EK122" s="179"/>
    </row>
    <row r="123" spans="3:152" ht="15" customHeight="1">
      <c r="C123" s="217"/>
      <c r="D123" s="385"/>
      <c r="E123" s="399"/>
      <c r="F123" s="399"/>
      <c r="G123" s="399"/>
      <c r="H123" s="399"/>
      <c r="I123" s="399"/>
      <c r="J123" s="399"/>
      <c r="K123" s="385"/>
      <c r="L123" s="337"/>
      <c r="M123" s="337"/>
      <c r="N123" s="385"/>
      <c r="O123" s="385"/>
      <c r="P123" s="387"/>
      <c r="Q123" s="387"/>
      <c r="R123" s="389"/>
      <c r="S123" s="391"/>
      <c r="T123" s="401"/>
      <c r="U123" s="395"/>
      <c r="V123" s="397"/>
      <c r="W123" s="383"/>
      <c r="X123" s="383"/>
      <c r="Y123" s="383"/>
      <c r="Z123" s="383"/>
      <c r="AA123" s="383"/>
      <c r="AB123" s="383"/>
      <c r="AC123" s="383"/>
      <c r="AD123" s="383"/>
      <c r="AE123" s="383"/>
      <c r="AF123" s="383"/>
      <c r="AG123" s="383"/>
      <c r="AH123" s="383"/>
      <c r="AI123" s="383"/>
      <c r="AJ123" s="383"/>
      <c r="AK123" s="383"/>
      <c r="AL123" s="333"/>
      <c r="AM123" s="200" t="s">
        <v>240</v>
      </c>
      <c r="AN123" s="311" t="s">
        <v>197</v>
      </c>
      <c r="AO123" s="312" t="s">
        <v>18</v>
      </c>
      <c r="AP123" s="312"/>
      <c r="AQ123" s="312"/>
      <c r="AR123" s="312"/>
      <c r="AS123" s="312"/>
      <c r="AT123" s="312"/>
      <c r="AU123" s="312"/>
      <c r="AV123" s="312"/>
      <c r="AW123" s="261">
        <v>0</v>
      </c>
      <c r="AX123" s="261">
        <v>0</v>
      </c>
      <c r="AY123" s="261">
        <v>0</v>
      </c>
      <c r="AZ123" s="261">
        <f>BE123</f>
        <v>0</v>
      </c>
      <c r="BA123" s="261">
        <f>BV123</f>
        <v>0</v>
      </c>
      <c r="BB123" s="261">
        <f>CM123</f>
        <v>0</v>
      </c>
      <c r="BC123" s="261">
        <f>DD123</f>
        <v>0</v>
      </c>
      <c r="BD123" s="261">
        <f>AW123-AX123-BC123</f>
        <v>0</v>
      </c>
      <c r="BE123" s="261">
        <f t="shared" ref="BE123:BH124" si="183">BQ123</f>
        <v>0</v>
      </c>
      <c r="BF123" s="261">
        <f t="shared" si="183"/>
        <v>0</v>
      </c>
      <c r="BG123" s="261">
        <f t="shared" si="183"/>
        <v>0</v>
      </c>
      <c r="BH123" s="261">
        <f t="shared" si="183"/>
        <v>0</v>
      </c>
      <c r="BI123" s="261">
        <f>BJ123+BK123+BL123</f>
        <v>0</v>
      </c>
      <c r="BJ123" s="313">
        <v>0</v>
      </c>
      <c r="BK123" s="313">
        <v>0</v>
      </c>
      <c r="BL123" s="313">
        <v>0</v>
      </c>
      <c r="BM123" s="261">
        <f>BN123+BO123+BP123</f>
        <v>0</v>
      </c>
      <c r="BN123" s="313">
        <v>0</v>
      </c>
      <c r="BO123" s="313">
        <v>0</v>
      </c>
      <c r="BP123" s="313">
        <v>0</v>
      </c>
      <c r="BQ123" s="261">
        <f>BR123+BS123+BT123</f>
        <v>0</v>
      </c>
      <c r="BR123" s="313">
        <v>0</v>
      </c>
      <c r="BS123" s="313">
        <v>0</v>
      </c>
      <c r="BT123" s="313">
        <v>0</v>
      </c>
      <c r="BU123" s="261">
        <f>$AW123-$AX123-AZ123</f>
        <v>0</v>
      </c>
      <c r="BV123" s="261">
        <f t="shared" ref="BV123:BY124" si="184">CH123</f>
        <v>0</v>
      </c>
      <c r="BW123" s="261">
        <f t="shared" si="184"/>
        <v>0</v>
      </c>
      <c r="BX123" s="261">
        <f t="shared" si="184"/>
        <v>0</v>
      </c>
      <c r="BY123" s="261">
        <f t="shared" si="184"/>
        <v>0</v>
      </c>
      <c r="BZ123" s="261">
        <f>CA123+CB123+CC123</f>
        <v>0</v>
      </c>
      <c r="CA123" s="313">
        <v>0</v>
      </c>
      <c r="CB123" s="313">
        <v>0</v>
      </c>
      <c r="CC123" s="313">
        <v>0</v>
      </c>
      <c r="CD123" s="261">
        <f>CE123+CF123+CG123</f>
        <v>0</v>
      </c>
      <c r="CE123" s="313">
        <v>0</v>
      </c>
      <c r="CF123" s="313">
        <v>0</v>
      </c>
      <c r="CG123" s="313">
        <v>0</v>
      </c>
      <c r="CH123" s="261">
        <f>CI123+CJ123+CK123</f>
        <v>0</v>
      </c>
      <c r="CI123" s="313">
        <v>0</v>
      </c>
      <c r="CJ123" s="313">
        <v>0</v>
      </c>
      <c r="CK123" s="313">
        <v>0</v>
      </c>
      <c r="CL123" s="261">
        <f>$AW123-$AX123-BA123</f>
        <v>0</v>
      </c>
      <c r="CM123" s="261">
        <f t="shared" ref="CM123:CP124" si="185">CY123</f>
        <v>0</v>
      </c>
      <c r="CN123" s="261">
        <f t="shared" si="185"/>
        <v>0</v>
      </c>
      <c r="CO123" s="261">
        <f t="shared" si="185"/>
        <v>0</v>
      </c>
      <c r="CP123" s="261">
        <f t="shared" si="185"/>
        <v>0</v>
      </c>
      <c r="CQ123" s="261">
        <f>CR123+CS123+CT123</f>
        <v>0</v>
      </c>
      <c r="CR123" s="313">
        <v>0</v>
      </c>
      <c r="CS123" s="313">
        <v>0</v>
      </c>
      <c r="CT123" s="313">
        <v>0</v>
      </c>
      <c r="CU123" s="261">
        <f>CV123+CW123+CX123</f>
        <v>0</v>
      </c>
      <c r="CV123" s="313">
        <v>0</v>
      </c>
      <c r="CW123" s="313">
        <v>0</v>
      </c>
      <c r="CX123" s="313">
        <v>0</v>
      </c>
      <c r="CY123" s="261">
        <f>CZ123+DA123+DB123</f>
        <v>0</v>
      </c>
      <c r="CZ123" s="313">
        <v>0</v>
      </c>
      <c r="DA123" s="313">
        <v>0</v>
      </c>
      <c r="DB123" s="313">
        <v>0</v>
      </c>
      <c r="DC123" s="261">
        <f>$AW123-$AX123-BB123</f>
        <v>0</v>
      </c>
      <c r="DD123" s="261">
        <f t="shared" ref="DD123:DG124" si="186">DP123</f>
        <v>0</v>
      </c>
      <c r="DE123" s="261">
        <f t="shared" si="186"/>
        <v>0</v>
      </c>
      <c r="DF123" s="261">
        <f t="shared" si="186"/>
        <v>0</v>
      </c>
      <c r="DG123" s="261">
        <f t="shared" si="186"/>
        <v>0</v>
      </c>
      <c r="DH123" s="261">
        <f>DI123+DJ123+DK123</f>
        <v>0</v>
      </c>
      <c r="DI123" s="313">
        <v>0</v>
      </c>
      <c r="DJ123" s="313">
        <v>0</v>
      </c>
      <c r="DK123" s="313">
        <v>0</v>
      </c>
      <c r="DL123" s="261">
        <f>DM123+DN123+DO123</f>
        <v>0</v>
      </c>
      <c r="DM123" s="313">
        <v>0</v>
      </c>
      <c r="DN123" s="313">
        <v>0</v>
      </c>
      <c r="DO123" s="313">
        <v>0</v>
      </c>
      <c r="DP123" s="261">
        <f>DQ123+DR123+DS123</f>
        <v>0</v>
      </c>
      <c r="DQ123" s="313">
        <v>0</v>
      </c>
      <c r="DR123" s="313">
        <v>0</v>
      </c>
      <c r="DS123" s="313">
        <v>0</v>
      </c>
      <c r="DT123" s="261">
        <f>$AW123-$AX123-BC123</f>
        <v>0</v>
      </c>
      <c r="DU123" s="261">
        <f>BC123-AY123</f>
        <v>0</v>
      </c>
      <c r="DV123" s="313"/>
      <c r="DW123" s="313"/>
      <c r="DX123" s="314"/>
      <c r="DY123" s="313"/>
      <c r="DZ123" s="314"/>
      <c r="EA123" s="343" t="s">
        <v>151</v>
      </c>
      <c r="EB123" s="164">
        <v>0</v>
      </c>
      <c r="EC123" s="162" t="str">
        <f>AN123 &amp; EB123</f>
        <v>Амортизационные отчисления0</v>
      </c>
      <c r="ED123" s="162" t="str">
        <f>AN123&amp;AO123</f>
        <v>Амортизационные отчислениянет</v>
      </c>
      <c r="EE123" s="163"/>
      <c r="EF123" s="163"/>
      <c r="EG123" s="179"/>
      <c r="EH123" s="179"/>
      <c r="EI123" s="179"/>
      <c r="EJ123" s="179"/>
      <c r="EV123" s="163"/>
    </row>
    <row r="124" spans="3:152" ht="15" customHeight="1" thickBot="1">
      <c r="C124" s="217"/>
      <c r="D124" s="385"/>
      <c r="E124" s="399"/>
      <c r="F124" s="399"/>
      <c r="G124" s="399"/>
      <c r="H124" s="399"/>
      <c r="I124" s="399"/>
      <c r="J124" s="399"/>
      <c r="K124" s="385"/>
      <c r="L124" s="337"/>
      <c r="M124" s="337"/>
      <c r="N124" s="385"/>
      <c r="O124" s="385"/>
      <c r="P124" s="387"/>
      <c r="Q124" s="387"/>
      <c r="R124" s="389"/>
      <c r="S124" s="391"/>
      <c r="T124" s="401"/>
      <c r="U124" s="395"/>
      <c r="V124" s="397"/>
      <c r="W124" s="383"/>
      <c r="X124" s="383"/>
      <c r="Y124" s="383"/>
      <c r="Z124" s="383"/>
      <c r="AA124" s="383"/>
      <c r="AB124" s="383"/>
      <c r="AC124" s="383"/>
      <c r="AD124" s="383"/>
      <c r="AE124" s="383"/>
      <c r="AF124" s="383"/>
      <c r="AG124" s="383"/>
      <c r="AH124" s="383"/>
      <c r="AI124" s="383"/>
      <c r="AJ124" s="383"/>
      <c r="AK124" s="383"/>
      <c r="AL124" s="333"/>
      <c r="AM124" s="200" t="s">
        <v>115</v>
      </c>
      <c r="AN124" s="311" t="s">
        <v>199</v>
      </c>
      <c r="AO124" s="312" t="s">
        <v>18</v>
      </c>
      <c r="AP124" s="312"/>
      <c r="AQ124" s="312"/>
      <c r="AR124" s="312"/>
      <c r="AS124" s="312"/>
      <c r="AT124" s="312"/>
      <c r="AU124" s="312"/>
      <c r="AV124" s="312"/>
      <c r="AW124" s="261">
        <v>0</v>
      </c>
      <c r="AX124" s="261">
        <v>0</v>
      </c>
      <c r="AY124" s="261">
        <v>0</v>
      </c>
      <c r="AZ124" s="261">
        <f>BE124</f>
        <v>0</v>
      </c>
      <c r="BA124" s="261">
        <f>BV124</f>
        <v>0</v>
      </c>
      <c r="BB124" s="261">
        <f>CM124</f>
        <v>0</v>
      </c>
      <c r="BC124" s="261">
        <f>DD124</f>
        <v>0</v>
      </c>
      <c r="BD124" s="261">
        <f>AW124-AX124-BC124</f>
        <v>0</v>
      </c>
      <c r="BE124" s="261">
        <f t="shared" si="183"/>
        <v>0</v>
      </c>
      <c r="BF124" s="261">
        <f t="shared" si="183"/>
        <v>0</v>
      </c>
      <c r="BG124" s="261">
        <f t="shared" si="183"/>
        <v>0</v>
      </c>
      <c r="BH124" s="261">
        <f t="shared" si="183"/>
        <v>0</v>
      </c>
      <c r="BI124" s="261">
        <f>BJ124+BK124+BL124</f>
        <v>0</v>
      </c>
      <c r="BJ124" s="313">
        <v>0</v>
      </c>
      <c r="BK124" s="313">
        <v>0</v>
      </c>
      <c r="BL124" s="313">
        <v>0</v>
      </c>
      <c r="BM124" s="261">
        <f>BN124+BO124+BP124</f>
        <v>0</v>
      </c>
      <c r="BN124" s="313">
        <v>0</v>
      </c>
      <c r="BO124" s="313">
        <v>0</v>
      </c>
      <c r="BP124" s="313">
        <v>0</v>
      </c>
      <c r="BQ124" s="261">
        <f>BR124+BS124+BT124</f>
        <v>0</v>
      </c>
      <c r="BR124" s="313">
        <v>0</v>
      </c>
      <c r="BS124" s="313">
        <v>0</v>
      </c>
      <c r="BT124" s="313">
        <v>0</v>
      </c>
      <c r="BU124" s="261">
        <f>$AW124-$AX124-AZ124</f>
        <v>0</v>
      </c>
      <c r="BV124" s="261">
        <f t="shared" si="184"/>
        <v>0</v>
      </c>
      <c r="BW124" s="261">
        <f t="shared" si="184"/>
        <v>0</v>
      </c>
      <c r="BX124" s="261">
        <f t="shared" si="184"/>
        <v>0</v>
      </c>
      <c r="BY124" s="261">
        <f t="shared" si="184"/>
        <v>0</v>
      </c>
      <c r="BZ124" s="261">
        <f>CA124+CB124+CC124</f>
        <v>0</v>
      </c>
      <c r="CA124" s="313">
        <v>0</v>
      </c>
      <c r="CB124" s="313">
        <v>0</v>
      </c>
      <c r="CC124" s="313">
        <v>0</v>
      </c>
      <c r="CD124" s="261">
        <f>CE124+CF124+CG124</f>
        <v>0</v>
      </c>
      <c r="CE124" s="313">
        <v>0</v>
      </c>
      <c r="CF124" s="313">
        <v>0</v>
      </c>
      <c r="CG124" s="313">
        <v>0</v>
      </c>
      <c r="CH124" s="261">
        <f>CI124+CJ124+CK124</f>
        <v>0</v>
      </c>
      <c r="CI124" s="313">
        <v>0</v>
      </c>
      <c r="CJ124" s="313">
        <v>0</v>
      </c>
      <c r="CK124" s="313">
        <v>0</v>
      </c>
      <c r="CL124" s="261">
        <f>$AW124-$AX124-BA124</f>
        <v>0</v>
      </c>
      <c r="CM124" s="261">
        <f t="shared" si="185"/>
        <v>0</v>
      </c>
      <c r="CN124" s="261">
        <f t="shared" si="185"/>
        <v>0</v>
      </c>
      <c r="CO124" s="261">
        <f t="shared" si="185"/>
        <v>0</v>
      </c>
      <c r="CP124" s="261">
        <f t="shared" si="185"/>
        <v>0</v>
      </c>
      <c r="CQ124" s="261">
        <f>CR124+CS124+CT124</f>
        <v>0</v>
      </c>
      <c r="CR124" s="313">
        <v>0</v>
      </c>
      <c r="CS124" s="313">
        <v>0</v>
      </c>
      <c r="CT124" s="313">
        <v>0</v>
      </c>
      <c r="CU124" s="261">
        <f>CV124+CW124+CX124</f>
        <v>0</v>
      </c>
      <c r="CV124" s="313">
        <v>0</v>
      </c>
      <c r="CW124" s="313">
        <v>0</v>
      </c>
      <c r="CX124" s="313">
        <v>0</v>
      </c>
      <c r="CY124" s="261">
        <f>CZ124+DA124+DB124</f>
        <v>0</v>
      </c>
      <c r="CZ124" s="313">
        <v>0</v>
      </c>
      <c r="DA124" s="313">
        <v>0</v>
      </c>
      <c r="DB124" s="313">
        <v>0</v>
      </c>
      <c r="DC124" s="261">
        <f>$AW124-$AX124-BB124</f>
        <v>0</v>
      </c>
      <c r="DD124" s="261">
        <f t="shared" si="186"/>
        <v>0</v>
      </c>
      <c r="DE124" s="261">
        <f t="shared" si="186"/>
        <v>0</v>
      </c>
      <c r="DF124" s="261">
        <f t="shared" si="186"/>
        <v>0</v>
      </c>
      <c r="DG124" s="261">
        <f t="shared" si="186"/>
        <v>0</v>
      </c>
      <c r="DH124" s="261">
        <f>DI124+DJ124+DK124</f>
        <v>0</v>
      </c>
      <c r="DI124" s="313">
        <v>0</v>
      </c>
      <c r="DJ124" s="313">
        <v>0</v>
      </c>
      <c r="DK124" s="313">
        <v>0</v>
      </c>
      <c r="DL124" s="261">
        <f>DM124+DN124+DO124</f>
        <v>0</v>
      </c>
      <c r="DM124" s="313">
        <v>0</v>
      </c>
      <c r="DN124" s="313">
        <v>0</v>
      </c>
      <c r="DO124" s="313">
        <v>0</v>
      </c>
      <c r="DP124" s="261">
        <f>DQ124+DR124+DS124</f>
        <v>0</v>
      </c>
      <c r="DQ124" s="313">
        <v>0</v>
      </c>
      <c r="DR124" s="313">
        <v>0</v>
      </c>
      <c r="DS124" s="313">
        <v>0</v>
      </c>
      <c r="DT124" s="261">
        <f>$AW124-$AX124-BC124</f>
        <v>0</v>
      </c>
      <c r="DU124" s="261">
        <f>BC124-AY124</f>
        <v>0</v>
      </c>
      <c r="DV124" s="313"/>
      <c r="DW124" s="313"/>
      <c r="DX124" s="314"/>
      <c r="DY124" s="313"/>
      <c r="DZ124" s="314"/>
      <c r="EA124" s="343" t="s">
        <v>151</v>
      </c>
      <c r="EB124" s="164">
        <v>0</v>
      </c>
      <c r="EC124" s="162" t="str">
        <f>AN124 &amp; EB124</f>
        <v>Прочие собственные средства0</v>
      </c>
      <c r="ED124" s="162" t="str">
        <f>AN124&amp;AO124</f>
        <v>Прочие собственные средстванет</v>
      </c>
      <c r="EE124" s="163"/>
      <c r="EF124" s="163"/>
      <c r="EG124" s="179"/>
      <c r="EH124" s="179"/>
      <c r="EI124" s="179"/>
      <c r="EJ124" s="179"/>
      <c r="EV124" s="163"/>
    </row>
    <row r="125" spans="3:152" ht="11.25" customHeight="1">
      <c r="C125" s="217"/>
      <c r="D125" s="384">
        <v>18</v>
      </c>
      <c r="E125" s="398" t="s">
        <v>780</v>
      </c>
      <c r="F125" s="398" t="s">
        <v>781</v>
      </c>
      <c r="G125" s="398" t="s">
        <v>159</v>
      </c>
      <c r="H125" s="398" t="s">
        <v>802</v>
      </c>
      <c r="I125" s="398" t="s">
        <v>783</v>
      </c>
      <c r="J125" s="398" t="s">
        <v>783</v>
      </c>
      <c r="K125" s="384" t="s">
        <v>784</v>
      </c>
      <c r="L125" s="336"/>
      <c r="M125" s="336"/>
      <c r="N125" s="384">
        <v>0</v>
      </c>
      <c r="O125" s="384">
        <v>2020</v>
      </c>
      <c r="P125" s="386" t="s">
        <v>189</v>
      </c>
      <c r="Q125" s="386" t="s">
        <v>3</v>
      </c>
      <c r="R125" s="388">
        <v>0</v>
      </c>
      <c r="S125" s="390">
        <v>100</v>
      </c>
      <c r="T125" s="400" t="s">
        <v>151</v>
      </c>
      <c r="U125" s="305"/>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306"/>
      <c r="BB125" s="306"/>
      <c r="BC125" s="306"/>
      <c r="BD125" s="306"/>
      <c r="BE125" s="306"/>
      <c r="BF125" s="306"/>
      <c r="BG125" s="306"/>
      <c r="BH125" s="306"/>
      <c r="BI125" s="306"/>
      <c r="BJ125" s="306"/>
      <c r="BK125" s="306"/>
      <c r="BL125" s="306"/>
      <c r="BM125" s="306"/>
      <c r="BN125" s="306"/>
      <c r="BO125" s="306"/>
      <c r="BP125" s="306"/>
      <c r="BQ125" s="306"/>
      <c r="BR125" s="306"/>
      <c r="BS125" s="306"/>
      <c r="BT125" s="306"/>
      <c r="BU125" s="306"/>
      <c r="BV125" s="306"/>
      <c r="BW125" s="306"/>
      <c r="BX125" s="306"/>
      <c r="BY125" s="306"/>
      <c r="BZ125" s="306"/>
      <c r="CA125" s="306"/>
      <c r="CB125" s="306"/>
      <c r="CC125" s="306"/>
      <c r="CD125" s="306"/>
      <c r="CE125" s="306"/>
      <c r="CF125" s="306"/>
      <c r="CG125" s="306"/>
      <c r="CH125" s="306"/>
      <c r="CI125" s="306"/>
      <c r="CJ125" s="306"/>
      <c r="CK125" s="306"/>
      <c r="CL125" s="306"/>
      <c r="CM125" s="306"/>
      <c r="CN125" s="306"/>
      <c r="CO125" s="306"/>
      <c r="CP125" s="306"/>
      <c r="CQ125" s="306"/>
      <c r="CR125" s="306"/>
      <c r="CS125" s="306"/>
      <c r="CT125" s="306"/>
      <c r="CU125" s="306"/>
      <c r="CV125" s="306"/>
      <c r="CW125" s="306"/>
      <c r="CX125" s="306"/>
      <c r="CY125" s="306"/>
      <c r="CZ125" s="306"/>
      <c r="DA125" s="306"/>
      <c r="DB125" s="306"/>
      <c r="DC125" s="306"/>
      <c r="DD125" s="306"/>
      <c r="DE125" s="306"/>
      <c r="DF125" s="306"/>
      <c r="DG125" s="306"/>
      <c r="DH125" s="306"/>
      <c r="DI125" s="306"/>
      <c r="DJ125" s="306"/>
      <c r="DK125" s="306"/>
      <c r="DL125" s="306"/>
      <c r="DM125" s="306"/>
      <c r="DN125" s="306"/>
      <c r="DO125" s="306"/>
      <c r="DP125" s="306"/>
      <c r="DQ125" s="306"/>
      <c r="DR125" s="306"/>
      <c r="DS125" s="306"/>
      <c r="DT125" s="306"/>
      <c r="DU125" s="306"/>
      <c r="DV125" s="306"/>
      <c r="DW125" s="306"/>
      <c r="DX125" s="306"/>
      <c r="DY125" s="306"/>
      <c r="DZ125" s="306"/>
      <c r="EA125" s="306"/>
      <c r="EB125" s="164"/>
      <c r="EC125" s="163"/>
      <c r="ED125" s="163"/>
      <c r="EE125" s="163"/>
      <c r="EF125" s="163"/>
      <c r="EG125" s="163"/>
      <c r="EH125" s="163"/>
      <c r="EI125" s="163"/>
    </row>
    <row r="126" spans="3:152" ht="11.25" customHeight="1">
      <c r="C126" s="217"/>
      <c r="D126" s="385"/>
      <c r="E126" s="399"/>
      <c r="F126" s="399"/>
      <c r="G126" s="399"/>
      <c r="H126" s="399"/>
      <c r="I126" s="399"/>
      <c r="J126" s="399"/>
      <c r="K126" s="385"/>
      <c r="L126" s="337"/>
      <c r="M126" s="337"/>
      <c r="N126" s="385"/>
      <c r="O126" s="385"/>
      <c r="P126" s="387"/>
      <c r="Q126" s="387"/>
      <c r="R126" s="389"/>
      <c r="S126" s="391"/>
      <c r="T126" s="401"/>
      <c r="U126" s="394"/>
      <c r="V126" s="396">
        <v>1</v>
      </c>
      <c r="W126" s="382" t="s">
        <v>821</v>
      </c>
      <c r="X126" s="382"/>
      <c r="Y126" s="382"/>
      <c r="Z126" s="382"/>
      <c r="AA126" s="382"/>
      <c r="AB126" s="382"/>
      <c r="AC126" s="382"/>
      <c r="AD126" s="382"/>
      <c r="AE126" s="382"/>
      <c r="AF126" s="382"/>
      <c r="AG126" s="382"/>
      <c r="AH126" s="382"/>
      <c r="AI126" s="382"/>
      <c r="AJ126" s="382"/>
      <c r="AK126" s="382"/>
      <c r="AL126" s="307"/>
      <c r="AM126" s="308"/>
      <c r="AN126" s="309"/>
      <c r="AO126" s="309"/>
      <c r="AP126" s="309"/>
      <c r="AQ126" s="309"/>
      <c r="AR126" s="309"/>
      <c r="AS126" s="309"/>
      <c r="AT126" s="309"/>
      <c r="AU126" s="309"/>
      <c r="AV126" s="309"/>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164"/>
      <c r="EC126" s="179"/>
      <c r="ED126" s="179"/>
      <c r="EE126" s="179"/>
      <c r="EF126" s="163"/>
      <c r="EG126" s="179"/>
      <c r="EH126" s="179"/>
      <c r="EI126" s="179"/>
      <c r="EJ126" s="179"/>
      <c r="EK126" s="179"/>
    </row>
    <row r="127" spans="3:152" ht="15" customHeight="1">
      <c r="C127" s="217"/>
      <c r="D127" s="385"/>
      <c r="E127" s="399"/>
      <c r="F127" s="399"/>
      <c r="G127" s="399"/>
      <c r="H127" s="399"/>
      <c r="I127" s="399"/>
      <c r="J127" s="399"/>
      <c r="K127" s="385"/>
      <c r="L127" s="337"/>
      <c r="M127" s="337"/>
      <c r="N127" s="385"/>
      <c r="O127" s="385"/>
      <c r="P127" s="387"/>
      <c r="Q127" s="387"/>
      <c r="R127" s="389"/>
      <c r="S127" s="391"/>
      <c r="T127" s="401"/>
      <c r="U127" s="395"/>
      <c r="V127" s="397"/>
      <c r="W127" s="383"/>
      <c r="X127" s="383"/>
      <c r="Y127" s="383"/>
      <c r="Z127" s="383"/>
      <c r="AA127" s="383"/>
      <c r="AB127" s="383"/>
      <c r="AC127" s="383"/>
      <c r="AD127" s="383"/>
      <c r="AE127" s="383"/>
      <c r="AF127" s="383"/>
      <c r="AG127" s="383"/>
      <c r="AH127" s="383"/>
      <c r="AI127" s="383"/>
      <c r="AJ127" s="383"/>
      <c r="AK127" s="383"/>
      <c r="AL127" s="333"/>
      <c r="AM127" s="200" t="s">
        <v>240</v>
      </c>
      <c r="AN127" s="311" t="s">
        <v>197</v>
      </c>
      <c r="AO127" s="312" t="s">
        <v>18</v>
      </c>
      <c r="AP127" s="312"/>
      <c r="AQ127" s="312"/>
      <c r="AR127" s="312"/>
      <c r="AS127" s="312"/>
      <c r="AT127" s="312"/>
      <c r="AU127" s="312"/>
      <c r="AV127" s="312"/>
      <c r="AW127" s="261">
        <v>0</v>
      </c>
      <c r="AX127" s="261">
        <v>0</v>
      </c>
      <c r="AY127" s="261">
        <v>0</v>
      </c>
      <c r="AZ127" s="261">
        <f>BE127</f>
        <v>0</v>
      </c>
      <c r="BA127" s="261">
        <f>BV127</f>
        <v>0</v>
      </c>
      <c r="BB127" s="261">
        <f>CM127</f>
        <v>0</v>
      </c>
      <c r="BC127" s="261">
        <f>DD127</f>
        <v>0</v>
      </c>
      <c r="BD127" s="261">
        <f>AW127-AX127-BC127</f>
        <v>0</v>
      </c>
      <c r="BE127" s="261">
        <f t="shared" ref="BE127:BH128" si="187">BQ127</f>
        <v>0</v>
      </c>
      <c r="BF127" s="261">
        <f t="shared" si="187"/>
        <v>0</v>
      </c>
      <c r="BG127" s="261">
        <f t="shared" si="187"/>
        <v>0</v>
      </c>
      <c r="BH127" s="261">
        <f t="shared" si="187"/>
        <v>0</v>
      </c>
      <c r="BI127" s="261">
        <f>BJ127+BK127+BL127</f>
        <v>0</v>
      </c>
      <c r="BJ127" s="313">
        <v>0</v>
      </c>
      <c r="BK127" s="313">
        <v>0</v>
      </c>
      <c r="BL127" s="313">
        <v>0</v>
      </c>
      <c r="BM127" s="261">
        <f>BN127+BO127+BP127</f>
        <v>0</v>
      </c>
      <c r="BN127" s="313">
        <v>0</v>
      </c>
      <c r="BO127" s="313">
        <v>0</v>
      </c>
      <c r="BP127" s="313">
        <v>0</v>
      </c>
      <c r="BQ127" s="261">
        <f>BR127+BS127+BT127</f>
        <v>0</v>
      </c>
      <c r="BR127" s="313">
        <v>0</v>
      </c>
      <c r="BS127" s="313">
        <v>0</v>
      </c>
      <c r="BT127" s="313">
        <v>0</v>
      </c>
      <c r="BU127" s="261">
        <f>$AW127-$AX127-AZ127</f>
        <v>0</v>
      </c>
      <c r="BV127" s="261">
        <f t="shared" ref="BV127:BY128" si="188">CH127</f>
        <v>0</v>
      </c>
      <c r="BW127" s="261">
        <f t="shared" si="188"/>
        <v>0</v>
      </c>
      <c r="BX127" s="261">
        <f t="shared" si="188"/>
        <v>0</v>
      </c>
      <c r="BY127" s="261">
        <f t="shared" si="188"/>
        <v>0</v>
      </c>
      <c r="BZ127" s="261">
        <f>CA127+CB127+CC127</f>
        <v>0</v>
      </c>
      <c r="CA127" s="313">
        <v>0</v>
      </c>
      <c r="CB127" s="313">
        <v>0</v>
      </c>
      <c r="CC127" s="313">
        <v>0</v>
      </c>
      <c r="CD127" s="261">
        <f>CE127+CF127+CG127</f>
        <v>0</v>
      </c>
      <c r="CE127" s="313">
        <v>0</v>
      </c>
      <c r="CF127" s="313">
        <v>0</v>
      </c>
      <c r="CG127" s="313">
        <v>0</v>
      </c>
      <c r="CH127" s="261">
        <f>CI127+CJ127+CK127</f>
        <v>0</v>
      </c>
      <c r="CI127" s="313">
        <v>0</v>
      </c>
      <c r="CJ127" s="313">
        <v>0</v>
      </c>
      <c r="CK127" s="313">
        <v>0</v>
      </c>
      <c r="CL127" s="261">
        <f>$AW127-$AX127-BA127</f>
        <v>0</v>
      </c>
      <c r="CM127" s="261">
        <f t="shared" ref="CM127:CP128" si="189">CY127</f>
        <v>0</v>
      </c>
      <c r="CN127" s="261">
        <f t="shared" si="189"/>
        <v>0</v>
      </c>
      <c r="CO127" s="261">
        <f t="shared" si="189"/>
        <v>0</v>
      </c>
      <c r="CP127" s="261">
        <f t="shared" si="189"/>
        <v>0</v>
      </c>
      <c r="CQ127" s="261">
        <f>CR127+CS127+CT127</f>
        <v>0</v>
      </c>
      <c r="CR127" s="313">
        <v>0</v>
      </c>
      <c r="CS127" s="313">
        <v>0</v>
      </c>
      <c r="CT127" s="313">
        <v>0</v>
      </c>
      <c r="CU127" s="261">
        <f>CV127+CW127+CX127</f>
        <v>0</v>
      </c>
      <c r="CV127" s="313">
        <v>0</v>
      </c>
      <c r="CW127" s="313">
        <v>0</v>
      </c>
      <c r="CX127" s="313">
        <v>0</v>
      </c>
      <c r="CY127" s="261">
        <f>CZ127+DA127+DB127</f>
        <v>0</v>
      </c>
      <c r="CZ127" s="313">
        <v>0</v>
      </c>
      <c r="DA127" s="313">
        <v>0</v>
      </c>
      <c r="DB127" s="313">
        <v>0</v>
      </c>
      <c r="DC127" s="261">
        <f>$AW127-$AX127-BB127</f>
        <v>0</v>
      </c>
      <c r="DD127" s="261">
        <f t="shared" ref="DD127:DG128" si="190">DP127</f>
        <v>0</v>
      </c>
      <c r="DE127" s="261">
        <f t="shared" si="190"/>
        <v>0</v>
      </c>
      <c r="DF127" s="261">
        <f t="shared" si="190"/>
        <v>0</v>
      </c>
      <c r="DG127" s="261">
        <f t="shared" si="190"/>
        <v>0</v>
      </c>
      <c r="DH127" s="261">
        <f>DI127+DJ127+DK127</f>
        <v>0</v>
      </c>
      <c r="DI127" s="313">
        <v>0</v>
      </c>
      <c r="DJ127" s="313">
        <v>0</v>
      </c>
      <c r="DK127" s="313">
        <v>0</v>
      </c>
      <c r="DL127" s="261">
        <f>DM127+DN127+DO127</f>
        <v>0</v>
      </c>
      <c r="DM127" s="313">
        <v>0</v>
      </c>
      <c r="DN127" s="313">
        <v>0</v>
      </c>
      <c r="DO127" s="313">
        <v>0</v>
      </c>
      <c r="DP127" s="261">
        <f>DQ127+DR127+DS127</f>
        <v>0</v>
      </c>
      <c r="DQ127" s="313">
        <v>0</v>
      </c>
      <c r="DR127" s="313">
        <v>0</v>
      </c>
      <c r="DS127" s="313">
        <v>0</v>
      </c>
      <c r="DT127" s="261">
        <f>$AW127-$AX127-BC127</f>
        <v>0</v>
      </c>
      <c r="DU127" s="261">
        <f>BC127-AY127</f>
        <v>0</v>
      </c>
      <c r="DV127" s="313"/>
      <c r="DW127" s="313"/>
      <c r="DX127" s="314"/>
      <c r="DY127" s="313"/>
      <c r="DZ127" s="314"/>
      <c r="EA127" s="343" t="s">
        <v>151</v>
      </c>
      <c r="EB127" s="164">
        <v>0</v>
      </c>
      <c r="EC127" s="162" t="str">
        <f>AN127 &amp; EB127</f>
        <v>Амортизационные отчисления0</v>
      </c>
      <c r="ED127" s="162" t="str">
        <f>AN127&amp;AO127</f>
        <v>Амортизационные отчислениянет</v>
      </c>
      <c r="EE127" s="163"/>
      <c r="EF127" s="163"/>
      <c r="EG127" s="179"/>
      <c r="EH127" s="179"/>
      <c r="EI127" s="179"/>
      <c r="EJ127" s="179"/>
      <c r="EV127" s="163"/>
    </row>
    <row r="128" spans="3:152" ht="15" customHeight="1" thickBot="1">
      <c r="C128" s="217"/>
      <c r="D128" s="385"/>
      <c r="E128" s="399"/>
      <c r="F128" s="399"/>
      <c r="G128" s="399"/>
      <c r="H128" s="399"/>
      <c r="I128" s="399"/>
      <c r="J128" s="399"/>
      <c r="K128" s="385"/>
      <c r="L128" s="337"/>
      <c r="M128" s="337"/>
      <c r="N128" s="385"/>
      <c r="O128" s="385"/>
      <c r="P128" s="387"/>
      <c r="Q128" s="387"/>
      <c r="R128" s="389"/>
      <c r="S128" s="391"/>
      <c r="T128" s="401"/>
      <c r="U128" s="395"/>
      <c r="V128" s="397"/>
      <c r="W128" s="383"/>
      <c r="X128" s="383"/>
      <c r="Y128" s="383"/>
      <c r="Z128" s="383"/>
      <c r="AA128" s="383"/>
      <c r="AB128" s="383"/>
      <c r="AC128" s="383"/>
      <c r="AD128" s="383"/>
      <c r="AE128" s="383"/>
      <c r="AF128" s="383"/>
      <c r="AG128" s="383"/>
      <c r="AH128" s="383"/>
      <c r="AI128" s="383"/>
      <c r="AJ128" s="383"/>
      <c r="AK128" s="383"/>
      <c r="AL128" s="333"/>
      <c r="AM128" s="200" t="s">
        <v>115</v>
      </c>
      <c r="AN128" s="311" t="s">
        <v>199</v>
      </c>
      <c r="AO128" s="312" t="s">
        <v>18</v>
      </c>
      <c r="AP128" s="312"/>
      <c r="AQ128" s="312"/>
      <c r="AR128" s="312"/>
      <c r="AS128" s="312"/>
      <c r="AT128" s="312"/>
      <c r="AU128" s="312"/>
      <c r="AV128" s="312"/>
      <c r="AW128" s="261">
        <v>0</v>
      </c>
      <c r="AX128" s="261">
        <v>0</v>
      </c>
      <c r="AY128" s="261">
        <v>0</v>
      </c>
      <c r="AZ128" s="261">
        <f>BE128</f>
        <v>0</v>
      </c>
      <c r="BA128" s="261">
        <f>BV128</f>
        <v>0</v>
      </c>
      <c r="BB128" s="261">
        <f>CM128</f>
        <v>0</v>
      </c>
      <c r="BC128" s="261">
        <f>DD128</f>
        <v>0</v>
      </c>
      <c r="BD128" s="261">
        <f>AW128-AX128-BC128</f>
        <v>0</v>
      </c>
      <c r="BE128" s="261">
        <f t="shared" si="187"/>
        <v>0</v>
      </c>
      <c r="BF128" s="261">
        <f t="shared" si="187"/>
        <v>0</v>
      </c>
      <c r="BG128" s="261">
        <f t="shared" si="187"/>
        <v>0</v>
      </c>
      <c r="BH128" s="261">
        <f t="shared" si="187"/>
        <v>0</v>
      </c>
      <c r="BI128" s="261">
        <f>BJ128+BK128+BL128</f>
        <v>0</v>
      </c>
      <c r="BJ128" s="313">
        <v>0</v>
      </c>
      <c r="BK128" s="313">
        <v>0</v>
      </c>
      <c r="BL128" s="313">
        <v>0</v>
      </c>
      <c r="BM128" s="261">
        <f>BN128+BO128+BP128</f>
        <v>0</v>
      </c>
      <c r="BN128" s="313">
        <v>0</v>
      </c>
      <c r="BO128" s="313">
        <v>0</v>
      </c>
      <c r="BP128" s="313">
        <v>0</v>
      </c>
      <c r="BQ128" s="261">
        <f>BR128+BS128+BT128</f>
        <v>0</v>
      </c>
      <c r="BR128" s="313">
        <v>0</v>
      </c>
      <c r="BS128" s="313">
        <v>0</v>
      </c>
      <c r="BT128" s="313">
        <v>0</v>
      </c>
      <c r="BU128" s="261">
        <f>$AW128-$AX128-AZ128</f>
        <v>0</v>
      </c>
      <c r="BV128" s="261">
        <f t="shared" si="188"/>
        <v>0</v>
      </c>
      <c r="BW128" s="261">
        <f t="shared" si="188"/>
        <v>0</v>
      </c>
      <c r="BX128" s="261">
        <f t="shared" si="188"/>
        <v>0</v>
      </c>
      <c r="BY128" s="261">
        <f t="shared" si="188"/>
        <v>0</v>
      </c>
      <c r="BZ128" s="261">
        <f>CA128+CB128+CC128</f>
        <v>0</v>
      </c>
      <c r="CA128" s="313">
        <v>0</v>
      </c>
      <c r="CB128" s="313">
        <v>0</v>
      </c>
      <c r="CC128" s="313">
        <v>0</v>
      </c>
      <c r="CD128" s="261">
        <f>CE128+CF128+CG128</f>
        <v>0</v>
      </c>
      <c r="CE128" s="313">
        <v>0</v>
      </c>
      <c r="CF128" s="313">
        <v>0</v>
      </c>
      <c r="CG128" s="313">
        <v>0</v>
      </c>
      <c r="CH128" s="261">
        <f>CI128+CJ128+CK128</f>
        <v>0</v>
      </c>
      <c r="CI128" s="313">
        <v>0</v>
      </c>
      <c r="CJ128" s="313">
        <v>0</v>
      </c>
      <c r="CK128" s="313">
        <v>0</v>
      </c>
      <c r="CL128" s="261">
        <f>$AW128-$AX128-BA128</f>
        <v>0</v>
      </c>
      <c r="CM128" s="261">
        <f t="shared" si="189"/>
        <v>0</v>
      </c>
      <c r="CN128" s="261">
        <f t="shared" si="189"/>
        <v>0</v>
      </c>
      <c r="CO128" s="261">
        <f t="shared" si="189"/>
        <v>0</v>
      </c>
      <c r="CP128" s="261">
        <f t="shared" si="189"/>
        <v>0</v>
      </c>
      <c r="CQ128" s="261">
        <f>CR128+CS128+CT128</f>
        <v>0</v>
      </c>
      <c r="CR128" s="313">
        <v>0</v>
      </c>
      <c r="CS128" s="313">
        <v>0</v>
      </c>
      <c r="CT128" s="313">
        <v>0</v>
      </c>
      <c r="CU128" s="261">
        <f>CV128+CW128+CX128</f>
        <v>0</v>
      </c>
      <c r="CV128" s="313">
        <v>0</v>
      </c>
      <c r="CW128" s="313">
        <v>0</v>
      </c>
      <c r="CX128" s="313">
        <v>0</v>
      </c>
      <c r="CY128" s="261">
        <f>CZ128+DA128+DB128</f>
        <v>0</v>
      </c>
      <c r="CZ128" s="313">
        <v>0</v>
      </c>
      <c r="DA128" s="313">
        <v>0</v>
      </c>
      <c r="DB128" s="313">
        <v>0</v>
      </c>
      <c r="DC128" s="261">
        <f>$AW128-$AX128-BB128</f>
        <v>0</v>
      </c>
      <c r="DD128" s="261">
        <f t="shared" si="190"/>
        <v>0</v>
      </c>
      <c r="DE128" s="261">
        <f t="shared" si="190"/>
        <v>0</v>
      </c>
      <c r="DF128" s="261">
        <f t="shared" si="190"/>
        <v>0</v>
      </c>
      <c r="DG128" s="261">
        <f t="shared" si="190"/>
        <v>0</v>
      </c>
      <c r="DH128" s="261">
        <f>DI128+DJ128+DK128</f>
        <v>0</v>
      </c>
      <c r="DI128" s="313">
        <v>0</v>
      </c>
      <c r="DJ128" s="313">
        <v>0</v>
      </c>
      <c r="DK128" s="313">
        <v>0</v>
      </c>
      <c r="DL128" s="261">
        <f>DM128+DN128+DO128</f>
        <v>0</v>
      </c>
      <c r="DM128" s="313">
        <v>0</v>
      </c>
      <c r="DN128" s="313">
        <v>0</v>
      </c>
      <c r="DO128" s="313">
        <v>0</v>
      </c>
      <c r="DP128" s="261">
        <f>DQ128+DR128+DS128</f>
        <v>0</v>
      </c>
      <c r="DQ128" s="313">
        <v>0</v>
      </c>
      <c r="DR128" s="313">
        <v>0</v>
      </c>
      <c r="DS128" s="313">
        <v>0</v>
      </c>
      <c r="DT128" s="261">
        <f>$AW128-$AX128-BC128</f>
        <v>0</v>
      </c>
      <c r="DU128" s="261">
        <f>BC128-AY128</f>
        <v>0</v>
      </c>
      <c r="DV128" s="313"/>
      <c r="DW128" s="313"/>
      <c r="DX128" s="314"/>
      <c r="DY128" s="313"/>
      <c r="DZ128" s="314"/>
      <c r="EA128" s="343" t="s">
        <v>151</v>
      </c>
      <c r="EB128" s="164">
        <v>0</v>
      </c>
      <c r="EC128" s="162" t="str">
        <f>AN128 &amp; EB128</f>
        <v>Прочие собственные средства0</v>
      </c>
      <c r="ED128" s="162" t="str">
        <f>AN128&amp;AO128</f>
        <v>Прочие собственные средстванет</v>
      </c>
      <c r="EE128" s="163"/>
      <c r="EF128" s="163"/>
      <c r="EG128" s="179"/>
      <c r="EH128" s="179"/>
      <c r="EI128" s="179"/>
      <c r="EJ128" s="179"/>
      <c r="EV128" s="163"/>
    </row>
    <row r="129" spans="3:152" ht="11.25" customHeight="1">
      <c r="C129" s="217"/>
      <c r="D129" s="384">
        <v>19</v>
      </c>
      <c r="E129" s="398" t="s">
        <v>780</v>
      </c>
      <c r="F129" s="398" t="s">
        <v>800</v>
      </c>
      <c r="G129" s="398" t="s">
        <v>159</v>
      </c>
      <c r="H129" s="398" t="s">
        <v>803</v>
      </c>
      <c r="I129" s="398" t="s">
        <v>783</v>
      </c>
      <c r="J129" s="398" t="s">
        <v>783</v>
      </c>
      <c r="K129" s="384" t="s">
        <v>784</v>
      </c>
      <c r="L129" s="336"/>
      <c r="M129" s="336"/>
      <c r="N129" s="384">
        <v>1</v>
      </c>
      <c r="O129" s="384">
        <v>2022</v>
      </c>
      <c r="P129" s="386" t="s">
        <v>189</v>
      </c>
      <c r="Q129" s="386" t="s">
        <v>6</v>
      </c>
      <c r="R129" s="388">
        <v>0</v>
      </c>
      <c r="S129" s="390">
        <v>0</v>
      </c>
      <c r="T129" s="400" t="s">
        <v>151</v>
      </c>
      <c r="U129" s="305"/>
      <c r="V129" s="306"/>
      <c r="W129" s="306"/>
      <c r="X129" s="306"/>
      <c r="Y129" s="306"/>
      <c r="Z129" s="306"/>
      <c r="AA129" s="306"/>
      <c r="AB129" s="306"/>
      <c r="AC129" s="306"/>
      <c r="AD129" s="30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6"/>
      <c r="AY129" s="306"/>
      <c r="AZ129" s="306"/>
      <c r="BA129" s="306"/>
      <c r="BB129" s="306"/>
      <c r="BC129" s="306"/>
      <c r="BD129" s="306"/>
      <c r="BE129" s="306"/>
      <c r="BF129" s="306"/>
      <c r="BG129" s="306"/>
      <c r="BH129" s="306"/>
      <c r="BI129" s="306"/>
      <c r="BJ129" s="306"/>
      <c r="BK129" s="306"/>
      <c r="BL129" s="306"/>
      <c r="BM129" s="306"/>
      <c r="BN129" s="306"/>
      <c r="BO129" s="306"/>
      <c r="BP129" s="306"/>
      <c r="BQ129" s="306"/>
      <c r="BR129" s="306"/>
      <c r="BS129" s="306"/>
      <c r="BT129" s="306"/>
      <c r="BU129" s="306"/>
      <c r="BV129" s="306"/>
      <c r="BW129" s="306"/>
      <c r="BX129" s="306"/>
      <c r="BY129" s="306"/>
      <c r="BZ129" s="306"/>
      <c r="CA129" s="306"/>
      <c r="CB129" s="306"/>
      <c r="CC129" s="306"/>
      <c r="CD129" s="306"/>
      <c r="CE129" s="306"/>
      <c r="CF129" s="306"/>
      <c r="CG129" s="306"/>
      <c r="CH129" s="306"/>
      <c r="CI129" s="306"/>
      <c r="CJ129" s="306"/>
      <c r="CK129" s="306"/>
      <c r="CL129" s="306"/>
      <c r="CM129" s="306"/>
      <c r="CN129" s="306"/>
      <c r="CO129" s="306"/>
      <c r="CP129" s="306"/>
      <c r="CQ129" s="306"/>
      <c r="CR129" s="306"/>
      <c r="CS129" s="306"/>
      <c r="CT129" s="306"/>
      <c r="CU129" s="306"/>
      <c r="CV129" s="306"/>
      <c r="CW129" s="306"/>
      <c r="CX129" s="306"/>
      <c r="CY129" s="306"/>
      <c r="CZ129" s="306"/>
      <c r="DA129" s="306"/>
      <c r="DB129" s="306"/>
      <c r="DC129" s="306"/>
      <c r="DD129" s="306"/>
      <c r="DE129" s="306"/>
      <c r="DF129" s="306"/>
      <c r="DG129" s="306"/>
      <c r="DH129" s="306"/>
      <c r="DI129" s="306"/>
      <c r="DJ129" s="306"/>
      <c r="DK129" s="306"/>
      <c r="DL129" s="306"/>
      <c r="DM129" s="306"/>
      <c r="DN129" s="306"/>
      <c r="DO129" s="306"/>
      <c r="DP129" s="306"/>
      <c r="DQ129" s="306"/>
      <c r="DR129" s="306"/>
      <c r="DS129" s="306"/>
      <c r="DT129" s="306"/>
      <c r="DU129" s="306"/>
      <c r="DV129" s="306"/>
      <c r="DW129" s="306"/>
      <c r="DX129" s="306"/>
      <c r="DY129" s="306"/>
      <c r="DZ129" s="306"/>
      <c r="EA129" s="306"/>
      <c r="EB129" s="164"/>
      <c r="EC129" s="163"/>
      <c r="ED129" s="163"/>
      <c r="EE129" s="163"/>
      <c r="EF129" s="163"/>
      <c r="EG129" s="163"/>
      <c r="EH129" s="163"/>
      <c r="EI129" s="163"/>
    </row>
    <row r="130" spans="3:152" ht="11.25" customHeight="1">
      <c r="C130" s="217"/>
      <c r="D130" s="385"/>
      <c r="E130" s="399"/>
      <c r="F130" s="399"/>
      <c r="G130" s="399"/>
      <c r="H130" s="399"/>
      <c r="I130" s="399"/>
      <c r="J130" s="399"/>
      <c r="K130" s="385"/>
      <c r="L130" s="337"/>
      <c r="M130" s="337"/>
      <c r="N130" s="385"/>
      <c r="O130" s="385"/>
      <c r="P130" s="387"/>
      <c r="Q130" s="387"/>
      <c r="R130" s="389"/>
      <c r="S130" s="391"/>
      <c r="T130" s="401"/>
      <c r="U130" s="394"/>
      <c r="V130" s="396">
        <v>1</v>
      </c>
      <c r="W130" s="382" t="s">
        <v>821</v>
      </c>
      <c r="X130" s="382"/>
      <c r="Y130" s="382"/>
      <c r="Z130" s="382"/>
      <c r="AA130" s="382"/>
      <c r="AB130" s="382"/>
      <c r="AC130" s="382"/>
      <c r="AD130" s="382"/>
      <c r="AE130" s="382"/>
      <c r="AF130" s="382"/>
      <c r="AG130" s="382"/>
      <c r="AH130" s="382"/>
      <c r="AI130" s="382"/>
      <c r="AJ130" s="382"/>
      <c r="AK130" s="382"/>
      <c r="AL130" s="307"/>
      <c r="AM130" s="308"/>
      <c r="AN130" s="309"/>
      <c r="AO130" s="309"/>
      <c r="AP130" s="309"/>
      <c r="AQ130" s="309"/>
      <c r="AR130" s="309"/>
      <c r="AS130" s="309"/>
      <c r="AT130" s="309"/>
      <c r="AU130" s="309"/>
      <c r="AV130" s="309"/>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164"/>
      <c r="EC130" s="179"/>
      <c r="ED130" s="179"/>
      <c r="EE130" s="179"/>
      <c r="EF130" s="163"/>
      <c r="EG130" s="179"/>
      <c r="EH130" s="179"/>
      <c r="EI130" s="179"/>
      <c r="EJ130" s="179"/>
      <c r="EK130" s="179"/>
    </row>
    <row r="131" spans="3:152" ht="15" customHeight="1">
      <c r="C131" s="217"/>
      <c r="D131" s="385"/>
      <c r="E131" s="399"/>
      <c r="F131" s="399"/>
      <c r="G131" s="399"/>
      <c r="H131" s="399"/>
      <c r="I131" s="399"/>
      <c r="J131" s="399"/>
      <c r="K131" s="385"/>
      <c r="L131" s="337"/>
      <c r="M131" s="337"/>
      <c r="N131" s="385"/>
      <c r="O131" s="385"/>
      <c r="P131" s="387"/>
      <c r="Q131" s="387"/>
      <c r="R131" s="389"/>
      <c r="S131" s="391"/>
      <c r="T131" s="401"/>
      <c r="U131" s="395"/>
      <c r="V131" s="397"/>
      <c r="W131" s="383"/>
      <c r="X131" s="383"/>
      <c r="Y131" s="383"/>
      <c r="Z131" s="383"/>
      <c r="AA131" s="383"/>
      <c r="AB131" s="383"/>
      <c r="AC131" s="383"/>
      <c r="AD131" s="383"/>
      <c r="AE131" s="383"/>
      <c r="AF131" s="383"/>
      <c r="AG131" s="383"/>
      <c r="AH131" s="383"/>
      <c r="AI131" s="383"/>
      <c r="AJ131" s="383"/>
      <c r="AK131" s="383"/>
      <c r="AL131" s="333"/>
      <c r="AM131" s="200" t="s">
        <v>240</v>
      </c>
      <c r="AN131" s="311" t="s">
        <v>216</v>
      </c>
      <c r="AO131" s="312" t="s">
        <v>18</v>
      </c>
      <c r="AP131" s="312"/>
      <c r="AQ131" s="312"/>
      <c r="AR131" s="312"/>
      <c r="AS131" s="312"/>
      <c r="AT131" s="312"/>
      <c r="AU131" s="312"/>
      <c r="AV131" s="312"/>
      <c r="AW131" s="261">
        <v>0</v>
      </c>
      <c r="AX131" s="261">
        <v>0</v>
      </c>
      <c r="AY131" s="261">
        <v>0</v>
      </c>
      <c r="AZ131" s="261">
        <f>BE131</f>
        <v>0</v>
      </c>
      <c r="BA131" s="261">
        <f>BV131</f>
        <v>0</v>
      </c>
      <c r="BB131" s="261">
        <f>CM131</f>
        <v>0</v>
      </c>
      <c r="BC131" s="261">
        <f>DD131</f>
        <v>0</v>
      </c>
      <c r="BD131" s="261">
        <f>AW131-AX131-BC131</f>
        <v>0</v>
      </c>
      <c r="BE131" s="261">
        <f t="shared" ref="BE131:BH132" si="191">BQ131</f>
        <v>0</v>
      </c>
      <c r="BF131" s="261">
        <f t="shared" si="191"/>
        <v>0</v>
      </c>
      <c r="BG131" s="261">
        <f t="shared" si="191"/>
        <v>0</v>
      </c>
      <c r="BH131" s="261">
        <f t="shared" si="191"/>
        <v>0</v>
      </c>
      <c r="BI131" s="261">
        <f>BJ131+BK131+BL131</f>
        <v>0</v>
      </c>
      <c r="BJ131" s="313">
        <v>0</v>
      </c>
      <c r="BK131" s="313">
        <v>0</v>
      </c>
      <c r="BL131" s="313">
        <v>0</v>
      </c>
      <c r="BM131" s="261">
        <f>BN131+BO131+BP131</f>
        <v>0</v>
      </c>
      <c r="BN131" s="313">
        <v>0</v>
      </c>
      <c r="BO131" s="313">
        <v>0</v>
      </c>
      <c r="BP131" s="313">
        <v>0</v>
      </c>
      <c r="BQ131" s="261">
        <f>BR131+BS131+BT131</f>
        <v>0</v>
      </c>
      <c r="BR131" s="313">
        <v>0</v>
      </c>
      <c r="BS131" s="313">
        <v>0</v>
      </c>
      <c r="BT131" s="313">
        <v>0</v>
      </c>
      <c r="BU131" s="261">
        <f>$AW131-$AX131-AZ131</f>
        <v>0</v>
      </c>
      <c r="BV131" s="261">
        <f t="shared" ref="BV131:BY132" si="192">CH131</f>
        <v>0</v>
      </c>
      <c r="BW131" s="261">
        <f t="shared" si="192"/>
        <v>0</v>
      </c>
      <c r="BX131" s="261">
        <f t="shared" si="192"/>
        <v>0</v>
      </c>
      <c r="BY131" s="261">
        <f t="shared" si="192"/>
        <v>0</v>
      </c>
      <c r="BZ131" s="261">
        <f>CA131+CB131+CC131</f>
        <v>0</v>
      </c>
      <c r="CA131" s="313">
        <v>0</v>
      </c>
      <c r="CB131" s="313">
        <v>0</v>
      </c>
      <c r="CC131" s="313">
        <v>0</v>
      </c>
      <c r="CD131" s="261">
        <f>CE131+CF131+CG131</f>
        <v>0</v>
      </c>
      <c r="CE131" s="313">
        <v>0</v>
      </c>
      <c r="CF131" s="313">
        <v>0</v>
      </c>
      <c r="CG131" s="313">
        <v>0</v>
      </c>
      <c r="CH131" s="261">
        <f>CI131+CJ131+CK131</f>
        <v>0</v>
      </c>
      <c r="CI131" s="313">
        <v>0</v>
      </c>
      <c r="CJ131" s="313">
        <v>0</v>
      </c>
      <c r="CK131" s="313">
        <v>0</v>
      </c>
      <c r="CL131" s="261">
        <f>$AW131-$AX131-BA131</f>
        <v>0</v>
      </c>
      <c r="CM131" s="261">
        <f t="shared" ref="CM131:CP132" si="193">CY131</f>
        <v>0</v>
      </c>
      <c r="CN131" s="261">
        <f t="shared" si="193"/>
        <v>0</v>
      </c>
      <c r="CO131" s="261">
        <f t="shared" si="193"/>
        <v>0</v>
      </c>
      <c r="CP131" s="261">
        <f t="shared" si="193"/>
        <v>0</v>
      </c>
      <c r="CQ131" s="261">
        <f>CR131+CS131+CT131</f>
        <v>0</v>
      </c>
      <c r="CR131" s="313">
        <v>0</v>
      </c>
      <c r="CS131" s="313">
        <v>0</v>
      </c>
      <c r="CT131" s="313">
        <v>0</v>
      </c>
      <c r="CU131" s="261">
        <f>CV131+CW131+CX131</f>
        <v>0</v>
      </c>
      <c r="CV131" s="313">
        <v>0</v>
      </c>
      <c r="CW131" s="313">
        <v>0</v>
      </c>
      <c r="CX131" s="313">
        <v>0</v>
      </c>
      <c r="CY131" s="261">
        <f>CZ131+DA131+DB131</f>
        <v>0</v>
      </c>
      <c r="CZ131" s="313">
        <v>0</v>
      </c>
      <c r="DA131" s="313">
        <v>0</v>
      </c>
      <c r="DB131" s="313">
        <v>0</v>
      </c>
      <c r="DC131" s="261">
        <f>$AW131-$AX131-BB131</f>
        <v>0</v>
      </c>
      <c r="DD131" s="261">
        <f t="shared" ref="DD131:DG132" si="194">DP131</f>
        <v>0</v>
      </c>
      <c r="DE131" s="261">
        <f t="shared" si="194"/>
        <v>0</v>
      </c>
      <c r="DF131" s="261">
        <f t="shared" si="194"/>
        <v>0</v>
      </c>
      <c r="DG131" s="261">
        <f t="shared" si="194"/>
        <v>0</v>
      </c>
      <c r="DH131" s="261">
        <f>DI131+DJ131+DK131</f>
        <v>0</v>
      </c>
      <c r="DI131" s="313">
        <v>0</v>
      </c>
      <c r="DJ131" s="313">
        <v>0</v>
      </c>
      <c r="DK131" s="313">
        <v>0</v>
      </c>
      <c r="DL131" s="261">
        <f>DM131+DN131+DO131</f>
        <v>0</v>
      </c>
      <c r="DM131" s="313">
        <v>0</v>
      </c>
      <c r="DN131" s="313">
        <v>0</v>
      </c>
      <c r="DO131" s="313">
        <v>0</v>
      </c>
      <c r="DP131" s="261">
        <f>DQ131+DR131+DS131</f>
        <v>0</v>
      </c>
      <c r="DQ131" s="313">
        <v>0</v>
      </c>
      <c r="DR131" s="313">
        <v>0</v>
      </c>
      <c r="DS131" s="313">
        <v>0</v>
      </c>
      <c r="DT131" s="261">
        <f>$AW131-$AX131-BC131</f>
        <v>0</v>
      </c>
      <c r="DU131" s="261">
        <f>BC131-AY131</f>
        <v>0</v>
      </c>
      <c r="DV131" s="313"/>
      <c r="DW131" s="313"/>
      <c r="DX131" s="314"/>
      <c r="DY131" s="313"/>
      <c r="DZ131" s="314"/>
      <c r="EA131" s="343" t="s">
        <v>151</v>
      </c>
      <c r="EB131" s="164">
        <v>0</v>
      </c>
      <c r="EC131" s="162" t="str">
        <f>AN131 &amp; EB131</f>
        <v>Прибыль направляемая на инвестиции0</v>
      </c>
      <c r="ED131" s="162" t="str">
        <f>AN131&amp;AO131</f>
        <v>Прибыль направляемая на инвестициинет</v>
      </c>
      <c r="EE131" s="163"/>
      <c r="EF131" s="163"/>
      <c r="EG131" s="179"/>
      <c r="EH131" s="179"/>
      <c r="EI131" s="179"/>
      <c r="EJ131" s="179"/>
      <c r="EV131" s="163"/>
    </row>
    <row r="132" spans="3:152" ht="15" customHeight="1" thickBot="1">
      <c r="C132" s="217"/>
      <c r="D132" s="385"/>
      <c r="E132" s="399"/>
      <c r="F132" s="399"/>
      <c r="G132" s="399"/>
      <c r="H132" s="399"/>
      <c r="I132" s="399"/>
      <c r="J132" s="399"/>
      <c r="K132" s="385"/>
      <c r="L132" s="337"/>
      <c r="M132" s="337"/>
      <c r="N132" s="385"/>
      <c r="O132" s="385"/>
      <c r="P132" s="387"/>
      <c r="Q132" s="387"/>
      <c r="R132" s="389"/>
      <c r="S132" s="391"/>
      <c r="T132" s="401"/>
      <c r="U132" s="395"/>
      <c r="V132" s="397"/>
      <c r="W132" s="383"/>
      <c r="X132" s="383"/>
      <c r="Y132" s="383"/>
      <c r="Z132" s="383"/>
      <c r="AA132" s="383"/>
      <c r="AB132" s="383"/>
      <c r="AC132" s="383"/>
      <c r="AD132" s="383"/>
      <c r="AE132" s="383"/>
      <c r="AF132" s="383"/>
      <c r="AG132" s="383"/>
      <c r="AH132" s="383"/>
      <c r="AI132" s="383"/>
      <c r="AJ132" s="383"/>
      <c r="AK132" s="383"/>
      <c r="AL132" s="333"/>
      <c r="AM132" s="200" t="s">
        <v>115</v>
      </c>
      <c r="AN132" s="311" t="s">
        <v>199</v>
      </c>
      <c r="AO132" s="312" t="s">
        <v>18</v>
      </c>
      <c r="AP132" s="312"/>
      <c r="AQ132" s="312"/>
      <c r="AR132" s="312"/>
      <c r="AS132" s="312"/>
      <c r="AT132" s="312"/>
      <c r="AU132" s="312"/>
      <c r="AV132" s="312"/>
      <c r="AW132" s="261">
        <v>0</v>
      </c>
      <c r="AX132" s="261">
        <v>0</v>
      </c>
      <c r="AY132" s="261">
        <v>0</v>
      </c>
      <c r="AZ132" s="261">
        <f>BE132</f>
        <v>0</v>
      </c>
      <c r="BA132" s="261">
        <f>BV132</f>
        <v>0</v>
      </c>
      <c r="BB132" s="261">
        <f>CM132</f>
        <v>0</v>
      </c>
      <c r="BC132" s="261">
        <f>DD132</f>
        <v>0</v>
      </c>
      <c r="BD132" s="261">
        <f>AW132-AX132-BC132</f>
        <v>0</v>
      </c>
      <c r="BE132" s="261">
        <f t="shared" si="191"/>
        <v>0</v>
      </c>
      <c r="BF132" s="261">
        <f t="shared" si="191"/>
        <v>0</v>
      </c>
      <c r="BG132" s="261">
        <f t="shared" si="191"/>
        <v>0</v>
      </c>
      <c r="BH132" s="261">
        <f t="shared" si="191"/>
        <v>0</v>
      </c>
      <c r="BI132" s="261">
        <f>BJ132+BK132+BL132</f>
        <v>0</v>
      </c>
      <c r="BJ132" s="313">
        <v>0</v>
      </c>
      <c r="BK132" s="313">
        <v>0</v>
      </c>
      <c r="BL132" s="313">
        <v>0</v>
      </c>
      <c r="BM132" s="261">
        <f>BN132+BO132+BP132</f>
        <v>0</v>
      </c>
      <c r="BN132" s="313">
        <v>0</v>
      </c>
      <c r="BO132" s="313">
        <v>0</v>
      </c>
      <c r="BP132" s="313">
        <v>0</v>
      </c>
      <c r="BQ132" s="261">
        <f>BR132+BS132+BT132</f>
        <v>0</v>
      </c>
      <c r="BR132" s="313">
        <v>0</v>
      </c>
      <c r="BS132" s="313">
        <v>0</v>
      </c>
      <c r="BT132" s="313">
        <v>0</v>
      </c>
      <c r="BU132" s="261">
        <f>$AW132-$AX132-AZ132</f>
        <v>0</v>
      </c>
      <c r="BV132" s="261">
        <f t="shared" si="192"/>
        <v>0</v>
      </c>
      <c r="BW132" s="261">
        <f t="shared" si="192"/>
        <v>0</v>
      </c>
      <c r="BX132" s="261">
        <f t="shared" si="192"/>
        <v>0</v>
      </c>
      <c r="BY132" s="261">
        <f t="shared" si="192"/>
        <v>0</v>
      </c>
      <c r="BZ132" s="261">
        <f>CA132+CB132+CC132</f>
        <v>0</v>
      </c>
      <c r="CA132" s="313">
        <v>0</v>
      </c>
      <c r="CB132" s="313">
        <v>0</v>
      </c>
      <c r="CC132" s="313">
        <v>0</v>
      </c>
      <c r="CD132" s="261">
        <f>CE132+CF132+CG132</f>
        <v>0</v>
      </c>
      <c r="CE132" s="313">
        <v>0</v>
      </c>
      <c r="CF132" s="313">
        <v>0</v>
      </c>
      <c r="CG132" s="313">
        <v>0</v>
      </c>
      <c r="CH132" s="261">
        <f>CI132+CJ132+CK132</f>
        <v>0</v>
      </c>
      <c r="CI132" s="313">
        <v>0</v>
      </c>
      <c r="CJ132" s="313">
        <v>0</v>
      </c>
      <c r="CK132" s="313">
        <v>0</v>
      </c>
      <c r="CL132" s="261">
        <f>$AW132-$AX132-BA132</f>
        <v>0</v>
      </c>
      <c r="CM132" s="261">
        <f t="shared" si="193"/>
        <v>0</v>
      </c>
      <c r="CN132" s="261">
        <f t="shared" si="193"/>
        <v>0</v>
      </c>
      <c r="CO132" s="261">
        <f t="shared" si="193"/>
        <v>0</v>
      </c>
      <c r="CP132" s="261">
        <f t="shared" si="193"/>
        <v>0</v>
      </c>
      <c r="CQ132" s="261">
        <f>CR132+CS132+CT132</f>
        <v>0</v>
      </c>
      <c r="CR132" s="313">
        <v>0</v>
      </c>
      <c r="CS132" s="313">
        <v>0</v>
      </c>
      <c r="CT132" s="313">
        <v>0</v>
      </c>
      <c r="CU132" s="261">
        <f>CV132+CW132+CX132</f>
        <v>0</v>
      </c>
      <c r="CV132" s="313">
        <v>0</v>
      </c>
      <c r="CW132" s="313">
        <v>0</v>
      </c>
      <c r="CX132" s="313">
        <v>0</v>
      </c>
      <c r="CY132" s="261">
        <f>CZ132+DA132+DB132</f>
        <v>0</v>
      </c>
      <c r="CZ132" s="313">
        <v>0</v>
      </c>
      <c r="DA132" s="313">
        <v>0</v>
      </c>
      <c r="DB132" s="313">
        <v>0</v>
      </c>
      <c r="DC132" s="261">
        <f>$AW132-$AX132-BB132</f>
        <v>0</v>
      </c>
      <c r="DD132" s="261">
        <f t="shared" si="194"/>
        <v>0</v>
      </c>
      <c r="DE132" s="261">
        <f t="shared" si="194"/>
        <v>0</v>
      </c>
      <c r="DF132" s="261">
        <f t="shared" si="194"/>
        <v>0</v>
      </c>
      <c r="DG132" s="261">
        <f t="shared" si="194"/>
        <v>0</v>
      </c>
      <c r="DH132" s="261">
        <f>DI132+DJ132+DK132</f>
        <v>0</v>
      </c>
      <c r="DI132" s="313">
        <v>0</v>
      </c>
      <c r="DJ132" s="313">
        <v>0</v>
      </c>
      <c r="DK132" s="313">
        <v>0</v>
      </c>
      <c r="DL132" s="261">
        <f>DM132+DN132+DO132</f>
        <v>0</v>
      </c>
      <c r="DM132" s="313">
        <v>0</v>
      </c>
      <c r="DN132" s="313">
        <v>0</v>
      </c>
      <c r="DO132" s="313">
        <v>0</v>
      </c>
      <c r="DP132" s="261">
        <f>DQ132+DR132+DS132</f>
        <v>0</v>
      </c>
      <c r="DQ132" s="313">
        <v>0</v>
      </c>
      <c r="DR132" s="313">
        <v>0</v>
      </c>
      <c r="DS132" s="313">
        <v>0</v>
      </c>
      <c r="DT132" s="261">
        <f>$AW132-$AX132-BC132</f>
        <v>0</v>
      </c>
      <c r="DU132" s="261">
        <f>BC132-AY132</f>
        <v>0</v>
      </c>
      <c r="DV132" s="313"/>
      <c r="DW132" s="313"/>
      <c r="DX132" s="314"/>
      <c r="DY132" s="313"/>
      <c r="DZ132" s="314"/>
      <c r="EA132" s="343" t="s">
        <v>151</v>
      </c>
      <c r="EB132" s="164">
        <v>0</v>
      </c>
      <c r="EC132" s="162" t="str">
        <f>AN132 &amp; EB132</f>
        <v>Прочие собственные средства0</v>
      </c>
      <c r="ED132" s="162" t="str">
        <f>AN132&amp;AO132</f>
        <v>Прочие собственные средстванет</v>
      </c>
      <c r="EE132" s="163"/>
      <c r="EF132" s="163"/>
      <c r="EG132" s="179"/>
      <c r="EH132" s="179"/>
      <c r="EI132" s="179"/>
      <c r="EJ132" s="179"/>
      <c r="EV132" s="163"/>
    </row>
    <row r="133" spans="3:152" ht="11.25" customHeight="1">
      <c r="C133" s="217"/>
      <c r="D133" s="384">
        <v>20</v>
      </c>
      <c r="E133" s="398" t="s">
        <v>780</v>
      </c>
      <c r="F133" s="398" t="s">
        <v>800</v>
      </c>
      <c r="G133" s="398" t="s">
        <v>159</v>
      </c>
      <c r="H133" s="398" t="s">
        <v>804</v>
      </c>
      <c r="I133" s="398" t="s">
        <v>783</v>
      </c>
      <c r="J133" s="398" t="s">
        <v>783</v>
      </c>
      <c r="K133" s="384" t="s">
        <v>784</v>
      </c>
      <c r="L133" s="336"/>
      <c r="M133" s="336"/>
      <c r="N133" s="384">
        <v>1</v>
      </c>
      <c r="O133" s="384">
        <v>2022</v>
      </c>
      <c r="P133" s="386" t="s">
        <v>189</v>
      </c>
      <c r="Q133" s="386" t="s">
        <v>6</v>
      </c>
      <c r="R133" s="388">
        <v>0</v>
      </c>
      <c r="S133" s="390">
        <v>0</v>
      </c>
      <c r="T133" s="400" t="s">
        <v>151</v>
      </c>
      <c r="U133" s="305"/>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c r="BI133" s="306"/>
      <c r="BJ133" s="306"/>
      <c r="BK133" s="306"/>
      <c r="BL133" s="306"/>
      <c r="BM133" s="306"/>
      <c r="BN133" s="306"/>
      <c r="BO133" s="306"/>
      <c r="BP133" s="306"/>
      <c r="BQ133" s="306"/>
      <c r="BR133" s="306"/>
      <c r="BS133" s="306"/>
      <c r="BT133" s="306"/>
      <c r="BU133" s="306"/>
      <c r="BV133" s="306"/>
      <c r="BW133" s="306"/>
      <c r="BX133" s="306"/>
      <c r="BY133" s="306"/>
      <c r="BZ133" s="306"/>
      <c r="CA133" s="306"/>
      <c r="CB133" s="306"/>
      <c r="CC133" s="306"/>
      <c r="CD133" s="306"/>
      <c r="CE133" s="306"/>
      <c r="CF133" s="306"/>
      <c r="CG133" s="306"/>
      <c r="CH133" s="306"/>
      <c r="CI133" s="306"/>
      <c r="CJ133" s="306"/>
      <c r="CK133" s="306"/>
      <c r="CL133" s="306"/>
      <c r="CM133" s="306"/>
      <c r="CN133" s="306"/>
      <c r="CO133" s="306"/>
      <c r="CP133" s="306"/>
      <c r="CQ133" s="306"/>
      <c r="CR133" s="306"/>
      <c r="CS133" s="306"/>
      <c r="CT133" s="306"/>
      <c r="CU133" s="306"/>
      <c r="CV133" s="306"/>
      <c r="CW133" s="306"/>
      <c r="CX133" s="306"/>
      <c r="CY133" s="306"/>
      <c r="CZ133" s="306"/>
      <c r="DA133" s="306"/>
      <c r="DB133" s="306"/>
      <c r="DC133" s="306"/>
      <c r="DD133" s="306"/>
      <c r="DE133" s="306"/>
      <c r="DF133" s="306"/>
      <c r="DG133" s="306"/>
      <c r="DH133" s="306"/>
      <c r="DI133" s="306"/>
      <c r="DJ133" s="306"/>
      <c r="DK133" s="306"/>
      <c r="DL133" s="306"/>
      <c r="DM133" s="306"/>
      <c r="DN133" s="306"/>
      <c r="DO133" s="306"/>
      <c r="DP133" s="306"/>
      <c r="DQ133" s="306"/>
      <c r="DR133" s="306"/>
      <c r="DS133" s="306"/>
      <c r="DT133" s="306"/>
      <c r="DU133" s="306"/>
      <c r="DV133" s="306"/>
      <c r="DW133" s="306"/>
      <c r="DX133" s="306"/>
      <c r="DY133" s="306"/>
      <c r="DZ133" s="306"/>
      <c r="EA133" s="306"/>
      <c r="EB133" s="164"/>
      <c r="EC133" s="163"/>
      <c r="ED133" s="163"/>
      <c r="EE133" s="163"/>
      <c r="EF133" s="163"/>
      <c r="EG133" s="163"/>
      <c r="EH133" s="163"/>
      <c r="EI133" s="163"/>
    </row>
    <row r="134" spans="3:152" ht="11.25" customHeight="1">
      <c r="C134" s="217"/>
      <c r="D134" s="385"/>
      <c r="E134" s="399"/>
      <c r="F134" s="399"/>
      <c r="G134" s="399"/>
      <c r="H134" s="399"/>
      <c r="I134" s="399"/>
      <c r="J134" s="399"/>
      <c r="K134" s="385"/>
      <c r="L134" s="337"/>
      <c r="M134" s="337"/>
      <c r="N134" s="385"/>
      <c r="O134" s="385"/>
      <c r="P134" s="387"/>
      <c r="Q134" s="387"/>
      <c r="R134" s="389"/>
      <c r="S134" s="391"/>
      <c r="T134" s="401"/>
      <c r="U134" s="394"/>
      <c r="V134" s="396">
        <v>1</v>
      </c>
      <c r="W134" s="382" t="s">
        <v>821</v>
      </c>
      <c r="X134" s="382"/>
      <c r="Y134" s="382"/>
      <c r="Z134" s="382"/>
      <c r="AA134" s="382"/>
      <c r="AB134" s="382"/>
      <c r="AC134" s="382"/>
      <c r="AD134" s="382"/>
      <c r="AE134" s="382"/>
      <c r="AF134" s="382"/>
      <c r="AG134" s="382"/>
      <c r="AH134" s="382"/>
      <c r="AI134" s="382"/>
      <c r="AJ134" s="382"/>
      <c r="AK134" s="382"/>
      <c r="AL134" s="307"/>
      <c r="AM134" s="308"/>
      <c r="AN134" s="309"/>
      <c r="AO134" s="309"/>
      <c r="AP134" s="309"/>
      <c r="AQ134" s="309"/>
      <c r="AR134" s="309"/>
      <c r="AS134" s="309"/>
      <c r="AT134" s="309"/>
      <c r="AU134" s="309"/>
      <c r="AV134" s="309"/>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164"/>
      <c r="EC134" s="179"/>
      <c r="ED134" s="179"/>
      <c r="EE134" s="179"/>
      <c r="EF134" s="163"/>
      <c r="EG134" s="179"/>
      <c r="EH134" s="179"/>
      <c r="EI134" s="179"/>
      <c r="EJ134" s="179"/>
      <c r="EK134" s="179"/>
    </row>
    <row r="135" spans="3:152" ht="15" customHeight="1">
      <c r="C135" s="217"/>
      <c r="D135" s="385"/>
      <c r="E135" s="399"/>
      <c r="F135" s="399"/>
      <c r="G135" s="399"/>
      <c r="H135" s="399"/>
      <c r="I135" s="399"/>
      <c r="J135" s="399"/>
      <c r="K135" s="385"/>
      <c r="L135" s="337"/>
      <c r="M135" s="337"/>
      <c r="N135" s="385"/>
      <c r="O135" s="385"/>
      <c r="P135" s="387"/>
      <c r="Q135" s="387"/>
      <c r="R135" s="389"/>
      <c r="S135" s="391"/>
      <c r="T135" s="401"/>
      <c r="U135" s="395"/>
      <c r="V135" s="397"/>
      <c r="W135" s="383"/>
      <c r="X135" s="383"/>
      <c r="Y135" s="383"/>
      <c r="Z135" s="383"/>
      <c r="AA135" s="383"/>
      <c r="AB135" s="383"/>
      <c r="AC135" s="383"/>
      <c r="AD135" s="383"/>
      <c r="AE135" s="383"/>
      <c r="AF135" s="383"/>
      <c r="AG135" s="383"/>
      <c r="AH135" s="383"/>
      <c r="AI135" s="383"/>
      <c r="AJ135" s="383"/>
      <c r="AK135" s="383"/>
      <c r="AL135" s="333"/>
      <c r="AM135" s="200" t="s">
        <v>240</v>
      </c>
      <c r="AN135" s="311" t="s">
        <v>216</v>
      </c>
      <c r="AO135" s="312" t="s">
        <v>18</v>
      </c>
      <c r="AP135" s="312"/>
      <c r="AQ135" s="312"/>
      <c r="AR135" s="312"/>
      <c r="AS135" s="312"/>
      <c r="AT135" s="312"/>
      <c r="AU135" s="312"/>
      <c r="AV135" s="312"/>
      <c r="AW135" s="261">
        <v>4100</v>
      </c>
      <c r="AX135" s="261">
        <v>0</v>
      </c>
      <c r="AY135" s="261">
        <v>4100</v>
      </c>
      <c r="AZ135" s="261">
        <f>BE135</f>
        <v>0</v>
      </c>
      <c r="BA135" s="261">
        <f>BV135</f>
        <v>0</v>
      </c>
      <c r="BB135" s="261">
        <f>CM135</f>
        <v>0</v>
      </c>
      <c r="BC135" s="261">
        <f>DD135</f>
        <v>0</v>
      </c>
      <c r="BD135" s="261">
        <f>AW135-AX135-BC135</f>
        <v>4100</v>
      </c>
      <c r="BE135" s="261">
        <f t="shared" ref="BE135:BH136" si="195">BQ135</f>
        <v>0</v>
      </c>
      <c r="BF135" s="261">
        <f t="shared" si="195"/>
        <v>0</v>
      </c>
      <c r="BG135" s="261">
        <f t="shared" si="195"/>
        <v>0</v>
      </c>
      <c r="BH135" s="261">
        <f t="shared" si="195"/>
        <v>0</v>
      </c>
      <c r="BI135" s="261">
        <f>BJ135+BK135+BL135</f>
        <v>0</v>
      </c>
      <c r="BJ135" s="313">
        <v>0</v>
      </c>
      <c r="BK135" s="313">
        <v>0</v>
      </c>
      <c r="BL135" s="313">
        <v>0</v>
      </c>
      <c r="BM135" s="261">
        <f>BN135+BO135+BP135</f>
        <v>0</v>
      </c>
      <c r="BN135" s="313">
        <v>0</v>
      </c>
      <c r="BO135" s="313">
        <v>0</v>
      </c>
      <c r="BP135" s="313">
        <v>0</v>
      </c>
      <c r="BQ135" s="261">
        <f>BR135+BS135+BT135</f>
        <v>0</v>
      </c>
      <c r="BR135" s="313">
        <v>0</v>
      </c>
      <c r="BS135" s="313">
        <v>0</v>
      </c>
      <c r="BT135" s="313">
        <v>0</v>
      </c>
      <c r="BU135" s="261">
        <f>$AW135-$AX135-AZ135</f>
        <v>4100</v>
      </c>
      <c r="BV135" s="261">
        <f t="shared" ref="BV135:BY136" si="196">CH135</f>
        <v>0</v>
      </c>
      <c r="BW135" s="261">
        <f t="shared" si="196"/>
        <v>0</v>
      </c>
      <c r="BX135" s="261">
        <f t="shared" si="196"/>
        <v>0</v>
      </c>
      <c r="BY135" s="261">
        <f t="shared" si="196"/>
        <v>0</v>
      </c>
      <c r="BZ135" s="261">
        <f>CA135+CB135+CC135</f>
        <v>0</v>
      </c>
      <c r="CA135" s="313">
        <v>0</v>
      </c>
      <c r="CB135" s="313">
        <v>0</v>
      </c>
      <c r="CC135" s="313">
        <v>0</v>
      </c>
      <c r="CD135" s="261">
        <f>CE135+CF135+CG135</f>
        <v>0</v>
      </c>
      <c r="CE135" s="313">
        <v>0</v>
      </c>
      <c r="CF135" s="313">
        <v>0</v>
      </c>
      <c r="CG135" s="313">
        <v>0</v>
      </c>
      <c r="CH135" s="261">
        <f>CI135+CJ135+CK135</f>
        <v>0</v>
      </c>
      <c r="CI135" s="313">
        <v>0</v>
      </c>
      <c r="CJ135" s="313">
        <v>0</v>
      </c>
      <c r="CK135" s="313">
        <v>0</v>
      </c>
      <c r="CL135" s="261">
        <f>$AW135-$AX135-BA135</f>
        <v>4100</v>
      </c>
      <c r="CM135" s="261">
        <f t="shared" ref="CM135:CP136" si="197">CY135</f>
        <v>0</v>
      </c>
      <c r="CN135" s="261">
        <f t="shared" si="197"/>
        <v>0</v>
      </c>
      <c r="CO135" s="261">
        <f t="shared" si="197"/>
        <v>0</v>
      </c>
      <c r="CP135" s="261">
        <f t="shared" si="197"/>
        <v>0</v>
      </c>
      <c r="CQ135" s="261">
        <f>CR135+CS135+CT135</f>
        <v>0</v>
      </c>
      <c r="CR135" s="313">
        <v>0</v>
      </c>
      <c r="CS135" s="313">
        <v>0</v>
      </c>
      <c r="CT135" s="313">
        <v>0</v>
      </c>
      <c r="CU135" s="261">
        <f>CV135+CW135+CX135</f>
        <v>0</v>
      </c>
      <c r="CV135" s="313">
        <v>0</v>
      </c>
      <c r="CW135" s="313">
        <v>0</v>
      </c>
      <c r="CX135" s="313">
        <v>0</v>
      </c>
      <c r="CY135" s="261">
        <f>CZ135+DA135+DB135</f>
        <v>0</v>
      </c>
      <c r="CZ135" s="313">
        <v>0</v>
      </c>
      <c r="DA135" s="313">
        <v>0</v>
      </c>
      <c r="DB135" s="313">
        <v>0</v>
      </c>
      <c r="DC135" s="261">
        <f>$AW135-$AX135-BB135</f>
        <v>4100</v>
      </c>
      <c r="DD135" s="261">
        <f t="shared" ref="DD135:DG136" si="198">DP135</f>
        <v>0</v>
      </c>
      <c r="DE135" s="261">
        <f t="shared" si="198"/>
        <v>0</v>
      </c>
      <c r="DF135" s="261">
        <f t="shared" si="198"/>
        <v>0</v>
      </c>
      <c r="DG135" s="261">
        <f t="shared" si="198"/>
        <v>0</v>
      </c>
      <c r="DH135" s="261">
        <f>DI135+DJ135+DK135</f>
        <v>0</v>
      </c>
      <c r="DI135" s="313">
        <v>0</v>
      </c>
      <c r="DJ135" s="313">
        <v>0</v>
      </c>
      <c r="DK135" s="313">
        <v>0</v>
      </c>
      <c r="DL135" s="261">
        <f>DM135+DN135+DO135</f>
        <v>0</v>
      </c>
      <c r="DM135" s="313">
        <v>0</v>
      </c>
      <c r="DN135" s="313">
        <v>0</v>
      </c>
      <c r="DO135" s="313">
        <v>0</v>
      </c>
      <c r="DP135" s="261">
        <f>DQ135+DR135+DS135</f>
        <v>0</v>
      </c>
      <c r="DQ135" s="313">
        <v>0</v>
      </c>
      <c r="DR135" s="313">
        <v>0</v>
      </c>
      <c r="DS135" s="313">
        <v>0</v>
      </c>
      <c r="DT135" s="261">
        <f>$AW135-$AX135-BC135</f>
        <v>4100</v>
      </c>
      <c r="DU135" s="261">
        <f>BC135-AY135</f>
        <v>-4100</v>
      </c>
      <c r="DV135" s="313"/>
      <c r="DW135" s="313"/>
      <c r="DX135" s="347" t="s">
        <v>1150</v>
      </c>
      <c r="DY135" s="313">
        <f>-DU135</f>
        <v>4100</v>
      </c>
      <c r="DZ135" s="314" t="s">
        <v>1154</v>
      </c>
      <c r="EA135" s="343" t="s">
        <v>151</v>
      </c>
      <c r="EB135" s="164">
        <v>0</v>
      </c>
      <c r="EC135" s="162" t="str">
        <f>AN135 &amp; EB135</f>
        <v>Прибыль направляемая на инвестиции0</v>
      </c>
      <c r="ED135" s="162" t="str">
        <f>AN135&amp;AO135</f>
        <v>Прибыль направляемая на инвестициинет</v>
      </c>
      <c r="EE135" s="163"/>
      <c r="EF135" s="163"/>
      <c r="EG135" s="179"/>
      <c r="EH135" s="179"/>
      <c r="EI135" s="179"/>
      <c r="EJ135" s="179"/>
      <c r="EV135" s="163"/>
    </row>
    <row r="136" spans="3:152" ht="15" customHeight="1" thickBot="1">
      <c r="C136" s="217"/>
      <c r="D136" s="385"/>
      <c r="E136" s="399"/>
      <c r="F136" s="399"/>
      <c r="G136" s="399"/>
      <c r="H136" s="399"/>
      <c r="I136" s="399"/>
      <c r="J136" s="399"/>
      <c r="K136" s="385"/>
      <c r="L136" s="337"/>
      <c r="M136" s="337"/>
      <c r="N136" s="385"/>
      <c r="O136" s="385"/>
      <c r="P136" s="387"/>
      <c r="Q136" s="387"/>
      <c r="R136" s="389"/>
      <c r="S136" s="391"/>
      <c r="T136" s="401"/>
      <c r="U136" s="395"/>
      <c r="V136" s="397"/>
      <c r="W136" s="383"/>
      <c r="X136" s="383"/>
      <c r="Y136" s="383"/>
      <c r="Z136" s="383"/>
      <c r="AA136" s="383"/>
      <c r="AB136" s="383"/>
      <c r="AC136" s="383"/>
      <c r="AD136" s="383"/>
      <c r="AE136" s="383"/>
      <c r="AF136" s="383"/>
      <c r="AG136" s="383"/>
      <c r="AH136" s="383"/>
      <c r="AI136" s="383"/>
      <c r="AJ136" s="383"/>
      <c r="AK136" s="383"/>
      <c r="AL136" s="333"/>
      <c r="AM136" s="200" t="s">
        <v>115</v>
      </c>
      <c r="AN136" s="311" t="s">
        <v>199</v>
      </c>
      <c r="AO136" s="312" t="s">
        <v>18</v>
      </c>
      <c r="AP136" s="312"/>
      <c r="AQ136" s="312"/>
      <c r="AR136" s="312"/>
      <c r="AS136" s="312"/>
      <c r="AT136" s="312"/>
      <c r="AU136" s="312"/>
      <c r="AV136" s="312"/>
      <c r="AW136" s="261">
        <v>0</v>
      </c>
      <c r="AX136" s="261">
        <v>0</v>
      </c>
      <c r="AY136" s="261">
        <v>0</v>
      </c>
      <c r="AZ136" s="261">
        <f>BE136</f>
        <v>0</v>
      </c>
      <c r="BA136" s="261">
        <f>BV136</f>
        <v>0</v>
      </c>
      <c r="BB136" s="261">
        <f>CM136</f>
        <v>0</v>
      </c>
      <c r="BC136" s="261">
        <f>DD136</f>
        <v>0</v>
      </c>
      <c r="BD136" s="261">
        <f>AW136-AX136-BC136</f>
        <v>0</v>
      </c>
      <c r="BE136" s="261">
        <f t="shared" si="195"/>
        <v>0</v>
      </c>
      <c r="BF136" s="261">
        <f t="shared" si="195"/>
        <v>0</v>
      </c>
      <c r="BG136" s="261">
        <f t="shared" si="195"/>
        <v>0</v>
      </c>
      <c r="BH136" s="261">
        <f t="shared" si="195"/>
        <v>0</v>
      </c>
      <c r="BI136" s="261">
        <f>BJ136+BK136+BL136</f>
        <v>0</v>
      </c>
      <c r="BJ136" s="313">
        <v>0</v>
      </c>
      <c r="BK136" s="313">
        <v>0</v>
      </c>
      <c r="BL136" s="313">
        <v>0</v>
      </c>
      <c r="BM136" s="261">
        <f>BN136+BO136+BP136</f>
        <v>0</v>
      </c>
      <c r="BN136" s="313">
        <v>0</v>
      </c>
      <c r="BO136" s="313">
        <v>0</v>
      </c>
      <c r="BP136" s="313">
        <v>0</v>
      </c>
      <c r="BQ136" s="261">
        <f>BR136+BS136+BT136</f>
        <v>0</v>
      </c>
      <c r="BR136" s="313">
        <v>0</v>
      </c>
      <c r="BS136" s="313">
        <v>0</v>
      </c>
      <c r="BT136" s="313">
        <v>0</v>
      </c>
      <c r="BU136" s="261">
        <f>$AW136-$AX136-AZ136</f>
        <v>0</v>
      </c>
      <c r="BV136" s="261">
        <f t="shared" si="196"/>
        <v>0</v>
      </c>
      <c r="BW136" s="261">
        <f t="shared" si="196"/>
        <v>0</v>
      </c>
      <c r="BX136" s="261">
        <f t="shared" si="196"/>
        <v>0</v>
      </c>
      <c r="BY136" s="261">
        <f t="shared" si="196"/>
        <v>0</v>
      </c>
      <c r="BZ136" s="261">
        <f>CA136+CB136+CC136</f>
        <v>0</v>
      </c>
      <c r="CA136" s="313">
        <v>0</v>
      </c>
      <c r="CB136" s="313">
        <v>0</v>
      </c>
      <c r="CC136" s="313">
        <v>0</v>
      </c>
      <c r="CD136" s="261">
        <f>CE136+CF136+CG136</f>
        <v>0</v>
      </c>
      <c r="CE136" s="313">
        <v>0</v>
      </c>
      <c r="CF136" s="313">
        <v>0</v>
      </c>
      <c r="CG136" s="313">
        <v>0</v>
      </c>
      <c r="CH136" s="261">
        <f>CI136+CJ136+CK136</f>
        <v>0</v>
      </c>
      <c r="CI136" s="313">
        <v>0</v>
      </c>
      <c r="CJ136" s="313">
        <v>0</v>
      </c>
      <c r="CK136" s="313">
        <v>0</v>
      </c>
      <c r="CL136" s="261">
        <f>$AW136-$AX136-BA136</f>
        <v>0</v>
      </c>
      <c r="CM136" s="261">
        <f t="shared" si="197"/>
        <v>0</v>
      </c>
      <c r="CN136" s="261">
        <f t="shared" si="197"/>
        <v>0</v>
      </c>
      <c r="CO136" s="261">
        <f t="shared" si="197"/>
        <v>0</v>
      </c>
      <c r="CP136" s="261">
        <f t="shared" si="197"/>
        <v>0</v>
      </c>
      <c r="CQ136" s="261">
        <f>CR136+CS136+CT136</f>
        <v>0</v>
      </c>
      <c r="CR136" s="313">
        <v>0</v>
      </c>
      <c r="CS136" s="313">
        <v>0</v>
      </c>
      <c r="CT136" s="313">
        <v>0</v>
      </c>
      <c r="CU136" s="261">
        <f>CV136+CW136+CX136</f>
        <v>0</v>
      </c>
      <c r="CV136" s="313">
        <v>0</v>
      </c>
      <c r="CW136" s="313">
        <v>0</v>
      </c>
      <c r="CX136" s="313">
        <v>0</v>
      </c>
      <c r="CY136" s="261">
        <f>CZ136+DA136+DB136</f>
        <v>0</v>
      </c>
      <c r="CZ136" s="313">
        <v>0</v>
      </c>
      <c r="DA136" s="313">
        <v>0</v>
      </c>
      <c r="DB136" s="313">
        <v>0</v>
      </c>
      <c r="DC136" s="261">
        <f>$AW136-$AX136-BB136</f>
        <v>0</v>
      </c>
      <c r="DD136" s="261">
        <f t="shared" si="198"/>
        <v>0</v>
      </c>
      <c r="DE136" s="261">
        <f t="shared" si="198"/>
        <v>0</v>
      </c>
      <c r="DF136" s="261">
        <f t="shared" si="198"/>
        <v>0</v>
      </c>
      <c r="DG136" s="261">
        <f t="shared" si="198"/>
        <v>0</v>
      </c>
      <c r="DH136" s="261">
        <f>DI136+DJ136+DK136</f>
        <v>0</v>
      </c>
      <c r="DI136" s="313">
        <v>0</v>
      </c>
      <c r="DJ136" s="313">
        <v>0</v>
      </c>
      <c r="DK136" s="313">
        <v>0</v>
      </c>
      <c r="DL136" s="261">
        <f>DM136+DN136+DO136</f>
        <v>0</v>
      </c>
      <c r="DM136" s="313">
        <v>0</v>
      </c>
      <c r="DN136" s="313">
        <v>0</v>
      </c>
      <c r="DO136" s="313">
        <v>0</v>
      </c>
      <c r="DP136" s="261">
        <f>DQ136+DR136+DS136</f>
        <v>0</v>
      </c>
      <c r="DQ136" s="313">
        <v>0</v>
      </c>
      <c r="DR136" s="313">
        <v>0</v>
      </c>
      <c r="DS136" s="313">
        <v>0</v>
      </c>
      <c r="DT136" s="261">
        <f>$AW136-$AX136-BC136</f>
        <v>0</v>
      </c>
      <c r="DU136" s="261">
        <f>BC136-AY136</f>
        <v>0</v>
      </c>
      <c r="DV136" s="313"/>
      <c r="DW136" s="313"/>
      <c r="DX136" s="314"/>
      <c r="DY136" s="313"/>
      <c r="DZ136" s="314"/>
      <c r="EA136" s="343" t="s">
        <v>151</v>
      </c>
      <c r="EB136" s="164">
        <v>0</v>
      </c>
      <c r="EC136" s="162" t="str">
        <f>AN136 &amp; EB136</f>
        <v>Прочие собственные средства0</v>
      </c>
      <c r="ED136" s="162" t="str">
        <f>AN136&amp;AO136</f>
        <v>Прочие собственные средстванет</v>
      </c>
      <c r="EE136" s="163"/>
      <c r="EF136" s="163"/>
      <c r="EG136" s="179"/>
      <c r="EH136" s="179"/>
      <c r="EI136" s="179"/>
      <c r="EJ136" s="179"/>
      <c r="EV136" s="163"/>
    </row>
    <row r="137" spans="3:152" ht="11.25" customHeight="1">
      <c r="C137" s="217"/>
      <c r="D137" s="384">
        <v>21</v>
      </c>
      <c r="E137" s="398" t="s">
        <v>780</v>
      </c>
      <c r="F137" s="398" t="s">
        <v>800</v>
      </c>
      <c r="G137" s="398" t="s">
        <v>159</v>
      </c>
      <c r="H137" s="398" t="s">
        <v>805</v>
      </c>
      <c r="I137" s="398" t="s">
        <v>783</v>
      </c>
      <c r="J137" s="398" t="s">
        <v>783</v>
      </c>
      <c r="K137" s="384" t="s">
        <v>784</v>
      </c>
      <c r="L137" s="336"/>
      <c r="M137" s="336"/>
      <c r="N137" s="384">
        <v>1</v>
      </c>
      <c r="O137" s="384">
        <v>2021</v>
      </c>
      <c r="P137" s="386" t="s">
        <v>189</v>
      </c>
      <c r="Q137" s="386" t="s">
        <v>4</v>
      </c>
      <c r="R137" s="388">
        <v>100</v>
      </c>
      <c r="S137" s="390">
        <v>100</v>
      </c>
      <c r="T137" s="400" t="s">
        <v>151</v>
      </c>
      <c r="U137" s="305"/>
      <c r="V137" s="306"/>
      <c r="W137" s="306"/>
      <c r="X137" s="306"/>
      <c r="Y137" s="306"/>
      <c r="Z137" s="306"/>
      <c r="AA137" s="306"/>
      <c r="AB137" s="306"/>
      <c r="AC137" s="306"/>
      <c r="AD137" s="306"/>
      <c r="AE137" s="306"/>
      <c r="AF137" s="306"/>
      <c r="AG137" s="306"/>
      <c r="AH137" s="306"/>
      <c r="AI137" s="306"/>
      <c r="AJ137" s="306"/>
      <c r="AK137" s="306"/>
      <c r="AL137" s="306"/>
      <c r="AM137" s="306"/>
      <c r="AN137" s="306"/>
      <c r="AO137" s="306"/>
      <c r="AP137" s="306"/>
      <c r="AQ137" s="306"/>
      <c r="AR137" s="306"/>
      <c r="AS137" s="306"/>
      <c r="AT137" s="306"/>
      <c r="AU137" s="306"/>
      <c r="AV137" s="306"/>
      <c r="AW137" s="306"/>
      <c r="AX137" s="306"/>
      <c r="AY137" s="306"/>
      <c r="AZ137" s="306"/>
      <c r="BA137" s="306"/>
      <c r="BB137" s="306"/>
      <c r="BC137" s="306"/>
      <c r="BD137" s="306"/>
      <c r="BE137" s="306"/>
      <c r="BF137" s="306"/>
      <c r="BG137" s="306"/>
      <c r="BH137" s="306"/>
      <c r="BI137" s="306"/>
      <c r="BJ137" s="306"/>
      <c r="BK137" s="306"/>
      <c r="BL137" s="306"/>
      <c r="BM137" s="306"/>
      <c r="BN137" s="306"/>
      <c r="BO137" s="306"/>
      <c r="BP137" s="306"/>
      <c r="BQ137" s="306"/>
      <c r="BR137" s="306"/>
      <c r="BS137" s="306"/>
      <c r="BT137" s="306"/>
      <c r="BU137" s="306"/>
      <c r="BV137" s="306"/>
      <c r="BW137" s="306"/>
      <c r="BX137" s="306"/>
      <c r="BY137" s="306"/>
      <c r="BZ137" s="306"/>
      <c r="CA137" s="306"/>
      <c r="CB137" s="306"/>
      <c r="CC137" s="306"/>
      <c r="CD137" s="306"/>
      <c r="CE137" s="306"/>
      <c r="CF137" s="306"/>
      <c r="CG137" s="306"/>
      <c r="CH137" s="306"/>
      <c r="CI137" s="306"/>
      <c r="CJ137" s="306"/>
      <c r="CK137" s="306"/>
      <c r="CL137" s="306"/>
      <c r="CM137" s="306"/>
      <c r="CN137" s="306"/>
      <c r="CO137" s="306"/>
      <c r="CP137" s="306"/>
      <c r="CQ137" s="306"/>
      <c r="CR137" s="306"/>
      <c r="CS137" s="306"/>
      <c r="CT137" s="306"/>
      <c r="CU137" s="306"/>
      <c r="CV137" s="306"/>
      <c r="CW137" s="306"/>
      <c r="CX137" s="306"/>
      <c r="CY137" s="306"/>
      <c r="CZ137" s="306"/>
      <c r="DA137" s="306"/>
      <c r="DB137" s="306"/>
      <c r="DC137" s="306"/>
      <c r="DD137" s="306"/>
      <c r="DE137" s="306"/>
      <c r="DF137" s="306"/>
      <c r="DG137" s="306"/>
      <c r="DH137" s="306"/>
      <c r="DI137" s="306"/>
      <c r="DJ137" s="306"/>
      <c r="DK137" s="306"/>
      <c r="DL137" s="306"/>
      <c r="DM137" s="306"/>
      <c r="DN137" s="306"/>
      <c r="DO137" s="306"/>
      <c r="DP137" s="306"/>
      <c r="DQ137" s="306"/>
      <c r="DR137" s="306"/>
      <c r="DS137" s="306"/>
      <c r="DT137" s="306"/>
      <c r="DU137" s="306"/>
      <c r="DV137" s="306"/>
      <c r="DW137" s="306"/>
      <c r="DX137" s="306"/>
      <c r="DY137" s="306"/>
      <c r="DZ137" s="306"/>
      <c r="EA137" s="306"/>
      <c r="EB137" s="164"/>
      <c r="EC137" s="163"/>
      <c r="ED137" s="163"/>
      <c r="EE137" s="163"/>
      <c r="EF137" s="163"/>
      <c r="EG137" s="163"/>
      <c r="EH137" s="163"/>
      <c r="EI137" s="163"/>
    </row>
    <row r="138" spans="3:152" ht="11.25" customHeight="1">
      <c r="C138" s="217"/>
      <c r="D138" s="385"/>
      <c r="E138" s="399"/>
      <c r="F138" s="399"/>
      <c r="G138" s="399"/>
      <c r="H138" s="399"/>
      <c r="I138" s="399"/>
      <c r="J138" s="399"/>
      <c r="K138" s="385"/>
      <c r="L138" s="337"/>
      <c r="M138" s="337"/>
      <c r="N138" s="385"/>
      <c r="O138" s="385"/>
      <c r="P138" s="387"/>
      <c r="Q138" s="387"/>
      <c r="R138" s="389"/>
      <c r="S138" s="391"/>
      <c r="T138" s="401"/>
      <c r="U138" s="394"/>
      <c r="V138" s="396">
        <v>1</v>
      </c>
      <c r="W138" s="382" t="s">
        <v>821</v>
      </c>
      <c r="X138" s="382"/>
      <c r="Y138" s="382"/>
      <c r="Z138" s="382"/>
      <c r="AA138" s="382"/>
      <c r="AB138" s="382"/>
      <c r="AC138" s="382"/>
      <c r="AD138" s="382"/>
      <c r="AE138" s="382"/>
      <c r="AF138" s="382"/>
      <c r="AG138" s="382"/>
      <c r="AH138" s="382"/>
      <c r="AI138" s="382"/>
      <c r="AJ138" s="382"/>
      <c r="AK138" s="382"/>
      <c r="AL138" s="307"/>
      <c r="AM138" s="308"/>
      <c r="AN138" s="309"/>
      <c r="AO138" s="309"/>
      <c r="AP138" s="309"/>
      <c r="AQ138" s="309"/>
      <c r="AR138" s="309"/>
      <c r="AS138" s="309"/>
      <c r="AT138" s="309"/>
      <c r="AU138" s="309"/>
      <c r="AV138" s="309"/>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c r="DP138" s="95"/>
      <c r="DQ138" s="95"/>
      <c r="DR138" s="95"/>
      <c r="DS138" s="95"/>
      <c r="DT138" s="95"/>
      <c r="DU138" s="95"/>
      <c r="DV138" s="95"/>
      <c r="DW138" s="95"/>
      <c r="DX138" s="95"/>
      <c r="DY138" s="95"/>
      <c r="DZ138" s="95"/>
      <c r="EA138" s="95"/>
      <c r="EB138" s="164"/>
      <c r="EC138" s="179"/>
      <c r="ED138" s="179"/>
      <c r="EE138" s="179"/>
      <c r="EF138" s="163"/>
      <c r="EG138" s="179"/>
      <c r="EH138" s="179"/>
      <c r="EI138" s="179"/>
      <c r="EJ138" s="179"/>
      <c r="EK138" s="179"/>
    </row>
    <row r="139" spans="3:152" ht="15" customHeight="1">
      <c r="C139" s="217"/>
      <c r="D139" s="385"/>
      <c r="E139" s="399"/>
      <c r="F139" s="399"/>
      <c r="G139" s="399"/>
      <c r="H139" s="399"/>
      <c r="I139" s="399"/>
      <c r="J139" s="399"/>
      <c r="K139" s="385"/>
      <c r="L139" s="337"/>
      <c r="M139" s="337"/>
      <c r="N139" s="385"/>
      <c r="O139" s="385"/>
      <c r="P139" s="387"/>
      <c r="Q139" s="387"/>
      <c r="R139" s="389"/>
      <c r="S139" s="391"/>
      <c r="T139" s="401"/>
      <c r="U139" s="395"/>
      <c r="V139" s="397"/>
      <c r="W139" s="383"/>
      <c r="X139" s="383"/>
      <c r="Y139" s="383"/>
      <c r="Z139" s="383"/>
      <c r="AA139" s="383"/>
      <c r="AB139" s="383"/>
      <c r="AC139" s="383"/>
      <c r="AD139" s="383"/>
      <c r="AE139" s="383"/>
      <c r="AF139" s="383"/>
      <c r="AG139" s="383"/>
      <c r="AH139" s="383"/>
      <c r="AI139" s="383"/>
      <c r="AJ139" s="383"/>
      <c r="AK139" s="383"/>
      <c r="AL139" s="333"/>
      <c r="AM139" s="200" t="s">
        <v>240</v>
      </c>
      <c r="AN139" s="311" t="s">
        <v>197</v>
      </c>
      <c r="AO139" s="312" t="s">
        <v>18</v>
      </c>
      <c r="AP139" s="312"/>
      <c r="AQ139" s="312"/>
      <c r="AR139" s="312"/>
      <c r="AS139" s="312"/>
      <c r="AT139" s="312"/>
      <c r="AU139" s="312"/>
      <c r="AV139" s="312"/>
      <c r="AW139" s="261">
        <v>3400</v>
      </c>
      <c r="AX139" s="261">
        <v>3400</v>
      </c>
      <c r="AY139" s="261">
        <v>0</v>
      </c>
      <c r="AZ139" s="261">
        <f>BE139</f>
        <v>0</v>
      </c>
      <c r="BA139" s="261">
        <f>BV139</f>
        <v>0</v>
      </c>
      <c r="BB139" s="261">
        <f>CM139</f>
        <v>0</v>
      </c>
      <c r="BC139" s="261">
        <f>DD139</f>
        <v>0</v>
      </c>
      <c r="BD139" s="261">
        <f>AW139-AX139-BC139</f>
        <v>0</v>
      </c>
      <c r="BE139" s="261">
        <f t="shared" ref="BE139:BH140" si="199">BQ139</f>
        <v>0</v>
      </c>
      <c r="BF139" s="261">
        <f t="shared" si="199"/>
        <v>0</v>
      </c>
      <c r="BG139" s="261">
        <f t="shared" si="199"/>
        <v>0</v>
      </c>
      <c r="BH139" s="261">
        <f t="shared" si="199"/>
        <v>0</v>
      </c>
      <c r="BI139" s="261">
        <f>BJ139+BK139+BL139</f>
        <v>0</v>
      </c>
      <c r="BJ139" s="313">
        <v>0</v>
      </c>
      <c r="BK139" s="313">
        <v>0</v>
      </c>
      <c r="BL139" s="313">
        <v>0</v>
      </c>
      <c r="BM139" s="261">
        <f>BN139+BO139+BP139</f>
        <v>0</v>
      </c>
      <c r="BN139" s="313">
        <v>0</v>
      </c>
      <c r="BO139" s="313">
        <v>0</v>
      </c>
      <c r="BP139" s="313">
        <v>0</v>
      </c>
      <c r="BQ139" s="261">
        <f>BR139+BS139+BT139</f>
        <v>0</v>
      </c>
      <c r="BR139" s="313">
        <v>0</v>
      </c>
      <c r="BS139" s="313">
        <v>0</v>
      </c>
      <c r="BT139" s="313">
        <v>0</v>
      </c>
      <c r="BU139" s="261">
        <f>$AW139-$AX139-AZ139</f>
        <v>0</v>
      </c>
      <c r="BV139" s="261">
        <f t="shared" ref="BV139:BY140" si="200">CH139</f>
        <v>0</v>
      </c>
      <c r="BW139" s="261">
        <f t="shared" si="200"/>
        <v>0</v>
      </c>
      <c r="BX139" s="261">
        <f t="shared" si="200"/>
        <v>0</v>
      </c>
      <c r="BY139" s="261">
        <f t="shared" si="200"/>
        <v>0</v>
      </c>
      <c r="BZ139" s="261">
        <f>CA139+CB139+CC139</f>
        <v>0</v>
      </c>
      <c r="CA139" s="313">
        <v>0</v>
      </c>
      <c r="CB139" s="313">
        <v>0</v>
      </c>
      <c r="CC139" s="313">
        <v>0</v>
      </c>
      <c r="CD139" s="261">
        <f>CE139+CF139+CG139</f>
        <v>0</v>
      </c>
      <c r="CE139" s="313">
        <v>0</v>
      </c>
      <c r="CF139" s="313">
        <v>0</v>
      </c>
      <c r="CG139" s="313">
        <v>0</v>
      </c>
      <c r="CH139" s="261">
        <f>CI139+CJ139+CK139</f>
        <v>0</v>
      </c>
      <c r="CI139" s="313">
        <v>0</v>
      </c>
      <c r="CJ139" s="313">
        <v>0</v>
      </c>
      <c r="CK139" s="313">
        <v>0</v>
      </c>
      <c r="CL139" s="261">
        <f>$AW139-$AX139-BA139</f>
        <v>0</v>
      </c>
      <c r="CM139" s="261">
        <f t="shared" ref="CM139:CP140" si="201">CY139</f>
        <v>0</v>
      </c>
      <c r="CN139" s="261">
        <f t="shared" si="201"/>
        <v>0</v>
      </c>
      <c r="CO139" s="261">
        <f t="shared" si="201"/>
        <v>0</v>
      </c>
      <c r="CP139" s="261">
        <f t="shared" si="201"/>
        <v>0</v>
      </c>
      <c r="CQ139" s="261">
        <f>CR139+CS139+CT139</f>
        <v>0</v>
      </c>
      <c r="CR139" s="313">
        <v>0</v>
      </c>
      <c r="CS139" s="313">
        <v>0</v>
      </c>
      <c r="CT139" s="313">
        <v>0</v>
      </c>
      <c r="CU139" s="261">
        <f>CV139+CW139+CX139</f>
        <v>0</v>
      </c>
      <c r="CV139" s="313">
        <v>0</v>
      </c>
      <c r="CW139" s="313">
        <v>0</v>
      </c>
      <c r="CX139" s="313">
        <v>0</v>
      </c>
      <c r="CY139" s="261">
        <f>CZ139+DA139+DB139</f>
        <v>0</v>
      </c>
      <c r="CZ139" s="313">
        <v>0</v>
      </c>
      <c r="DA139" s="313">
        <v>0</v>
      </c>
      <c r="DB139" s="313">
        <v>0</v>
      </c>
      <c r="DC139" s="261">
        <f>$AW139-$AX139-BB139</f>
        <v>0</v>
      </c>
      <c r="DD139" s="261">
        <f t="shared" ref="DD139:DG140" si="202">DP139</f>
        <v>0</v>
      </c>
      <c r="DE139" s="261">
        <f t="shared" si="202"/>
        <v>0</v>
      </c>
      <c r="DF139" s="261">
        <f t="shared" si="202"/>
        <v>0</v>
      </c>
      <c r="DG139" s="261">
        <f t="shared" si="202"/>
        <v>0</v>
      </c>
      <c r="DH139" s="261">
        <f>DI139+DJ139+DK139</f>
        <v>0</v>
      </c>
      <c r="DI139" s="313">
        <v>0</v>
      </c>
      <c r="DJ139" s="313">
        <v>0</v>
      </c>
      <c r="DK139" s="313">
        <v>0</v>
      </c>
      <c r="DL139" s="261">
        <f>DM139+DN139+DO139</f>
        <v>0</v>
      </c>
      <c r="DM139" s="313">
        <v>0</v>
      </c>
      <c r="DN139" s="313">
        <v>0</v>
      </c>
      <c r="DO139" s="313">
        <v>0</v>
      </c>
      <c r="DP139" s="261">
        <f>DQ139+DR139+DS139</f>
        <v>0</v>
      </c>
      <c r="DQ139" s="313">
        <v>0</v>
      </c>
      <c r="DR139" s="313">
        <v>0</v>
      </c>
      <c r="DS139" s="313">
        <v>0</v>
      </c>
      <c r="DT139" s="261">
        <f>$AW139-$AX139-BC139</f>
        <v>0</v>
      </c>
      <c r="DU139" s="261">
        <f>BC139-AY139</f>
        <v>0</v>
      </c>
      <c r="DV139" s="313"/>
      <c r="DW139" s="313"/>
      <c r="DX139" s="314"/>
      <c r="DY139" s="313"/>
      <c r="DZ139" s="314"/>
      <c r="EA139" s="343" t="s">
        <v>151</v>
      </c>
      <c r="EB139" s="164">
        <v>0</v>
      </c>
      <c r="EC139" s="162" t="str">
        <f>AN139 &amp; EB139</f>
        <v>Амортизационные отчисления0</v>
      </c>
      <c r="ED139" s="162" t="str">
        <f>AN139&amp;AO139</f>
        <v>Амортизационные отчислениянет</v>
      </c>
      <c r="EE139" s="163"/>
      <c r="EF139" s="163"/>
      <c r="EG139" s="179"/>
      <c r="EH139" s="179"/>
      <c r="EI139" s="179"/>
      <c r="EJ139" s="179"/>
      <c r="EV139" s="163"/>
    </row>
    <row r="140" spans="3:152" ht="15" customHeight="1" thickBot="1">
      <c r="C140" s="217"/>
      <c r="D140" s="385"/>
      <c r="E140" s="399"/>
      <c r="F140" s="399"/>
      <c r="G140" s="399"/>
      <c r="H140" s="399"/>
      <c r="I140" s="399"/>
      <c r="J140" s="399"/>
      <c r="K140" s="385"/>
      <c r="L140" s="337"/>
      <c r="M140" s="337"/>
      <c r="N140" s="385"/>
      <c r="O140" s="385"/>
      <c r="P140" s="387"/>
      <c r="Q140" s="387"/>
      <c r="R140" s="389"/>
      <c r="S140" s="391"/>
      <c r="T140" s="401"/>
      <c r="U140" s="395"/>
      <c r="V140" s="397"/>
      <c r="W140" s="383"/>
      <c r="X140" s="383"/>
      <c r="Y140" s="383"/>
      <c r="Z140" s="383"/>
      <c r="AA140" s="383"/>
      <c r="AB140" s="383"/>
      <c r="AC140" s="383"/>
      <c r="AD140" s="383"/>
      <c r="AE140" s="383"/>
      <c r="AF140" s="383"/>
      <c r="AG140" s="383"/>
      <c r="AH140" s="383"/>
      <c r="AI140" s="383"/>
      <c r="AJ140" s="383"/>
      <c r="AK140" s="383"/>
      <c r="AL140" s="333"/>
      <c r="AM140" s="200" t="s">
        <v>115</v>
      </c>
      <c r="AN140" s="311" t="s">
        <v>199</v>
      </c>
      <c r="AO140" s="312" t="s">
        <v>18</v>
      </c>
      <c r="AP140" s="312"/>
      <c r="AQ140" s="312"/>
      <c r="AR140" s="312"/>
      <c r="AS140" s="312"/>
      <c r="AT140" s="312"/>
      <c r="AU140" s="312"/>
      <c r="AV140" s="312"/>
      <c r="AW140" s="261">
        <v>0</v>
      </c>
      <c r="AX140" s="261">
        <v>0</v>
      </c>
      <c r="AY140" s="261">
        <v>0</v>
      </c>
      <c r="AZ140" s="261">
        <f>BE140</f>
        <v>0</v>
      </c>
      <c r="BA140" s="261">
        <f>BV140</f>
        <v>0</v>
      </c>
      <c r="BB140" s="261">
        <f>CM140</f>
        <v>0</v>
      </c>
      <c r="BC140" s="261">
        <f>DD140</f>
        <v>0</v>
      </c>
      <c r="BD140" s="261">
        <f>AW140-AX140-BC140</f>
        <v>0</v>
      </c>
      <c r="BE140" s="261">
        <f t="shared" si="199"/>
        <v>0</v>
      </c>
      <c r="BF140" s="261">
        <f t="shared" si="199"/>
        <v>0</v>
      </c>
      <c r="BG140" s="261">
        <f t="shared" si="199"/>
        <v>0</v>
      </c>
      <c r="BH140" s="261">
        <f t="shared" si="199"/>
        <v>0</v>
      </c>
      <c r="BI140" s="261">
        <f>BJ140+BK140+BL140</f>
        <v>0</v>
      </c>
      <c r="BJ140" s="313">
        <v>0</v>
      </c>
      <c r="BK140" s="313">
        <v>0</v>
      </c>
      <c r="BL140" s="313">
        <v>0</v>
      </c>
      <c r="BM140" s="261">
        <f>BN140+BO140+BP140</f>
        <v>0</v>
      </c>
      <c r="BN140" s="313">
        <v>0</v>
      </c>
      <c r="BO140" s="313">
        <v>0</v>
      </c>
      <c r="BP140" s="313">
        <v>0</v>
      </c>
      <c r="BQ140" s="261">
        <f>BR140+BS140+BT140</f>
        <v>0</v>
      </c>
      <c r="BR140" s="313">
        <v>0</v>
      </c>
      <c r="BS140" s="313">
        <v>0</v>
      </c>
      <c r="BT140" s="313">
        <v>0</v>
      </c>
      <c r="BU140" s="261">
        <f>$AW140-$AX140-AZ140</f>
        <v>0</v>
      </c>
      <c r="BV140" s="261">
        <f t="shared" si="200"/>
        <v>0</v>
      </c>
      <c r="BW140" s="261">
        <f t="shared" si="200"/>
        <v>0</v>
      </c>
      <c r="BX140" s="261">
        <f t="shared" si="200"/>
        <v>0</v>
      </c>
      <c r="BY140" s="261">
        <f t="shared" si="200"/>
        <v>0</v>
      </c>
      <c r="BZ140" s="261">
        <f>CA140+CB140+CC140</f>
        <v>0</v>
      </c>
      <c r="CA140" s="313">
        <v>0</v>
      </c>
      <c r="CB140" s="313">
        <v>0</v>
      </c>
      <c r="CC140" s="313">
        <v>0</v>
      </c>
      <c r="CD140" s="261">
        <f>CE140+CF140+CG140</f>
        <v>0</v>
      </c>
      <c r="CE140" s="313">
        <v>0</v>
      </c>
      <c r="CF140" s="313">
        <v>0</v>
      </c>
      <c r="CG140" s="313">
        <v>0</v>
      </c>
      <c r="CH140" s="261">
        <f>CI140+CJ140+CK140</f>
        <v>0</v>
      </c>
      <c r="CI140" s="313">
        <v>0</v>
      </c>
      <c r="CJ140" s="313">
        <v>0</v>
      </c>
      <c r="CK140" s="313">
        <v>0</v>
      </c>
      <c r="CL140" s="261">
        <f>$AW140-$AX140-BA140</f>
        <v>0</v>
      </c>
      <c r="CM140" s="261">
        <f t="shared" si="201"/>
        <v>0</v>
      </c>
      <c r="CN140" s="261">
        <f t="shared" si="201"/>
        <v>0</v>
      </c>
      <c r="CO140" s="261">
        <f t="shared" si="201"/>
        <v>0</v>
      </c>
      <c r="CP140" s="261">
        <f t="shared" si="201"/>
        <v>0</v>
      </c>
      <c r="CQ140" s="261">
        <f>CR140+CS140+CT140</f>
        <v>0</v>
      </c>
      <c r="CR140" s="313">
        <v>0</v>
      </c>
      <c r="CS140" s="313">
        <v>0</v>
      </c>
      <c r="CT140" s="313">
        <v>0</v>
      </c>
      <c r="CU140" s="261">
        <f>CV140+CW140+CX140</f>
        <v>0</v>
      </c>
      <c r="CV140" s="313">
        <v>0</v>
      </c>
      <c r="CW140" s="313">
        <v>0</v>
      </c>
      <c r="CX140" s="313">
        <v>0</v>
      </c>
      <c r="CY140" s="261">
        <f>CZ140+DA140+DB140</f>
        <v>0</v>
      </c>
      <c r="CZ140" s="313">
        <v>0</v>
      </c>
      <c r="DA140" s="313">
        <v>0</v>
      </c>
      <c r="DB140" s="313">
        <v>0</v>
      </c>
      <c r="DC140" s="261">
        <f>$AW140-$AX140-BB140</f>
        <v>0</v>
      </c>
      <c r="DD140" s="261">
        <f t="shared" si="202"/>
        <v>0</v>
      </c>
      <c r="DE140" s="261">
        <f t="shared" si="202"/>
        <v>0</v>
      </c>
      <c r="DF140" s="261">
        <f t="shared" si="202"/>
        <v>0</v>
      </c>
      <c r="DG140" s="261">
        <f t="shared" si="202"/>
        <v>0</v>
      </c>
      <c r="DH140" s="261">
        <f>DI140+DJ140+DK140</f>
        <v>0</v>
      </c>
      <c r="DI140" s="313">
        <v>0</v>
      </c>
      <c r="DJ140" s="313">
        <v>0</v>
      </c>
      <c r="DK140" s="313">
        <v>0</v>
      </c>
      <c r="DL140" s="261">
        <f>DM140+DN140+DO140</f>
        <v>0</v>
      </c>
      <c r="DM140" s="313">
        <v>0</v>
      </c>
      <c r="DN140" s="313">
        <v>0</v>
      </c>
      <c r="DO140" s="313">
        <v>0</v>
      </c>
      <c r="DP140" s="261">
        <f>DQ140+DR140+DS140</f>
        <v>0</v>
      </c>
      <c r="DQ140" s="313">
        <v>0</v>
      </c>
      <c r="DR140" s="313">
        <v>0</v>
      </c>
      <c r="DS140" s="313">
        <v>0</v>
      </c>
      <c r="DT140" s="261">
        <f>$AW140-$AX140-BC140</f>
        <v>0</v>
      </c>
      <c r="DU140" s="261">
        <f>BC140-AY140</f>
        <v>0</v>
      </c>
      <c r="DV140" s="313"/>
      <c r="DW140" s="313"/>
      <c r="DX140" s="314"/>
      <c r="DY140" s="313"/>
      <c r="DZ140" s="314"/>
      <c r="EA140" s="343" t="s">
        <v>151</v>
      </c>
      <c r="EB140" s="164">
        <v>0</v>
      </c>
      <c r="EC140" s="162" t="str">
        <f>AN140 &amp; EB140</f>
        <v>Прочие собственные средства0</v>
      </c>
      <c r="ED140" s="162" t="str">
        <f>AN140&amp;AO140</f>
        <v>Прочие собственные средстванет</v>
      </c>
      <c r="EE140" s="163"/>
      <c r="EF140" s="163"/>
      <c r="EG140" s="179"/>
      <c r="EH140" s="179"/>
      <c r="EI140" s="179"/>
      <c r="EJ140" s="179"/>
      <c r="EV140" s="163"/>
    </row>
    <row r="141" spans="3:152" ht="11.25" customHeight="1">
      <c r="C141" s="217"/>
      <c r="D141" s="384">
        <v>22</v>
      </c>
      <c r="E141" s="398" t="s">
        <v>780</v>
      </c>
      <c r="F141" s="398" t="s">
        <v>800</v>
      </c>
      <c r="G141" s="398" t="s">
        <v>159</v>
      </c>
      <c r="H141" s="398" t="s">
        <v>806</v>
      </c>
      <c r="I141" s="398" t="s">
        <v>783</v>
      </c>
      <c r="J141" s="398" t="s">
        <v>783</v>
      </c>
      <c r="K141" s="384" t="s">
        <v>784</v>
      </c>
      <c r="L141" s="336"/>
      <c r="M141" s="336"/>
      <c r="N141" s="384">
        <v>1</v>
      </c>
      <c r="O141" s="384">
        <v>2021</v>
      </c>
      <c r="P141" s="386" t="s">
        <v>189</v>
      </c>
      <c r="Q141" s="386" t="s">
        <v>4</v>
      </c>
      <c r="R141" s="388">
        <v>100</v>
      </c>
      <c r="S141" s="390">
        <v>100</v>
      </c>
      <c r="T141" s="400" t="s">
        <v>151</v>
      </c>
      <c r="U141" s="305"/>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6"/>
      <c r="BK141" s="306"/>
      <c r="BL141" s="306"/>
      <c r="BM141" s="306"/>
      <c r="BN141" s="306"/>
      <c r="BO141" s="306"/>
      <c r="BP141" s="306"/>
      <c r="BQ141" s="306"/>
      <c r="BR141" s="306"/>
      <c r="BS141" s="306"/>
      <c r="BT141" s="306"/>
      <c r="BU141" s="306"/>
      <c r="BV141" s="306"/>
      <c r="BW141" s="306"/>
      <c r="BX141" s="306"/>
      <c r="BY141" s="306"/>
      <c r="BZ141" s="306"/>
      <c r="CA141" s="306"/>
      <c r="CB141" s="306"/>
      <c r="CC141" s="306"/>
      <c r="CD141" s="306"/>
      <c r="CE141" s="306"/>
      <c r="CF141" s="306"/>
      <c r="CG141" s="306"/>
      <c r="CH141" s="306"/>
      <c r="CI141" s="306"/>
      <c r="CJ141" s="306"/>
      <c r="CK141" s="306"/>
      <c r="CL141" s="306"/>
      <c r="CM141" s="306"/>
      <c r="CN141" s="306"/>
      <c r="CO141" s="306"/>
      <c r="CP141" s="306"/>
      <c r="CQ141" s="306"/>
      <c r="CR141" s="306"/>
      <c r="CS141" s="306"/>
      <c r="CT141" s="306"/>
      <c r="CU141" s="306"/>
      <c r="CV141" s="306"/>
      <c r="CW141" s="306"/>
      <c r="CX141" s="306"/>
      <c r="CY141" s="306"/>
      <c r="CZ141" s="306"/>
      <c r="DA141" s="306"/>
      <c r="DB141" s="306"/>
      <c r="DC141" s="306"/>
      <c r="DD141" s="306"/>
      <c r="DE141" s="306"/>
      <c r="DF141" s="306"/>
      <c r="DG141" s="306"/>
      <c r="DH141" s="306"/>
      <c r="DI141" s="306"/>
      <c r="DJ141" s="306"/>
      <c r="DK141" s="306"/>
      <c r="DL141" s="306"/>
      <c r="DM141" s="306"/>
      <c r="DN141" s="306"/>
      <c r="DO141" s="306"/>
      <c r="DP141" s="306"/>
      <c r="DQ141" s="306"/>
      <c r="DR141" s="306"/>
      <c r="DS141" s="306"/>
      <c r="DT141" s="306"/>
      <c r="DU141" s="306"/>
      <c r="DV141" s="306"/>
      <c r="DW141" s="306"/>
      <c r="DX141" s="306"/>
      <c r="DY141" s="306"/>
      <c r="DZ141" s="306"/>
      <c r="EA141" s="306"/>
      <c r="EB141" s="164"/>
      <c r="EC141" s="163"/>
      <c r="ED141" s="163"/>
      <c r="EE141" s="163"/>
      <c r="EF141" s="163"/>
      <c r="EG141" s="163"/>
      <c r="EH141" s="163"/>
      <c r="EI141" s="163"/>
    </row>
    <row r="142" spans="3:152" ht="11.25" customHeight="1">
      <c r="C142" s="217"/>
      <c r="D142" s="385"/>
      <c r="E142" s="399"/>
      <c r="F142" s="399"/>
      <c r="G142" s="399"/>
      <c r="H142" s="399"/>
      <c r="I142" s="399"/>
      <c r="J142" s="399"/>
      <c r="K142" s="385"/>
      <c r="L142" s="337"/>
      <c r="M142" s="337"/>
      <c r="N142" s="385"/>
      <c r="O142" s="385"/>
      <c r="P142" s="387"/>
      <c r="Q142" s="387"/>
      <c r="R142" s="389"/>
      <c r="S142" s="391"/>
      <c r="T142" s="401"/>
      <c r="U142" s="394"/>
      <c r="V142" s="396">
        <v>1</v>
      </c>
      <c r="W142" s="382" t="s">
        <v>821</v>
      </c>
      <c r="X142" s="382"/>
      <c r="Y142" s="382"/>
      <c r="Z142" s="382"/>
      <c r="AA142" s="382"/>
      <c r="AB142" s="382"/>
      <c r="AC142" s="382"/>
      <c r="AD142" s="382"/>
      <c r="AE142" s="382"/>
      <c r="AF142" s="382"/>
      <c r="AG142" s="382"/>
      <c r="AH142" s="382"/>
      <c r="AI142" s="382"/>
      <c r="AJ142" s="382"/>
      <c r="AK142" s="382"/>
      <c r="AL142" s="307"/>
      <c r="AM142" s="308"/>
      <c r="AN142" s="309"/>
      <c r="AO142" s="309"/>
      <c r="AP142" s="309"/>
      <c r="AQ142" s="309"/>
      <c r="AR142" s="309"/>
      <c r="AS142" s="309"/>
      <c r="AT142" s="309"/>
      <c r="AU142" s="309"/>
      <c r="AV142" s="309"/>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c r="DP142" s="95"/>
      <c r="DQ142" s="95"/>
      <c r="DR142" s="95"/>
      <c r="DS142" s="95"/>
      <c r="DT142" s="95"/>
      <c r="DU142" s="95"/>
      <c r="DV142" s="95"/>
      <c r="DW142" s="95"/>
      <c r="DX142" s="95"/>
      <c r="DY142" s="95"/>
      <c r="DZ142" s="95"/>
      <c r="EA142" s="95"/>
      <c r="EB142" s="164"/>
      <c r="EC142" s="179"/>
      <c r="ED142" s="179"/>
      <c r="EE142" s="179"/>
      <c r="EF142" s="163"/>
      <c r="EG142" s="179"/>
      <c r="EH142" s="179"/>
      <c r="EI142" s="179"/>
      <c r="EJ142" s="179"/>
      <c r="EK142" s="179"/>
    </row>
    <row r="143" spans="3:152" ht="15" customHeight="1">
      <c r="C143" s="217"/>
      <c r="D143" s="385"/>
      <c r="E143" s="399"/>
      <c r="F143" s="399"/>
      <c r="G143" s="399"/>
      <c r="H143" s="399"/>
      <c r="I143" s="399"/>
      <c r="J143" s="399"/>
      <c r="K143" s="385"/>
      <c r="L143" s="337"/>
      <c r="M143" s="337"/>
      <c r="N143" s="385"/>
      <c r="O143" s="385"/>
      <c r="P143" s="387"/>
      <c r="Q143" s="387"/>
      <c r="R143" s="389"/>
      <c r="S143" s="391"/>
      <c r="T143" s="401"/>
      <c r="U143" s="395"/>
      <c r="V143" s="397"/>
      <c r="W143" s="383"/>
      <c r="X143" s="383"/>
      <c r="Y143" s="383"/>
      <c r="Z143" s="383"/>
      <c r="AA143" s="383"/>
      <c r="AB143" s="383"/>
      <c r="AC143" s="383"/>
      <c r="AD143" s="383"/>
      <c r="AE143" s="383"/>
      <c r="AF143" s="383"/>
      <c r="AG143" s="383"/>
      <c r="AH143" s="383"/>
      <c r="AI143" s="383"/>
      <c r="AJ143" s="383"/>
      <c r="AK143" s="383"/>
      <c r="AL143" s="333"/>
      <c r="AM143" s="200" t="s">
        <v>240</v>
      </c>
      <c r="AN143" s="311" t="s">
        <v>197</v>
      </c>
      <c r="AO143" s="312" t="s">
        <v>18</v>
      </c>
      <c r="AP143" s="312"/>
      <c r="AQ143" s="312"/>
      <c r="AR143" s="312"/>
      <c r="AS143" s="312"/>
      <c r="AT143" s="312"/>
      <c r="AU143" s="312"/>
      <c r="AV143" s="312"/>
      <c r="AW143" s="261">
        <v>7665</v>
      </c>
      <c r="AX143" s="261">
        <v>7665</v>
      </c>
      <c r="AY143" s="261">
        <v>0</v>
      </c>
      <c r="AZ143" s="261">
        <f>BE143</f>
        <v>0</v>
      </c>
      <c r="BA143" s="261">
        <f>BV143</f>
        <v>0</v>
      </c>
      <c r="BB143" s="261">
        <f>CM143</f>
        <v>0</v>
      </c>
      <c r="BC143" s="261">
        <f>DD143</f>
        <v>0</v>
      </c>
      <c r="BD143" s="261">
        <f>AW143-AX143-BC143</f>
        <v>0</v>
      </c>
      <c r="BE143" s="261">
        <f t="shared" ref="BE143:BH144" si="203">BQ143</f>
        <v>0</v>
      </c>
      <c r="BF143" s="261">
        <f t="shared" si="203"/>
        <v>0</v>
      </c>
      <c r="BG143" s="261">
        <f t="shared" si="203"/>
        <v>0</v>
      </c>
      <c r="BH143" s="261">
        <f t="shared" si="203"/>
        <v>0</v>
      </c>
      <c r="BI143" s="261">
        <f>BJ143+BK143+BL143</f>
        <v>0</v>
      </c>
      <c r="BJ143" s="313">
        <v>0</v>
      </c>
      <c r="BK143" s="313">
        <v>0</v>
      </c>
      <c r="BL143" s="313">
        <v>0</v>
      </c>
      <c r="BM143" s="261">
        <f>BN143+BO143+BP143</f>
        <v>0</v>
      </c>
      <c r="BN143" s="313">
        <v>0</v>
      </c>
      <c r="BO143" s="313">
        <v>0</v>
      </c>
      <c r="BP143" s="313">
        <v>0</v>
      </c>
      <c r="BQ143" s="261">
        <f>BR143+BS143+BT143</f>
        <v>0</v>
      </c>
      <c r="BR143" s="313">
        <v>0</v>
      </c>
      <c r="BS143" s="313">
        <v>0</v>
      </c>
      <c r="BT143" s="313">
        <v>0</v>
      </c>
      <c r="BU143" s="261">
        <f>$AW143-$AX143-AZ143</f>
        <v>0</v>
      </c>
      <c r="BV143" s="261">
        <f t="shared" ref="BV143:BY144" si="204">CH143</f>
        <v>0</v>
      </c>
      <c r="BW143" s="261">
        <f t="shared" si="204"/>
        <v>0</v>
      </c>
      <c r="BX143" s="261">
        <f t="shared" si="204"/>
        <v>0</v>
      </c>
      <c r="BY143" s="261">
        <f t="shared" si="204"/>
        <v>0</v>
      </c>
      <c r="BZ143" s="261">
        <f>CA143+CB143+CC143</f>
        <v>0</v>
      </c>
      <c r="CA143" s="313">
        <v>0</v>
      </c>
      <c r="CB143" s="313">
        <v>0</v>
      </c>
      <c r="CC143" s="313">
        <v>0</v>
      </c>
      <c r="CD143" s="261">
        <f>CE143+CF143+CG143</f>
        <v>0</v>
      </c>
      <c r="CE143" s="313">
        <v>0</v>
      </c>
      <c r="CF143" s="313">
        <v>0</v>
      </c>
      <c r="CG143" s="313">
        <v>0</v>
      </c>
      <c r="CH143" s="261">
        <f>CI143+CJ143+CK143</f>
        <v>0</v>
      </c>
      <c r="CI143" s="313">
        <v>0</v>
      </c>
      <c r="CJ143" s="313">
        <v>0</v>
      </c>
      <c r="CK143" s="313">
        <v>0</v>
      </c>
      <c r="CL143" s="261">
        <f>$AW143-$AX143-BA143</f>
        <v>0</v>
      </c>
      <c r="CM143" s="261">
        <f t="shared" ref="CM143:CP144" si="205">CY143</f>
        <v>0</v>
      </c>
      <c r="CN143" s="261">
        <f t="shared" si="205"/>
        <v>0</v>
      </c>
      <c r="CO143" s="261">
        <f t="shared" si="205"/>
        <v>0</v>
      </c>
      <c r="CP143" s="261">
        <f t="shared" si="205"/>
        <v>0</v>
      </c>
      <c r="CQ143" s="261">
        <f>CR143+CS143+CT143</f>
        <v>0</v>
      </c>
      <c r="CR143" s="313">
        <v>0</v>
      </c>
      <c r="CS143" s="313">
        <v>0</v>
      </c>
      <c r="CT143" s="313">
        <v>0</v>
      </c>
      <c r="CU143" s="261">
        <f>CV143+CW143+CX143</f>
        <v>0</v>
      </c>
      <c r="CV143" s="313">
        <v>0</v>
      </c>
      <c r="CW143" s="313">
        <v>0</v>
      </c>
      <c r="CX143" s="313">
        <v>0</v>
      </c>
      <c r="CY143" s="261">
        <f>CZ143+DA143+DB143</f>
        <v>0</v>
      </c>
      <c r="CZ143" s="313">
        <v>0</v>
      </c>
      <c r="DA143" s="313">
        <v>0</v>
      </c>
      <c r="DB143" s="313">
        <v>0</v>
      </c>
      <c r="DC143" s="261">
        <f>$AW143-$AX143-BB143</f>
        <v>0</v>
      </c>
      <c r="DD143" s="261">
        <f t="shared" ref="DD143:DG144" si="206">DP143</f>
        <v>0</v>
      </c>
      <c r="DE143" s="261">
        <f t="shared" si="206"/>
        <v>0</v>
      </c>
      <c r="DF143" s="261">
        <f t="shared" si="206"/>
        <v>0</v>
      </c>
      <c r="DG143" s="261">
        <f t="shared" si="206"/>
        <v>0</v>
      </c>
      <c r="DH143" s="261">
        <f>DI143+DJ143+DK143</f>
        <v>0</v>
      </c>
      <c r="DI143" s="313">
        <v>0</v>
      </c>
      <c r="DJ143" s="313">
        <v>0</v>
      </c>
      <c r="DK143" s="313">
        <v>0</v>
      </c>
      <c r="DL143" s="261">
        <f>DM143+DN143+DO143</f>
        <v>0</v>
      </c>
      <c r="DM143" s="313">
        <v>0</v>
      </c>
      <c r="DN143" s="313">
        <v>0</v>
      </c>
      <c r="DO143" s="313">
        <v>0</v>
      </c>
      <c r="DP143" s="261">
        <f>DQ143+DR143+DS143</f>
        <v>0</v>
      </c>
      <c r="DQ143" s="313">
        <v>0</v>
      </c>
      <c r="DR143" s="313">
        <v>0</v>
      </c>
      <c r="DS143" s="313">
        <v>0</v>
      </c>
      <c r="DT143" s="261">
        <f>$AW143-$AX143-BC143</f>
        <v>0</v>
      </c>
      <c r="DU143" s="261">
        <f>BC143-AY143</f>
        <v>0</v>
      </c>
      <c r="DV143" s="313"/>
      <c r="DW143" s="313"/>
      <c r="DX143" s="314"/>
      <c r="DY143" s="313"/>
      <c r="DZ143" s="314"/>
      <c r="EA143" s="343" t="s">
        <v>151</v>
      </c>
      <c r="EB143" s="164">
        <v>0</v>
      </c>
      <c r="EC143" s="162" t="str">
        <f>AN143 &amp; EB143</f>
        <v>Амортизационные отчисления0</v>
      </c>
      <c r="ED143" s="162" t="str">
        <f>AN143&amp;AO143</f>
        <v>Амортизационные отчислениянет</v>
      </c>
      <c r="EE143" s="163"/>
      <c r="EF143" s="163"/>
      <c r="EG143" s="179"/>
      <c r="EH143" s="179"/>
      <c r="EI143" s="179"/>
      <c r="EJ143" s="179"/>
      <c r="EV143" s="163"/>
    </row>
    <row r="144" spans="3:152" ht="15" customHeight="1" thickBot="1">
      <c r="C144" s="217"/>
      <c r="D144" s="385"/>
      <c r="E144" s="399"/>
      <c r="F144" s="399"/>
      <c r="G144" s="399"/>
      <c r="H144" s="399"/>
      <c r="I144" s="399"/>
      <c r="J144" s="399"/>
      <c r="K144" s="385"/>
      <c r="L144" s="337"/>
      <c r="M144" s="337"/>
      <c r="N144" s="385"/>
      <c r="O144" s="385"/>
      <c r="P144" s="387"/>
      <c r="Q144" s="387"/>
      <c r="R144" s="389"/>
      <c r="S144" s="391"/>
      <c r="T144" s="401"/>
      <c r="U144" s="395"/>
      <c r="V144" s="397"/>
      <c r="W144" s="383"/>
      <c r="X144" s="383"/>
      <c r="Y144" s="383"/>
      <c r="Z144" s="383"/>
      <c r="AA144" s="383"/>
      <c r="AB144" s="383"/>
      <c r="AC144" s="383"/>
      <c r="AD144" s="383"/>
      <c r="AE144" s="383"/>
      <c r="AF144" s="383"/>
      <c r="AG144" s="383"/>
      <c r="AH144" s="383"/>
      <c r="AI144" s="383"/>
      <c r="AJ144" s="383"/>
      <c r="AK144" s="383"/>
      <c r="AL144" s="333"/>
      <c r="AM144" s="200" t="s">
        <v>115</v>
      </c>
      <c r="AN144" s="311" t="s">
        <v>199</v>
      </c>
      <c r="AO144" s="312" t="s">
        <v>18</v>
      </c>
      <c r="AP144" s="312"/>
      <c r="AQ144" s="312"/>
      <c r="AR144" s="312"/>
      <c r="AS144" s="312"/>
      <c r="AT144" s="312"/>
      <c r="AU144" s="312"/>
      <c r="AV144" s="312"/>
      <c r="AW144" s="261">
        <v>0</v>
      </c>
      <c r="AX144" s="261">
        <v>0</v>
      </c>
      <c r="AY144" s="261">
        <v>0</v>
      </c>
      <c r="AZ144" s="261">
        <f>BE144</f>
        <v>0</v>
      </c>
      <c r="BA144" s="261">
        <f>BV144</f>
        <v>0</v>
      </c>
      <c r="BB144" s="261">
        <f>CM144</f>
        <v>0</v>
      </c>
      <c r="BC144" s="261">
        <f>DD144</f>
        <v>0</v>
      </c>
      <c r="BD144" s="261">
        <f>AW144-AX144-BC144</f>
        <v>0</v>
      </c>
      <c r="BE144" s="261">
        <f t="shared" si="203"/>
        <v>0</v>
      </c>
      <c r="BF144" s="261">
        <f t="shared" si="203"/>
        <v>0</v>
      </c>
      <c r="BG144" s="261">
        <f t="shared" si="203"/>
        <v>0</v>
      </c>
      <c r="BH144" s="261">
        <f t="shared" si="203"/>
        <v>0</v>
      </c>
      <c r="BI144" s="261">
        <f>BJ144+BK144+BL144</f>
        <v>0</v>
      </c>
      <c r="BJ144" s="313">
        <v>0</v>
      </c>
      <c r="BK144" s="313">
        <v>0</v>
      </c>
      <c r="BL144" s="313">
        <v>0</v>
      </c>
      <c r="BM144" s="261">
        <f>BN144+BO144+BP144</f>
        <v>0</v>
      </c>
      <c r="BN144" s="313">
        <v>0</v>
      </c>
      <c r="BO144" s="313">
        <v>0</v>
      </c>
      <c r="BP144" s="313">
        <v>0</v>
      </c>
      <c r="BQ144" s="261">
        <f>BR144+BS144+BT144</f>
        <v>0</v>
      </c>
      <c r="BR144" s="313">
        <v>0</v>
      </c>
      <c r="BS144" s="313">
        <v>0</v>
      </c>
      <c r="BT144" s="313">
        <v>0</v>
      </c>
      <c r="BU144" s="261">
        <f>$AW144-$AX144-AZ144</f>
        <v>0</v>
      </c>
      <c r="BV144" s="261">
        <f t="shared" si="204"/>
        <v>0</v>
      </c>
      <c r="BW144" s="261">
        <f t="shared" si="204"/>
        <v>0</v>
      </c>
      <c r="BX144" s="261">
        <f t="shared" si="204"/>
        <v>0</v>
      </c>
      <c r="BY144" s="261">
        <f t="shared" si="204"/>
        <v>0</v>
      </c>
      <c r="BZ144" s="261">
        <f>CA144+CB144+CC144</f>
        <v>0</v>
      </c>
      <c r="CA144" s="313">
        <v>0</v>
      </c>
      <c r="CB144" s="313">
        <v>0</v>
      </c>
      <c r="CC144" s="313">
        <v>0</v>
      </c>
      <c r="CD144" s="261">
        <f>CE144+CF144+CG144</f>
        <v>0</v>
      </c>
      <c r="CE144" s="313">
        <v>0</v>
      </c>
      <c r="CF144" s="313">
        <v>0</v>
      </c>
      <c r="CG144" s="313">
        <v>0</v>
      </c>
      <c r="CH144" s="261">
        <f>CI144+CJ144+CK144</f>
        <v>0</v>
      </c>
      <c r="CI144" s="313">
        <v>0</v>
      </c>
      <c r="CJ144" s="313">
        <v>0</v>
      </c>
      <c r="CK144" s="313">
        <v>0</v>
      </c>
      <c r="CL144" s="261">
        <f>$AW144-$AX144-BA144</f>
        <v>0</v>
      </c>
      <c r="CM144" s="261">
        <f t="shared" si="205"/>
        <v>0</v>
      </c>
      <c r="CN144" s="261">
        <f t="shared" si="205"/>
        <v>0</v>
      </c>
      <c r="CO144" s="261">
        <f t="shared" si="205"/>
        <v>0</v>
      </c>
      <c r="CP144" s="261">
        <f t="shared" si="205"/>
        <v>0</v>
      </c>
      <c r="CQ144" s="261">
        <f>CR144+CS144+CT144</f>
        <v>0</v>
      </c>
      <c r="CR144" s="313">
        <v>0</v>
      </c>
      <c r="CS144" s="313">
        <v>0</v>
      </c>
      <c r="CT144" s="313">
        <v>0</v>
      </c>
      <c r="CU144" s="261">
        <f>CV144+CW144+CX144</f>
        <v>0</v>
      </c>
      <c r="CV144" s="313">
        <v>0</v>
      </c>
      <c r="CW144" s="313">
        <v>0</v>
      </c>
      <c r="CX144" s="313">
        <v>0</v>
      </c>
      <c r="CY144" s="261">
        <f>CZ144+DA144+DB144</f>
        <v>0</v>
      </c>
      <c r="CZ144" s="313">
        <v>0</v>
      </c>
      <c r="DA144" s="313">
        <v>0</v>
      </c>
      <c r="DB144" s="313">
        <v>0</v>
      </c>
      <c r="DC144" s="261">
        <f>$AW144-$AX144-BB144</f>
        <v>0</v>
      </c>
      <c r="DD144" s="261">
        <f t="shared" si="206"/>
        <v>0</v>
      </c>
      <c r="DE144" s="261">
        <f t="shared" si="206"/>
        <v>0</v>
      </c>
      <c r="DF144" s="261">
        <f t="shared" si="206"/>
        <v>0</v>
      </c>
      <c r="DG144" s="261">
        <f t="shared" si="206"/>
        <v>0</v>
      </c>
      <c r="DH144" s="261">
        <f>DI144+DJ144+DK144</f>
        <v>0</v>
      </c>
      <c r="DI144" s="313">
        <v>0</v>
      </c>
      <c r="DJ144" s="313">
        <v>0</v>
      </c>
      <c r="DK144" s="313">
        <v>0</v>
      </c>
      <c r="DL144" s="261">
        <f>DM144+DN144+DO144</f>
        <v>0</v>
      </c>
      <c r="DM144" s="313">
        <v>0</v>
      </c>
      <c r="DN144" s="313">
        <v>0</v>
      </c>
      <c r="DO144" s="313">
        <v>0</v>
      </c>
      <c r="DP144" s="261">
        <f>DQ144+DR144+DS144</f>
        <v>0</v>
      </c>
      <c r="DQ144" s="313">
        <v>0</v>
      </c>
      <c r="DR144" s="313">
        <v>0</v>
      </c>
      <c r="DS144" s="313">
        <v>0</v>
      </c>
      <c r="DT144" s="261">
        <f>$AW144-$AX144-BC144</f>
        <v>0</v>
      </c>
      <c r="DU144" s="261">
        <f>BC144-AY144</f>
        <v>0</v>
      </c>
      <c r="DV144" s="313"/>
      <c r="DW144" s="313"/>
      <c r="DX144" s="314"/>
      <c r="DY144" s="313"/>
      <c r="DZ144" s="314"/>
      <c r="EA144" s="343" t="s">
        <v>151</v>
      </c>
      <c r="EB144" s="164">
        <v>0</v>
      </c>
      <c r="EC144" s="162" t="str">
        <f>AN144 &amp; EB144</f>
        <v>Прочие собственные средства0</v>
      </c>
      <c r="ED144" s="162" t="str">
        <f>AN144&amp;AO144</f>
        <v>Прочие собственные средстванет</v>
      </c>
      <c r="EE144" s="163"/>
      <c r="EF144" s="163"/>
      <c r="EG144" s="179"/>
      <c r="EH144" s="179"/>
      <c r="EI144" s="179"/>
      <c r="EJ144" s="179"/>
      <c r="EV144" s="163"/>
    </row>
    <row r="145" spans="3:152" ht="11.25" customHeight="1">
      <c r="C145" s="217"/>
      <c r="D145" s="384">
        <v>23</v>
      </c>
      <c r="E145" s="398" t="s">
        <v>780</v>
      </c>
      <c r="F145" s="398" t="s">
        <v>800</v>
      </c>
      <c r="G145" s="398" t="s">
        <v>159</v>
      </c>
      <c r="H145" s="398" t="s">
        <v>807</v>
      </c>
      <c r="I145" s="398" t="s">
        <v>783</v>
      </c>
      <c r="J145" s="398" t="s">
        <v>783</v>
      </c>
      <c r="K145" s="384" t="s">
        <v>784</v>
      </c>
      <c r="L145" s="336"/>
      <c r="M145" s="336"/>
      <c r="N145" s="384">
        <v>1</v>
      </c>
      <c r="O145" s="384">
        <v>2021</v>
      </c>
      <c r="P145" s="386" t="s">
        <v>189</v>
      </c>
      <c r="Q145" s="386" t="s">
        <v>4</v>
      </c>
      <c r="R145" s="388">
        <v>100</v>
      </c>
      <c r="S145" s="390">
        <v>100</v>
      </c>
      <c r="T145" s="400" t="s">
        <v>151</v>
      </c>
      <c r="U145" s="305"/>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c r="BI145" s="306"/>
      <c r="BJ145" s="306"/>
      <c r="BK145" s="306"/>
      <c r="BL145" s="306"/>
      <c r="BM145" s="306"/>
      <c r="BN145" s="306"/>
      <c r="BO145" s="306"/>
      <c r="BP145" s="306"/>
      <c r="BQ145" s="306"/>
      <c r="BR145" s="306"/>
      <c r="BS145" s="306"/>
      <c r="BT145" s="306"/>
      <c r="BU145" s="306"/>
      <c r="BV145" s="306"/>
      <c r="BW145" s="306"/>
      <c r="BX145" s="306"/>
      <c r="BY145" s="306"/>
      <c r="BZ145" s="306"/>
      <c r="CA145" s="306"/>
      <c r="CB145" s="306"/>
      <c r="CC145" s="306"/>
      <c r="CD145" s="306"/>
      <c r="CE145" s="306"/>
      <c r="CF145" s="306"/>
      <c r="CG145" s="306"/>
      <c r="CH145" s="306"/>
      <c r="CI145" s="306"/>
      <c r="CJ145" s="306"/>
      <c r="CK145" s="306"/>
      <c r="CL145" s="306"/>
      <c r="CM145" s="306"/>
      <c r="CN145" s="306"/>
      <c r="CO145" s="306"/>
      <c r="CP145" s="306"/>
      <c r="CQ145" s="306"/>
      <c r="CR145" s="306"/>
      <c r="CS145" s="306"/>
      <c r="CT145" s="306"/>
      <c r="CU145" s="306"/>
      <c r="CV145" s="306"/>
      <c r="CW145" s="306"/>
      <c r="CX145" s="306"/>
      <c r="CY145" s="306"/>
      <c r="CZ145" s="306"/>
      <c r="DA145" s="306"/>
      <c r="DB145" s="306"/>
      <c r="DC145" s="306"/>
      <c r="DD145" s="306"/>
      <c r="DE145" s="306"/>
      <c r="DF145" s="306"/>
      <c r="DG145" s="306"/>
      <c r="DH145" s="306"/>
      <c r="DI145" s="306"/>
      <c r="DJ145" s="306"/>
      <c r="DK145" s="306"/>
      <c r="DL145" s="306"/>
      <c r="DM145" s="306"/>
      <c r="DN145" s="306"/>
      <c r="DO145" s="306"/>
      <c r="DP145" s="306"/>
      <c r="DQ145" s="306"/>
      <c r="DR145" s="306"/>
      <c r="DS145" s="306"/>
      <c r="DT145" s="306"/>
      <c r="DU145" s="306"/>
      <c r="DV145" s="306"/>
      <c r="DW145" s="306"/>
      <c r="DX145" s="306"/>
      <c r="DY145" s="306"/>
      <c r="DZ145" s="306"/>
      <c r="EA145" s="306"/>
      <c r="EB145" s="164"/>
      <c r="EC145" s="163"/>
      <c r="ED145" s="163"/>
      <c r="EE145" s="163"/>
      <c r="EF145" s="163"/>
      <c r="EG145" s="163"/>
      <c r="EH145" s="163"/>
      <c r="EI145" s="163"/>
    </row>
    <row r="146" spans="3:152" ht="11.25" customHeight="1">
      <c r="C146" s="217"/>
      <c r="D146" s="385"/>
      <c r="E146" s="399"/>
      <c r="F146" s="399"/>
      <c r="G146" s="399"/>
      <c r="H146" s="399"/>
      <c r="I146" s="399"/>
      <c r="J146" s="399"/>
      <c r="K146" s="385"/>
      <c r="L146" s="337"/>
      <c r="M146" s="337"/>
      <c r="N146" s="385"/>
      <c r="O146" s="385"/>
      <c r="P146" s="387"/>
      <c r="Q146" s="387"/>
      <c r="R146" s="389"/>
      <c r="S146" s="391"/>
      <c r="T146" s="401"/>
      <c r="U146" s="394"/>
      <c r="V146" s="396">
        <v>1</v>
      </c>
      <c r="W146" s="382" t="s">
        <v>821</v>
      </c>
      <c r="X146" s="382"/>
      <c r="Y146" s="382"/>
      <c r="Z146" s="382"/>
      <c r="AA146" s="382"/>
      <c r="AB146" s="382"/>
      <c r="AC146" s="382"/>
      <c r="AD146" s="382"/>
      <c r="AE146" s="382"/>
      <c r="AF146" s="382"/>
      <c r="AG146" s="382"/>
      <c r="AH146" s="382"/>
      <c r="AI146" s="382"/>
      <c r="AJ146" s="382"/>
      <c r="AK146" s="382"/>
      <c r="AL146" s="307"/>
      <c r="AM146" s="308"/>
      <c r="AN146" s="309"/>
      <c r="AO146" s="309"/>
      <c r="AP146" s="309"/>
      <c r="AQ146" s="309"/>
      <c r="AR146" s="309"/>
      <c r="AS146" s="309"/>
      <c r="AT146" s="309"/>
      <c r="AU146" s="309"/>
      <c r="AV146" s="309"/>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164"/>
      <c r="EC146" s="179"/>
      <c r="ED146" s="179"/>
      <c r="EE146" s="179"/>
      <c r="EF146" s="163"/>
      <c r="EG146" s="179"/>
      <c r="EH146" s="179"/>
      <c r="EI146" s="179"/>
      <c r="EJ146" s="179"/>
      <c r="EK146" s="179"/>
    </row>
    <row r="147" spans="3:152" ht="15" customHeight="1">
      <c r="C147" s="217"/>
      <c r="D147" s="385"/>
      <c r="E147" s="399"/>
      <c r="F147" s="399"/>
      <c r="G147" s="399"/>
      <c r="H147" s="399"/>
      <c r="I147" s="399"/>
      <c r="J147" s="399"/>
      <c r="K147" s="385"/>
      <c r="L147" s="337"/>
      <c r="M147" s="337"/>
      <c r="N147" s="385"/>
      <c r="O147" s="385"/>
      <c r="P147" s="387"/>
      <c r="Q147" s="387"/>
      <c r="R147" s="389"/>
      <c r="S147" s="391"/>
      <c r="T147" s="401"/>
      <c r="U147" s="395"/>
      <c r="V147" s="397"/>
      <c r="W147" s="383"/>
      <c r="X147" s="383"/>
      <c r="Y147" s="383"/>
      <c r="Z147" s="383"/>
      <c r="AA147" s="383"/>
      <c r="AB147" s="383"/>
      <c r="AC147" s="383"/>
      <c r="AD147" s="383"/>
      <c r="AE147" s="383"/>
      <c r="AF147" s="383"/>
      <c r="AG147" s="383"/>
      <c r="AH147" s="383"/>
      <c r="AI147" s="383"/>
      <c r="AJ147" s="383"/>
      <c r="AK147" s="383"/>
      <c r="AL147" s="333"/>
      <c r="AM147" s="200" t="s">
        <v>240</v>
      </c>
      <c r="AN147" s="311" t="s">
        <v>197</v>
      </c>
      <c r="AO147" s="312" t="s">
        <v>18</v>
      </c>
      <c r="AP147" s="312"/>
      <c r="AQ147" s="312"/>
      <c r="AR147" s="312"/>
      <c r="AS147" s="312"/>
      <c r="AT147" s="312"/>
      <c r="AU147" s="312"/>
      <c r="AV147" s="312"/>
      <c r="AW147" s="261">
        <v>4224.8</v>
      </c>
      <c r="AX147" s="261">
        <v>4224.8</v>
      </c>
      <c r="AY147" s="261">
        <v>0</v>
      </c>
      <c r="AZ147" s="261">
        <f>BE147</f>
        <v>0</v>
      </c>
      <c r="BA147" s="261">
        <f>BV147</f>
        <v>0</v>
      </c>
      <c r="BB147" s="261">
        <f>CM147</f>
        <v>0</v>
      </c>
      <c r="BC147" s="261">
        <f>DD147</f>
        <v>0</v>
      </c>
      <c r="BD147" s="261">
        <f>AW147-AX147-BC147</f>
        <v>0</v>
      </c>
      <c r="BE147" s="261">
        <f t="shared" ref="BE147:BH148" si="207">BQ147</f>
        <v>0</v>
      </c>
      <c r="BF147" s="261">
        <f t="shared" si="207"/>
        <v>0</v>
      </c>
      <c r="BG147" s="261">
        <f t="shared" si="207"/>
        <v>0</v>
      </c>
      <c r="BH147" s="261">
        <f t="shared" si="207"/>
        <v>0</v>
      </c>
      <c r="BI147" s="261">
        <f>BJ147+BK147+BL147</f>
        <v>0</v>
      </c>
      <c r="BJ147" s="313">
        <v>0</v>
      </c>
      <c r="BK147" s="313">
        <v>0</v>
      </c>
      <c r="BL147" s="313">
        <v>0</v>
      </c>
      <c r="BM147" s="261">
        <f>BN147+BO147+BP147</f>
        <v>0</v>
      </c>
      <c r="BN147" s="313">
        <v>0</v>
      </c>
      <c r="BO147" s="313">
        <v>0</v>
      </c>
      <c r="BP147" s="313">
        <v>0</v>
      </c>
      <c r="BQ147" s="261">
        <f>BR147+BS147+BT147</f>
        <v>0</v>
      </c>
      <c r="BR147" s="313">
        <v>0</v>
      </c>
      <c r="BS147" s="313">
        <v>0</v>
      </c>
      <c r="BT147" s="313">
        <v>0</v>
      </c>
      <c r="BU147" s="261">
        <f>$AW147-$AX147-AZ147</f>
        <v>0</v>
      </c>
      <c r="BV147" s="261">
        <f t="shared" ref="BV147:BY148" si="208">CH147</f>
        <v>0</v>
      </c>
      <c r="BW147" s="261">
        <f t="shared" si="208"/>
        <v>0</v>
      </c>
      <c r="BX147" s="261">
        <f t="shared" si="208"/>
        <v>0</v>
      </c>
      <c r="BY147" s="261">
        <f t="shared" si="208"/>
        <v>0</v>
      </c>
      <c r="BZ147" s="261">
        <f>CA147+CB147+CC147</f>
        <v>0</v>
      </c>
      <c r="CA147" s="313">
        <v>0</v>
      </c>
      <c r="CB147" s="313">
        <v>0</v>
      </c>
      <c r="CC147" s="313">
        <v>0</v>
      </c>
      <c r="CD147" s="261">
        <f>CE147+CF147+CG147</f>
        <v>0</v>
      </c>
      <c r="CE147" s="313">
        <v>0</v>
      </c>
      <c r="CF147" s="313">
        <v>0</v>
      </c>
      <c r="CG147" s="313">
        <v>0</v>
      </c>
      <c r="CH147" s="261">
        <f>CI147+CJ147+CK147</f>
        <v>0</v>
      </c>
      <c r="CI147" s="313">
        <v>0</v>
      </c>
      <c r="CJ147" s="313">
        <v>0</v>
      </c>
      <c r="CK147" s="313">
        <v>0</v>
      </c>
      <c r="CL147" s="261">
        <f>$AW147-$AX147-BA147</f>
        <v>0</v>
      </c>
      <c r="CM147" s="261">
        <f t="shared" ref="CM147:CP148" si="209">CY147</f>
        <v>0</v>
      </c>
      <c r="CN147" s="261">
        <f t="shared" si="209"/>
        <v>0</v>
      </c>
      <c r="CO147" s="261">
        <f t="shared" si="209"/>
        <v>0</v>
      </c>
      <c r="CP147" s="261">
        <f t="shared" si="209"/>
        <v>0</v>
      </c>
      <c r="CQ147" s="261">
        <f>CR147+CS147+CT147</f>
        <v>0</v>
      </c>
      <c r="CR147" s="313">
        <v>0</v>
      </c>
      <c r="CS147" s="313">
        <v>0</v>
      </c>
      <c r="CT147" s="313">
        <v>0</v>
      </c>
      <c r="CU147" s="261">
        <f>CV147+CW147+CX147</f>
        <v>0</v>
      </c>
      <c r="CV147" s="313">
        <v>0</v>
      </c>
      <c r="CW147" s="313">
        <v>0</v>
      </c>
      <c r="CX147" s="313">
        <v>0</v>
      </c>
      <c r="CY147" s="261">
        <f>CZ147+DA147+DB147</f>
        <v>0</v>
      </c>
      <c r="CZ147" s="313">
        <v>0</v>
      </c>
      <c r="DA147" s="313">
        <v>0</v>
      </c>
      <c r="DB147" s="313">
        <v>0</v>
      </c>
      <c r="DC147" s="261">
        <f>$AW147-$AX147-BB147</f>
        <v>0</v>
      </c>
      <c r="DD147" s="261">
        <f t="shared" ref="DD147:DG148" si="210">DP147</f>
        <v>0</v>
      </c>
      <c r="DE147" s="261">
        <f t="shared" si="210"/>
        <v>0</v>
      </c>
      <c r="DF147" s="261">
        <f t="shared" si="210"/>
        <v>0</v>
      </c>
      <c r="DG147" s="261">
        <f t="shared" si="210"/>
        <v>0</v>
      </c>
      <c r="DH147" s="261">
        <f>DI147+DJ147+DK147</f>
        <v>0</v>
      </c>
      <c r="DI147" s="313">
        <v>0</v>
      </c>
      <c r="DJ147" s="313">
        <v>0</v>
      </c>
      <c r="DK147" s="313">
        <v>0</v>
      </c>
      <c r="DL147" s="261">
        <f>DM147+DN147+DO147</f>
        <v>0</v>
      </c>
      <c r="DM147" s="313">
        <v>0</v>
      </c>
      <c r="DN147" s="313">
        <v>0</v>
      </c>
      <c r="DO147" s="313">
        <v>0</v>
      </c>
      <c r="DP147" s="261">
        <f>DQ147+DR147+DS147</f>
        <v>0</v>
      </c>
      <c r="DQ147" s="313">
        <v>0</v>
      </c>
      <c r="DR147" s="313">
        <v>0</v>
      </c>
      <c r="DS147" s="313">
        <v>0</v>
      </c>
      <c r="DT147" s="261">
        <f>$AW147-$AX147-BC147</f>
        <v>0</v>
      </c>
      <c r="DU147" s="261">
        <f>BC147-AY147</f>
        <v>0</v>
      </c>
      <c r="DV147" s="313"/>
      <c r="DW147" s="313"/>
      <c r="DX147" s="314"/>
      <c r="DY147" s="313"/>
      <c r="DZ147" s="314"/>
      <c r="EA147" s="343" t="s">
        <v>151</v>
      </c>
      <c r="EB147" s="164">
        <v>0</v>
      </c>
      <c r="EC147" s="162" t="str">
        <f>AN147 &amp; EB147</f>
        <v>Амортизационные отчисления0</v>
      </c>
      <c r="ED147" s="162" t="str">
        <f>AN147&amp;AO147</f>
        <v>Амортизационные отчислениянет</v>
      </c>
      <c r="EE147" s="163"/>
      <c r="EF147" s="163"/>
      <c r="EG147" s="179"/>
      <c r="EH147" s="179"/>
      <c r="EI147" s="179"/>
      <c r="EJ147" s="179"/>
      <c r="EV147" s="163"/>
    </row>
    <row r="148" spans="3:152" ht="15" customHeight="1" thickBot="1">
      <c r="C148" s="217"/>
      <c r="D148" s="385"/>
      <c r="E148" s="399"/>
      <c r="F148" s="399"/>
      <c r="G148" s="399"/>
      <c r="H148" s="399"/>
      <c r="I148" s="399"/>
      <c r="J148" s="399"/>
      <c r="K148" s="385"/>
      <c r="L148" s="337"/>
      <c r="M148" s="337"/>
      <c r="N148" s="385"/>
      <c r="O148" s="385"/>
      <c r="P148" s="387"/>
      <c r="Q148" s="387"/>
      <c r="R148" s="389"/>
      <c r="S148" s="391"/>
      <c r="T148" s="401"/>
      <c r="U148" s="395"/>
      <c r="V148" s="397"/>
      <c r="W148" s="383"/>
      <c r="X148" s="383"/>
      <c r="Y148" s="383"/>
      <c r="Z148" s="383"/>
      <c r="AA148" s="383"/>
      <c r="AB148" s="383"/>
      <c r="AC148" s="383"/>
      <c r="AD148" s="383"/>
      <c r="AE148" s="383"/>
      <c r="AF148" s="383"/>
      <c r="AG148" s="383"/>
      <c r="AH148" s="383"/>
      <c r="AI148" s="383"/>
      <c r="AJ148" s="383"/>
      <c r="AK148" s="383"/>
      <c r="AL148" s="333"/>
      <c r="AM148" s="200" t="s">
        <v>115</v>
      </c>
      <c r="AN148" s="311" t="s">
        <v>199</v>
      </c>
      <c r="AO148" s="312" t="s">
        <v>18</v>
      </c>
      <c r="AP148" s="312"/>
      <c r="AQ148" s="312"/>
      <c r="AR148" s="312"/>
      <c r="AS148" s="312"/>
      <c r="AT148" s="312"/>
      <c r="AU148" s="312"/>
      <c r="AV148" s="312"/>
      <c r="AW148" s="261">
        <v>0</v>
      </c>
      <c r="AX148" s="261">
        <v>0</v>
      </c>
      <c r="AY148" s="261">
        <v>0</v>
      </c>
      <c r="AZ148" s="261">
        <f>BE148</f>
        <v>0</v>
      </c>
      <c r="BA148" s="261">
        <f>BV148</f>
        <v>0</v>
      </c>
      <c r="BB148" s="261">
        <f>CM148</f>
        <v>0</v>
      </c>
      <c r="BC148" s="261">
        <f>DD148</f>
        <v>0</v>
      </c>
      <c r="BD148" s="261">
        <f>AW148-AX148-BC148</f>
        <v>0</v>
      </c>
      <c r="BE148" s="261">
        <f t="shared" si="207"/>
        <v>0</v>
      </c>
      <c r="BF148" s="261">
        <f t="shared" si="207"/>
        <v>0</v>
      </c>
      <c r="BG148" s="261">
        <f t="shared" si="207"/>
        <v>0</v>
      </c>
      <c r="BH148" s="261">
        <f t="shared" si="207"/>
        <v>0</v>
      </c>
      <c r="BI148" s="261">
        <f>BJ148+BK148+BL148</f>
        <v>0</v>
      </c>
      <c r="BJ148" s="313">
        <v>0</v>
      </c>
      <c r="BK148" s="313">
        <v>0</v>
      </c>
      <c r="BL148" s="313">
        <v>0</v>
      </c>
      <c r="BM148" s="261">
        <f>BN148+BO148+BP148</f>
        <v>0</v>
      </c>
      <c r="BN148" s="313">
        <v>0</v>
      </c>
      <c r="BO148" s="313">
        <v>0</v>
      </c>
      <c r="BP148" s="313">
        <v>0</v>
      </c>
      <c r="BQ148" s="261">
        <f>BR148+BS148+BT148</f>
        <v>0</v>
      </c>
      <c r="BR148" s="313">
        <v>0</v>
      </c>
      <c r="BS148" s="313">
        <v>0</v>
      </c>
      <c r="BT148" s="313">
        <v>0</v>
      </c>
      <c r="BU148" s="261">
        <f>$AW148-$AX148-AZ148</f>
        <v>0</v>
      </c>
      <c r="BV148" s="261">
        <f t="shared" si="208"/>
        <v>0</v>
      </c>
      <c r="BW148" s="261">
        <f t="shared" si="208"/>
        <v>0</v>
      </c>
      <c r="BX148" s="261">
        <f t="shared" si="208"/>
        <v>0</v>
      </c>
      <c r="BY148" s="261">
        <f t="shared" si="208"/>
        <v>0</v>
      </c>
      <c r="BZ148" s="261">
        <f>CA148+CB148+CC148</f>
        <v>0</v>
      </c>
      <c r="CA148" s="313">
        <v>0</v>
      </c>
      <c r="CB148" s="313">
        <v>0</v>
      </c>
      <c r="CC148" s="313">
        <v>0</v>
      </c>
      <c r="CD148" s="261">
        <f>CE148+CF148+CG148</f>
        <v>0</v>
      </c>
      <c r="CE148" s="313">
        <v>0</v>
      </c>
      <c r="CF148" s="313">
        <v>0</v>
      </c>
      <c r="CG148" s="313">
        <v>0</v>
      </c>
      <c r="CH148" s="261">
        <f>CI148+CJ148+CK148</f>
        <v>0</v>
      </c>
      <c r="CI148" s="313">
        <v>0</v>
      </c>
      <c r="CJ148" s="313">
        <v>0</v>
      </c>
      <c r="CK148" s="313">
        <v>0</v>
      </c>
      <c r="CL148" s="261">
        <f>$AW148-$AX148-BA148</f>
        <v>0</v>
      </c>
      <c r="CM148" s="261">
        <f t="shared" si="209"/>
        <v>0</v>
      </c>
      <c r="CN148" s="261">
        <f t="shared" si="209"/>
        <v>0</v>
      </c>
      <c r="CO148" s="261">
        <f t="shared" si="209"/>
        <v>0</v>
      </c>
      <c r="CP148" s="261">
        <f t="shared" si="209"/>
        <v>0</v>
      </c>
      <c r="CQ148" s="261">
        <f>CR148+CS148+CT148</f>
        <v>0</v>
      </c>
      <c r="CR148" s="313">
        <v>0</v>
      </c>
      <c r="CS148" s="313">
        <v>0</v>
      </c>
      <c r="CT148" s="313">
        <v>0</v>
      </c>
      <c r="CU148" s="261">
        <f>CV148+CW148+CX148</f>
        <v>0</v>
      </c>
      <c r="CV148" s="313">
        <v>0</v>
      </c>
      <c r="CW148" s="313">
        <v>0</v>
      </c>
      <c r="CX148" s="313">
        <v>0</v>
      </c>
      <c r="CY148" s="261">
        <f>CZ148+DA148+DB148</f>
        <v>0</v>
      </c>
      <c r="CZ148" s="313">
        <v>0</v>
      </c>
      <c r="DA148" s="313">
        <v>0</v>
      </c>
      <c r="DB148" s="313">
        <v>0</v>
      </c>
      <c r="DC148" s="261">
        <f>$AW148-$AX148-BB148</f>
        <v>0</v>
      </c>
      <c r="DD148" s="261">
        <f t="shared" si="210"/>
        <v>0</v>
      </c>
      <c r="DE148" s="261">
        <f t="shared" si="210"/>
        <v>0</v>
      </c>
      <c r="DF148" s="261">
        <f t="shared" si="210"/>
        <v>0</v>
      </c>
      <c r="DG148" s="261">
        <f t="shared" si="210"/>
        <v>0</v>
      </c>
      <c r="DH148" s="261">
        <f>DI148+DJ148+DK148</f>
        <v>0</v>
      </c>
      <c r="DI148" s="313">
        <v>0</v>
      </c>
      <c r="DJ148" s="313">
        <v>0</v>
      </c>
      <c r="DK148" s="313">
        <v>0</v>
      </c>
      <c r="DL148" s="261">
        <f>DM148+DN148+DO148</f>
        <v>0</v>
      </c>
      <c r="DM148" s="313">
        <v>0</v>
      </c>
      <c r="DN148" s="313">
        <v>0</v>
      </c>
      <c r="DO148" s="313">
        <v>0</v>
      </c>
      <c r="DP148" s="261">
        <f>DQ148+DR148+DS148</f>
        <v>0</v>
      </c>
      <c r="DQ148" s="313">
        <v>0</v>
      </c>
      <c r="DR148" s="313">
        <v>0</v>
      </c>
      <c r="DS148" s="313">
        <v>0</v>
      </c>
      <c r="DT148" s="261">
        <f>$AW148-$AX148-BC148</f>
        <v>0</v>
      </c>
      <c r="DU148" s="261">
        <f>BC148-AY148</f>
        <v>0</v>
      </c>
      <c r="DV148" s="313"/>
      <c r="DW148" s="313"/>
      <c r="DX148" s="314"/>
      <c r="DY148" s="313"/>
      <c r="DZ148" s="314"/>
      <c r="EA148" s="343" t="s">
        <v>151</v>
      </c>
      <c r="EB148" s="164">
        <v>0</v>
      </c>
      <c r="EC148" s="162" t="str">
        <f>AN148 &amp; EB148</f>
        <v>Прочие собственные средства0</v>
      </c>
      <c r="ED148" s="162" t="str">
        <f>AN148&amp;AO148</f>
        <v>Прочие собственные средстванет</v>
      </c>
      <c r="EE148" s="163"/>
      <c r="EF148" s="163"/>
      <c r="EG148" s="179"/>
      <c r="EH148" s="179"/>
      <c r="EI148" s="179"/>
      <c r="EJ148" s="179"/>
      <c r="EV148" s="163"/>
    </row>
    <row r="149" spans="3:152" ht="11.25" customHeight="1">
      <c r="C149" s="217"/>
      <c r="D149" s="384">
        <v>24</v>
      </c>
      <c r="E149" s="398" t="s">
        <v>780</v>
      </c>
      <c r="F149" s="398" t="s">
        <v>800</v>
      </c>
      <c r="G149" s="398" t="s">
        <v>159</v>
      </c>
      <c r="H149" s="398" t="s">
        <v>808</v>
      </c>
      <c r="I149" s="398" t="s">
        <v>783</v>
      </c>
      <c r="J149" s="398" t="s">
        <v>783</v>
      </c>
      <c r="K149" s="384" t="s">
        <v>784</v>
      </c>
      <c r="L149" s="336"/>
      <c r="M149" s="336"/>
      <c r="N149" s="384">
        <v>2</v>
      </c>
      <c r="O149" s="384">
        <v>2022</v>
      </c>
      <c r="P149" s="386" t="s">
        <v>189</v>
      </c>
      <c r="Q149" s="386" t="s">
        <v>5</v>
      </c>
      <c r="R149" s="388">
        <v>0</v>
      </c>
      <c r="S149" s="390">
        <v>100</v>
      </c>
      <c r="T149" s="392" t="s">
        <v>1147</v>
      </c>
      <c r="U149" s="305"/>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c r="BI149" s="306"/>
      <c r="BJ149" s="306"/>
      <c r="BK149" s="306"/>
      <c r="BL149" s="306"/>
      <c r="BM149" s="306"/>
      <c r="BN149" s="306"/>
      <c r="BO149" s="306"/>
      <c r="BP149" s="306"/>
      <c r="BQ149" s="306"/>
      <c r="BR149" s="306"/>
      <c r="BS149" s="306"/>
      <c r="BT149" s="306"/>
      <c r="BU149" s="306"/>
      <c r="BV149" s="306"/>
      <c r="BW149" s="306"/>
      <c r="BX149" s="306"/>
      <c r="BY149" s="306"/>
      <c r="BZ149" s="306"/>
      <c r="CA149" s="306"/>
      <c r="CB149" s="306"/>
      <c r="CC149" s="306"/>
      <c r="CD149" s="306"/>
      <c r="CE149" s="306"/>
      <c r="CF149" s="306"/>
      <c r="CG149" s="306"/>
      <c r="CH149" s="306"/>
      <c r="CI149" s="306"/>
      <c r="CJ149" s="306"/>
      <c r="CK149" s="306"/>
      <c r="CL149" s="306"/>
      <c r="CM149" s="306"/>
      <c r="CN149" s="306"/>
      <c r="CO149" s="306"/>
      <c r="CP149" s="306"/>
      <c r="CQ149" s="306"/>
      <c r="CR149" s="306"/>
      <c r="CS149" s="306"/>
      <c r="CT149" s="306"/>
      <c r="CU149" s="306"/>
      <c r="CV149" s="306"/>
      <c r="CW149" s="306"/>
      <c r="CX149" s="306"/>
      <c r="CY149" s="306"/>
      <c r="CZ149" s="306"/>
      <c r="DA149" s="306"/>
      <c r="DB149" s="306"/>
      <c r="DC149" s="306"/>
      <c r="DD149" s="306"/>
      <c r="DE149" s="306"/>
      <c r="DF149" s="306"/>
      <c r="DG149" s="306"/>
      <c r="DH149" s="306"/>
      <c r="DI149" s="306"/>
      <c r="DJ149" s="306"/>
      <c r="DK149" s="306"/>
      <c r="DL149" s="306"/>
      <c r="DM149" s="306"/>
      <c r="DN149" s="306"/>
      <c r="DO149" s="306"/>
      <c r="DP149" s="306"/>
      <c r="DQ149" s="306"/>
      <c r="DR149" s="306"/>
      <c r="DS149" s="306"/>
      <c r="DT149" s="306"/>
      <c r="DU149" s="306"/>
      <c r="DV149" s="306"/>
      <c r="DW149" s="306"/>
      <c r="DX149" s="306"/>
      <c r="DY149" s="306"/>
      <c r="DZ149" s="306"/>
      <c r="EA149" s="306"/>
      <c r="EB149" s="164"/>
      <c r="EC149" s="163"/>
      <c r="ED149" s="163"/>
      <c r="EE149" s="163"/>
      <c r="EF149" s="163"/>
      <c r="EG149" s="163"/>
      <c r="EH149" s="163"/>
      <c r="EI149" s="163"/>
    </row>
    <row r="150" spans="3:152" ht="11.25" customHeight="1">
      <c r="C150" s="217"/>
      <c r="D150" s="385"/>
      <c r="E150" s="399"/>
      <c r="F150" s="399"/>
      <c r="G150" s="399"/>
      <c r="H150" s="399"/>
      <c r="I150" s="399"/>
      <c r="J150" s="399"/>
      <c r="K150" s="385"/>
      <c r="L150" s="337"/>
      <c r="M150" s="337"/>
      <c r="N150" s="385"/>
      <c r="O150" s="385"/>
      <c r="P150" s="387"/>
      <c r="Q150" s="387"/>
      <c r="R150" s="389"/>
      <c r="S150" s="391"/>
      <c r="T150" s="393"/>
      <c r="U150" s="394"/>
      <c r="V150" s="396">
        <v>1</v>
      </c>
      <c r="W150" s="382" t="s">
        <v>821</v>
      </c>
      <c r="X150" s="382"/>
      <c r="Y150" s="382"/>
      <c r="Z150" s="382"/>
      <c r="AA150" s="382"/>
      <c r="AB150" s="382"/>
      <c r="AC150" s="382"/>
      <c r="AD150" s="382"/>
      <c r="AE150" s="382"/>
      <c r="AF150" s="382"/>
      <c r="AG150" s="382"/>
      <c r="AH150" s="382"/>
      <c r="AI150" s="382"/>
      <c r="AJ150" s="382"/>
      <c r="AK150" s="382"/>
      <c r="AL150" s="307"/>
      <c r="AM150" s="308"/>
      <c r="AN150" s="309"/>
      <c r="AO150" s="309"/>
      <c r="AP150" s="309"/>
      <c r="AQ150" s="309"/>
      <c r="AR150" s="309"/>
      <c r="AS150" s="309"/>
      <c r="AT150" s="309"/>
      <c r="AU150" s="309"/>
      <c r="AV150" s="309"/>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c r="DL150" s="95"/>
      <c r="DM150" s="95"/>
      <c r="DN150" s="95"/>
      <c r="DO150" s="95"/>
      <c r="DP150" s="95"/>
      <c r="DQ150" s="95"/>
      <c r="DR150" s="95"/>
      <c r="DS150" s="95"/>
      <c r="DT150" s="95"/>
      <c r="DU150" s="95"/>
      <c r="DV150" s="95"/>
      <c r="DW150" s="95"/>
      <c r="DX150" s="95"/>
      <c r="DY150" s="95"/>
      <c r="DZ150" s="95"/>
      <c r="EA150" s="95"/>
      <c r="EB150" s="164"/>
      <c r="EC150" s="179"/>
      <c r="ED150" s="179"/>
      <c r="EE150" s="179"/>
      <c r="EF150" s="163"/>
      <c r="EG150" s="179"/>
      <c r="EH150" s="179"/>
      <c r="EI150" s="179"/>
      <c r="EJ150" s="179"/>
      <c r="EK150" s="179"/>
    </row>
    <row r="151" spans="3:152" ht="15" customHeight="1">
      <c r="C151" s="217"/>
      <c r="D151" s="385"/>
      <c r="E151" s="399"/>
      <c r="F151" s="399"/>
      <c r="G151" s="399"/>
      <c r="H151" s="399"/>
      <c r="I151" s="399"/>
      <c r="J151" s="399"/>
      <c r="K151" s="385"/>
      <c r="L151" s="337"/>
      <c r="M151" s="337"/>
      <c r="N151" s="385"/>
      <c r="O151" s="385"/>
      <c r="P151" s="387"/>
      <c r="Q151" s="387"/>
      <c r="R151" s="389"/>
      <c r="S151" s="391"/>
      <c r="T151" s="393"/>
      <c r="U151" s="395"/>
      <c r="V151" s="397"/>
      <c r="W151" s="383"/>
      <c r="X151" s="383"/>
      <c r="Y151" s="383"/>
      <c r="Z151" s="383"/>
      <c r="AA151" s="383"/>
      <c r="AB151" s="383"/>
      <c r="AC151" s="383"/>
      <c r="AD151" s="383"/>
      <c r="AE151" s="383"/>
      <c r="AF151" s="383"/>
      <c r="AG151" s="383"/>
      <c r="AH151" s="383"/>
      <c r="AI151" s="383"/>
      <c r="AJ151" s="383"/>
      <c r="AK151" s="383"/>
      <c r="AL151" s="333"/>
      <c r="AM151" s="200" t="s">
        <v>240</v>
      </c>
      <c r="AN151" s="311" t="s">
        <v>197</v>
      </c>
      <c r="AO151" s="312" t="s">
        <v>18</v>
      </c>
      <c r="AP151" s="312"/>
      <c r="AQ151" s="312"/>
      <c r="AR151" s="312"/>
      <c r="AS151" s="312"/>
      <c r="AT151" s="312"/>
      <c r="AU151" s="312"/>
      <c r="AV151" s="312"/>
      <c r="AW151" s="261">
        <v>18000</v>
      </c>
      <c r="AX151" s="261">
        <v>0</v>
      </c>
      <c r="AY151" s="261">
        <v>18000</v>
      </c>
      <c r="AZ151" s="261">
        <f>BE151</f>
        <v>0</v>
      </c>
      <c r="BA151" s="261">
        <f>BV151</f>
        <v>0</v>
      </c>
      <c r="BB151" s="261">
        <f>CM151</f>
        <v>0</v>
      </c>
      <c r="BC151" s="261">
        <f>DD151</f>
        <v>19400</v>
      </c>
      <c r="BD151" s="261">
        <f>AW151-AX151-BC151</f>
        <v>-1400</v>
      </c>
      <c r="BE151" s="261">
        <f t="shared" ref="BE151:BH152" si="211">BQ151</f>
        <v>0</v>
      </c>
      <c r="BF151" s="261">
        <f t="shared" si="211"/>
        <v>0</v>
      </c>
      <c r="BG151" s="261">
        <f t="shared" si="211"/>
        <v>0</v>
      </c>
      <c r="BH151" s="261">
        <f t="shared" si="211"/>
        <v>0</v>
      </c>
      <c r="BI151" s="261">
        <f>BJ151+BK151+BL151</f>
        <v>0</v>
      </c>
      <c r="BJ151" s="313">
        <v>0</v>
      </c>
      <c r="BK151" s="313">
        <v>0</v>
      </c>
      <c r="BL151" s="313">
        <v>0</v>
      </c>
      <c r="BM151" s="261">
        <f>BN151+BO151+BP151</f>
        <v>0</v>
      </c>
      <c r="BN151" s="313">
        <v>0</v>
      </c>
      <c r="BO151" s="313">
        <v>0</v>
      </c>
      <c r="BP151" s="313">
        <v>0</v>
      </c>
      <c r="BQ151" s="261">
        <f>BR151+BS151+BT151</f>
        <v>0</v>
      </c>
      <c r="BR151" s="313">
        <v>0</v>
      </c>
      <c r="BS151" s="313">
        <v>0</v>
      </c>
      <c r="BT151" s="313">
        <v>0</v>
      </c>
      <c r="BU151" s="261">
        <f>$AW151-$AX151-AZ151</f>
        <v>18000</v>
      </c>
      <c r="BV151" s="261">
        <f t="shared" ref="BV151:BY152" si="212">CH151</f>
        <v>0</v>
      </c>
      <c r="BW151" s="261">
        <f t="shared" si="212"/>
        <v>0</v>
      </c>
      <c r="BX151" s="261">
        <f t="shared" si="212"/>
        <v>0</v>
      </c>
      <c r="BY151" s="261">
        <f t="shared" si="212"/>
        <v>0</v>
      </c>
      <c r="BZ151" s="261">
        <f>CA151+CB151+CC151</f>
        <v>0</v>
      </c>
      <c r="CA151" s="313">
        <v>0</v>
      </c>
      <c r="CB151" s="313">
        <v>0</v>
      </c>
      <c r="CC151" s="313">
        <v>0</v>
      </c>
      <c r="CD151" s="261">
        <f>CE151+CF151+CG151</f>
        <v>0</v>
      </c>
      <c r="CE151" s="313">
        <v>0</v>
      </c>
      <c r="CF151" s="313">
        <v>0</v>
      </c>
      <c r="CG151" s="313">
        <v>0</v>
      </c>
      <c r="CH151" s="261">
        <f>CI151+CJ151+CK151</f>
        <v>0</v>
      </c>
      <c r="CI151" s="313">
        <v>0</v>
      </c>
      <c r="CJ151" s="313">
        <v>0</v>
      </c>
      <c r="CK151" s="313">
        <v>0</v>
      </c>
      <c r="CL151" s="261">
        <f>$AW151-$AX151-BA151</f>
        <v>18000</v>
      </c>
      <c r="CM151" s="261">
        <f t="shared" ref="CM151:CP152" si="213">CY151</f>
        <v>0</v>
      </c>
      <c r="CN151" s="261">
        <f t="shared" si="213"/>
        <v>0</v>
      </c>
      <c r="CO151" s="261">
        <f t="shared" si="213"/>
        <v>0</v>
      </c>
      <c r="CP151" s="261">
        <f t="shared" si="213"/>
        <v>0</v>
      </c>
      <c r="CQ151" s="261">
        <f>CR151+CS151+CT151</f>
        <v>0</v>
      </c>
      <c r="CR151" s="313">
        <v>0</v>
      </c>
      <c r="CS151" s="313">
        <v>0</v>
      </c>
      <c r="CT151" s="313">
        <v>0</v>
      </c>
      <c r="CU151" s="261">
        <f>CV151+CW151+CX151</f>
        <v>0</v>
      </c>
      <c r="CV151" s="313">
        <v>0</v>
      </c>
      <c r="CW151" s="313">
        <v>0</v>
      </c>
      <c r="CX151" s="313">
        <v>0</v>
      </c>
      <c r="CY151" s="261">
        <f>CZ151+DA151+DB151</f>
        <v>0</v>
      </c>
      <c r="CZ151" s="313">
        <v>0</v>
      </c>
      <c r="DA151" s="313">
        <v>0</v>
      </c>
      <c r="DB151" s="313">
        <v>0</v>
      </c>
      <c r="DC151" s="261">
        <f>$AW151-$AX151-BB151</f>
        <v>18000</v>
      </c>
      <c r="DD151" s="261">
        <f t="shared" ref="DD151:DG152" si="214">DP151</f>
        <v>19400</v>
      </c>
      <c r="DE151" s="261">
        <f t="shared" si="214"/>
        <v>19400</v>
      </c>
      <c r="DF151" s="261">
        <f t="shared" si="214"/>
        <v>0</v>
      </c>
      <c r="DG151" s="261">
        <f t="shared" si="214"/>
        <v>0</v>
      </c>
      <c r="DH151" s="261">
        <f>DI151+DJ151+DK151</f>
        <v>0</v>
      </c>
      <c r="DI151" s="313">
        <v>0</v>
      </c>
      <c r="DJ151" s="313">
        <v>0</v>
      </c>
      <c r="DK151" s="313">
        <v>0</v>
      </c>
      <c r="DL151" s="261">
        <f>DM151+DN151+DO151</f>
        <v>995</v>
      </c>
      <c r="DM151" s="313">
        <v>995</v>
      </c>
      <c r="DN151" s="313">
        <v>0</v>
      </c>
      <c r="DO151" s="313">
        <v>0</v>
      </c>
      <c r="DP151" s="261">
        <f>DQ151+DR151+DS151</f>
        <v>19400</v>
      </c>
      <c r="DQ151" s="313">
        <v>19400</v>
      </c>
      <c r="DR151" s="313">
        <v>0</v>
      </c>
      <c r="DS151" s="313">
        <v>0</v>
      </c>
      <c r="DT151" s="261">
        <f>$AW151-$AX151-BC151</f>
        <v>-1400</v>
      </c>
      <c r="DU151" s="261">
        <f>BC151-AY151</f>
        <v>1400</v>
      </c>
      <c r="DV151" s="313"/>
      <c r="DW151" s="313"/>
      <c r="DX151" s="345" t="s">
        <v>1153</v>
      </c>
      <c r="DY151" s="313">
        <f>DU151</f>
        <v>1400</v>
      </c>
      <c r="DZ151" s="346" t="s">
        <v>1155</v>
      </c>
      <c r="EA151" s="344" t="s">
        <v>1147</v>
      </c>
      <c r="EB151" s="164">
        <v>0</v>
      </c>
      <c r="EC151" s="162" t="str">
        <f>AN151 &amp; EB151</f>
        <v>Амортизационные отчисления0</v>
      </c>
      <c r="ED151" s="162" t="str">
        <f>AN151&amp;AO151</f>
        <v>Амортизационные отчислениянет</v>
      </c>
      <c r="EE151" s="163"/>
      <c r="EF151" s="163"/>
      <c r="EG151" s="179"/>
      <c r="EH151" s="179"/>
      <c r="EI151" s="179"/>
      <c r="EJ151" s="179"/>
      <c r="EV151" s="163"/>
    </row>
    <row r="152" spans="3:152" ht="15" customHeight="1" thickBot="1">
      <c r="C152" s="217"/>
      <c r="D152" s="385"/>
      <c r="E152" s="399"/>
      <c r="F152" s="399"/>
      <c r="G152" s="399"/>
      <c r="H152" s="399"/>
      <c r="I152" s="399"/>
      <c r="J152" s="399"/>
      <c r="K152" s="385"/>
      <c r="L152" s="337"/>
      <c r="M152" s="337"/>
      <c r="N152" s="385"/>
      <c r="O152" s="385"/>
      <c r="P152" s="387"/>
      <c r="Q152" s="387"/>
      <c r="R152" s="389"/>
      <c r="S152" s="391"/>
      <c r="T152" s="393"/>
      <c r="U152" s="395"/>
      <c r="V152" s="397"/>
      <c r="W152" s="383"/>
      <c r="X152" s="383"/>
      <c r="Y152" s="383"/>
      <c r="Z152" s="383"/>
      <c r="AA152" s="383"/>
      <c r="AB152" s="383"/>
      <c r="AC152" s="383"/>
      <c r="AD152" s="383"/>
      <c r="AE152" s="383"/>
      <c r="AF152" s="383"/>
      <c r="AG152" s="383"/>
      <c r="AH152" s="383"/>
      <c r="AI152" s="383"/>
      <c r="AJ152" s="383"/>
      <c r="AK152" s="383"/>
      <c r="AL152" s="333"/>
      <c r="AM152" s="200" t="s">
        <v>115</v>
      </c>
      <c r="AN152" s="311" t="s">
        <v>199</v>
      </c>
      <c r="AO152" s="312" t="s">
        <v>18</v>
      </c>
      <c r="AP152" s="312"/>
      <c r="AQ152" s="312"/>
      <c r="AR152" s="312"/>
      <c r="AS152" s="312"/>
      <c r="AT152" s="312"/>
      <c r="AU152" s="312"/>
      <c r="AV152" s="312"/>
      <c r="AW152" s="261">
        <v>0</v>
      </c>
      <c r="AX152" s="261">
        <v>0</v>
      </c>
      <c r="AY152" s="261">
        <v>0</v>
      </c>
      <c r="AZ152" s="261">
        <f>BE152</f>
        <v>0</v>
      </c>
      <c r="BA152" s="261">
        <f>BV152</f>
        <v>0</v>
      </c>
      <c r="BB152" s="261">
        <f>CM152</f>
        <v>0</v>
      </c>
      <c r="BC152" s="261">
        <f>DD152</f>
        <v>0</v>
      </c>
      <c r="BD152" s="261">
        <f>AW152-AX152-BC152</f>
        <v>0</v>
      </c>
      <c r="BE152" s="261">
        <f t="shared" si="211"/>
        <v>0</v>
      </c>
      <c r="BF152" s="261">
        <f t="shared" si="211"/>
        <v>0</v>
      </c>
      <c r="BG152" s="261">
        <f t="shared" si="211"/>
        <v>0</v>
      </c>
      <c r="BH152" s="261">
        <f t="shared" si="211"/>
        <v>0</v>
      </c>
      <c r="BI152" s="261">
        <f>BJ152+BK152+BL152</f>
        <v>0</v>
      </c>
      <c r="BJ152" s="313">
        <v>0</v>
      </c>
      <c r="BK152" s="313">
        <v>0</v>
      </c>
      <c r="BL152" s="313">
        <v>0</v>
      </c>
      <c r="BM152" s="261">
        <f>BN152+BO152+BP152</f>
        <v>0</v>
      </c>
      <c r="BN152" s="313">
        <v>0</v>
      </c>
      <c r="BO152" s="313">
        <v>0</v>
      </c>
      <c r="BP152" s="313">
        <v>0</v>
      </c>
      <c r="BQ152" s="261">
        <f>BR152+BS152+BT152</f>
        <v>0</v>
      </c>
      <c r="BR152" s="313">
        <v>0</v>
      </c>
      <c r="BS152" s="313">
        <v>0</v>
      </c>
      <c r="BT152" s="313">
        <v>0</v>
      </c>
      <c r="BU152" s="261">
        <f>$AW152-$AX152-AZ152</f>
        <v>0</v>
      </c>
      <c r="BV152" s="261">
        <f t="shared" si="212"/>
        <v>0</v>
      </c>
      <c r="BW152" s="261">
        <f t="shared" si="212"/>
        <v>0</v>
      </c>
      <c r="BX152" s="261">
        <f t="shared" si="212"/>
        <v>0</v>
      </c>
      <c r="BY152" s="261">
        <f t="shared" si="212"/>
        <v>0</v>
      </c>
      <c r="BZ152" s="261">
        <f>CA152+CB152+CC152</f>
        <v>0</v>
      </c>
      <c r="CA152" s="313">
        <v>0</v>
      </c>
      <c r="CB152" s="313">
        <v>0</v>
      </c>
      <c r="CC152" s="313">
        <v>0</v>
      </c>
      <c r="CD152" s="261">
        <f>CE152+CF152+CG152</f>
        <v>0</v>
      </c>
      <c r="CE152" s="313">
        <v>0</v>
      </c>
      <c r="CF152" s="313">
        <v>0</v>
      </c>
      <c r="CG152" s="313">
        <v>0</v>
      </c>
      <c r="CH152" s="261">
        <f>CI152+CJ152+CK152</f>
        <v>0</v>
      </c>
      <c r="CI152" s="313">
        <v>0</v>
      </c>
      <c r="CJ152" s="313">
        <v>0</v>
      </c>
      <c r="CK152" s="313">
        <v>0</v>
      </c>
      <c r="CL152" s="261">
        <f>$AW152-$AX152-BA152</f>
        <v>0</v>
      </c>
      <c r="CM152" s="261">
        <f t="shared" si="213"/>
        <v>0</v>
      </c>
      <c r="CN152" s="261">
        <f t="shared" si="213"/>
        <v>0</v>
      </c>
      <c r="CO152" s="261">
        <f t="shared" si="213"/>
        <v>0</v>
      </c>
      <c r="CP152" s="261">
        <f t="shared" si="213"/>
        <v>0</v>
      </c>
      <c r="CQ152" s="261">
        <f>CR152+CS152+CT152</f>
        <v>0</v>
      </c>
      <c r="CR152" s="313">
        <v>0</v>
      </c>
      <c r="CS152" s="313">
        <v>0</v>
      </c>
      <c r="CT152" s="313">
        <v>0</v>
      </c>
      <c r="CU152" s="261">
        <f>CV152+CW152+CX152</f>
        <v>0</v>
      </c>
      <c r="CV152" s="313">
        <v>0</v>
      </c>
      <c r="CW152" s="313">
        <v>0</v>
      </c>
      <c r="CX152" s="313">
        <v>0</v>
      </c>
      <c r="CY152" s="261">
        <f>CZ152+DA152+DB152</f>
        <v>0</v>
      </c>
      <c r="CZ152" s="313">
        <v>0</v>
      </c>
      <c r="DA152" s="313">
        <v>0</v>
      </c>
      <c r="DB152" s="313">
        <v>0</v>
      </c>
      <c r="DC152" s="261">
        <f>$AW152-$AX152-BB152</f>
        <v>0</v>
      </c>
      <c r="DD152" s="261">
        <f t="shared" si="214"/>
        <v>0</v>
      </c>
      <c r="DE152" s="261">
        <f t="shared" si="214"/>
        <v>0</v>
      </c>
      <c r="DF152" s="261">
        <f t="shared" si="214"/>
        <v>0</v>
      </c>
      <c r="DG152" s="261">
        <f t="shared" si="214"/>
        <v>0</v>
      </c>
      <c r="DH152" s="261">
        <f>DI152+DJ152+DK152</f>
        <v>0</v>
      </c>
      <c r="DI152" s="313">
        <v>0</v>
      </c>
      <c r="DJ152" s="313">
        <v>0</v>
      </c>
      <c r="DK152" s="313">
        <v>0</v>
      </c>
      <c r="DL152" s="261">
        <f>DM152+DN152+DO152</f>
        <v>0</v>
      </c>
      <c r="DM152" s="313">
        <v>0</v>
      </c>
      <c r="DN152" s="313">
        <v>0</v>
      </c>
      <c r="DO152" s="313">
        <v>0</v>
      </c>
      <c r="DP152" s="261">
        <f>DQ152+DR152+DS152</f>
        <v>0</v>
      </c>
      <c r="DQ152" s="313">
        <v>0</v>
      </c>
      <c r="DR152" s="313">
        <v>0</v>
      </c>
      <c r="DS152" s="313">
        <v>0</v>
      </c>
      <c r="DT152" s="261">
        <f>$AW152-$AX152-BC152</f>
        <v>0</v>
      </c>
      <c r="DU152" s="261">
        <f>BC152-AY152</f>
        <v>0</v>
      </c>
      <c r="DV152" s="313"/>
      <c r="DW152" s="313"/>
      <c r="DX152" s="314"/>
      <c r="DY152" s="313"/>
      <c r="DZ152" s="314"/>
      <c r="EA152" s="343" t="s">
        <v>151</v>
      </c>
      <c r="EB152" s="164">
        <v>0</v>
      </c>
      <c r="EC152" s="162" t="str">
        <f>AN152 &amp; EB152</f>
        <v>Прочие собственные средства0</v>
      </c>
      <c r="ED152" s="162" t="str">
        <f>AN152&amp;AO152</f>
        <v>Прочие собственные средстванет</v>
      </c>
      <c r="EE152" s="163"/>
      <c r="EF152" s="163"/>
      <c r="EG152" s="179"/>
      <c r="EH152" s="179"/>
      <c r="EI152" s="179"/>
      <c r="EJ152" s="179"/>
      <c r="EV152" s="163"/>
    </row>
    <row r="153" spans="3:152" ht="11.25" customHeight="1">
      <c r="C153" s="217"/>
      <c r="D153" s="384">
        <v>25</v>
      </c>
      <c r="E153" s="398" t="s">
        <v>780</v>
      </c>
      <c r="F153" s="398" t="s">
        <v>781</v>
      </c>
      <c r="G153" s="398" t="s">
        <v>159</v>
      </c>
      <c r="H153" s="398" t="s">
        <v>809</v>
      </c>
      <c r="I153" s="398" t="s">
        <v>783</v>
      </c>
      <c r="J153" s="398" t="s">
        <v>783</v>
      </c>
      <c r="K153" s="384" t="s">
        <v>784</v>
      </c>
      <c r="L153" s="336"/>
      <c r="M153" s="336"/>
      <c r="N153" s="384">
        <v>2</v>
      </c>
      <c r="O153" s="384">
        <v>2022</v>
      </c>
      <c r="P153" s="386" t="s">
        <v>189</v>
      </c>
      <c r="Q153" s="386" t="s">
        <v>6</v>
      </c>
      <c r="R153" s="388">
        <v>0</v>
      </c>
      <c r="S153" s="390">
        <v>0</v>
      </c>
      <c r="T153" s="400" t="s">
        <v>151</v>
      </c>
      <c r="U153" s="305"/>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306"/>
      <c r="BB153" s="306"/>
      <c r="BC153" s="306"/>
      <c r="BD153" s="306"/>
      <c r="BE153" s="306"/>
      <c r="BF153" s="306"/>
      <c r="BG153" s="306"/>
      <c r="BH153" s="306"/>
      <c r="BI153" s="306"/>
      <c r="BJ153" s="306"/>
      <c r="BK153" s="306"/>
      <c r="BL153" s="306"/>
      <c r="BM153" s="306"/>
      <c r="BN153" s="306"/>
      <c r="BO153" s="306"/>
      <c r="BP153" s="306"/>
      <c r="BQ153" s="306"/>
      <c r="BR153" s="306"/>
      <c r="BS153" s="306"/>
      <c r="BT153" s="306"/>
      <c r="BU153" s="306"/>
      <c r="BV153" s="306"/>
      <c r="BW153" s="306"/>
      <c r="BX153" s="306"/>
      <c r="BY153" s="306"/>
      <c r="BZ153" s="306"/>
      <c r="CA153" s="306"/>
      <c r="CB153" s="306"/>
      <c r="CC153" s="306"/>
      <c r="CD153" s="306"/>
      <c r="CE153" s="306"/>
      <c r="CF153" s="306"/>
      <c r="CG153" s="306"/>
      <c r="CH153" s="306"/>
      <c r="CI153" s="306"/>
      <c r="CJ153" s="306"/>
      <c r="CK153" s="306"/>
      <c r="CL153" s="306"/>
      <c r="CM153" s="306"/>
      <c r="CN153" s="306"/>
      <c r="CO153" s="306"/>
      <c r="CP153" s="306"/>
      <c r="CQ153" s="306"/>
      <c r="CR153" s="306"/>
      <c r="CS153" s="306"/>
      <c r="CT153" s="306"/>
      <c r="CU153" s="306"/>
      <c r="CV153" s="306"/>
      <c r="CW153" s="306"/>
      <c r="CX153" s="306"/>
      <c r="CY153" s="306"/>
      <c r="CZ153" s="306"/>
      <c r="DA153" s="306"/>
      <c r="DB153" s="306"/>
      <c r="DC153" s="306"/>
      <c r="DD153" s="306"/>
      <c r="DE153" s="306"/>
      <c r="DF153" s="306"/>
      <c r="DG153" s="306"/>
      <c r="DH153" s="306"/>
      <c r="DI153" s="306"/>
      <c r="DJ153" s="306"/>
      <c r="DK153" s="306"/>
      <c r="DL153" s="306"/>
      <c r="DM153" s="306"/>
      <c r="DN153" s="306"/>
      <c r="DO153" s="306"/>
      <c r="DP153" s="306"/>
      <c r="DQ153" s="306"/>
      <c r="DR153" s="306"/>
      <c r="DS153" s="306"/>
      <c r="DT153" s="306"/>
      <c r="DU153" s="306"/>
      <c r="DV153" s="306"/>
      <c r="DW153" s="306"/>
      <c r="DX153" s="306"/>
      <c r="DY153" s="306"/>
      <c r="DZ153" s="306"/>
      <c r="EA153" s="306"/>
      <c r="EB153" s="164"/>
      <c r="EC153" s="163"/>
      <c r="ED153" s="163"/>
      <c r="EE153" s="163"/>
      <c r="EF153" s="163"/>
      <c r="EG153" s="163"/>
      <c r="EH153" s="163"/>
      <c r="EI153" s="163"/>
    </row>
    <row r="154" spans="3:152" ht="11.25" customHeight="1">
      <c r="C154" s="217"/>
      <c r="D154" s="385"/>
      <c r="E154" s="399"/>
      <c r="F154" s="399"/>
      <c r="G154" s="399"/>
      <c r="H154" s="399"/>
      <c r="I154" s="399"/>
      <c r="J154" s="399"/>
      <c r="K154" s="385"/>
      <c r="L154" s="337"/>
      <c r="M154" s="337"/>
      <c r="N154" s="385"/>
      <c r="O154" s="385"/>
      <c r="P154" s="387"/>
      <c r="Q154" s="387"/>
      <c r="R154" s="389"/>
      <c r="S154" s="391"/>
      <c r="T154" s="401"/>
      <c r="U154" s="394"/>
      <c r="V154" s="396">
        <v>1</v>
      </c>
      <c r="W154" s="382" t="s">
        <v>821</v>
      </c>
      <c r="X154" s="382"/>
      <c r="Y154" s="382"/>
      <c r="Z154" s="382"/>
      <c r="AA154" s="382"/>
      <c r="AB154" s="382"/>
      <c r="AC154" s="382"/>
      <c r="AD154" s="382"/>
      <c r="AE154" s="382"/>
      <c r="AF154" s="382"/>
      <c r="AG154" s="382"/>
      <c r="AH154" s="382"/>
      <c r="AI154" s="382"/>
      <c r="AJ154" s="382"/>
      <c r="AK154" s="382"/>
      <c r="AL154" s="307"/>
      <c r="AM154" s="308"/>
      <c r="AN154" s="309"/>
      <c r="AO154" s="309"/>
      <c r="AP154" s="309"/>
      <c r="AQ154" s="309"/>
      <c r="AR154" s="309"/>
      <c r="AS154" s="309"/>
      <c r="AT154" s="309"/>
      <c r="AU154" s="309"/>
      <c r="AV154" s="309"/>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95"/>
      <c r="CS154" s="95"/>
      <c r="CT154" s="95"/>
      <c r="CU154" s="95"/>
      <c r="CV154" s="95"/>
      <c r="CW154" s="95"/>
      <c r="CX154" s="95"/>
      <c r="CY154" s="95"/>
      <c r="CZ154" s="95"/>
      <c r="DA154" s="95"/>
      <c r="DB154" s="95"/>
      <c r="DC154" s="95"/>
      <c r="DD154" s="95"/>
      <c r="DE154" s="95"/>
      <c r="DF154" s="95"/>
      <c r="DG154" s="95"/>
      <c r="DH154" s="95"/>
      <c r="DI154" s="95"/>
      <c r="DJ154" s="95"/>
      <c r="DK154" s="95"/>
      <c r="DL154" s="95"/>
      <c r="DM154" s="95"/>
      <c r="DN154" s="95"/>
      <c r="DO154" s="95"/>
      <c r="DP154" s="95"/>
      <c r="DQ154" s="95"/>
      <c r="DR154" s="95"/>
      <c r="DS154" s="95"/>
      <c r="DT154" s="95"/>
      <c r="DU154" s="95"/>
      <c r="DV154" s="95"/>
      <c r="DW154" s="95"/>
      <c r="DX154" s="95"/>
      <c r="DY154" s="95"/>
      <c r="DZ154" s="95"/>
      <c r="EA154" s="95"/>
      <c r="EB154" s="164"/>
      <c r="EC154" s="179"/>
      <c r="ED154" s="179"/>
      <c r="EE154" s="179"/>
      <c r="EF154" s="163"/>
      <c r="EG154" s="179"/>
      <c r="EH154" s="179"/>
      <c r="EI154" s="179"/>
      <c r="EJ154" s="179"/>
      <c r="EK154" s="179"/>
    </row>
    <row r="155" spans="3:152" ht="15" customHeight="1">
      <c r="C155" s="217"/>
      <c r="D155" s="385"/>
      <c r="E155" s="399"/>
      <c r="F155" s="399"/>
      <c r="G155" s="399"/>
      <c r="H155" s="399"/>
      <c r="I155" s="399"/>
      <c r="J155" s="399"/>
      <c r="K155" s="385"/>
      <c r="L155" s="337"/>
      <c r="M155" s="337"/>
      <c r="N155" s="385"/>
      <c r="O155" s="385"/>
      <c r="P155" s="387"/>
      <c r="Q155" s="387"/>
      <c r="R155" s="389"/>
      <c r="S155" s="391"/>
      <c r="T155" s="401"/>
      <c r="U155" s="395"/>
      <c r="V155" s="397"/>
      <c r="W155" s="383"/>
      <c r="X155" s="383"/>
      <c r="Y155" s="383"/>
      <c r="Z155" s="383"/>
      <c r="AA155" s="383"/>
      <c r="AB155" s="383"/>
      <c r="AC155" s="383"/>
      <c r="AD155" s="383"/>
      <c r="AE155" s="383"/>
      <c r="AF155" s="383"/>
      <c r="AG155" s="383"/>
      <c r="AH155" s="383"/>
      <c r="AI155" s="383"/>
      <c r="AJ155" s="383"/>
      <c r="AK155" s="383"/>
      <c r="AL155" s="333"/>
      <c r="AM155" s="200" t="s">
        <v>240</v>
      </c>
      <c r="AN155" s="311" t="s">
        <v>197</v>
      </c>
      <c r="AO155" s="312" t="s">
        <v>18</v>
      </c>
      <c r="AP155" s="312"/>
      <c r="AQ155" s="312"/>
      <c r="AR155" s="312"/>
      <c r="AS155" s="312"/>
      <c r="AT155" s="312"/>
      <c r="AU155" s="312"/>
      <c r="AV155" s="312"/>
      <c r="AW155" s="261">
        <v>0</v>
      </c>
      <c r="AX155" s="261">
        <v>0</v>
      </c>
      <c r="AY155" s="261">
        <v>0</v>
      </c>
      <c r="AZ155" s="261">
        <f>BE155</f>
        <v>0</v>
      </c>
      <c r="BA155" s="261">
        <f>BV155</f>
        <v>0</v>
      </c>
      <c r="BB155" s="261">
        <f>CM155</f>
        <v>0</v>
      </c>
      <c r="BC155" s="261">
        <f>DD155</f>
        <v>0</v>
      </c>
      <c r="BD155" s="261">
        <f>AW155-AX155-BC155</f>
        <v>0</v>
      </c>
      <c r="BE155" s="261">
        <f t="shared" ref="BE155:BH156" si="215">BQ155</f>
        <v>0</v>
      </c>
      <c r="BF155" s="261">
        <f t="shared" si="215"/>
        <v>0</v>
      </c>
      <c r="BG155" s="261">
        <f t="shared" si="215"/>
        <v>0</v>
      </c>
      <c r="BH155" s="261">
        <f t="shared" si="215"/>
        <v>0</v>
      </c>
      <c r="BI155" s="261">
        <f>BJ155+BK155+BL155</f>
        <v>0</v>
      </c>
      <c r="BJ155" s="313">
        <v>0</v>
      </c>
      <c r="BK155" s="313">
        <v>0</v>
      </c>
      <c r="BL155" s="313">
        <v>0</v>
      </c>
      <c r="BM155" s="261">
        <f>BN155+BO155+BP155</f>
        <v>0</v>
      </c>
      <c r="BN155" s="313">
        <v>0</v>
      </c>
      <c r="BO155" s="313">
        <v>0</v>
      </c>
      <c r="BP155" s="313">
        <v>0</v>
      </c>
      <c r="BQ155" s="261">
        <f>BR155+BS155+BT155</f>
        <v>0</v>
      </c>
      <c r="BR155" s="313">
        <v>0</v>
      </c>
      <c r="BS155" s="313">
        <v>0</v>
      </c>
      <c r="BT155" s="313">
        <v>0</v>
      </c>
      <c r="BU155" s="261">
        <f>$AW155-$AX155-AZ155</f>
        <v>0</v>
      </c>
      <c r="BV155" s="261">
        <f t="shared" ref="BV155:BY156" si="216">CH155</f>
        <v>0</v>
      </c>
      <c r="BW155" s="261">
        <f t="shared" si="216"/>
        <v>0</v>
      </c>
      <c r="BX155" s="261">
        <f t="shared" si="216"/>
        <v>0</v>
      </c>
      <c r="BY155" s="261">
        <f t="shared" si="216"/>
        <v>0</v>
      </c>
      <c r="BZ155" s="261">
        <f>CA155+CB155+CC155</f>
        <v>0</v>
      </c>
      <c r="CA155" s="313">
        <v>0</v>
      </c>
      <c r="CB155" s="313">
        <v>0</v>
      </c>
      <c r="CC155" s="313">
        <v>0</v>
      </c>
      <c r="CD155" s="261">
        <f>CE155+CF155+CG155</f>
        <v>0</v>
      </c>
      <c r="CE155" s="313">
        <v>0</v>
      </c>
      <c r="CF155" s="313">
        <v>0</v>
      </c>
      <c r="CG155" s="313">
        <v>0</v>
      </c>
      <c r="CH155" s="261">
        <f>CI155+CJ155+CK155</f>
        <v>0</v>
      </c>
      <c r="CI155" s="313">
        <v>0</v>
      </c>
      <c r="CJ155" s="313">
        <v>0</v>
      </c>
      <c r="CK155" s="313">
        <v>0</v>
      </c>
      <c r="CL155" s="261">
        <f>$AW155-$AX155-BA155</f>
        <v>0</v>
      </c>
      <c r="CM155" s="261">
        <f t="shared" ref="CM155:CP156" si="217">CY155</f>
        <v>0</v>
      </c>
      <c r="CN155" s="261">
        <f t="shared" si="217"/>
        <v>0</v>
      </c>
      <c r="CO155" s="261">
        <f t="shared" si="217"/>
        <v>0</v>
      </c>
      <c r="CP155" s="261">
        <f t="shared" si="217"/>
        <v>0</v>
      </c>
      <c r="CQ155" s="261">
        <f>CR155+CS155+CT155</f>
        <v>0</v>
      </c>
      <c r="CR155" s="313">
        <v>0</v>
      </c>
      <c r="CS155" s="313">
        <v>0</v>
      </c>
      <c r="CT155" s="313">
        <v>0</v>
      </c>
      <c r="CU155" s="261">
        <f>CV155+CW155+CX155</f>
        <v>0</v>
      </c>
      <c r="CV155" s="313">
        <v>0</v>
      </c>
      <c r="CW155" s="313">
        <v>0</v>
      </c>
      <c r="CX155" s="313">
        <v>0</v>
      </c>
      <c r="CY155" s="261">
        <f>CZ155+DA155+DB155</f>
        <v>0</v>
      </c>
      <c r="CZ155" s="313">
        <v>0</v>
      </c>
      <c r="DA155" s="313">
        <v>0</v>
      </c>
      <c r="DB155" s="313">
        <v>0</v>
      </c>
      <c r="DC155" s="261">
        <f>$AW155-$AX155-BB155</f>
        <v>0</v>
      </c>
      <c r="DD155" s="261">
        <f t="shared" ref="DD155:DG156" si="218">DP155</f>
        <v>0</v>
      </c>
      <c r="DE155" s="261">
        <f t="shared" si="218"/>
        <v>0</v>
      </c>
      <c r="DF155" s="261">
        <f t="shared" si="218"/>
        <v>0</v>
      </c>
      <c r="DG155" s="261">
        <f t="shared" si="218"/>
        <v>0</v>
      </c>
      <c r="DH155" s="261">
        <f>DI155+DJ155+DK155</f>
        <v>0</v>
      </c>
      <c r="DI155" s="313">
        <v>0</v>
      </c>
      <c r="DJ155" s="313">
        <v>0</v>
      </c>
      <c r="DK155" s="313">
        <v>0</v>
      </c>
      <c r="DL155" s="261">
        <f>DM155+DN155+DO155</f>
        <v>0</v>
      </c>
      <c r="DM155" s="313">
        <v>0</v>
      </c>
      <c r="DN155" s="313">
        <v>0</v>
      </c>
      <c r="DO155" s="313">
        <v>0</v>
      </c>
      <c r="DP155" s="261">
        <f>DQ155+DR155+DS155</f>
        <v>0</v>
      </c>
      <c r="DQ155" s="313">
        <v>0</v>
      </c>
      <c r="DR155" s="313">
        <v>0</v>
      </c>
      <c r="DS155" s="313">
        <v>0</v>
      </c>
      <c r="DT155" s="261">
        <f>$AW155-$AX155-BC155</f>
        <v>0</v>
      </c>
      <c r="DU155" s="261">
        <f>BC155-AY155</f>
        <v>0</v>
      </c>
      <c r="DV155" s="313"/>
      <c r="DW155" s="313"/>
      <c r="DX155" s="314"/>
      <c r="DY155" s="313"/>
      <c r="DZ155" s="314"/>
      <c r="EA155" s="343" t="s">
        <v>151</v>
      </c>
      <c r="EB155" s="164">
        <v>0</v>
      </c>
      <c r="EC155" s="162" t="str">
        <f>AN155 &amp; EB155</f>
        <v>Амортизационные отчисления0</v>
      </c>
      <c r="ED155" s="162" t="str">
        <f>AN155&amp;AO155</f>
        <v>Амортизационные отчислениянет</v>
      </c>
      <c r="EE155" s="163"/>
      <c r="EF155" s="163"/>
      <c r="EG155" s="179"/>
      <c r="EH155" s="179"/>
      <c r="EI155" s="179"/>
      <c r="EJ155" s="179"/>
      <c r="EV155" s="163"/>
    </row>
    <row r="156" spans="3:152" ht="15" customHeight="1" thickBot="1">
      <c r="C156" s="217"/>
      <c r="D156" s="385"/>
      <c r="E156" s="399"/>
      <c r="F156" s="399"/>
      <c r="G156" s="399"/>
      <c r="H156" s="399"/>
      <c r="I156" s="399"/>
      <c r="J156" s="399"/>
      <c r="K156" s="385"/>
      <c r="L156" s="337"/>
      <c r="M156" s="337"/>
      <c r="N156" s="385"/>
      <c r="O156" s="385"/>
      <c r="P156" s="387"/>
      <c r="Q156" s="387"/>
      <c r="R156" s="389"/>
      <c r="S156" s="391"/>
      <c r="T156" s="401"/>
      <c r="U156" s="395"/>
      <c r="V156" s="397"/>
      <c r="W156" s="383"/>
      <c r="X156" s="383"/>
      <c r="Y156" s="383"/>
      <c r="Z156" s="383"/>
      <c r="AA156" s="383"/>
      <c r="AB156" s="383"/>
      <c r="AC156" s="383"/>
      <c r="AD156" s="383"/>
      <c r="AE156" s="383"/>
      <c r="AF156" s="383"/>
      <c r="AG156" s="383"/>
      <c r="AH156" s="383"/>
      <c r="AI156" s="383"/>
      <c r="AJ156" s="383"/>
      <c r="AK156" s="383"/>
      <c r="AL156" s="333"/>
      <c r="AM156" s="200" t="s">
        <v>115</v>
      </c>
      <c r="AN156" s="311" t="s">
        <v>199</v>
      </c>
      <c r="AO156" s="312" t="s">
        <v>18</v>
      </c>
      <c r="AP156" s="312"/>
      <c r="AQ156" s="312"/>
      <c r="AR156" s="312"/>
      <c r="AS156" s="312"/>
      <c r="AT156" s="312"/>
      <c r="AU156" s="312"/>
      <c r="AV156" s="312"/>
      <c r="AW156" s="261">
        <v>0</v>
      </c>
      <c r="AX156" s="261">
        <v>0</v>
      </c>
      <c r="AY156" s="261">
        <v>0</v>
      </c>
      <c r="AZ156" s="261">
        <f>BE156</f>
        <v>0</v>
      </c>
      <c r="BA156" s="261">
        <f>BV156</f>
        <v>0</v>
      </c>
      <c r="BB156" s="261">
        <f>CM156</f>
        <v>0</v>
      </c>
      <c r="BC156" s="261">
        <f>DD156</f>
        <v>0</v>
      </c>
      <c r="BD156" s="261">
        <f>AW156-AX156-BC156</f>
        <v>0</v>
      </c>
      <c r="BE156" s="261">
        <f t="shared" si="215"/>
        <v>0</v>
      </c>
      <c r="BF156" s="261">
        <f t="shared" si="215"/>
        <v>0</v>
      </c>
      <c r="BG156" s="261">
        <f t="shared" si="215"/>
        <v>0</v>
      </c>
      <c r="BH156" s="261">
        <f t="shared" si="215"/>
        <v>0</v>
      </c>
      <c r="BI156" s="261">
        <f>BJ156+BK156+BL156</f>
        <v>0</v>
      </c>
      <c r="BJ156" s="313">
        <v>0</v>
      </c>
      <c r="BK156" s="313">
        <v>0</v>
      </c>
      <c r="BL156" s="313">
        <v>0</v>
      </c>
      <c r="BM156" s="261">
        <f>BN156+BO156+BP156</f>
        <v>0</v>
      </c>
      <c r="BN156" s="313">
        <v>0</v>
      </c>
      <c r="BO156" s="313">
        <v>0</v>
      </c>
      <c r="BP156" s="313">
        <v>0</v>
      </c>
      <c r="BQ156" s="261">
        <f>BR156+BS156+BT156</f>
        <v>0</v>
      </c>
      <c r="BR156" s="313">
        <v>0</v>
      </c>
      <c r="BS156" s="313">
        <v>0</v>
      </c>
      <c r="BT156" s="313">
        <v>0</v>
      </c>
      <c r="BU156" s="261">
        <f>$AW156-$AX156-AZ156</f>
        <v>0</v>
      </c>
      <c r="BV156" s="261">
        <f t="shared" si="216"/>
        <v>0</v>
      </c>
      <c r="BW156" s="261">
        <f t="shared" si="216"/>
        <v>0</v>
      </c>
      <c r="BX156" s="261">
        <f t="shared" si="216"/>
        <v>0</v>
      </c>
      <c r="BY156" s="261">
        <f t="shared" si="216"/>
        <v>0</v>
      </c>
      <c r="BZ156" s="261">
        <f>CA156+CB156+CC156</f>
        <v>0</v>
      </c>
      <c r="CA156" s="313">
        <v>0</v>
      </c>
      <c r="CB156" s="313">
        <v>0</v>
      </c>
      <c r="CC156" s="313">
        <v>0</v>
      </c>
      <c r="CD156" s="261">
        <f>CE156+CF156+CG156</f>
        <v>0</v>
      </c>
      <c r="CE156" s="313">
        <v>0</v>
      </c>
      <c r="CF156" s="313">
        <v>0</v>
      </c>
      <c r="CG156" s="313">
        <v>0</v>
      </c>
      <c r="CH156" s="261">
        <f>CI156+CJ156+CK156</f>
        <v>0</v>
      </c>
      <c r="CI156" s="313">
        <v>0</v>
      </c>
      <c r="CJ156" s="313">
        <v>0</v>
      </c>
      <c r="CK156" s="313">
        <v>0</v>
      </c>
      <c r="CL156" s="261">
        <f>$AW156-$AX156-BA156</f>
        <v>0</v>
      </c>
      <c r="CM156" s="261">
        <f t="shared" si="217"/>
        <v>0</v>
      </c>
      <c r="CN156" s="261">
        <f t="shared" si="217"/>
        <v>0</v>
      </c>
      <c r="CO156" s="261">
        <f t="shared" si="217"/>
        <v>0</v>
      </c>
      <c r="CP156" s="261">
        <f t="shared" si="217"/>
        <v>0</v>
      </c>
      <c r="CQ156" s="261">
        <f>CR156+CS156+CT156</f>
        <v>0</v>
      </c>
      <c r="CR156" s="313">
        <v>0</v>
      </c>
      <c r="CS156" s="313">
        <v>0</v>
      </c>
      <c r="CT156" s="313">
        <v>0</v>
      </c>
      <c r="CU156" s="261">
        <f>CV156+CW156+CX156</f>
        <v>0</v>
      </c>
      <c r="CV156" s="313">
        <v>0</v>
      </c>
      <c r="CW156" s="313">
        <v>0</v>
      </c>
      <c r="CX156" s="313">
        <v>0</v>
      </c>
      <c r="CY156" s="261">
        <f>CZ156+DA156+DB156</f>
        <v>0</v>
      </c>
      <c r="CZ156" s="313">
        <v>0</v>
      </c>
      <c r="DA156" s="313">
        <v>0</v>
      </c>
      <c r="DB156" s="313">
        <v>0</v>
      </c>
      <c r="DC156" s="261">
        <f>$AW156-$AX156-BB156</f>
        <v>0</v>
      </c>
      <c r="DD156" s="261">
        <f t="shared" si="218"/>
        <v>0</v>
      </c>
      <c r="DE156" s="261">
        <f t="shared" si="218"/>
        <v>0</v>
      </c>
      <c r="DF156" s="261">
        <f t="shared" si="218"/>
        <v>0</v>
      </c>
      <c r="DG156" s="261">
        <f t="shared" si="218"/>
        <v>0</v>
      </c>
      <c r="DH156" s="261">
        <f>DI156+DJ156+DK156</f>
        <v>0</v>
      </c>
      <c r="DI156" s="313">
        <v>0</v>
      </c>
      <c r="DJ156" s="313">
        <v>0</v>
      </c>
      <c r="DK156" s="313">
        <v>0</v>
      </c>
      <c r="DL156" s="261">
        <f>DM156+DN156+DO156</f>
        <v>0</v>
      </c>
      <c r="DM156" s="313">
        <v>0</v>
      </c>
      <c r="DN156" s="313">
        <v>0</v>
      </c>
      <c r="DO156" s="313">
        <v>0</v>
      </c>
      <c r="DP156" s="261">
        <f>DQ156+DR156+DS156</f>
        <v>0</v>
      </c>
      <c r="DQ156" s="313">
        <v>0</v>
      </c>
      <c r="DR156" s="313">
        <v>0</v>
      </c>
      <c r="DS156" s="313">
        <v>0</v>
      </c>
      <c r="DT156" s="261">
        <f>$AW156-$AX156-BC156</f>
        <v>0</v>
      </c>
      <c r="DU156" s="261">
        <f>BC156-AY156</f>
        <v>0</v>
      </c>
      <c r="DV156" s="313"/>
      <c r="DW156" s="313"/>
      <c r="DX156" s="314"/>
      <c r="DY156" s="313"/>
      <c r="DZ156" s="314"/>
      <c r="EA156" s="343" t="s">
        <v>151</v>
      </c>
      <c r="EB156" s="164">
        <v>0</v>
      </c>
      <c r="EC156" s="162" t="str">
        <f>AN156 &amp; EB156</f>
        <v>Прочие собственные средства0</v>
      </c>
      <c r="ED156" s="162" t="str">
        <f>AN156&amp;AO156</f>
        <v>Прочие собственные средстванет</v>
      </c>
      <c r="EE156" s="163"/>
      <c r="EF156" s="163"/>
      <c r="EG156" s="179"/>
      <c r="EH156" s="179"/>
      <c r="EI156" s="179"/>
      <c r="EJ156" s="179"/>
      <c r="EV156" s="163"/>
    </row>
    <row r="157" spans="3:152" ht="11.25" customHeight="1">
      <c r="C157" s="217"/>
      <c r="D157" s="384">
        <v>26</v>
      </c>
      <c r="E157" s="398" t="s">
        <v>780</v>
      </c>
      <c r="F157" s="398" t="s">
        <v>781</v>
      </c>
      <c r="G157" s="398" t="s">
        <v>159</v>
      </c>
      <c r="H157" s="398" t="s">
        <v>810</v>
      </c>
      <c r="I157" s="398" t="s">
        <v>783</v>
      </c>
      <c r="J157" s="398" t="s">
        <v>783</v>
      </c>
      <c r="K157" s="384" t="s">
        <v>784</v>
      </c>
      <c r="L157" s="336"/>
      <c r="M157" s="336"/>
      <c r="N157" s="384">
        <v>2</v>
      </c>
      <c r="O157" s="384">
        <v>2022</v>
      </c>
      <c r="P157" s="386" t="s">
        <v>189</v>
      </c>
      <c r="Q157" s="386" t="s">
        <v>6</v>
      </c>
      <c r="R157" s="388">
        <v>0</v>
      </c>
      <c r="S157" s="390">
        <v>0</v>
      </c>
      <c r="T157" s="400" t="s">
        <v>151</v>
      </c>
      <c r="U157" s="305"/>
      <c r="V157" s="306"/>
      <c r="W157" s="306"/>
      <c r="X157" s="306"/>
      <c r="Y157" s="306"/>
      <c r="Z157" s="306"/>
      <c r="AA157" s="306"/>
      <c r="AB157" s="306"/>
      <c r="AC157" s="306"/>
      <c r="AD157" s="306"/>
      <c r="AE157" s="306"/>
      <c r="AF157" s="306"/>
      <c r="AG157" s="306"/>
      <c r="AH157" s="306"/>
      <c r="AI157" s="306"/>
      <c r="AJ157" s="306"/>
      <c r="AK157" s="306"/>
      <c r="AL157" s="306"/>
      <c r="AM157" s="306"/>
      <c r="AN157" s="306"/>
      <c r="AO157" s="306"/>
      <c r="AP157" s="306"/>
      <c r="AQ157" s="306"/>
      <c r="AR157" s="306"/>
      <c r="AS157" s="306"/>
      <c r="AT157" s="306"/>
      <c r="AU157" s="306"/>
      <c r="AV157" s="306"/>
      <c r="AW157" s="306"/>
      <c r="AX157" s="306"/>
      <c r="AY157" s="306"/>
      <c r="AZ157" s="306"/>
      <c r="BA157" s="306"/>
      <c r="BB157" s="306"/>
      <c r="BC157" s="306"/>
      <c r="BD157" s="306"/>
      <c r="BE157" s="306"/>
      <c r="BF157" s="306"/>
      <c r="BG157" s="306"/>
      <c r="BH157" s="306"/>
      <c r="BI157" s="306"/>
      <c r="BJ157" s="306"/>
      <c r="BK157" s="306"/>
      <c r="BL157" s="306"/>
      <c r="BM157" s="306"/>
      <c r="BN157" s="306"/>
      <c r="BO157" s="306"/>
      <c r="BP157" s="306"/>
      <c r="BQ157" s="306"/>
      <c r="BR157" s="306"/>
      <c r="BS157" s="306"/>
      <c r="BT157" s="306"/>
      <c r="BU157" s="306"/>
      <c r="BV157" s="306"/>
      <c r="BW157" s="306"/>
      <c r="BX157" s="306"/>
      <c r="BY157" s="306"/>
      <c r="BZ157" s="306"/>
      <c r="CA157" s="306"/>
      <c r="CB157" s="306"/>
      <c r="CC157" s="306"/>
      <c r="CD157" s="306"/>
      <c r="CE157" s="306"/>
      <c r="CF157" s="306"/>
      <c r="CG157" s="306"/>
      <c r="CH157" s="306"/>
      <c r="CI157" s="306"/>
      <c r="CJ157" s="306"/>
      <c r="CK157" s="306"/>
      <c r="CL157" s="306"/>
      <c r="CM157" s="306"/>
      <c r="CN157" s="306"/>
      <c r="CO157" s="306"/>
      <c r="CP157" s="306"/>
      <c r="CQ157" s="306"/>
      <c r="CR157" s="306"/>
      <c r="CS157" s="306"/>
      <c r="CT157" s="306"/>
      <c r="CU157" s="306"/>
      <c r="CV157" s="306"/>
      <c r="CW157" s="306"/>
      <c r="CX157" s="306"/>
      <c r="CY157" s="306"/>
      <c r="CZ157" s="306"/>
      <c r="DA157" s="306"/>
      <c r="DB157" s="306"/>
      <c r="DC157" s="306"/>
      <c r="DD157" s="306"/>
      <c r="DE157" s="306"/>
      <c r="DF157" s="306"/>
      <c r="DG157" s="306"/>
      <c r="DH157" s="306"/>
      <c r="DI157" s="306"/>
      <c r="DJ157" s="306"/>
      <c r="DK157" s="306"/>
      <c r="DL157" s="306"/>
      <c r="DM157" s="306"/>
      <c r="DN157" s="306"/>
      <c r="DO157" s="306"/>
      <c r="DP157" s="306"/>
      <c r="DQ157" s="306"/>
      <c r="DR157" s="306"/>
      <c r="DS157" s="306"/>
      <c r="DT157" s="306"/>
      <c r="DU157" s="306"/>
      <c r="DV157" s="306"/>
      <c r="DW157" s="306"/>
      <c r="DX157" s="306"/>
      <c r="DY157" s="306"/>
      <c r="DZ157" s="306"/>
      <c r="EA157" s="306"/>
      <c r="EB157" s="164"/>
      <c r="EC157" s="163"/>
      <c r="ED157" s="163"/>
      <c r="EE157" s="163"/>
      <c r="EF157" s="163"/>
      <c r="EG157" s="163"/>
      <c r="EH157" s="163"/>
      <c r="EI157" s="163"/>
    </row>
    <row r="158" spans="3:152" ht="11.25" customHeight="1">
      <c r="C158" s="217"/>
      <c r="D158" s="385"/>
      <c r="E158" s="399"/>
      <c r="F158" s="399"/>
      <c r="G158" s="399"/>
      <c r="H158" s="399"/>
      <c r="I158" s="399"/>
      <c r="J158" s="399"/>
      <c r="K158" s="385"/>
      <c r="L158" s="337"/>
      <c r="M158" s="337"/>
      <c r="N158" s="385"/>
      <c r="O158" s="385"/>
      <c r="P158" s="387"/>
      <c r="Q158" s="387"/>
      <c r="R158" s="389"/>
      <c r="S158" s="391"/>
      <c r="T158" s="401"/>
      <c r="U158" s="394"/>
      <c r="V158" s="396">
        <v>1</v>
      </c>
      <c r="W158" s="382" t="s">
        <v>821</v>
      </c>
      <c r="X158" s="382"/>
      <c r="Y158" s="382"/>
      <c r="Z158" s="382"/>
      <c r="AA158" s="382"/>
      <c r="AB158" s="382"/>
      <c r="AC158" s="382"/>
      <c r="AD158" s="382"/>
      <c r="AE158" s="382"/>
      <c r="AF158" s="382"/>
      <c r="AG158" s="382"/>
      <c r="AH158" s="382"/>
      <c r="AI158" s="382"/>
      <c r="AJ158" s="382"/>
      <c r="AK158" s="382"/>
      <c r="AL158" s="307"/>
      <c r="AM158" s="308"/>
      <c r="AN158" s="309"/>
      <c r="AO158" s="309"/>
      <c r="AP158" s="309"/>
      <c r="AQ158" s="309"/>
      <c r="AR158" s="309"/>
      <c r="AS158" s="309"/>
      <c r="AT158" s="309"/>
      <c r="AU158" s="309"/>
      <c r="AV158" s="309"/>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164"/>
      <c r="EC158" s="179"/>
      <c r="ED158" s="179"/>
      <c r="EE158" s="179"/>
      <c r="EF158" s="163"/>
      <c r="EG158" s="179"/>
      <c r="EH158" s="179"/>
      <c r="EI158" s="179"/>
      <c r="EJ158" s="179"/>
      <c r="EK158" s="179"/>
    </row>
    <row r="159" spans="3:152" ht="15" customHeight="1">
      <c r="C159" s="217"/>
      <c r="D159" s="385"/>
      <c r="E159" s="399"/>
      <c r="F159" s="399"/>
      <c r="G159" s="399"/>
      <c r="H159" s="399"/>
      <c r="I159" s="399"/>
      <c r="J159" s="399"/>
      <c r="K159" s="385"/>
      <c r="L159" s="337"/>
      <c r="M159" s="337"/>
      <c r="N159" s="385"/>
      <c r="O159" s="385"/>
      <c r="P159" s="387"/>
      <c r="Q159" s="387"/>
      <c r="R159" s="389"/>
      <c r="S159" s="391"/>
      <c r="T159" s="401"/>
      <c r="U159" s="395"/>
      <c r="V159" s="397"/>
      <c r="W159" s="383"/>
      <c r="X159" s="383"/>
      <c r="Y159" s="383"/>
      <c r="Z159" s="383"/>
      <c r="AA159" s="383"/>
      <c r="AB159" s="383"/>
      <c r="AC159" s="383"/>
      <c r="AD159" s="383"/>
      <c r="AE159" s="383"/>
      <c r="AF159" s="383"/>
      <c r="AG159" s="383"/>
      <c r="AH159" s="383"/>
      <c r="AI159" s="383"/>
      <c r="AJ159" s="383"/>
      <c r="AK159" s="383"/>
      <c r="AL159" s="333"/>
      <c r="AM159" s="200" t="s">
        <v>240</v>
      </c>
      <c r="AN159" s="311" t="s">
        <v>197</v>
      </c>
      <c r="AO159" s="312" t="s">
        <v>18</v>
      </c>
      <c r="AP159" s="312"/>
      <c r="AQ159" s="312"/>
      <c r="AR159" s="312"/>
      <c r="AS159" s="312"/>
      <c r="AT159" s="312"/>
      <c r="AU159" s="312"/>
      <c r="AV159" s="312"/>
      <c r="AW159" s="261">
        <v>0</v>
      </c>
      <c r="AX159" s="261">
        <v>0</v>
      </c>
      <c r="AY159" s="261">
        <v>0</v>
      </c>
      <c r="AZ159" s="261">
        <f>BE159</f>
        <v>0</v>
      </c>
      <c r="BA159" s="261">
        <f>BV159</f>
        <v>0</v>
      </c>
      <c r="BB159" s="261">
        <f>CM159</f>
        <v>0</v>
      </c>
      <c r="BC159" s="261">
        <f>DD159</f>
        <v>0</v>
      </c>
      <c r="BD159" s="261">
        <f>AW159-AX159-BC159</f>
        <v>0</v>
      </c>
      <c r="BE159" s="261">
        <f t="shared" ref="BE159:BH160" si="219">BQ159</f>
        <v>0</v>
      </c>
      <c r="BF159" s="261">
        <f t="shared" si="219"/>
        <v>0</v>
      </c>
      <c r="BG159" s="261">
        <f t="shared" si="219"/>
        <v>0</v>
      </c>
      <c r="BH159" s="261">
        <f t="shared" si="219"/>
        <v>0</v>
      </c>
      <c r="BI159" s="261">
        <f>BJ159+BK159+BL159</f>
        <v>0</v>
      </c>
      <c r="BJ159" s="313">
        <v>0</v>
      </c>
      <c r="BK159" s="313">
        <v>0</v>
      </c>
      <c r="BL159" s="313">
        <v>0</v>
      </c>
      <c r="BM159" s="261">
        <f>BN159+BO159+BP159</f>
        <v>0</v>
      </c>
      <c r="BN159" s="313">
        <v>0</v>
      </c>
      <c r="BO159" s="313">
        <v>0</v>
      </c>
      <c r="BP159" s="313">
        <v>0</v>
      </c>
      <c r="BQ159" s="261">
        <f>BR159+BS159+BT159</f>
        <v>0</v>
      </c>
      <c r="BR159" s="313">
        <v>0</v>
      </c>
      <c r="BS159" s="313">
        <v>0</v>
      </c>
      <c r="BT159" s="313">
        <v>0</v>
      </c>
      <c r="BU159" s="261">
        <f>$AW159-$AX159-AZ159</f>
        <v>0</v>
      </c>
      <c r="BV159" s="261">
        <f t="shared" ref="BV159:BY160" si="220">CH159</f>
        <v>0</v>
      </c>
      <c r="BW159" s="261">
        <f t="shared" si="220"/>
        <v>0</v>
      </c>
      <c r="BX159" s="261">
        <f t="shared" si="220"/>
        <v>0</v>
      </c>
      <c r="BY159" s="261">
        <f t="shared" si="220"/>
        <v>0</v>
      </c>
      <c r="BZ159" s="261">
        <f>CA159+CB159+CC159</f>
        <v>0</v>
      </c>
      <c r="CA159" s="313">
        <v>0</v>
      </c>
      <c r="CB159" s="313">
        <v>0</v>
      </c>
      <c r="CC159" s="313">
        <v>0</v>
      </c>
      <c r="CD159" s="261">
        <f>CE159+CF159+CG159</f>
        <v>0</v>
      </c>
      <c r="CE159" s="313">
        <v>0</v>
      </c>
      <c r="CF159" s="313">
        <v>0</v>
      </c>
      <c r="CG159" s="313">
        <v>0</v>
      </c>
      <c r="CH159" s="261">
        <f>CI159+CJ159+CK159</f>
        <v>0</v>
      </c>
      <c r="CI159" s="313">
        <v>0</v>
      </c>
      <c r="CJ159" s="313">
        <v>0</v>
      </c>
      <c r="CK159" s="313">
        <v>0</v>
      </c>
      <c r="CL159" s="261">
        <f>$AW159-$AX159-BA159</f>
        <v>0</v>
      </c>
      <c r="CM159" s="261">
        <f t="shared" ref="CM159:CP160" si="221">CY159</f>
        <v>0</v>
      </c>
      <c r="CN159" s="261">
        <f t="shared" si="221"/>
        <v>0</v>
      </c>
      <c r="CO159" s="261">
        <f t="shared" si="221"/>
        <v>0</v>
      </c>
      <c r="CP159" s="261">
        <f t="shared" si="221"/>
        <v>0</v>
      </c>
      <c r="CQ159" s="261">
        <f>CR159+CS159+CT159</f>
        <v>0</v>
      </c>
      <c r="CR159" s="313">
        <v>0</v>
      </c>
      <c r="CS159" s="313">
        <v>0</v>
      </c>
      <c r="CT159" s="313">
        <v>0</v>
      </c>
      <c r="CU159" s="261">
        <f>CV159+CW159+CX159</f>
        <v>0</v>
      </c>
      <c r="CV159" s="313">
        <v>0</v>
      </c>
      <c r="CW159" s="313">
        <v>0</v>
      </c>
      <c r="CX159" s="313">
        <v>0</v>
      </c>
      <c r="CY159" s="261">
        <f>CZ159+DA159+DB159</f>
        <v>0</v>
      </c>
      <c r="CZ159" s="313">
        <v>0</v>
      </c>
      <c r="DA159" s="313">
        <v>0</v>
      </c>
      <c r="DB159" s="313">
        <v>0</v>
      </c>
      <c r="DC159" s="261">
        <f>$AW159-$AX159-BB159</f>
        <v>0</v>
      </c>
      <c r="DD159" s="261">
        <f t="shared" ref="DD159:DG160" si="222">DP159</f>
        <v>0</v>
      </c>
      <c r="DE159" s="261">
        <f t="shared" si="222"/>
        <v>0</v>
      </c>
      <c r="DF159" s="261">
        <f t="shared" si="222"/>
        <v>0</v>
      </c>
      <c r="DG159" s="261">
        <f t="shared" si="222"/>
        <v>0</v>
      </c>
      <c r="DH159" s="261">
        <f>DI159+DJ159+DK159</f>
        <v>0</v>
      </c>
      <c r="DI159" s="313">
        <v>0</v>
      </c>
      <c r="DJ159" s="313">
        <v>0</v>
      </c>
      <c r="DK159" s="313">
        <v>0</v>
      </c>
      <c r="DL159" s="261">
        <f>DM159+DN159+DO159</f>
        <v>0</v>
      </c>
      <c r="DM159" s="313">
        <v>0</v>
      </c>
      <c r="DN159" s="313">
        <v>0</v>
      </c>
      <c r="DO159" s="313">
        <v>0</v>
      </c>
      <c r="DP159" s="261">
        <f>DQ159+DR159+DS159</f>
        <v>0</v>
      </c>
      <c r="DQ159" s="313">
        <v>0</v>
      </c>
      <c r="DR159" s="313">
        <v>0</v>
      </c>
      <c r="DS159" s="313">
        <v>0</v>
      </c>
      <c r="DT159" s="261">
        <f>$AW159-$AX159-BC159</f>
        <v>0</v>
      </c>
      <c r="DU159" s="261">
        <f>BC159-AY159</f>
        <v>0</v>
      </c>
      <c r="DV159" s="313"/>
      <c r="DW159" s="313"/>
      <c r="DX159" s="314"/>
      <c r="DY159" s="313"/>
      <c r="DZ159" s="314"/>
      <c r="EA159" s="343" t="s">
        <v>151</v>
      </c>
      <c r="EB159" s="164">
        <v>0</v>
      </c>
      <c r="EC159" s="162" t="str">
        <f>AN159 &amp; EB159</f>
        <v>Амортизационные отчисления0</v>
      </c>
      <c r="ED159" s="162" t="str">
        <f>AN159&amp;AO159</f>
        <v>Амортизационные отчислениянет</v>
      </c>
      <c r="EE159" s="163"/>
      <c r="EF159" s="163"/>
      <c r="EG159" s="179"/>
      <c r="EH159" s="179"/>
      <c r="EI159" s="179"/>
      <c r="EJ159" s="179"/>
      <c r="EV159" s="163"/>
    </row>
    <row r="160" spans="3:152" ht="15" customHeight="1" thickBot="1">
      <c r="C160" s="217"/>
      <c r="D160" s="385"/>
      <c r="E160" s="399"/>
      <c r="F160" s="399"/>
      <c r="G160" s="399"/>
      <c r="H160" s="399"/>
      <c r="I160" s="399"/>
      <c r="J160" s="399"/>
      <c r="K160" s="385"/>
      <c r="L160" s="337"/>
      <c r="M160" s="337"/>
      <c r="N160" s="385"/>
      <c r="O160" s="385"/>
      <c r="P160" s="387"/>
      <c r="Q160" s="387"/>
      <c r="R160" s="389"/>
      <c r="S160" s="391"/>
      <c r="T160" s="401"/>
      <c r="U160" s="395"/>
      <c r="V160" s="397"/>
      <c r="W160" s="383"/>
      <c r="X160" s="383"/>
      <c r="Y160" s="383"/>
      <c r="Z160" s="383"/>
      <c r="AA160" s="383"/>
      <c r="AB160" s="383"/>
      <c r="AC160" s="383"/>
      <c r="AD160" s="383"/>
      <c r="AE160" s="383"/>
      <c r="AF160" s="383"/>
      <c r="AG160" s="383"/>
      <c r="AH160" s="383"/>
      <c r="AI160" s="383"/>
      <c r="AJ160" s="383"/>
      <c r="AK160" s="383"/>
      <c r="AL160" s="333"/>
      <c r="AM160" s="200" t="s">
        <v>115</v>
      </c>
      <c r="AN160" s="311" t="s">
        <v>199</v>
      </c>
      <c r="AO160" s="312" t="s">
        <v>18</v>
      </c>
      <c r="AP160" s="312"/>
      <c r="AQ160" s="312"/>
      <c r="AR160" s="312"/>
      <c r="AS160" s="312"/>
      <c r="AT160" s="312"/>
      <c r="AU160" s="312"/>
      <c r="AV160" s="312"/>
      <c r="AW160" s="261">
        <v>0</v>
      </c>
      <c r="AX160" s="261">
        <v>0</v>
      </c>
      <c r="AY160" s="261">
        <v>0</v>
      </c>
      <c r="AZ160" s="261">
        <f>BE160</f>
        <v>0</v>
      </c>
      <c r="BA160" s="261">
        <f>BV160</f>
        <v>0</v>
      </c>
      <c r="BB160" s="261">
        <f>CM160</f>
        <v>0</v>
      </c>
      <c r="BC160" s="261">
        <f>DD160</f>
        <v>0</v>
      </c>
      <c r="BD160" s="261">
        <f>AW160-AX160-BC160</f>
        <v>0</v>
      </c>
      <c r="BE160" s="261">
        <f t="shared" si="219"/>
        <v>0</v>
      </c>
      <c r="BF160" s="261">
        <f t="shared" si="219"/>
        <v>0</v>
      </c>
      <c r="BG160" s="261">
        <f t="shared" si="219"/>
        <v>0</v>
      </c>
      <c r="BH160" s="261">
        <f t="shared" si="219"/>
        <v>0</v>
      </c>
      <c r="BI160" s="261">
        <f>BJ160+BK160+BL160</f>
        <v>0</v>
      </c>
      <c r="BJ160" s="313">
        <v>0</v>
      </c>
      <c r="BK160" s="313">
        <v>0</v>
      </c>
      <c r="BL160" s="313">
        <v>0</v>
      </c>
      <c r="BM160" s="261">
        <f>BN160+BO160+BP160</f>
        <v>0</v>
      </c>
      <c r="BN160" s="313">
        <v>0</v>
      </c>
      <c r="BO160" s="313">
        <v>0</v>
      </c>
      <c r="BP160" s="313">
        <v>0</v>
      </c>
      <c r="BQ160" s="261">
        <f>BR160+BS160+BT160</f>
        <v>0</v>
      </c>
      <c r="BR160" s="313">
        <v>0</v>
      </c>
      <c r="BS160" s="313">
        <v>0</v>
      </c>
      <c r="BT160" s="313">
        <v>0</v>
      </c>
      <c r="BU160" s="261">
        <f>$AW160-$AX160-AZ160</f>
        <v>0</v>
      </c>
      <c r="BV160" s="261">
        <f t="shared" si="220"/>
        <v>0</v>
      </c>
      <c r="BW160" s="261">
        <f t="shared" si="220"/>
        <v>0</v>
      </c>
      <c r="BX160" s="261">
        <f t="shared" si="220"/>
        <v>0</v>
      </c>
      <c r="BY160" s="261">
        <f t="shared" si="220"/>
        <v>0</v>
      </c>
      <c r="BZ160" s="261">
        <f>CA160+CB160+CC160</f>
        <v>0</v>
      </c>
      <c r="CA160" s="313">
        <v>0</v>
      </c>
      <c r="CB160" s="313">
        <v>0</v>
      </c>
      <c r="CC160" s="313">
        <v>0</v>
      </c>
      <c r="CD160" s="261">
        <f>CE160+CF160+CG160</f>
        <v>0</v>
      </c>
      <c r="CE160" s="313">
        <v>0</v>
      </c>
      <c r="CF160" s="313">
        <v>0</v>
      </c>
      <c r="CG160" s="313">
        <v>0</v>
      </c>
      <c r="CH160" s="261">
        <f>CI160+CJ160+CK160</f>
        <v>0</v>
      </c>
      <c r="CI160" s="313">
        <v>0</v>
      </c>
      <c r="CJ160" s="313">
        <v>0</v>
      </c>
      <c r="CK160" s="313">
        <v>0</v>
      </c>
      <c r="CL160" s="261">
        <f>$AW160-$AX160-BA160</f>
        <v>0</v>
      </c>
      <c r="CM160" s="261">
        <f t="shared" si="221"/>
        <v>0</v>
      </c>
      <c r="CN160" s="261">
        <f t="shared" si="221"/>
        <v>0</v>
      </c>
      <c r="CO160" s="261">
        <f t="shared" si="221"/>
        <v>0</v>
      </c>
      <c r="CP160" s="261">
        <f t="shared" si="221"/>
        <v>0</v>
      </c>
      <c r="CQ160" s="261">
        <f>CR160+CS160+CT160</f>
        <v>0</v>
      </c>
      <c r="CR160" s="313">
        <v>0</v>
      </c>
      <c r="CS160" s="313">
        <v>0</v>
      </c>
      <c r="CT160" s="313">
        <v>0</v>
      </c>
      <c r="CU160" s="261">
        <f>CV160+CW160+CX160</f>
        <v>0</v>
      </c>
      <c r="CV160" s="313">
        <v>0</v>
      </c>
      <c r="CW160" s="313">
        <v>0</v>
      </c>
      <c r="CX160" s="313">
        <v>0</v>
      </c>
      <c r="CY160" s="261">
        <f>CZ160+DA160+DB160</f>
        <v>0</v>
      </c>
      <c r="CZ160" s="313">
        <v>0</v>
      </c>
      <c r="DA160" s="313">
        <v>0</v>
      </c>
      <c r="DB160" s="313">
        <v>0</v>
      </c>
      <c r="DC160" s="261">
        <f>$AW160-$AX160-BB160</f>
        <v>0</v>
      </c>
      <c r="DD160" s="261">
        <f t="shared" si="222"/>
        <v>0</v>
      </c>
      <c r="DE160" s="261">
        <f t="shared" si="222"/>
        <v>0</v>
      </c>
      <c r="DF160" s="261">
        <f t="shared" si="222"/>
        <v>0</v>
      </c>
      <c r="DG160" s="261">
        <f t="shared" si="222"/>
        <v>0</v>
      </c>
      <c r="DH160" s="261">
        <f>DI160+DJ160+DK160</f>
        <v>0</v>
      </c>
      <c r="DI160" s="313">
        <v>0</v>
      </c>
      <c r="DJ160" s="313">
        <v>0</v>
      </c>
      <c r="DK160" s="313">
        <v>0</v>
      </c>
      <c r="DL160" s="261">
        <f>DM160+DN160+DO160</f>
        <v>0</v>
      </c>
      <c r="DM160" s="313">
        <v>0</v>
      </c>
      <c r="DN160" s="313">
        <v>0</v>
      </c>
      <c r="DO160" s="313">
        <v>0</v>
      </c>
      <c r="DP160" s="261">
        <f>DQ160+DR160+DS160</f>
        <v>0</v>
      </c>
      <c r="DQ160" s="313">
        <v>0</v>
      </c>
      <c r="DR160" s="313">
        <v>0</v>
      </c>
      <c r="DS160" s="313">
        <v>0</v>
      </c>
      <c r="DT160" s="261">
        <f>$AW160-$AX160-BC160</f>
        <v>0</v>
      </c>
      <c r="DU160" s="261">
        <f>BC160-AY160</f>
        <v>0</v>
      </c>
      <c r="DV160" s="313"/>
      <c r="DW160" s="313"/>
      <c r="DX160" s="314"/>
      <c r="DY160" s="313"/>
      <c r="DZ160" s="314"/>
      <c r="EA160" s="343" t="s">
        <v>151</v>
      </c>
      <c r="EB160" s="164">
        <v>0</v>
      </c>
      <c r="EC160" s="162" t="str">
        <f>AN160 &amp; EB160</f>
        <v>Прочие собственные средства0</v>
      </c>
      <c r="ED160" s="162" t="str">
        <f>AN160&amp;AO160</f>
        <v>Прочие собственные средстванет</v>
      </c>
      <c r="EE160" s="163"/>
      <c r="EF160" s="163"/>
      <c r="EG160" s="179"/>
      <c r="EH160" s="179"/>
      <c r="EI160" s="179"/>
      <c r="EJ160" s="179"/>
      <c r="EV160" s="163"/>
    </row>
    <row r="161" spans="3:152" ht="11.25" customHeight="1">
      <c r="C161" s="217"/>
      <c r="D161" s="384">
        <v>27</v>
      </c>
      <c r="E161" s="398" t="s">
        <v>780</v>
      </c>
      <c r="F161" s="398" t="s">
        <v>800</v>
      </c>
      <c r="G161" s="398" t="s">
        <v>159</v>
      </c>
      <c r="H161" s="398" t="s">
        <v>811</v>
      </c>
      <c r="I161" s="398" t="s">
        <v>783</v>
      </c>
      <c r="J161" s="398" t="s">
        <v>783</v>
      </c>
      <c r="K161" s="384" t="s">
        <v>784</v>
      </c>
      <c r="L161" s="336"/>
      <c r="M161" s="336"/>
      <c r="N161" s="384">
        <v>1</v>
      </c>
      <c r="O161" s="384">
        <v>2022</v>
      </c>
      <c r="P161" s="386" t="s">
        <v>189</v>
      </c>
      <c r="Q161" s="386" t="s">
        <v>4</v>
      </c>
      <c r="R161" s="388">
        <v>100</v>
      </c>
      <c r="S161" s="390">
        <v>100</v>
      </c>
      <c r="T161" s="392" t="s">
        <v>1147</v>
      </c>
      <c r="U161" s="305"/>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6"/>
      <c r="AZ161" s="306"/>
      <c r="BA161" s="306"/>
      <c r="BB161" s="306"/>
      <c r="BC161" s="306"/>
      <c r="BD161" s="306"/>
      <c r="BE161" s="306"/>
      <c r="BF161" s="306"/>
      <c r="BG161" s="306"/>
      <c r="BH161" s="306"/>
      <c r="BI161" s="306"/>
      <c r="BJ161" s="306"/>
      <c r="BK161" s="306"/>
      <c r="BL161" s="306"/>
      <c r="BM161" s="306"/>
      <c r="BN161" s="306"/>
      <c r="BO161" s="306"/>
      <c r="BP161" s="306"/>
      <c r="BQ161" s="306"/>
      <c r="BR161" s="306"/>
      <c r="BS161" s="306"/>
      <c r="BT161" s="306"/>
      <c r="BU161" s="306"/>
      <c r="BV161" s="306"/>
      <c r="BW161" s="306"/>
      <c r="BX161" s="306"/>
      <c r="BY161" s="306"/>
      <c r="BZ161" s="306"/>
      <c r="CA161" s="306"/>
      <c r="CB161" s="306"/>
      <c r="CC161" s="306"/>
      <c r="CD161" s="306"/>
      <c r="CE161" s="306"/>
      <c r="CF161" s="306"/>
      <c r="CG161" s="306"/>
      <c r="CH161" s="306"/>
      <c r="CI161" s="306"/>
      <c r="CJ161" s="306"/>
      <c r="CK161" s="306"/>
      <c r="CL161" s="306"/>
      <c r="CM161" s="306"/>
      <c r="CN161" s="306"/>
      <c r="CO161" s="306"/>
      <c r="CP161" s="306"/>
      <c r="CQ161" s="306"/>
      <c r="CR161" s="306"/>
      <c r="CS161" s="306"/>
      <c r="CT161" s="306"/>
      <c r="CU161" s="306"/>
      <c r="CV161" s="306"/>
      <c r="CW161" s="306"/>
      <c r="CX161" s="306"/>
      <c r="CY161" s="306"/>
      <c r="CZ161" s="306"/>
      <c r="DA161" s="306"/>
      <c r="DB161" s="306"/>
      <c r="DC161" s="306"/>
      <c r="DD161" s="306"/>
      <c r="DE161" s="306"/>
      <c r="DF161" s="306"/>
      <c r="DG161" s="306"/>
      <c r="DH161" s="306"/>
      <c r="DI161" s="306"/>
      <c r="DJ161" s="306"/>
      <c r="DK161" s="306"/>
      <c r="DL161" s="306"/>
      <c r="DM161" s="306"/>
      <c r="DN161" s="306"/>
      <c r="DO161" s="306"/>
      <c r="DP161" s="306"/>
      <c r="DQ161" s="306"/>
      <c r="DR161" s="306"/>
      <c r="DS161" s="306"/>
      <c r="DT161" s="306"/>
      <c r="DU161" s="306"/>
      <c r="DV161" s="306"/>
      <c r="DW161" s="306"/>
      <c r="DX161" s="306"/>
      <c r="DY161" s="306"/>
      <c r="DZ161" s="306"/>
      <c r="EA161" s="306"/>
      <c r="EB161" s="164"/>
      <c r="EC161" s="163"/>
      <c r="ED161" s="163"/>
      <c r="EE161" s="163"/>
      <c r="EF161" s="163"/>
      <c r="EG161" s="163"/>
      <c r="EH161" s="163"/>
      <c r="EI161" s="163"/>
    </row>
    <row r="162" spans="3:152" ht="11.25" customHeight="1">
      <c r="C162" s="217"/>
      <c r="D162" s="385"/>
      <c r="E162" s="399"/>
      <c r="F162" s="399"/>
      <c r="G162" s="399"/>
      <c r="H162" s="399"/>
      <c r="I162" s="399"/>
      <c r="J162" s="399"/>
      <c r="K162" s="385"/>
      <c r="L162" s="337"/>
      <c r="M162" s="337"/>
      <c r="N162" s="385"/>
      <c r="O162" s="385"/>
      <c r="P162" s="387"/>
      <c r="Q162" s="387"/>
      <c r="R162" s="389"/>
      <c r="S162" s="391"/>
      <c r="T162" s="393"/>
      <c r="U162" s="394"/>
      <c r="V162" s="396">
        <v>1</v>
      </c>
      <c r="W162" s="382" t="s">
        <v>821</v>
      </c>
      <c r="X162" s="382"/>
      <c r="Y162" s="382"/>
      <c r="Z162" s="382"/>
      <c r="AA162" s="382"/>
      <c r="AB162" s="382"/>
      <c r="AC162" s="382"/>
      <c r="AD162" s="382"/>
      <c r="AE162" s="382"/>
      <c r="AF162" s="382"/>
      <c r="AG162" s="382"/>
      <c r="AH162" s="382"/>
      <c r="AI162" s="382"/>
      <c r="AJ162" s="382"/>
      <c r="AK162" s="382"/>
      <c r="AL162" s="307"/>
      <c r="AM162" s="308"/>
      <c r="AN162" s="309"/>
      <c r="AO162" s="309"/>
      <c r="AP162" s="309"/>
      <c r="AQ162" s="309"/>
      <c r="AR162" s="309"/>
      <c r="AS162" s="309"/>
      <c r="AT162" s="309"/>
      <c r="AU162" s="309"/>
      <c r="AV162" s="309"/>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164"/>
      <c r="EC162" s="179"/>
      <c r="ED162" s="179"/>
      <c r="EE162" s="179"/>
      <c r="EF162" s="163"/>
      <c r="EG162" s="179"/>
      <c r="EH162" s="179"/>
      <c r="EI162" s="179"/>
      <c r="EJ162" s="179"/>
      <c r="EK162" s="179"/>
    </row>
    <row r="163" spans="3:152" ht="15" customHeight="1">
      <c r="C163" s="217"/>
      <c r="D163" s="385"/>
      <c r="E163" s="399"/>
      <c r="F163" s="399"/>
      <c r="G163" s="399"/>
      <c r="H163" s="399"/>
      <c r="I163" s="399"/>
      <c r="J163" s="399"/>
      <c r="K163" s="385"/>
      <c r="L163" s="337"/>
      <c r="M163" s="337"/>
      <c r="N163" s="385"/>
      <c r="O163" s="385"/>
      <c r="P163" s="387"/>
      <c r="Q163" s="387"/>
      <c r="R163" s="389"/>
      <c r="S163" s="391"/>
      <c r="T163" s="393"/>
      <c r="U163" s="395"/>
      <c r="V163" s="397"/>
      <c r="W163" s="383"/>
      <c r="X163" s="383"/>
      <c r="Y163" s="383"/>
      <c r="Z163" s="383"/>
      <c r="AA163" s="383"/>
      <c r="AB163" s="383"/>
      <c r="AC163" s="383"/>
      <c r="AD163" s="383"/>
      <c r="AE163" s="383"/>
      <c r="AF163" s="383"/>
      <c r="AG163" s="383"/>
      <c r="AH163" s="383"/>
      <c r="AI163" s="383"/>
      <c r="AJ163" s="383"/>
      <c r="AK163" s="383"/>
      <c r="AL163" s="333"/>
      <c r="AM163" s="200" t="s">
        <v>240</v>
      </c>
      <c r="AN163" s="311" t="s">
        <v>197</v>
      </c>
      <c r="AO163" s="312" t="s">
        <v>18</v>
      </c>
      <c r="AP163" s="312"/>
      <c r="AQ163" s="312"/>
      <c r="AR163" s="312"/>
      <c r="AS163" s="312"/>
      <c r="AT163" s="312"/>
      <c r="AU163" s="312"/>
      <c r="AV163" s="312"/>
      <c r="AW163" s="261">
        <v>32406.885833333301</v>
      </c>
      <c r="AX163" s="261">
        <v>14389.1203</v>
      </c>
      <c r="AY163" s="261">
        <v>9008.8858333332992</v>
      </c>
      <c r="AZ163" s="261">
        <f>BE163</f>
        <v>0</v>
      </c>
      <c r="BA163" s="261">
        <f>BV163</f>
        <v>1540.5097000000001</v>
      </c>
      <c r="BB163" s="261">
        <f>CM163</f>
        <v>9008.8796999999995</v>
      </c>
      <c r="BC163" s="261">
        <f>DD163</f>
        <v>9008.8796999999995</v>
      </c>
      <c r="BD163" s="261">
        <f>AW163-AX163-BC163</f>
        <v>9008.8858333333028</v>
      </c>
      <c r="BE163" s="261">
        <f t="shared" ref="BE163:BH164" si="223">BQ163</f>
        <v>0</v>
      </c>
      <c r="BF163" s="261">
        <f t="shared" si="223"/>
        <v>0</v>
      </c>
      <c r="BG163" s="261">
        <f t="shared" si="223"/>
        <v>0</v>
      </c>
      <c r="BH163" s="261">
        <f t="shared" si="223"/>
        <v>0</v>
      </c>
      <c r="BI163" s="261">
        <f>BJ163+BK163+BL163</f>
        <v>0</v>
      </c>
      <c r="BJ163" s="313">
        <v>0</v>
      </c>
      <c r="BK163" s="313">
        <v>0</v>
      </c>
      <c r="BL163" s="313">
        <v>0</v>
      </c>
      <c r="BM163" s="261">
        <f>BN163+BO163+BP163</f>
        <v>0</v>
      </c>
      <c r="BN163" s="313">
        <v>0</v>
      </c>
      <c r="BO163" s="313">
        <v>0</v>
      </c>
      <c r="BP163" s="313">
        <v>0</v>
      </c>
      <c r="BQ163" s="261">
        <f>BR163+BS163+BT163</f>
        <v>0</v>
      </c>
      <c r="BR163" s="313">
        <v>0</v>
      </c>
      <c r="BS163" s="313">
        <v>0</v>
      </c>
      <c r="BT163" s="313">
        <v>0</v>
      </c>
      <c r="BU163" s="261">
        <f>$AW163-$AX163-AZ163</f>
        <v>18017.765533333302</v>
      </c>
      <c r="BV163" s="261">
        <f t="shared" ref="BV163:BY164" si="224">CH163</f>
        <v>1540.5097000000001</v>
      </c>
      <c r="BW163" s="261">
        <f t="shared" si="224"/>
        <v>1540.5097000000001</v>
      </c>
      <c r="BX163" s="261">
        <f t="shared" si="224"/>
        <v>0</v>
      </c>
      <c r="BY163" s="261">
        <f t="shared" si="224"/>
        <v>0</v>
      </c>
      <c r="BZ163" s="261">
        <f>CA163+CB163+CC163</f>
        <v>0</v>
      </c>
      <c r="CA163" s="313">
        <v>0</v>
      </c>
      <c r="CB163" s="313">
        <v>0</v>
      </c>
      <c r="CC163" s="313">
        <v>0</v>
      </c>
      <c r="CD163" s="261">
        <f>CE163+CF163+CG163</f>
        <v>0</v>
      </c>
      <c r="CE163" s="313">
        <v>0</v>
      </c>
      <c r="CF163" s="313">
        <v>0</v>
      </c>
      <c r="CG163" s="313">
        <v>0</v>
      </c>
      <c r="CH163" s="261">
        <f>CI163+CJ163+CK163</f>
        <v>1540.5097000000001</v>
      </c>
      <c r="CI163" s="313">
        <v>1540.5097000000001</v>
      </c>
      <c r="CJ163" s="313">
        <v>0</v>
      </c>
      <c r="CK163" s="313">
        <v>0</v>
      </c>
      <c r="CL163" s="261">
        <f>$AW163-$AX163-BA163</f>
        <v>16477.255833333304</v>
      </c>
      <c r="CM163" s="261">
        <f t="shared" ref="CM163:CP164" si="225">CY163</f>
        <v>9008.8796999999995</v>
      </c>
      <c r="CN163" s="261">
        <f t="shared" si="225"/>
        <v>9008.8796999999995</v>
      </c>
      <c r="CO163" s="261">
        <f t="shared" si="225"/>
        <v>0</v>
      </c>
      <c r="CP163" s="261">
        <f t="shared" si="225"/>
        <v>0</v>
      </c>
      <c r="CQ163" s="261">
        <f>CR163+CS163+CT163</f>
        <v>1540.5097000000001</v>
      </c>
      <c r="CR163" s="313">
        <v>1540.5097000000001</v>
      </c>
      <c r="CS163" s="313">
        <v>0</v>
      </c>
      <c r="CT163" s="313">
        <v>0</v>
      </c>
      <c r="CU163" s="261">
        <f>CV163+CW163+CX163</f>
        <v>9008.8796999999995</v>
      </c>
      <c r="CV163" s="313">
        <v>9008.8796999999995</v>
      </c>
      <c r="CW163" s="313">
        <v>0</v>
      </c>
      <c r="CX163" s="313">
        <v>0</v>
      </c>
      <c r="CY163" s="261">
        <f>CZ163+DA163+DB163</f>
        <v>9008.8796999999995</v>
      </c>
      <c r="CZ163" s="313">
        <v>9008.8796999999995</v>
      </c>
      <c r="DA163" s="313">
        <v>0</v>
      </c>
      <c r="DB163" s="313">
        <v>0</v>
      </c>
      <c r="DC163" s="261">
        <f>$AW163-$AX163-BB163</f>
        <v>9008.8858333333028</v>
      </c>
      <c r="DD163" s="261">
        <f t="shared" ref="DD163:DG164" si="226">DP163</f>
        <v>9008.8796999999995</v>
      </c>
      <c r="DE163" s="261">
        <f t="shared" si="226"/>
        <v>9008.8796999999995</v>
      </c>
      <c r="DF163" s="261">
        <f t="shared" si="226"/>
        <v>0</v>
      </c>
      <c r="DG163" s="261">
        <f t="shared" si="226"/>
        <v>0</v>
      </c>
      <c r="DH163" s="261">
        <f>DI163+DJ163+DK163</f>
        <v>9008.8796999999995</v>
      </c>
      <c r="DI163" s="313">
        <v>9008.8796999999995</v>
      </c>
      <c r="DJ163" s="313">
        <v>0</v>
      </c>
      <c r="DK163" s="313">
        <v>0</v>
      </c>
      <c r="DL163" s="261">
        <f>DM163+DN163+DO163</f>
        <v>9008.8796999999995</v>
      </c>
      <c r="DM163" s="313">
        <v>9008.8796999999995</v>
      </c>
      <c r="DN163" s="313">
        <v>0</v>
      </c>
      <c r="DO163" s="313">
        <v>0</v>
      </c>
      <c r="DP163" s="261">
        <f>DQ163+DR163+DS163</f>
        <v>9008.8796999999995</v>
      </c>
      <c r="DQ163" s="313">
        <v>9008.8796999999995</v>
      </c>
      <c r="DR163" s="313">
        <v>0</v>
      </c>
      <c r="DS163" s="313">
        <v>0</v>
      </c>
      <c r="DT163" s="261">
        <f>$AW163-$AX163-BC163</f>
        <v>9008.8858333333028</v>
      </c>
      <c r="DU163" s="261">
        <f>BC163-AY163</f>
        <v>-6.1333332996582612E-3</v>
      </c>
      <c r="DV163" s="313"/>
      <c r="DW163" s="313"/>
      <c r="DX163" s="345" t="s">
        <v>1153</v>
      </c>
      <c r="DY163" s="313">
        <f>-DU163</f>
        <v>6.1333332996582612E-3</v>
      </c>
      <c r="DZ163" s="346" t="s">
        <v>1156</v>
      </c>
      <c r="EA163" s="343" t="s">
        <v>151</v>
      </c>
      <c r="EB163" s="164">
        <v>0</v>
      </c>
      <c r="EC163" s="162" t="str">
        <f>AN163 &amp; EB163</f>
        <v>Амортизационные отчисления0</v>
      </c>
      <c r="ED163" s="162" t="str">
        <f>AN163&amp;AO163</f>
        <v>Амортизационные отчислениянет</v>
      </c>
      <c r="EE163" s="163"/>
      <c r="EF163" s="163"/>
      <c r="EG163" s="179"/>
      <c r="EH163" s="179"/>
      <c r="EI163" s="179"/>
      <c r="EJ163" s="179"/>
      <c r="EV163" s="163"/>
    </row>
    <row r="164" spans="3:152" ht="15" customHeight="1" thickBot="1">
      <c r="C164" s="217"/>
      <c r="D164" s="385"/>
      <c r="E164" s="399"/>
      <c r="F164" s="399"/>
      <c r="G164" s="399"/>
      <c r="H164" s="399"/>
      <c r="I164" s="399"/>
      <c r="J164" s="399"/>
      <c r="K164" s="385"/>
      <c r="L164" s="337"/>
      <c r="M164" s="337"/>
      <c r="N164" s="385"/>
      <c r="O164" s="385"/>
      <c r="P164" s="387"/>
      <c r="Q164" s="387"/>
      <c r="R164" s="389"/>
      <c r="S164" s="391"/>
      <c r="T164" s="393"/>
      <c r="U164" s="395"/>
      <c r="V164" s="397"/>
      <c r="W164" s="383"/>
      <c r="X164" s="383"/>
      <c r="Y164" s="383"/>
      <c r="Z164" s="383"/>
      <c r="AA164" s="383"/>
      <c r="AB164" s="383"/>
      <c r="AC164" s="383"/>
      <c r="AD164" s="383"/>
      <c r="AE164" s="383"/>
      <c r="AF164" s="383"/>
      <c r="AG164" s="383"/>
      <c r="AH164" s="383"/>
      <c r="AI164" s="383"/>
      <c r="AJ164" s="383"/>
      <c r="AK164" s="383"/>
      <c r="AL164" s="333"/>
      <c r="AM164" s="200" t="s">
        <v>115</v>
      </c>
      <c r="AN164" s="311" t="s">
        <v>199</v>
      </c>
      <c r="AO164" s="312" t="s">
        <v>18</v>
      </c>
      <c r="AP164" s="312"/>
      <c r="AQ164" s="312"/>
      <c r="AR164" s="312"/>
      <c r="AS164" s="312"/>
      <c r="AT164" s="312"/>
      <c r="AU164" s="312"/>
      <c r="AV164" s="312"/>
      <c r="AW164" s="261">
        <v>0</v>
      </c>
      <c r="AX164" s="261">
        <v>0</v>
      </c>
      <c r="AY164" s="261">
        <v>0</v>
      </c>
      <c r="AZ164" s="261">
        <f>BE164</f>
        <v>0</v>
      </c>
      <c r="BA164" s="261">
        <f>BV164</f>
        <v>0</v>
      </c>
      <c r="BB164" s="261">
        <f>CM164</f>
        <v>0</v>
      </c>
      <c r="BC164" s="261">
        <f>DD164</f>
        <v>0</v>
      </c>
      <c r="BD164" s="261">
        <f>AW164-AX164-BC164</f>
        <v>0</v>
      </c>
      <c r="BE164" s="261">
        <f t="shared" si="223"/>
        <v>0</v>
      </c>
      <c r="BF164" s="261">
        <f t="shared" si="223"/>
        <v>0</v>
      </c>
      <c r="BG164" s="261">
        <f t="shared" si="223"/>
        <v>0</v>
      </c>
      <c r="BH164" s="261">
        <f t="shared" si="223"/>
        <v>0</v>
      </c>
      <c r="BI164" s="261">
        <f>BJ164+BK164+BL164</f>
        <v>0</v>
      </c>
      <c r="BJ164" s="313">
        <v>0</v>
      </c>
      <c r="BK164" s="313">
        <v>0</v>
      </c>
      <c r="BL164" s="313">
        <v>0</v>
      </c>
      <c r="BM164" s="261">
        <f>BN164+BO164+BP164</f>
        <v>0</v>
      </c>
      <c r="BN164" s="313">
        <v>0</v>
      </c>
      <c r="BO164" s="313">
        <v>0</v>
      </c>
      <c r="BP164" s="313">
        <v>0</v>
      </c>
      <c r="BQ164" s="261">
        <f>BR164+BS164+BT164</f>
        <v>0</v>
      </c>
      <c r="BR164" s="313">
        <v>0</v>
      </c>
      <c r="BS164" s="313">
        <v>0</v>
      </c>
      <c r="BT164" s="313">
        <v>0</v>
      </c>
      <c r="BU164" s="261">
        <f>$AW164-$AX164-AZ164</f>
        <v>0</v>
      </c>
      <c r="BV164" s="261">
        <f t="shared" si="224"/>
        <v>0</v>
      </c>
      <c r="BW164" s="261">
        <f t="shared" si="224"/>
        <v>0</v>
      </c>
      <c r="BX164" s="261">
        <f t="shared" si="224"/>
        <v>0</v>
      </c>
      <c r="BY164" s="261">
        <f t="shared" si="224"/>
        <v>0</v>
      </c>
      <c r="BZ164" s="261">
        <f>CA164+CB164+CC164</f>
        <v>0</v>
      </c>
      <c r="CA164" s="313">
        <v>0</v>
      </c>
      <c r="CB164" s="313">
        <v>0</v>
      </c>
      <c r="CC164" s="313">
        <v>0</v>
      </c>
      <c r="CD164" s="261">
        <f>CE164+CF164+CG164</f>
        <v>0</v>
      </c>
      <c r="CE164" s="313">
        <v>0</v>
      </c>
      <c r="CF164" s="313">
        <v>0</v>
      </c>
      <c r="CG164" s="313">
        <v>0</v>
      </c>
      <c r="CH164" s="261">
        <f>CI164+CJ164+CK164</f>
        <v>0</v>
      </c>
      <c r="CI164" s="313">
        <v>0</v>
      </c>
      <c r="CJ164" s="313">
        <v>0</v>
      </c>
      <c r="CK164" s="313">
        <v>0</v>
      </c>
      <c r="CL164" s="261">
        <f>$AW164-$AX164-BA164</f>
        <v>0</v>
      </c>
      <c r="CM164" s="261">
        <f t="shared" si="225"/>
        <v>0</v>
      </c>
      <c r="CN164" s="261">
        <f t="shared" si="225"/>
        <v>0</v>
      </c>
      <c r="CO164" s="261">
        <f t="shared" si="225"/>
        <v>0</v>
      </c>
      <c r="CP164" s="261">
        <f t="shared" si="225"/>
        <v>0</v>
      </c>
      <c r="CQ164" s="261">
        <f>CR164+CS164+CT164</f>
        <v>0</v>
      </c>
      <c r="CR164" s="313">
        <v>0</v>
      </c>
      <c r="CS164" s="313">
        <v>0</v>
      </c>
      <c r="CT164" s="313">
        <v>0</v>
      </c>
      <c r="CU164" s="261">
        <f>CV164+CW164+CX164</f>
        <v>0</v>
      </c>
      <c r="CV164" s="313">
        <v>0</v>
      </c>
      <c r="CW164" s="313">
        <v>0</v>
      </c>
      <c r="CX164" s="313">
        <v>0</v>
      </c>
      <c r="CY164" s="261">
        <f>CZ164+DA164+DB164</f>
        <v>0</v>
      </c>
      <c r="CZ164" s="313">
        <v>0</v>
      </c>
      <c r="DA164" s="313">
        <v>0</v>
      </c>
      <c r="DB164" s="313">
        <v>0</v>
      </c>
      <c r="DC164" s="261">
        <f>$AW164-$AX164-BB164</f>
        <v>0</v>
      </c>
      <c r="DD164" s="261">
        <f t="shared" si="226"/>
        <v>0</v>
      </c>
      <c r="DE164" s="261">
        <f t="shared" si="226"/>
        <v>0</v>
      </c>
      <c r="DF164" s="261">
        <f t="shared" si="226"/>
        <v>0</v>
      </c>
      <c r="DG164" s="261">
        <f t="shared" si="226"/>
        <v>0</v>
      </c>
      <c r="DH164" s="261">
        <f>DI164+DJ164+DK164</f>
        <v>0</v>
      </c>
      <c r="DI164" s="313">
        <v>0</v>
      </c>
      <c r="DJ164" s="313">
        <v>0</v>
      </c>
      <c r="DK164" s="313">
        <v>0</v>
      </c>
      <c r="DL164" s="261">
        <f>DM164+DN164+DO164</f>
        <v>0</v>
      </c>
      <c r="DM164" s="313">
        <v>0</v>
      </c>
      <c r="DN164" s="313">
        <v>0</v>
      </c>
      <c r="DO164" s="313">
        <v>0</v>
      </c>
      <c r="DP164" s="261">
        <f>DQ164+DR164+DS164</f>
        <v>0</v>
      </c>
      <c r="DQ164" s="313">
        <v>0</v>
      </c>
      <c r="DR164" s="313">
        <v>0</v>
      </c>
      <c r="DS164" s="313">
        <v>0</v>
      </c>
      <c r="DT164" s="261">
        <f>$AW164-$AX164-BC164</f>
        <v>0</v>
      </c>
      <c r="DU164" s="261">
        <f>BC164-AY164</f>
        <v>0</v>
      </c>
      <c r="DV164" s="313"/>
      <c r="DW164" s="313"/>
      <c r="DX164" s="314"/>
      <c r="DY164" s="313"/>
      <c r="DZ164" s="314"/>
      <c r="EA164" s="343" t="s">
        <v>151</v>
      </c>
      <c r="EB164" s="164">
        <v>0</v>
      </c>
      <c r="EC164" s="162" t="str">
        <f>AN164 &amp; EB164</f>
        <v>Прочие собственные средства0</v>
      </c>
      <c r="ED164" s="162" t="str">
        <f>AN164&amp;AO164</f>
        <v>Прочие собственные средстванет</v>
      </c>
      <c r="EE164" s="163"/>
      <c r="EF164" s="163"/>
      <c r="EG164" s="179"/>
      <c r="EH164" s="179"/>
      <c r="EI164" s="179"/>
      <c r="EJ164" s="179"/>
      <c r="EV164" s="163"/>
    </row>
    <row r="165" spans="3:152" ht="11.25" customHeight="1">
      <c r="C165" s="217"/>
      <c r="D165" s="384">
        <v>187</v>
      </c>
      <c r="E165" s="398" t="s">
        <v>780</v>
      </c>
      <c r="F165" s="398" t="s">
        <v>781</v>
      </c>
      <c r="G165" s="398" t="s">
        <v>159</v>
      </c>
      <c r="H165" s="398" t="s">
        <v>812</v>
      </c>
      <c r="I165" s="398" t="s">
        <v>783</v>
      </c>
      <c r="J165" s="398" t="s">
        <v>783</v>
      </c>
      <c r="K165" s="384" t="s">
        <v>784</v>
      </c>
      <c r="L165" s="336"/>
      <c r="M165" s="336"/>
      <c r="N165" s="384">
        <v>2</v>
      </c>
      <c r="O165" s="384">
        <v>2022</v>
      </c>
      <c r="P165" s="386" t="s">
        <v>189</v>
      </c>
      <c r="Q165" s="386" t="s">
        <v>5</v>
      </c>
      <c r="R165" s="388">
        <v>0</v>
      </c>
      <c r="S165" s="390">
        <v>5</v>
      </c>
      <c r="T165" s="400" t="s">
        <v>151</v>
      </c>
      <c r="U165" s="305"/>
      <c r="V165" s="306"/>
      <c r="W165" s="306"/>
      <c r="X165" s="306"/>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306"/>
      <c r="BA165" s="306"/>
      <c r="BB165" s="306"/>
      <c r="BC165" s="306"/>
      <c r="BD165" s="306"/>
      <c r="BE165" s="306"/>
      <c r="BF165" s="306"/>
      <c r="BG165" s="306"/>
      <c r="BH165" s="306"/>
      <c r="BI165" s="306"/>
      <c r="BJ165" s="306"/>
      <c r="BK165" s="306"/>
      <c r="BL165" s="306"/>
      <c r="BM165" s="306"/>
      <c r="BN165" s="306"/>
      <c r="BO165" s="306"/>
      <c r="BP165" s="306"/>
      <c r="BQ165" s="306"/>
      <c r="BR165" s="306"/>
      <c r="BS165" s="306"/>
      <c r="BT165" s="306"/>
      <c r="BU165" s="306"/>
      <c r="BV165" s="306"/>
      <c r="BW165" s="306"/>
      <c r="BX165" s="306"/>
      <c r="BY165" s="306"/>
      <c r="BZ165" s="306"/>
      <c r="CA165" s="306"/>
      <c r="CB165" s="306"/>
      <c r="CC165" s="306"/>
      <c r="CD165" s="306"/>
      <c r="CE165" s="306"/>
      <c r="CF165" s="306"/>
      <c r="CG165" s="306"/>
      <c r="CH165" s="306"/>
      <c r="CI165" s="306"/>
      <c r="CJ165" s="306"/>
      <c r="CK165" s="306"/>
      <c r="CL165" s="306"/>
      <c r="CM165" s="306"/>
      <c r="CN165" s="306"/>
      <c r="CO165" s="306"/>
      <c r="CP165" s="306"/>
      <c r="CQ165" s="306"/>
      <c r="CR165" s="306"/>
      <c r="CS165" s="306"/>
      <c r="CT165" s="306"/>
      <c r="CU165" s="306"/>
      <c r="CV165" s="306"/>
      <c r="CW165" s="306"/>
      <c r="CX165" s="306"/>
      <c r="CY165" s="306"/>
      <c r="CZ165" s="306"/>
      <c r="DA165" s="306"/>
      <c r="DB165" s="306"/>
      <c r="DC165" s="306"/>
      <c r="DD165" s="306"/>
      <c r="DE165" s="306"/>
      <c r="DF165" s="306"/>
      <c r="DG165" s="306"/>
      <c r="DH165" s="306"/>
      <c r="DI165" s="306"/>
      <c r="DJ165" s="306"/>
      <c r="DK165" s="306"/>
      <c r="DL165" s="306"/>
      <c r="DM165" s="306"/>
      <c r="DN165" s="306"/>
      <c r="DO165" s="306"/>
      <c r="DP165" s="306"/>
      <c r="DQ165" s="306"/>
      <c r="DR165" s="306"/>
      <c r="DS165" s="306"/>
      <c r="DT165" s="306"/>
      <c r="DU165" s="306"/>
      <c r="DV165" s="306"/>
      <c r="DW165" s="306"/>
      <c r="DX165" s="306"/>
      <c r="DY165" s="306"/>
      <c r="DZ165" s="306"/>
      <c r="EA165" s="306"/>
      <c r="EB165" s="164"/>
      <c r="EC165" s="163"/>
      <c r="ED165" s="163"/>
      <c r="EE165" s="163"/>
      <c r="EF165" s="163"/>
      <c r="EG165" s="163"/>
      <c r="EH165" s="163"/>
      <c r="EI165" s="163"/>
    </row>
    <row r="166" spans="3:152" ht="11.25" customHeight="1">
      <c r="C166" s="217"/>
      <c r="D166" s="385"/>
      <c r="E166" s="399"/>
      <c r="F166" s="399"/>
      <c r="G166" s="399"/>
      <c r="H166" s="399"/>
      <c r="I166" s="399"/>
      <c r="J166" s="399"/>
      <c r="K166" s="385"/>
      <c r="L166" s="337"/>
      <c r="M166" s="337"/>
      <c r="N166" s="385"/>
      <c r="O166" s="385"/>
      <c r="P166" s="387"/>
      <c r="Q166" s="387"/>
      <c r="R166" s="389"/>
      <c r="S166" s="391"/>
      <c r="T166" s="401"/>
      <c r="U166" s="394"/>
      <c r="V166" s="396">
        <v>1</v>
      </c>
      <c r="W166" s="382" t="s">
        <v>17</v>
      </c>
      <c r="X166" s="382" t="s">
        <v>813</v>
      </c>
      <c r="Y166" s="382" t="s">
        <v>814</v>
      </c>
      <c r="Z166" s="382" t="s">
        <v>783</v>
      </c>
      <c r="AA166" s="382" t="s">
        <v>783</v>
      </c>
      <c r="AB166" s="382" t="s">
        <v>784</v>
      </c>
      <c r="AC166" s="382" t="s">
        <v>815</v>
      </c>
      <c r="AD166" s="382" t="s">
        <v>816</v>
      </c>
      <c r="AE166" s="382" t="s">
        <v>817</v>
      </c>
      <c r="AF166" s="382" t="s">
        <v>240</v>
      </c>
      <c r="AG166" s="382" t="s">
        <v>783</v>
      </c>
      <c r="AH166" s="382" t="s">
        <v>783</v>
      </c>
      <c r="AI166" s="382" t="s">
        <v>784</v>
      </c>
      <c r="AJ166" s="382" t="s">
        <v>815</v>
      </c>
      <c r="AK166" s="382" t="s">
        <v>816</v>
      </c>
      <c r="AL166" s="307"/>
      <c r="AM166" s="308"/>
      <c r="AN166" s="309"/>
      <c r="AO166" s="309"/>
      <c r="AP166" s="309"/>
      <c r="AQ166" s="309"/>
      <c r="AR166" s="309"/>
      <c r="AS166" s="309"/>
      <c r="AT166" s="309"/>
      <c r="AU166" s="309"/>
      <c r="AV166" s="309"/>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164"/>
      <c r="EC166" s="179"/>
      <c r="ED166" s="179"/>
      <c r="EE166" s="179"/>
      <c r="EF166" s="163"/>
      <c r="EG166" s="179"/>
      <c r="EH166" s="179"/>
      <c r="EI166" s="179"/>
      <c r="EJ166" s="179"/>
      <c r="EK166" s="179"/>
    </row>
    <row r="167" spans="3:152" ht="15" customHeight="1" thickBot="1">
      <c r="C167" s="217"/>
      <c r="D167" s="385"/>
      <c r="E167" s="399"/>
      <c r="F167" s="399"/>
      <c r="G167" s="399"/>
      <c r="H167" s="399"/>
      <c r="I167" s="399"/>
      <c r="J167" s="399"/>
      <c r="K167" s="385"/>
      <c r="L167" s="337"/>
      <c r="M167" s="337"/>
      <c r="N167" s="385"/>
      <c r="O167" s="385"/>
      <c r="P167" s="387"/>
      <c r="Q167" s="387"/>
      <c r="R167" s="389"/>
      <c r="S167" s="391"/>
      <c r="T167" s="401"/>
      <c r="U167" s="395"/>
      <c r="V167" s="397"/>
      <c r="W167" s="383"/>
      <c r="X167" s="383"/>
      <c r="Y167" s="383"/>
      <c r="Z167" s="383"/>
      <c r="AA167" s="383"/>
      <c r="AB167" s="383"/>
      <c r="AC167" s="383"/>
      <c r="AD167" s="383"/>
      <c r="AE167" s="383"/>
      <c r="AF167" s="383"/>
      <c r="AG167" s="383"/>
      <c r="AH167" s="383"/>
      <c r="AI167" s="383"/>
      <c r="AJ167" s="383"/>
      <c r="AK167" s="383"/>
      <c r="AL167" s="333"/>
      <c r="AM167" s="200" t="s">
        <v>240</v>
      </c>
      <c r="AN167" s="311" t="s">
        <v>197</v>
      </c>
      <c r="AO167" s="312" t="s">
        <v>18</v>
      </c>
      <c r="AP167" s="312"/>
      <c r="AQ167" s="312"/>
      <c r="AR167" s="312"/>
      <c r="AS167" s="312"/>
      <c r="AT167" s="312"/>
      <c r="AU167" s="312"/>
      <c r="AV167" s="312"/>
      <c r="AW167" s="261">
        <v>1020</v>
      </c>
      <c r="AX167" s="261">
        <v>0</v>
      </c>
      <c r="AY167" s="261">
        <v>1020</v>
      </c>
      <c r="AZ167" s="261">
        <f>BE167</f>
        <v>0</v>
      </c>
      <c r="BA167" s="261">
        <f>BV167</f>
        <v>0</v>
      </c>
      <c r="BB167" s="261">
        <f>CM167</f>
        <v>0</v>
      </c>
      <c r="BC167" s="261">
        <f>DD167</f>
        <v>0</v>
      </c>
      <c r="BD167" s="261">
        <f>AW167-AX167-BC167</f>
        <v>1020</v>
      </c>
      <c r="BE167" s="261">
        <f>BQ167</f>
        <v>0</v>
      </c>
      <c r="BF167" s="261">
        <f>BR167</f>
        <v>0</v>
      </c>
      <c r="BG167" s="261">
        <f>BS167</f>
        <v>0</v>
      </c>
      <c r="BH167" s="261">
        <f>BT167</f>
        <v>0</v>
      </c>
      <c r="BI167" s="261">
        <f>BJ167+BK167+BL167</f>
        <v>0</v>
      </c>
      <c r="BJ167" s="313">
        <v>0</v>
      </c>
      <c r="BK167" s="313">
        <v>0</v>
      </c>
      <c r="BL167" s="313">
        <v>0</v>
      </c>
      <c r="BM167" s="261">
        <f>BN167+BO167+BP167</f>
        <v>0</v>
      </c>
      <c r="BN167" s="313">
        <v>0</v>
      </c>
      <c r="BO167" s="313">
        <v>0</v>
      </c>
      <c r="BP167" s="313">
        <v>0</v>
      </c>
      <c r="BQ167" s="261">
        <f>BR167+BS167+BT167</f>
        <v>0</v>
      </c>
      <c r="BR167" s="313">
        <v>0</v>
      </c>
      <c r="BS167" s="313">
        <v>0</v>
      </c>
      <c r="BT167" s="313">
        <v>0</v>
      </c>
      <c r="BU167" s="261">
        <f>$AW167-$AX167-AZ167</f>
        <v>1020</v>
      </c>
      <c r="BV167" s="261">
        <f>CH167</f>
        <v>0</v>
      </c>
      <c r="BW167" s="261">
        <f>CI167</f>
        <v>0</v>
      </c>
      <c r="BX167" s="261">
        <f>CJ167</f>
        <v>0</v>
      </c>
      <c r="BY167" s="261">
        <f>CK167</f>
        <v>0</v>
      </c>
      <c r="BZ167" s="261">
        <f>CA167+CB167+CC167</f>
        <v>0</v>
      </c>
      <c r="CA167" s="313">
        <v>0</v>
      </c>
      <c r="CB167" s="313">
        <v>0</v>
      </c>
      <c r="CC167" s="313">
        <v>0</v>
      </c>
      <c r="CD167" s="261">
        <f>CE167+CF167+CG167</f>
        <v>0</v>
      </c>
      <c r="CE167" s="313">
        <v>0</v>
      </c>
      <c r="CF167" s="313">
        <v>0</v>
      </c>
      <c r="CG167" s="313">
        <v>0</v>
      </c>
      <c r="CH167" s="261">
        <f>CI167+CJ167+CK167</f>
        <v>0</v>
      </c>
      <c r="CI167" s="313">
        <v>0</v>
      </c>
      <c r="CJ167" s="313">
        <v>0</v>
      </c>
      <c r="CK167" s="313">
        <v>0</v>
      </c>
      <c r="CL167" s="261">
        <f>$AW167-$AX167-BA167</f>
        <v>1020</v>
      </c>
      <c r="CM167" s="261">
        <f>CY167</f>
        <v>0</v>
      </c>
      <c r="CN167" s="261">
        <f>CZ167</f>
        <v>0</v>
      </c>
      <c r="CO167" s="261">
        <f>DA167</f>
        <v>0</v>
      </c>
      <c r="CP167" s="261">
        <f>DB167</f>
        <v>0</v>
      </c>
      <c r="CQ167" s="261">
        <f>CR167+CS167+CT167</f>
        <v>0</v>
      </c>
      <c r="CR167" s="313">
        <v>0</v>
      </c>
      <c r="CS167" s="313">
        <v>0</v>
      </c>
      <c r="CT167" s="313">
        <v>0</v>
      </c>
      <c r="CU167" s="261">
        <f>CV167+CW167+CX167</f>
        <v>0</v>
      </c>
      <c r="CV167" s="313">
        <v>0</v>
      </c>
      <c r="CW167" s="313">
        <v>0</v>
      </c>
      <c r="CX167" s="313">
        <v>0</v>
      </c>
      <c r="CY167" s="261">
        <f>CZ167+DA167+DB167</f>
        <v>0</v>
      </c>
      <c r="CZ167" s="313">
        <v>0</v>
      </c>
      <c r="DA167" s="313">
        <v>0</v>
      </c>
      <c r="DB167" s="313">
        <v>0</v>
      </c>
      <c r="DC167" s="261">
        <f>$AW167-$AX167-BB167</f>
        <v>1020</v>
      </c>
      <c r="DD167" s="261">
        <f>DP167</f>
        <v>0</v>
      </c>
      <c r="DE167" s="261">
        <f>DQ167</f>
        <v>0</v>
      </c>
      <c r="DF167" s="261">
        <f>DR167</f>
        <v>0</v>
      </c>
      <c r="DG167" s="261">
        <f>DS167</f>
        <v>0</v>
      </c>
      <c r="DH167" s="261">
        <f>DI167+DJ167+DK167</f>
        <v>0</v>
      </c>
      <c r="DI167" s="313">
        <v>0</v>
      </c>
      <c r="DJ167" s="313">
        <v>0</v>
      </c>
      <c r="DK167" s="313">
        <v>0</v>
      </c>
      <c r="DL167" s="261">
        <f>DM167+DN167+DO167</f>
        <v>0</v>
      </c>
      <c r="DM167" s="313">
        <v>0</v>
      </c>
      <c r="DN167" s="313">
        <v>0</v>
      </c>
      <c r="DO167" s="313">
        <v>0</v>
      </c>
      <c r="DP167" s="261">
        <f>DQ167+DR167+DS167</f>
        <v>0</v>
      </c>
      <c r="DQ167" s="313">
        <v>0</v>
      </c>
      <c r="DR167" s="313">
        <v>0</v>
      </c>
      <c r="DS167" s="313">
        <v>0</v>
      </c>
      <c r="DT167" s="261">
        <f>$AW167-$AX167-BC167</f>
        <v>1020</v>
      </c>
      <c r="DU167" s="261">
        <f>BC167-AY167</f>
        <v>-1020</v>
      </c>
      <c r="DV167" s="313"/>
      <c r="DW167" s="313"/>
      <c r="DX167" s="347" t="s">
        <v>1150</v>
      </c>
      <c r="DY167" s="313">
        <f>-DU167</f>
        <v>1020</v>
      </c>
      <c r="DZ167" s="346" t="s">
        <v>1158</v>
      </c>
      <c r="EA167" s="343" t="s">
        <v>151</v>
      </c>
      <c r="EB167" s="164">
        <v>0</v>
      </c>
      <c r="EC167" s="162" t="str">
        <f>AN167 &amp; EB167</f>
        <v>Амортизационные отчисления0</v>
      </c>
      <c r="ED167" s="162" t="str">
        <f>AN167&amp;AO167</f>
        <v>Амортизационные отчислениянет</v>
      </c>
      <c r="EE167" s="163"/>
      <c r="EF167" s="163"/>
      <c r="EG167" s="179"/>
      <c r="EH167" s="179"/>
      <c r="EI167" s="179"/>
      <c r="EJ167" s="179"/>
      <c r="EV167" s="163"/>
    </row>
    <row r="168" spans="3:152" ht="11.25" customHeight="1">
      <c r="C168" s="217"/>
      <c r="D168" s="384" t="s">
        <v>822</v>
      </c>
      <c r="E168" s="398" t="s">
        <v>823</v>
      </c>
      <c r="F168" s="398" t="s">
        <v>824</v>
      </c>
      <c r="G168" s="398" t="s">
        <v>161</v>
      </c>
      <c r="H168" s="398" t="s">
        <v>825</v>
      </c>
      <c r="I168" s="398" t="s">
        <v>783</v>
      </c>
      <c r="J168" s="398" t="s">
        <v>783</v>
      </c>
      <c r="K168" s="384" t="s">
        <v>784</v>
      </c>
      <c r="L168" s="336"/>
      <c r="M168" s="336"/>
      <c r="N168" s="384" t="s">
        <v>116</v>
      </c>
      <c r="O168" s="384" t="s">
        <v>5</v>
      </c>
      <c r="P168" s="386" t="s">
        <v>189</v>
      </c>
      <c r="Q168" s="386" t="s">
        <v>5</v>
      </c>
      <c r="R168" s="388">
        <v>5</v>
      </c>
      <c r="S168" s="390">
        <v>0</v>
      </c>
      <c r="T168" s="400" t="s">
        <v>151</v>
      </c>
      <c r="U168" s="305"/>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c r="AQ168" s="306"/>
      <c r="AR168" s="306"/>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06"/>
      <c r="BX168" s="306"/>
      <c r="BY168" s="306"/>
      <c r="BZ168" s="306"/>
      <c r="CA168" s="306"/>
      <c r="CB168" s="306"/>
      <c r="CC168" s="306"/>
      <c r="CD168" s="306"/>
      <c r="CE168" s="306"/>
      <c r="CF168" s="306"/>
      <c r="CG168" s="306"/>
      <c r="CH168" s="306"/>
      <c r="CI168" s="306"/>
      <c r="CJ168" s="306"/>
      <c r="CK168" s="306"/>
      <c r="CL168" s="306"/>
      <c r="CM168" s="306"/>
      <c r="CN168" s="306"/>
      <c r="CO168" s="306"/>
      <c r="CP168" s="306"/>
      <c r="CQ168" s="306"/>
      <c r="CR168" s="306"/>
      <c r="CS168" s="306"/>
      <c r="CT168" s="306"/>
      <c r="CU168" s="306"/>
      <c r="CV168" s="306"/>
      <c r="CW168" s="306"/>
      <c r="CX168" s="306"/>
      <c r="CY168" s="306"/>
      <c r="CZ168" s="306"/>
      <c r="DA168" s="306"/>
      <c r="DB168" s="306"/>
      <c r="DC168" s="306"/>
      <c r="DD168" s="306"/>
      <c r="DE168" s="306"/>
      <c r="DF168" s="306"/>
      <c r="DG168" s="306"/>
      <c r="DH168" s="306"/>
      <c r="DI168" s="306"/>
      <c r="DJ168" s="306"/>
      <c r="DK168" s="306"/>
      <c r="DL168" s="306"/>
      <c r="DM168" s="306"/>
      <c r="DN168" s="306"/>
      <c r="DO168" s="306"/>
      <c r="DP168" s="306"/>
      <c r="DQ168" s="306"/>
      <c r="DR168" s="306"/>
      <c r="DS168" s="306"/>
      <c r="DT168" s="306"/>
      <c r="DU168" s="306"/>
      <c r="DV168" s="306"/>
      <c r="DW168" s="306"/>
      <c r="DX168" s="306"/>
      <c r="DY168" s="306"/>
      <c r="DZ168" s="306"/>
      <c r="EA168" s="306"/>
      <c r="EB168" s="164"/>
      <c r="EC168" s="163"/>
      <c r="ED168" s="163"/>
      <c r="EE168" s="163"/>
      <c r="EF168" s="163"/>
      <c r="EG168" s="163"/>
      <c r="EH168" s="163"/>
      <c r="EI168" s="163"/>
    </row>
    <row r="169" spans="3:152" ht="11.25" customHeight="1">
      <c r="C169" s="217"/>
      <c r="D169" s="385"/>
      <c r="E169" s="399"/>
      <c r="F169" s="399"/>
      <c r="G169" s="399"/>
      <c r="H169" s="399"/>
      <c r="I169" s="399"/>
      <c r="J169" s="399"/>
      <c r="K169" s="385"/>
      <c r="L169" s="337"/>
      <c r="M169" s="337"/>
      <c r="N169" s="385"/>
      <c r="O169" s="385"/>
      <c r="P169" s="387"/>
      <c r="Q169" s="387"/>
      <c r="R169" s="389"/>
      <c r="S169" s="391"/>
      <c r="T169" s="401"/>
      <c r="U169" s="394"/>
      <c r="V169" s="396">
        <v>1</v>
      </c>
      <c r="W169" s="382" t="s">
        <v>821</v>
      </c>
      <c r="X169" s="382"/>
      <c r="Y169" s="382"/>
      <c r="Z169" s="382"/>
      <c r="AA169" s="382"/>
      <c r="AB169" s="382"/>
      <c r="AC169" s="382"/>
      <c r="AD169" s="382"/>
      <c r="AE169" s="382"/>
      <c r="AF169" s="382"/>
      <c r="AG169" s="382"/>
      <c r="AH169" s="382"/>
      <c r="AI169" s="382"/>
      <c r="AJ169" s="382"/>
      <c r="AK169" s="382"/>
      <c r="AL169" s="307"/>
      <c r="AM169" s="308"/>
      <c r="AN169" s="309"/>
      <c r="AO169" s="309"/>
      <c r="AP169" s="309"/>
      <c r="AQ169" s="309"/>
      <c r="AR169" s="309"/>
      <c r="AS169" s="309"/>
      <c r="AT169" s="309"/>
      <c r="AU169" s="309"/>
      <c r="AV169" s="309"/>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164"/>
      <c r="EC169" s="179"/>
      <c r="ED169" s="179"/>
      <c r="EE169" s="179"/>
      <c r="EF169" s="163"/>
      <c r="EG169" s="179"/>
      <c r="EH169" s="179"/>
      <c r="EI169" s="179"/>
      <c r="EJ169" s="179"/>
      <c r="EK169" s="179"/>
    </row>
    <row r="170" spans="3:152" ht="15" customHeight="1">
      <c r="C170" s="217"/>
      <c r="D170" s="385"/>
      <c r="E170" s="399"/>
      <c r="F170" s="399"/>
      <c r="G170" s="399"/>
      <c r="H170" s="399"/>
      <c r="I170" s="399"/>
      <c r="J170" s="399"/>
      <c r="K170" s="385"/>
      <c r="L170" s="337"/>
      <c r="M170" s="337"/>
      <c r="N170" s="385"/>
      <c r="O170" s="385"/>
      <c r="P170" s="387"/>
      <c r="Q170" s="387"/>
      <c r="R170" s="389"/>
      <c r="S170" s="391"/>
      <c r="T170" s="401"/>
      <c r="U170" s="395"/>
      <c r="V170" s="397"/>
      <c r="W170" s="383"/>
      <c r="X170" s="383"/>
      <c r="Y170" s="383"/>
      <c r="Z170" s="383"/>
      <c r="AA170" s="383"/>
      <c r="AB170" s="383"/>
      <c r="AC170" s="383"/>
      <c r="AD170" s="383"/>
      <c r="AE170" s="383"/>
      <c r="AF170" s="383"/>
      <c r="AG170" s="383"/>
      <c r="AH170" s="383"/>
      <c r="AI170" s="383"/>
      <c r="AJ170" s="383"/>
      <c r="AK170" s="383"/>
      <c r="AL170" s="333"/>
      <c r="AM170" s="200" t="s">
        <v>240</v>
      </c>
      <c r="AN170" s="311" t="s">
        <v>1146</v>
      </c>
      <c r="AO170" s="312" t="s">
        <v>18</v>
      </c>
      <c r="AP170" s="312"/>
      <c r="AQ170" s="312"/>
      <c r="AR170" s="312"/>
      <c r="AS170" s="312"/>
      <c r="AT170" s="312"/>
      <c r="AU170" s="312"/>
      <c r="AV170" s="312"/>
      <c r="AW170" s="261">
        <v>212497.64449999999</v>
      </c>
      <c r="AX170" s="261">
        <v>72815.347200000004</v>
      </c>
      <c r="AY170" s="261">
        <v>0</v>
      </c>
      <c r="AZ170" s="261">
        <f>BE170</f>
        <v>0</v>
      </c>
      <c r="BA170" s="261">
        <f>BV170</f>
        <v>0</v>
      </c>
      <c r="BB170" s="261">
        <f>CM170</f>
        <v>0</v>
      </c>
      <c r="BC170" s="261">
        <f>DD170</f>
        <v>0</v>
      </c>
      <c r="BD170" s="261">
        <f>AW170-AX170-BC170</f>
        <v>139682.29729999998</v>
      </c>
      <c r="BE170" s="261">
        <f t="shared" ref="BE170:BH171" si="227">BQ170</f>
        <v>0</v>
      </c>
      <c r="BF170" s="261">
        <f t="shared" si="227"/>
        <v>0</v>
      </c>
      <c r="BG170" s="261">
        <f t="shared" si="227"/>
        <v>0</v>
      </c>
      <c r="BH170" s="261">
        <f t="shared" si="227"/>
        <v>0</v>
      </c>
      <c r="BI170" s="261">
        <f>BJ170+BK170+BL170</f>
        <v>0</v>
      </c>
      <c r="BJ170" s="313">
        <v>0</v>
      </c>
      <c r="BK170" s="313">
        <v>0</v>
      </c>
      <c r="BL170" s="313">
        <v>0</v>
      </c>
      <c r="BM170" s="261">
        <f>BN170+BO170+BP170</f>
        <v>0</v>
      </c>
      <c r="BN170" s="313">
        <v>0</v>
      </c>
      <c r="BO170" s="313">
        <v>0</v>
      </c>
      <c r="BP170" s="313">
        <v>0</v>
      </c>
      <c r="BQ170" s="261">
        <f>BR170+BS170+BT170</f>
        <v>0</v>
      </c>
      <c r="BR170" s="313">
        <v>0</v>
      </c>
      <c r="BS170" s="313">
        <v>0</v>
      </c>
      <c r="BT170" s="313">
        <v>0</v>
      </c>
      <c r="BU170" s="261">
        <f>$AW170-$AX170-AZ170</f>
        <v>139682.29729999998</v>
      </c>
      <c r="BV170" s="261">
        <f t="shared" ref="BV170:BY171" si="228">CH170</f>
        <v>0</v>
      </c>
      <c r="BW170" s="261">
        <f t="shared" si="228"/>
        <v>0</v>
      </c>
      <c r="BX170" s="261">
        <f t="shared" si="228"/>
        <v>0</v>
      </c>
      <c r="BY170" s="261">
        <f t="shared" si="228"/>
        <v>0</v>
      </c>
      <c r="BZ170" s="261">
        <f>CA170+CB170+CC170</f>
        <v>0</v>
      </c>
      <c r="CA170" s="313">
        <v>0</v>
      </c>
      <c r="CB170" s="313">
        <v>0</v>
      </c>
      <c r="CC170" s="313">
        <v>0</v>
      </c>
      <c r="CD170" s="261">
        <f>CE170+CF170+CG170</f>
        <v>0</v>
      </c>
      <c r="CE170" s="313">
        <v>0</v>
      </c>
      <c r="CF170" s="313">
        <v>0</v>
      </c>
      <c r="CG170" s="313">
        <v>0</v>
      </c>
      <c r="CH170" s="261">
        <f>CI170+CJ170+CK170</f>
        <v>0</v>
      </c>
      <c r="CI170" s="313">
        <v>0</v>
      </c>
      <c r="CJ170" s="313">
        <v>0</v>
      </c>
      <c r="CK170" s="313">
        <v>0</v>
      </c>
      <c r="CL170" s="261">
        <f>$AW170-$AX170-BA170</f>
        <v>139682.29729999998</v>
      </c>
      <c r="CM170" s="261">
        <f t="shared" ref="CM170:CP171" si="229">CY170</f>
        <v>0</v>
      </c>
      <c r="CN170" s="261">
        <f t="shared" si="229"/>
        <v>0</v>
      </c>
      <c r="CO170" s="261">
        <f t="shared" si="229"/>
        <v>0</v>
      </c>
      <c r="CP170" s="261">
        <f t="shared" si="229"/>
        <v>0</v>
      </c>
      <c r="CQ170" s="261">
        <f>CR170+CS170+CT170</f>
        <v>0</v>
      </c>
      <c r="CR170" s="313">
        <v>0</v>
      </c>
      <c r="CS170" s="313">
        <v>0</v>
      </c>
      <c r="CT170" s="313">
        <v>0</v>
      </c>
      <c r="CU170" s="261">
        <f>CV170+CW170+CX170</f>
        <v>0</v>
      </c>
      <c r="CV170" s="313">
        <v>0</v>
      </c>
      <c r="CW170" s="313">
        <v>0</v>
      </c>
      <c r="CX170" s="313">
        <v>0</v>
      </c>
      <c r="CY170" s="261">
        <f>CZ170+DA170+DB170</f>
        <v>0</v>
      </c>
      <c r="CZ170" s="313">
        <v>0</v>
      </c>
      <c r="DA170" s="313">
        <v>0</v>
      </c>
      <c r="DB170" s="313">
        <v>0</v>
      </c>
      <c r="DC170" s="261">
        <f>$AW170-$AX170-BB170</f>
        <v>139682.29729999998</v>
      </c>
      <c r="DD170" s="261">
        <f t="shared" ref="DD170:DG171" si="230">DP170</f>
        <v>0</v>
      </c>
      <c r="DE170" s="261">
        <f t="shared" si="230"/>
        <v>0</v>
      </c>
      <c r="DF170" s="261">
        <f t="shared" si="230"/>
        <v>0</v>
      </c>
      <c r="DG170" s="261">
        <f t="shared" si="230"/>
        <v>0</v>
      </c>
      <c r="DH170" s="261">
        <f>DI170+DJ170+DK170</f>
        <v>0</v>
      </c>
      <c r="DI170" s="313">
        <v>0</v>
      </c>
      <c r="DJ170" s="313">
        <v>0</v>
      </c>
      <c r="DK170" s="313">
        <v>0</v>
      </c>
      <c r="DL170" s="261">
        <f>DM170+DN170+DO170</f>
        <v>0</v>
      </c>
      <c r="DM170" s="313">
        <v>0</v>
      </c>
      <c r="DN170" s="313">
        <v>0</v>
      </c>
      <c r="DO170" s="313">
        <v>0</v>
      </c>
      <c r="DP170" s="261">
        <f>DQ170+DR170+DS170</f>
        <v>0</v>
      </c>
      <c r="DQ170" s="313">
        <v>0</v>
      </c>
      <c r="DR170" s="313">
        <v>0</v>
      </c>
      <c r="DS170" s="313">
        <v>0</v>
      </c>
      <c r="DT170" s="261">
        <f>$AW170-$AX170-BC170</f>
        <v>139682.29729999998</v>
      </c>
      <c r="DU170" s="261">
        <f>BC170-AY170</f>
        <v>0</v>
      </c>
      <c r="DV170" s="313"/>
      <c r="DW170" s="313"/>
      <c r="DX170" s="314"/>
      <c r="DY170" s="313"/>
      <c r="DZ170" s="314"/>
      <c r="EA170" s="343" t="s">
        <v>151</v>
      </c>
      <c r="EB170" s="164">
        <v>0</v>
      </c>
      <c r="EC170" s="162" t="str">
        <f>AN170 &amp; EB170</f>
        <v>за счет платы за технологическое присоединение0</v>
      </c>
      <c r="ED170" s="162" t="str">
        <f>AN170&amp;AO170</f>
        <v>за счет платы за технологическое присоединениенет</v>
      </c>
      <c r="EE170" s="163"/>
      <c r="EF170" s="163"/>
      <c r="EG170" s="179"/>
      <c r="EH170" s="179"/>
      <c r="EI170" s="179"/>
      <c r="EJ170" s="179"/>
      <c r="EV170" s="163"/>
    </row>
    <row r="171" spans="3:152" ht="15" customHeight="1" thickBot="1">
      <c r="C171" s="217"/>
      <c r="D171" s="385"/>
      <c r="E171" s="399"/>
      <c r="F171" s="399"/>
      <c r="G171" s="399"/>
      <c r="H171" s="399"/>
      <c r="I171" s="399"/>
      <c r="J171" s="399"/>
      <c r="K171" s="385"/>
      <c r="L171" s="337"/>
      <c r="M171" s="337"/>
      <c r="N171" s="385"/>
      <c r="O171" s="385"/>
      <c r="P171" s="387"/>
      <c r="Q171" s="387"/>
      <c r="R171" s="389"/>
      <c r="S171" s="391"/>
      <c r="T171" s="401"/>
      <c r="U171" s="395"/>
      <c r="V171" s="397"/>
      <c r="W171" s="383"/>
      <c r="X171" s="383"/>
      <c r="Y171" s="383"/>
      <c r="Z171" s="383"/>
      <c r="AA171" s="383"/>
      <c r="AB171" s="383"/>
      <c r="AC171" s="383"/>
      <c r="AD171" s="383"/>
      <c r="AE171" s="383"/>
      <c r="AF171" s="383"/>
      <c r="AG171" s="383"/>
      <c r="AH171" s="383"/>
      <c r="AI171" s="383"/>
      <c r="AJ171" s="383"/>
      <c r="AK171" s="383"/>
      <c r="AL171" s="333"/>
      <c r="AM171" s="200" t="s">
        <v>115</v>
      </c>
      <c r="AN171" s="311" t="s">
        <v>199</v>
      </c>
      <c r="AO171" s="312" t="s">
        <v>18</v>
      </c>
      <c r="AP171" s="312"/>
      <c r="AQ171" s="312"/>
      <c r="AR171" s="312"/>
      <c r="AS171" s="312"/>
      <c r="AT171" s="312"/>
      <c r="AU171" s="312"/>
      <c r="AV171" s="312"/>
      <c r="AW171" s="261">
        <v>42499.528899999998</v>
      </c>
      <c r="AX171" s="261">
        <v>10670.145699999999</v>
      </c>
      <c r="AY171" s="261">
        <v>0</v>
      </c>
      <c r="AZ171" s="261">
        <f>BE171</f>
        <v>0</v>
      </c>
      <c r="BA171" s="261">
        <f>BV171</f>
        <v>0</v>
      </c>
      <c r="BB171" s="261">
        <f>CM171</f>
        <v>0</v>
      </c>
      <c r="BC171" s="261">
        <f>DD171</f>
        <v>0</v>
      </c>
      <c r="BD171" s="261">
        <f>AW171-AX171-BC171</f>
        <v>31829.383199999997</v>
      </c>
      <c r="BE171" s="261">
        <f t="shared" si="227"/>
        <v>0</v>
      </c>
      <c r="BF171" s="261">
        <f t="shared" si="227"/>
        <v>0</v>
      </c>
      <c r="BG171" s="261">
        <f t="shared" si="227"/>
        <v>0</v>
      </c>
      <c r="BH171" s="261">
        <f t="shared" si="227"/>
        <v>0</v>
      </c>
      <c r="BI171" s="261">
        <f>BJ171+BK171+BL171</f>
        <v>0</v>
      </c>
      <c r="BJ171" s="313">
        <v>0</v>
      </c>
      <c r="BK171" s="313">
        <v>0</v>
      </c>
      <c r="BL171" s="313">
        <v>0</v>
      </c>
      <c r="BM171" s="261">
        <f>BN171+BO171+BP171</f>
        <v>0</v>
      </c>
      <c r="BN171" s="313">
        <v>0</v>
      </c>
      <c r="BO171" s="313">
        <v>0</v>
      </c>
      <c r="BP171" s="313">
        <v>0</v>
      </c>
      <c r="BQ171" s="261">
        <f>BR171+BS171+BT171</f>
        <v>0</v>
      </c>
      <c r="BR171" s="313">
        <v>0</v>
      </c>
      <c r="BS171" s="313">
        <v>0</v>
      </c>
      <c r="BT171" s="313">
        <v>0</v>
      </c>
      <c r="BU171" s="261">
        <f>$AW171-$AX171-AZ171</f>
        <v>31829.383199999997</v>
      </c>
      <c r="BV171" s="261">
        <f t="shared" si="228"/>
        <v>0</v>
      </c>
      <c r="BW171" s="261">
        <f t="shared" si="228"/>
        <v>0</v>
      </c>
      <c r="BX171" s="261">
        <f t="shared" si="228"/>
        <v>0</v>
      </c>
      <c r="BY171" s="261">
        <f t="shared" si="228"/>
        <v>0</v>
      </c>
      <c r="BZ171" s="261">
        <f>CA171+CB171+CC171</f>
        <v>0</v>
      </c>
      <c r="CA171" s="313">
        <v>0</v>
      </c>
      <c r="CB171" s="313">
        <v>0</v>
      </c>
      <c r="CC171" s="313">
        <v>0</v>
      </c>
      <c r="CD171" s="261">
        <f>CE171+CF171+CG171</f>
        <v>0</v>
      </c>
      <c r="CE171" s="313">
        <v>0</v>
      </c>
      <c r="CF171" s="313">
        <v>0</v>
      </c>
      <c r="CG171" s="313">
        <v>0</v>
      </c>
      <c r="CH171" s="261">
        <f>CI171+CJ171+CK171</f>
        <v>0</v>
      </c>
      <c r="CI171" s="313">
        <v>0</v>
      </c>
      <c r="CJ171" s="313">
        <v>0</v>
      </c>
      <c r="CK171" s="313">
        <v>0</v>
      </c>
      <c r="CL171" s="261">
        <f>$AW171-$AX171-BA171</f>
        <v>31829.383199999997</v>
      </c>
      <c r="CM171" s="261">
        <f t="shared" si="229"/>
        <v>0</v>
      </c>
      <c r="CN171" s="261">
        <f t="shared" si="229"/>
        <v>0</v>
      </c>
      <c r="CO171" s="261">
        <f t="shared" si="229"/>
        <v>0</v>
      </c>
      <c r="CP171" s="261">
        <f t="shared" si="229"/>
        <v>0</v>
      </c>
      <c r="CQ171" s="261">
        <f>CR171+CS171+CT171</f>
        <v>0</v>
      </c>
      <c r="CR171" s="313">
        <v>0</v>
      </c>
      <c r="CS171" s="313">
        <v>0</v>
      </c>
      <c r="CT171" s="313">
        <v>0</v>
      </c>
      <c r="CU171" s="261">
        <f>CV171+CW171+CX171</f>
        <v>0</v>
      </c>
      <c r="CV171" s="313">
        <v>0</v>
      </c>
      <c r="CW171" s="313">
        <v>0</v>
      </c>
      <c r="CX171" s="313">
        <v>0</v>
      </c>
      <c r="CY171" s="261">
        <f>CZ171+DA171+DB171</f>
        <v>0</v>
      </c>
      <c r="CZ171" s="313">
        <v>0</v>
      </c>
      <c r="DA171" s="313">
        <v>0</v>
      </c>
      <c r="DB171" s="313">
        <v>0</v>
      </c>
      <c r="DC171" s="261">
        <f>$AW171-$AX171-BB171</f>
        <v>31829.383199999997</v>
      </c>
      <c r="DD171" s="261">
        <f t="shared" si="230"/>
        <v>0</v>
      </c>
      <c r="DE171" s="261">
        <f t="shared" si="230"/>
        <v>0</v>
      </c>
      <c r="DF171" s="261">
        <f t="shared" si="230"/>
        <v>0</v>
      </c>
      <c r="DG171" s="261">
        <f t="shared" si="230"/>
        <v>0</v>
      </c>
      <c r="DH171" s="261">
        <f>DI171+DJ171+DK171</f>
        <v>0</v>
      </c>
      <c r="DI171" s="313">
        <v>0</v>
      </c>
      <c r="DJ171" s="313">
        <v>0</v>
      </c>
      <c r="DK171" s="313">
        <v>0</v>
      </c>
      <c r="DL171" s="261">
        <f>DM171+DN171+DO171</f>
        <v>0</v>
      </c>
      <c r="DM171" s="313">
        <v>0</v>
      </c>
      <c r="DN171" s="313">
        <v>0</v>
      </c>
      <c r="DO171" s="313">
        <v>0</v>
      </c>
      <c r="DP171" s="261">
        <f>DQ171+DR171+DS171</f>
        <v>0</v>
      </c>
      <c r="DQ171" s="313">
        <v>0</v>
      </c>
      <c r="DR171" s="313">
        <v>0</v>
      </c>
      <c r="DS171" s="313">
        <v>0</v>
      </c>
      <c r="DT171" s="261">
        <f>$AW171-$AX171-BC171</f>
        <v>31829.383199999997</v>
      </c>
      <c r="DU171" s="261">
        <f>BC171-AY171</f>
        <v>0</v>
      </c>
      <c r="DV171" s="313"/>
      <c r="DW171" s="313"/>
      <c r="DX171" s="314"/>
      <c r="DY171" s="313"/>
      <c r="DZ171" s="314"/>
      <c r="EA171" s="343" t="s">
        <v>151</v>
      </c>
      <c r="EB171" s="164">
        <v>0</v>
      </c>
      <c r="EC171" s="162" t="str">
        <f>AN171 &amp; EB171</f>
        <v>Прочие собственные средства0</v>
      </c>
      <c r="ED171" s="162" t="str">
        <f>AN171&amp;AO171</f>
        <v>Прочие собственные средстванет</v>
      </c>
      <c r="EE171" s="163"/>
      <c r="EF171" s="163"/>
      <c r="EG171" s="179"/>
      <c r="EH171" s="179"/>
      <c r="EI171" s="179"/>
      <c r="EJ171" s="179"/>
      <c r="EV171" s="163"/>
    </row>
    <row r="172" spans="3:152" ht="11.25" customHeight="1">
      <c r="C172" s="217"/>
      <c r="D172" s="384" t="s">
        <v>826</v>
      </c>
      <c r="E172" s="398" t="s">
        <v>823</v>
      </c>
      <c r="F172" s="398" t="s">
        <v>827</v>
      </c>
      <c r="G172" s="398" t="s">
        <v>161</v>
      </c>
      <c r="H172" s="398" t="s">
        <v>828</v>
      </c>
      <c r="I172" s="398" t="s">
        <v>783</v>
      </c>
      <c r="J172" s="398" t="s">
        <v>783</v>
      </c>
      <c r="K172" s="384" t="s">
        <v>784</v>
      </c>
      <c r="L172" s="336"/>
      <c r="M172" s="336"/>
      <c r="N172" s="384" t="s">
        <v>240</v>
      </c>
      <c r="O172" s="384" t="s">
        <v>3</v>
      </c>
      <c r="P172" s="386" t="s">
        <v>189</v>
      </c>
      <c r="Q172" s="386" t="s">
        <v>3</v>
      </c>
      <c r="R172" s="388">
        <v>0</v>
      </c>
      <c r="S172" s="390">
        <v>0</v>
      </c>
      <c r="T172" s="400" t="s">
        <v>151</v>
      </c>
      <c r="U172" s="305"/>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6"/>
      <c r="BC172" s="306"/>
      <c r="BD172" s="306"/>
      <c r="BE172" s="306"/>
      <c r="BF172" s="306"/>
      <c r="BG172" s="306"/>
      <c r="BH172" s="306"/>
      <c r="BI172" s="306"/>
      <c r="BJ172" s="306"/>
      <c r="BK172" s="306"/>
      <c r="BL172" s="306"/>
      <c r="BM172" s="306"/>
      <c r="BN172" s="306"/>
      <c r="BO172" s="306"/>
      <c r="BP172" s="306"/>
      <c r="BQ172" s="306"/>
      <c r="BR172" s="306"/>
      <c r="BS172" s="306"/>
      <c r="BT172" s="306"/>
      <c r="BU172" s="306"/>
      <c r="BV172" s="306"/>
      <c r="BW172" s="306"/>
      <c r="BX172" s="306"/>
      <c r="BY172" s="306"/>
      <c r="BZ172" s="306"/>
      <c r="CA172" s="306"/>
      <c r="CB172" s="306"/>
      <c r="CC172" s="306"/>
      <c r="CD172" s="306"/>
      <c r="CE172" s="306"/>
      <c r="CF172" s="306"/>
      <c r="CG172" s="306"/>
      <c r="CH172" s="306"/>
      <c r="CI172" s="306"/>
      <c r="CJ172" s="306"/>
      <c r="CK172" s="306"/>
      <c r="CL172" s="306"/>
      <c r="CM172" s="306"/>
      <c r="CN172" s="306"/>
      <c r="CO172" s="306"/>
      <c r="CP172" s="306"/>
      <c r="CQ172" s="306"/>
      <c r="CR172" s="306"/>
      <c r="CS172" s="306"/>
      <c r="CT172" s="306"/>
      <c r="CU172" s="306"/>
      <c r="CV172" s="306"/>
      <c r="CW172" s="306"/>
      <c r="CX172" s="306"/>
      <c r="CY172" s="306"/>
      <c r="CZ172" s="306"/>
      <c r="DA172" s="306"/>
      <c r="DB172" s="306"/>
      <c r="DC172" s="306"/>
      <c r="DD172" s="306"/>
      <c r="DE172" s="306"/>
      <c r="DF172" s="306"/>
      <c r="DG172" s="306"/>
      <c r="DH172" s="306"/>
      <c r="DI172" s="306"/>
      <c r="DJ172" s="306"/>
      <c r="DK172" s="306"/>
      <c r="DL172" s="306"/>
      <c r="DM172" s="306"/>
      <c r="DN172" s="306"/>
      <c r="DO172" s="306"/>
      <c r="DP172" s="306"/>
      <c r="DQ172" s="306"/>
      <c r="DR172" s="306"/>
      <c r="DS172" s="306"/>
      <c r="DT172" s="306"/>
      <c r="DU172" s="306"/>
      <c r="DV172" s="306"/>
      <c r="DW172" s="306"/>
      <c r="DX172" s="306"/>
      <c r="DY172" s="306"/>
      <c r="DZ172" s="306"/>
      <c r="EA172" s="306"/>
      <c r="EB172" s="164"/>
      <c r="EC172" s="163"/>
      <c r="ED172" s="163"/>
      <c r="EE172" s="163"/>
      <c r="EF172" s="163"/>
      <c r="EG172" s="163"/>
      <c r="EH172" s="163"/>
      <c r="EI172" s="163"/>
    </row>
    <row r="173" spans="3:152" ht="11.25" customHeight="1">
      <c r="C173" s="217"/>
      <c r="D173" s="385"/>
      <c r="E173" s="399"/>
      <c r="F173" s="399"/>
      <c r="G173" s="399"/>
      <c r="H173" s="399"/>
      <c r="I173" s="399"/>
      <c r="J173" s="399"/>
      <c r="K173" s="385"/>
      <c r="L173" s="337"/>
      <c r="M173" s="337"/>
      <c r="N173" s="385"/>
      <c r="O173" s="385"/>
      <c r="P173" s="387"/>
      <c r="Q173" s="387"/>
      <c r="R173" s="389"/>
      <c r="S173" s="391"/>
      <c r="T173" s="401"/>
      <c r="U173" s="394"/>
      <c r="V173" s="396">
        <v>1</v>
      </c>
      <c r="W173" s="382" t="s">
        <v>821</v>
      </c>
      <c r="X173" s="382"/>
      <c r="Y173" s="382"/>
      <c r="Z173" s="382"/>
      <c r="AA173" s="382"/>
      <c r="AB173" s="382"/>
      <c r="AC173" s="382"/>
      <c r="AD173" s="382"/>
      <c r="AE173" s="382"/>
      <c r="AF173" s="382"/>
      <c r="AG173" s="382"/>
      <c r="AH173" s="382"/>
      <c r="AI173" s="382"/>
      <c r="AJ173" s="382"/>
      <c r="AK173" s="382"/>
      <c r="AL173" s="307"/>
      <c r="AM173" s="308"/>
      <c r="AN173" s="309"/>
      <c r="AO173" s="309"/>
      <c r="AP173" s="309"/>
      <c r="AQ173" s="309"/>
      <c r="AR173" s="309"/>
      <c r="AS173" s="309"/>
      <c r="AT173" s="309"/>
      <c r="AU173" s="309"/>
      <c r="AV173" s="309"/>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c r="DL173" s="95"/>
      <c r="DM173" s="95"/>
      <c r="DN173" s="95"/>
      <c r="DO173" s="95"/>
      <c r="DP173" s="95"/>
      <c r="DQ173" s="95"/>
      <c r="DR173" s="95"/>
      <c r="DS173" s="95"/>
      <c r="DT173" s="95"/>
      <c r="DU173" s="95"/>
      <c r="DV173" s="95"/>
      <c r="DW173" s="95"/>
      <c r="DX173" s="95"/>
      <c r="DY173" s="95"/>
      <c r="DZ173" s="95"/>
      <c r="EA173" s="95"/>
      <c r="EB173" s="164"/>
      <c r="EC173" s="179"/>
      <c r="ED173" s="179"/>
      <c r="EE173" s="179"/>
      <c r="EF173" s="163"/>
      <c r="EG173" s="179"/>
      <c r="EH173" s="179"/>
      <c r="EI173" s="179"/>
      <c r="EJ173" s="179"/>
      <c r="EK173" s="179"/>
    </row>
    <row r="174" spans="3:152" ht="15" customHeight="1">
      <c r="C174" s="217"/>
      <c r="D174" s="385"/>
      <c r="E174" s="399"/>
      <c r="F174" s="399"/>
      <c r="G174" s="399"/>
      <c r="H174" s="399"/>
      <c r="I174" s="399"/>
      <c r="J174" s="399"/>
      <c r="K174" s="385"/>
      <c r="L174" s="337"/>
      <c r="M174" s="337"/>
      <c r="N174" s="385"/>
      <c r="O174" s="385"/>
      <c r="P174" s="387"/>
      <c r="Q174" s="387"/>
      <c r="R174" s="389"/>
      <c r="S174" s="391"/>
      <c r="T174" s="401"/>
      <c r="U174" s="395"/>
      <c r="V174" s="397"/>
      <c r="W174" s="383"/>
      <c r="X174" s="383"/>
      <c r="Y174" s="383"/>
      <c r="Z174" s="383"/>
      <c r="AA174" s="383"/>
      <c r="AB174" s="383"/>
      <c r="AC174" s="383"/>
      <c r="AD174" s="383"/>
      <c r="AE174" s="383"/>
      <c r="AF174" s="383"/>
      <c r="AG174" s="383"/>
      <c r="AH174" s="383"/>
      <c r="AI174" s="383"/>
      <c r="AJ174" s="383"/>
      <c r="AK174" s="383"/>
      <c r="AL174" s="333"/>
      <c r="AM174" s="200" t="s">
        <v>240</v>
      </c>
      <c r="AN174" s="311" t="s">
        <v>1146</v>
      </c>
      <c r="AO174" s="312" t="s">
        <v>18</v>
      </c>
      <c r="AP174" s="312"/>
      <c r="AQ174" s="312"/>
      <c r="AR174" s="312"/>
      <c r="AS174" s="312"/>
      <c r="AT174" s="312"/>
      <c r="AU174" s="312"/>
      <c r="AV174" s="312"/>
      <c r="AW174" s="261">
        <v>80937.718800000002</v>
      </c>
      <c r="AX174" s="261">
        <v>0</v>
      </c>
      <c r="AY174" s="261">
        <v>0</v>
      </c>
      <c r="AZ174" s="261">
        <f>BE174</f>
        <v>0</v>
      </c>
      <c r="BA174" s="261">
        <f>BV174</f>
        <v>0</v>
      </c>
      <c r="BB174" s="261">
        <f>CM174</f>
        <v>0</v>
      </c>
      <c r="BC174" s="261">
        <f>DD174</f>
        <v>0</v>
      </c>
      <c r="BD174" s="261">
        <f>AW174-AX174-BC174</f>
        <v>80937.718800000002</v>
      </c>
      <c r="BE174" s="261">
        <f t="shared" ref="BE174:BH175" si="231">BQ174</f>
        <v>0</v>
      </c>
      <c r="BF174" s="261">
        <f t="shared" si="231"/>
        <v>0</v>
      </c>
      <c r="BG174" s="261">
        <f t="shared" si="231"/>
        <v>0</v>
      </c>
      <c r="BH174" s="261">
        <f t="shared" si="231"/>
        <v>0</v>
      </c>
      <c r="BI174" s="261">
        <f>BJ174+BK174+BL174</f>
        <v>0</v>
      </c>
      <c r="BJ174" s="313">
        <v>0</v>
      </c>
      <c r="BK174" s="313">
        <v>0</v>
      </c>
      <c r="BL174" s="313">
        <v>0</v>
      </c>
      <c r="BM174" s="261">
        <f>BN174+BO174+BP174</f>
        <v>0</v>
      </c>
      <c r="BN174" s="313">
        <v>0</v>
      </c>
      <c r="BO174" s="313">
        <v>0</v>
      </c>
      <c r="BP174" s="313">
        <v>0</v>
      </c>
      <c r="BQ174" s="261">
        <f>BR174+BS174+BT174</f>
        <v>0</v>
      </c>
      <c r="BR174" s="313">
        <v>0</v>
      </c>
      <c r="BS174" s="313">
        <v>0</v>
      </c>
      <c r="BT174" s="313">
        <v>0</v>
      </c>
      <c r="BU174" s="261">
        <f>$AW174-$AX174-AZ174</f>
        <v>80937.718800000002</v>
      </c>
      <c r="BV174" s="261">
        <f t="shared" ref="BV174:BY175" si="232">CH174</f>
        <v>0</v>
      </c>
      <c r="BW174" s="261">
        <f t="shared" si="232"/>
        <v>0</v>
      </c>
      <c r="BX174" s="261">
        <f t="shared" si="232"/>
        <v>0</v>
      </c>
      <c r="BY174" s="261">
        <f t="shared" si="232"/>
        <v>0</v>
      </c>
      <c r="BZ174" s="261">
        <f>CA174+CB174+CC174</f>
        <v>0</v>
      </c>
      <c r="CA174" s="313">
        <v>0</v>
      </c>
      <c r="CB174" s="313">
        <v>0</v>
      </c>
      <c r="CC174" s="313">
        <v>0</v>
      </c>
      <c r="CD174" s="261">
        <f>CE174+CF174+CG174</f>
        <v>0</v>
      </c>
      <c r="CE174" s="313">
        <v>0</v>
      </c>
      <c r="CF174" s="313">
        <v>0</v>
      </c>
      <c r="CG174" s="313">
        <v>0</v>
      </c>
      <c r="CH174" s="261">
        <f>CI174+CJ174+CK174</f>
        <v>0</v>
      </c>
      <c r="CI174" s="313">
        <v>0</v>
      </c>
      <c r="CJ174" s="313">
        <v>0</v>
      </c>
      <c r="CK174" s="313">
        <v>0</v>
      </c>
      <c r="CL174" s="261">
        <f>$AW174-$AX174-BA174</f>
        <v>80937.718800000002</v>
      </c>
      <c r="CM174" s="261">
        <f t="shared" ref="CM174:CP175" si="233">CY174</f>
        <v>0</v>
      </c>
      <c r="CN174" s="261">
        <f t="shared" si="233"/>
        <v>0</v>
      </c>
      <c r="CO174" s="261">
        <f t="shared" si="233"/>
        <v>0</v>
      </c>
      <c r="CP174" s="261">
        <f t="shared" si="233"/>
        <v>0</v>
      </c>
      <c r="CQ174" s="261">
        <f>CR174+CS174+CT174</f>
        <v>0</v>
      </c>
      <c r="CR174" s="313">
        <v>0</v>
      </c>
      <c r="CS174" s="313">
        <v>0</v>
      </c>
      <c r="CT174" s="313">
        <v>0</v>
      </c>
      <c r="CU174" s="261">
        <f>CV174+CW174+CX174</f>
        <v>0</v>
      </c>
      <c r="CV174" s="313">
        <v>0</v>
      </c>
      <c r="CW174" s="313">
        <v>0</v>
      </c>
      <c r="CX174" s="313">
        <v>0</v>
      </c>
      <c r="CY174" s="261">
        <f>CZ174+DA174+DB174</f>
        <v>0</v>
      </c>
      <c r="CZ174" s="313">
        <v>0</v>
      </c>
      <c r="DA174" s="313">
        <v>0</v>
      </c>
      <c r="DB174" s="313">
        <v>0</v>
      </c>
      <c r="DC174" s="261">
        <f>$AW174-$AX174-BB174</f>
        <v>80937.718800000002</v>
      </c>
      <c r="DD174" s="261">
        <f t="shared" ref="DD174:DG175" si="234">DP174</f>
        <v>0</v>
      </c>
      <c r="DE174" s="261">
        <f t="shared" si="234"/>
        <v>0</v>
      </c>
      <c r="DF174" s="261">
        <f t="shared" si="234"/>
        <v>0</v>
      </c>
      <c r="DG174" s="261">
        <f t="shared" si="234"/>
        <v>0</v>
      </c>
      <c r="DH174" s="261">
        <f>DI174+DJ174+DK174</f>
        <v>0</v>
      </c>
      <c r="DI174" s="313">
        <v>0</v>
      </c>
      <c r="DJ174" s="313">
        <v>0</v>
      </c>
      <c r="DK174" s="313">
        <v>0</v>
      </c>
      <c r="DL174" s="261">
        <f>DM174+DN174+DO174</f>
        <v>0</v>
      </c>
      <c r="DM174" s="313">
        <v>0</v>
      </c>
      <c r="DN174" s="313">
        <v>0</v>
      </c>
      <c r="DO174" s="313">
        <v>0</v>
      </c>
      <c r="DP174" s="261">
        <f>DQ174+DR174+DS174</f>
        <v>0</v>
      </c>
      <c r="DQ174" s="313">
        <v>0</v>
      </c>
      <c r="DR174" s="313">
        <v>0</v>
      </c>
      <c r="DS174" s="313">
        <v>0</v>
      </c>
      <c r="DT174" s="261">
        <f>$AW174-$AX174-BC174</f>
        <v>80937.718800000002</v>
      </c>
      <c r="DU174" s="261">
        <f>BC174-AY174</f>
        <v>0</v>
      </c>
      <c r="DV174" s="313"/>
      <c r="DW174" s="313"/>
      <c r="DX174" s="314"/>
      <c r="DY174" s="313"/>
      <c r="DZ174" s="314"/>
      <c r="EA174" s="343" t="s">
        <v>151</v>
      </c>
      <c r="EB174" s="164">
        <v>0</v>
      </c>
      <c r="EC174" s="162" t="str">
        <f>AN174 &amp; EB174</f>
        <v>за счет платы за технологическое присоединение0</v>
      </c>
      <c r="ED174" s="162" t="str">
        <f>AN174&amp;AO174</f>
        <v>за счет платы за технологическое присоединениенет</v>
      </c>
      <c r="EE174" s="163"/>
      <c r="EF174" s="163"/>
      <c r="EG174" s="179"/>
      <c r="EH174" s="179"/>
      <c r="EI174" s="179"/>
      <c r="EJ174" s="179"/>
      <c r="EV174" s="163"/>
    </row>
    <row r="175" spans="3:152" ht="15" customHeight="1" thickBot="1">
      <c r="C175" s="217"/>
      <c r="D175" s="385"/>
      <c r="E175" s="399"/>
      <c r="F175" s="399"/>
      <c r="G175" s="399"/>
      <c r="H175" s="399"/>
      <c r="I175" s="399"/>
      <c r="J175" s="399"/>
      <c r="K175" s="385"/>
      <c r="L175" s="337"/>
      <c r="M175" s="337"/>
      <c r="N175" s="385"/>
      <c r="O175" s="385"/>
      <c r="P175" s="387"/>
      <c r="Q175" s="387"/>
      <c r="R175" s="389"/>
      <c r="S175" s="391"/>
      <c r="T175" s="401"/>
      <c r="U175" s="395"/>
      <c r="V175" s="397"/>
      <c r="W175" s="383"/>
      <c r="X175" s="383"/>
      <c r="Y175" s="383"/>
      <c r="Z175" s="383"/>
      <c r="AA175" s="383"/>
      <c r="AB175" s="383"/>
      <c r="AC175" s="383"/>
      <c r="AD175" s="383"/>
      <c r="AE175" s="383"/>
      <c r="AF175" s="383"/>
      <c r="AG175" s="383"/>
      <c r="AH175" s="383"/>
      <c r="AI175" s="383"/>
      <c r="AJ175" s="383"/>
      <c r="AK175" s="383"/>
      <c r="AL175" s="333"/>
      <c r="AM175" s="200" t="s">
        <v>115</v>
      </c>
      <c r="AN175" s="311" t="s">
        <v>199</v>
      </c>
      <c r="AO175" s="312" t="s">
        <v>18</v>
      </c>
      <c r="AP175" s="312"/>
      <c r="AQ175" s="312"/>
      <c r="AR175" s="312"/>
      <c r="AS175" s="312"/>
      <c r="AT175" s="312"/>
      <c r="AU175" s="312"/>
      <c r="AV175" s="312"/>
      <c r="AW175" s="261">
        <v>16187.543799999999</v>
      </c>
      <c r="AX175" s="261">
        <v>0</v>
      </c>
      <c r="AY175" s="261">
        <v>0</v>
      </c>
      <c r="AZ175" s="261">
        <f>BE175</f>
        <v>0</v>
      </c>
      <c r="BA175" s="261">
        <f>BV175</f>
        <v>0</v>
      </c>
      <c r="BB175" s="261">
        <f>CM175</f>
        <v>0</v>
      </c>
      <c r="BC175" s="261">
        <f>DD175</f>
        <v>0</v>
      </c>
      <c r="BD175" s="261">
        <f>AW175-AX175-BC175</f>
        <v>16187.543799999999</v>
      </c>
      <c r="BE175" s="261">
        <f t="shared" si="231"/>
        <v>0</v>
      </c>
      <c r="BF175" s="261">
        <f t="shared" si="231"/>
        <v>0</v>
      </c>
      <c r="BG175" s="261">
        <f t="shared" si="231"/>
        <v>0</v>
      </c>
      <c r="BH175" s="261">
        <f t="shared" si="231"/>
        <v>0</v>
      </c>
      <c r="BI175" s="261">
        <f>BJ175+BK175+BL175</f>
        <v>0</v>
      </c>
      <c r="BJ175" s="313">
        <v>0</v>
      </c>
      <c r="BK175" s="313">
        <v>0</v>
      </c>
      <c r="BL175" s="313">
        <v>0</v>
      </c>
      <c r="BM175" s="261">
        <f>BN175+BO175+BP175</f>
        <v>0</v>
      </c>
      <c r="BN175" s="313">
        <v>0</v>
      </c>
      <c r="BO175" s="313">
        <v>0</v>
      </c>
      <c r="BP175" s="313">
        <v>0</v>
      </c>
      <c r="BQ175" s="261">
        <f>BR175+BS175+BT175</f>
        <v>0</v>
      </c>
      <c r="BR175" s="313">
        <v>0</v>
      </c>
      <c r="BS175" s="313">
        <v>0</v>
      </c>
      <c r="BT175" s="313">
        <v>0</v>
      </c>
      <c r="BU175" s="261">
        <f>$AW175-$AX175-AZ175</f>
        <v>16187.543799999999</v>
      </c>
      <c r="BV175" s="261">
        <f t="shared" si="232"/>
        <v>0</v>
      </c>
      <c r="BW175" s="261">
        <f t="shared" si="232"/>
        <v>0</v>
      </c>
      <c r="BX175" s="261">
        <f t="shared" si="232"/>
        <v>0</v>
      </c>
      <c r="BY175" s="261">
        <f t="shared" si="232"/>
        <v>0</v>
      </c>
      <c r="BZ175" s="261">
        <f>CA175+CB175+CC175</f>
        <v>0</v>
      </c>
      <c r="CA175" s="313">
        <v>0</v>
      </c>
      <c r="CB175" s="313">
        <v>0</v>
      </c>
      <c r="CC175" s="313">
        <v>0</v>
      </c>
      <c r="CD175" s="261">
        <f>CE175+CF175+CG175</f>
        <v>0</v>
      </c>
      <c r="CE175" s="313">
        <v>0</v>
      </c>
      <c r="CF175" s="313">
        <v>0</v>
      </c>
      <c r="CG175" s="313">
        <v>0</v>
      </c>
      <c r="CH175" s="261">
        <f>CI175+CJ175+CK175</f>
        <v>0</v>
      </c>
      <c r="CI175" s="313">
        <v>0</v>
      </c>
      <c r="CJ175" s="313">
        <v>0</v>
      </c>
      <c r="CK175" s="313">
        <v>0</v>
      </c>
      <c r="CL175" s="261">
        <f>$AW175-$AX175-BA175</f>
        <v>16187.543799999999</v>
      </c>
      <c r="CM175" s="261">
        <f t="shared" si="233"/>
        <v>0</v>
      </c>
      <c r="CN175" s="261">
        <f t="shared" si="233"/>
        <v>0</v>
      </c>
      <c r="CO175" s="261">
        <f t="shared" si="233"/>
        <v>0</v>
      </c>
      <c r="CP175" s="261">
        <f t="shared" si="233"/>
        <v>0</v>
      </c>
      <c r="CQ175" s="261">
        <f>CR175+CS175+CT175</f>
        <v>0</v>
      </c>
      <c r="CR175" s="313">
        <v>0</v>
      </c>
      <c r="CS175" s="313">
        <v>0</v>
      </c>
      <c r="CT175" s="313">
        <v>0</v>
      </c>
      <c r="CU175" s="261">
        <f>CV175+CW175+CX175</f>
        <v>0</v>
      </c>
      <c r="CV175" s="313">
        <v>0</v>
      </c>
      <c r="CW175" s="313">
        <v>0</v>
      </c>
      <c r="CX175" s="313">
        <v>0</v>
      </c>
      <c r="CY175" s="261">
        <f>CZ175+DA175+DB175</f>
        <v>0</v>
      </c>
      <c r="CZ175" s="313">
        <v>0</v>
      </c>
      <c r="DA175" s="313">
        <v>0</v>
      </c>
      <c r="DB175" s="313">
        <v>0</v>
      </c>
      <c r="DC175" s="261">
        <f>$AW175-$AX175-BB175</f>
        <v>16187.543799999999</v>
      </c>
      <c r="DD175" s="261">
        <f t="shared" si="234"/>
        <v>0</v>
      </c>
      <c r="DE175" s="261">
        <f t="shared" si="234"/>
        <v>0</v>
      </c>
      <c r="DF175" s="261">
        <f t="shared" si="234"/>
        <v>0</v>
      </c>
      <c r="DG175" s="261">
        <f t="shared" si="234"/>
        <v>0</v>
      </c>
      <c r="DH175" s="261">
        <f>DI175+DJ175+DK175</f>
        <v>0</v>
      </c>
      <c r="DI175" s="313">
        <v>0</v>
      </c>
      <c r="DJ175" s="313">
        <v>0</v>
      </c>
      <c r="DK175" s="313">
        <v>0</v>
      </c>
      <c r="DL175" s="261">
        <f>DM175+DN175+DO175</f>
        <v>0</v>
      </c>
      <c r="DM175" s="313">
        <v>0</v>
      </c>
      <c r="DN175" s="313">
        <v>0</v>
      </c>
      <c r="DO175" s="313">
        <v>0</v>
      </c>
      <c r="DP175" s="261">
        <f>DQ175+DR175+DS175</f>
        <v>0</v>
      </c>
      <c r="DQ175" s="313">
        <v>0</v>
      </c>
      <c r="DR175" s="313">
        <v>0</v>
      </c>
      <c r="DS175" s="313">
        <v>0</v>
      </c>
      <c r="DT175" s="261">
        <f>$AW175-$AX175-BC175</f>
        <v>16187.543799999999</v>
      </c>
      <c r="DU175" s="261">
        <f>BC175-AY175</f>
        <v>0</v>
      </c>
      <c r="DV175" s="313"/>
      <c r="DW175" s="313"/>
      <c r="DX175" s="314"/>
      <c r="DY175" s="313"/>
      <c r="DZ175" s="314"/>
      <c r="EA175" s="343" t="s">
        <v>151</v>
      </c>
      <c r="EB175" s="164">
        <v>0</v>
      </c>
      <c r="EC175" s="162" t="str">
        <f>AN175 &amp; EB175</f>
        <v>Прочие собственные средства0</v>
      </c>
      <c r="ED175" s="162" t="str">
        <f>AN175&amp;AO175</f>
        <v>Прочие собственные средстванет</v>
      </c>
      <c r="EE175" s="163"/>
      <c r="EF175" s="163"/>
      <c r="EG175" s="179"/>
      <c r="EH175" s="179"/>
      <c r="EI175" s="179"/>
      <c r="EJ175" s="179"/>
      <c r="EV175" s="163"/>
    </row>
    <row r="176" spans="3:152" ht="11.25" customHeight="1">
      <c r="C176" s="217"/>
      <c r="D176" s="384" t="s">
        <v>829</v>
      </c>
      <c r="E176" s="398" t="s">
        <v>823</v>
      </c>
      <c r="F176" s="398" t="s">
        <v>827</v>
      </c>
      <c r="G176" s="398" t="s">
        <v>161</v>
      </c>
      <c r="H176" s="398" t="s">
        <v>830</v>
      </c>
      <c r="I176" s="398" t="s">
        <v>783</v>
      </c>
      <c r="J176" s="398" t="s">
        <v>783</v>
      </c>
      <c r="K176" s="384" t="s">
        <v>784</v>
      </c>
      <c r="L176" s="336"/>
      <c r="M176" s="336"/>
      <c r="N176" s="384" t="s">
        <v>115</v>
      </c>
      <c r="O176" s="384" t="s">
        <v>4</v>
      </c>
      <c r="P176" s="386" t="s">
        <v>189</v>
      </c>
      <c r="Q176" s="386" t="s">
        <v>4</v>
      </c>
      <c r="R176" s="388">
        <v>0</v>
      </c>
      <c r="S176" s="390">
        <v>0</v>
      </c>
      <c r="T176" s="400" t="s">
        <v>151</v>
      </c>
      <c r="U176" s="305"/>
      <c r="V176" s="306"/>
      <c r="W176" s="306"/>
      <c r="X176" s="306"/>
      <c r="Y176" s="306"/>
      <c r="Z176" s="306"/>
      <c r="AA176" s="306"/>
      <c r="AB176" s="306"/>
      <c r="AC176" s="306"/>
      <c r="AD176" s="306"/>
      <c r="AE176" s="306"/>
      <c r="AF176" s="306"/>
      <c r="AG176" s="306"/>
      <c r="AH176" s="306"/>
      <c r="AI176" s="306"/>
      <c r="AJ176" s="306"/>
      <c r="AK176" s="306"/>
      <c r="AL176" s="306"/>
      <c r="AM176" s="306"/>
      <c r="AN176" s="306"/>
      <c r="AO176" s="306"/>
      <c r="AP176" s="306"/>
      <c r="AQ176" s="306"/>
      <c r="AR176" s="306"/>
      <c r="AS176" s="306"/>
      <c r="AT176" s="306"/>
      <c r="AU176" s="306"/>
      <c r="AV176" s="306"/>
      <c r="AW176" s="306"/>
      <c r="AX176" s="306"/>
      <c r="AY176" s="306"/>
      <c r="AZ176" s="306"/>
      <c r="BA176" s="306"/>
      <c r="BB176" s="306"/>
      <c r="BC176" s="306"/>
      <c r="BD176" s="306"/>
      <c r="BE176" s="306"/>
      <c r="BF176" s="306"/>
      <c r="BG176" s="306"/>
      <c r="BH176" s="306"/>
      <c r="BI176" s="306"/>
      <c r="BJ176" s="306"/>
      <c r="BK176" s="306"/>
      <c r="BL176" s="306"/>
      <c r="BM176" s="306"/>
      <c r="BN176" s="306"/>
      <c r="BO176" s="306"/>
      <c r="BP176" s="306"/>
      <c r="BQ176" s="306"/>
      <c r="BR176" s="306"/>
      <c r="BS176" s="306"/>
      <c r="BT176" s="306"/>
      <c r="BU176" s="306"/>
      <c r="BV176" s="306"/>
      <c r="BW176" s="306"/>
      <c r="BX176" s="306"/>
      <c r="BY176" s="306"/>
      <c r="BZ176" s="306"/>
      <c r="CA176" s="306"/>
      <c r="CB176" s="306"/>
      <c r="CC176" s="306"/>
      <c r="CD176" s="306"/>
      <c r="CE176" s="306"/>
      <c r="CF176" s="306"/>
      <c r="CG176" s="306"/>
      <c r="CH176" s="306"/>
      <c r="CI176" s="306"/>
      <c r="CJ176" s="306"/>
      <c r="CK176" s="306"/>
      <c r="CL176" s="306"/>
      <c r="CM176" s="306"/>
      <c r="CN176" s="306"/>
      <c r="CO176" s="306"/>
      <c r="CP176" s="306"/>
      <c r="CQ176" s="306"/>
      <c r="CR176" s="306"/>
      <c r="CS176" s="306"/>
      <c r="CT176" s="306"/>
      <c r="CU176" s="306"/>
      <c r="CV176" s="306"/>
      <c r="CW176" s="306"/>
      <c r="CX176" s="306"/>
      <c r="CY176" s="306"/>
      <c r="CZ176" s="306"/>
      <c r="DA176" s="306"/>
      <c r="DB176" s="306"/>
      <c r="DC176" s="306"/>
      <c r="DD176" s="306"/>
      <c r="DE176" s="306"/>
      <c r="DF176" s="306"/>
      <c r="DG176" s="306"/>
      <c r="DH176" s="306"/>
      <c r="DI176" s="306"/>
      <c r="DJ176" s="306"/>
      <c r="DK176" s="306"/>
      <c r="DL176" s="306"/>
      <c r="DM176" s="306"/>
      <c r="DN176" s="306"/>
      <c r="DO176" s="306"/>
      <c r="DP176" s="306"/>
      <c r="DQ176" s="306"/>
      <c r="DR176" s="306"/>
      <c r="DS176" s="306"/>
      <c r="DT176" s="306"/>
      <c r="DU176" s="306"/>
      <c r="DV176" s="306"/>
      <c r="DW176" s="306"/>
      <c r="DX176" s="306"/>
      <c r="DY176" s="306"/>
      <c r="DZ176" s="306"/>
      <c r="EA176" s="306"/>
      <c r="EB176" s="164"/>
      <c r="EC176" s="163"/>
      <c r="ED176" s="163"/>
      <c r="EE176" s="163"/>
      <c r="EF176" s="163"/>
      <c r="EG176" s="163"/>
      <c r="EH176" s="163"/>
      <c r="EI176" s="163"/>
    </row>
    <row r="177" spans="3:152" ht="11.25" customHeight="1">
      <c r="C177" s="217"/>
      <c r="D177" s="385"/>
      <c r="E177" s="399"/>
      <c r="F177" s="399"/>
      <c r="G177" s="399"/>
      <c r="H177" s="399"/>
      <c r="I177" s="399"/>
      <c r="J177" s="399"/>
      <c r="K177" s="385"/>
      <c r="L177" s="337"/>
      <c r="M177" s="337"/>
      <c r="N177" s="385"/>
      <c r="O177" s="385"/>
      <c r="P177" s="387"/>
      <c r="Q177" s="387"/>
      <c r="R177" s="389"/>
      <c r="S177" s="391"/>
      <c r="T177" s="401"/>
      <c r="U177" s="394"/>
      <c r="V177" s="396">
        <v>1</v>
      </c>
      <c r="W177" s="382" t="s">
        <v>821</v>
      </c>
      <c r="X177" s="382"/>
      <c r="Y177" s="382"/>
      <c r="Z177" s="382"/>
      <c r="AA177" s="382"/>
      <c r="AB177" s="382"/>
      <c r="AC177" s="382"/>
      <c r="AD177" s="382"/>
      <c r="AE177" s="382"/>
      <c r="AF177" s="382"/>
      <c r="AG177" s="382"/>
      <c r="AH177" s="382"/>
      <c r="AI177" s="382"/>
      <c r="AJ177" s="382"/>
      <c r="AK177" s="382"/>
      <c r="AL177" s="307"/>
      <c r="AM177" s="308"/>
      <c r="AN177" s="309"/>
      <c r="AO177" s="309"/>
      <c r="AP177" s="309"/>
      <c r="AQ177" s="309"/>
      <c r="AR177" s="309"/>
      <c r="AS177" s="309"/>
      <c r="AT177" s="309"/>
      <c r="AU177" s="309"/>
      <c r="AV177" s="309"/>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c r="DC177" s="95"/>
      <c r="DD177" s="95"/>
      <c r="DE177" s="95"/>
      <c r="DF177" s="95"/>
      <c r="DG177" s="95"/>
      <c r="DH177" s="95"/>
      <c r="DI177" s="95"/>
      <c r="DJ177" s="95"/>
      <c r="DK177" s="95"/>
      <c r="DL177" s="95"/>
      <c r="DM177" s="95"/>
      <c r="DN177" s="95"/>
      <c r="DO177" s="95"/>
      <c r="DP177" s="95"/>
      <c r="DQ177" s="95"/>
      <c r="DR177" s="95"/>
      <c r="DS177" s="95"/>
      <c r="DT177" s="95"/>
      <c r="DU177" s="95"/>
      <c r="DV177" s="95"/>
      <c r="DW177" s="95"/>
      <c r="DX177" s="95"/>
      <c r="DY177" s="95"/>
      <c r="DZ177" s="95"/>
      <c r="EA177" s="95"/>
      <c r="EB177" s="164"/>
      <c r="EC177" s="179"/>
      <c r="ED177" s="179"/>
      <c r="EE177" s="179"/>
      <c r="EF177" s="163"/>
      <c r="EG177" s="179"/>
      <c r="EH177" s="179"/>
      <c r="EI177" s="179"/>
      <c r="EJ177" s="179"/>
      <c r="EK177" s="179"/>
    </row>
    <row r="178" spans="3:152" ht="15" customHeight="1">
      <c r="C178" s="217"/>
      <c r="D178" s="385"/>
      <c r="E178" s="399"/>
      <c r="F178" s="399"/>
      <c r="G178" s="399"/>
      <c r="H178" s="399"/>
      <c r="I178" s="399"/>
      <c r="J178" s="399"/>
      <c r="K178" s="385"/>
      <c r="L178" s="337"/>
      <c r="M178" s="337"/>
      <c r="N178" s="385"/>
      <c r="O178" s="385"/>
      <c r="P178" s="387"/>
      <c r="Q178" s="387"/>
      <c r="R178" s="389"/>
      <c r="S178" s="391"/>
      <c r="T178" s="401"/>
      <c r="U178" s="395"/>
      <c r="V178" s="397"/>
      <c r="W178" s="383"/>
      <c r="X178" s="383"/>
      <c r="Y178" s="383"/>
      <c r="Z178" s="383"/>
      <c r="AA178" s="383"/>
      <c r="AB178" s="383"/>
      <c r="AC178" s="383"/>
      <c r="AD178" s="383"/>
      <c r="AE178" s="383"/>
      <c r="AF178" s="383"/>
      <c r="AG178" s="383"/>
      <c r="AH178" s="383"/>
      <c r="AI178" s="383"/>
      <c r="AJ178" s="383"/>
      <c r="AK178" s="383"/>
      <c r="AL178" s="333"/>
      <c r="AM178" s="200" t="s">
        <v>240</v>
      </c>
      <c r="AN178" s="311" t="s">
        <v>1146</v>
      </c>
      <c r="AO178" s="312" t="s">
        <v>18</v>
      </c>
      <c r="AP178" s="312"/>
      <c r="AQ178" s="312"/>
      <c r="AR178" s="312"/>
      <c r="AS178" s="312"/>
      <c r="AT178" s="312"/>
      <c r="AU178" s="312"/>
      <c r="AV178" s="312"/>
      <c r="AW178" s="261">
        <v>2328.3404</v>
      </c>
      <c r="AX178" s="261">
        <v>0</v>
      </c>
      <c r="AY178" s="261">
        <v>0</v>
      </c>
      <c r="AZ178" s="261">
        <f>BE178</f>
        <v>0</v>
      </c>
      <c r="BA178" s="261">
        <f>BV178</f>
        <v>0</v>
      </c>
      <c r="BB178" s="261">
        <f>CM178</f>
        <v>0</v>
      </c>
      <c r="BC178" s="261">
        <f>DD178</f>
        <v>0</v>
      </c>
      <c r="BD178" s="261">
        <f>AW178-AX178-BC178</f>
        <v>2328.3404</v>
      </c>
      <c r="BE178" s="261">
        <f t="shared" ref="BE178:BH179" si="235">BQ178</f>
        <v>0</v>
      </c>
      <c r="BF178" s="261">
        <f t="shared" si="235"/>
        <v>0</v>
      </c>
      <c r="BG178" s="261">
        <f t="shared" si="235"/>
        <v>0</v>
      </c>
      <c r="BH178" s="261">
        <f t="shared" si="235"/>
        <v>0</v>
      </c>
      <c r="BI178" s="261">
        <f>BJ178+BK178+BL178</f>
        <v>0</v>
      </c>
      <c r="BJ178" s="313">
        <v>0</v>
      </c>
      <c r="BK178" s="313">
        <v>0</v>
      </c>
      <c r="BL178" s="313">
        <v>0</v>
      </c>
      <c r="BM178" s="261">
        <f>BN178+BO178+BP178</f>
        <v>0</v>
      </c>
      <c r="BN178" s="313">
        <v>0</v>
      </c>
      <c r="BO178" s="313">
        <v>0</v>
      </c>
      <c r="BP178" s="313">
        <v>0</v>
      </c>
      <c r="BQ178" s="261">
        <f>BR178+BS178+BT178</f>
        <v>0</v>
      </c>
      <c r="BR178" s="313">
        <v>0</v>
      </c>
      <c r="BS178" s="313">
        <v>0</v>
      </c>
      <c r="BT178" s="313">
        <v>0</v>
      </c>
      <c r="BU178" s="261">
        <f>$AW178-$AX178-AZ178</f>
        <v>2328.3404</v>
      </c>
      <c r="BV178" s="261">
        <f t="shared" ref="BV178:BY179" si="236">CH178</f>
        <v>0</v>
      </c>
      <c r="BW178" s="261">
        <f t="shared" si="236"/>
        <v>0</v>
      </c>
      <c r="BX178" s="261">
        <f t="shared" si="236"/>
        <v>0</v>
      </c>
      <c r="BY178" s="261">
        <f t="shared" si="236"/>
        <v>0</v>
      </c>
      <c r="BZ178" s="261">
        <f>CA178+CB178+CC178</f>
        <v>0</v>
      </c>
      <c r="CA178" s="313">
        <v>0</v>
      </c>
      <c r="CB178" s="313">
        <v>0</v>
      </c>
      <c r="CC178" s="313">
        <v>0</v>
      </c>
      <c r="CD178" s="261">
        <f>CE178+CF178+CG178</f>
        <v>0</v>
      </c>
      <c r="CE178" s="313">
        <v>0</v>
      </c>
      <c r="CF178" s="313">
        <v>0</v>
      </c>
      <c r="CG178" s="313">
        <v>0</v>
      </c>
      <c r="CH178" s="261">
        <f>CI178+CJ178+CK178</f>
        <v>0</v>
      </c>
      <c r="CI178" s="313">
        <v>0</v>
      </c>
      <c r="CJ178" s="313">
        <v>0</v>
      </c>
      <c r="CK178" s="313">
        <v>0</v>
      </c>
      <c r="CL178" s="261">
        <f>$AW178-$AX178-BA178</f>
        <v>2328.3404</v>
      </c>
      <c r="CM178" s="261">
        <f t="shared" ref="CM178:CP179" si="237">CY178</f>
        <v>0</v>
      </c>
      <c r="CN178" s="261">
        <f t="shared" si="237"/>
        <v>0</v>
      </c>
      <c r="CO178" s="261">
        <f t="shared" si="237"/>
        <v>0</v>
      </c>
      <c r="CP178" s="261">
        <f t="shared" si="237"/>
        <v>0</v>
      </c>
      <c r="CQ178" s="261">
        <f>CR178+CS178+CT178</f>
        <v>0</v>
      </c>
      <c r="CR178" s="313">
        <v>0</v>
      </c>
      <c r="CS178" s="313">
        <v>0</v>
      </c>
      <c r="CT178" s="313">
        <v>0</v>
      </c>
      <c r="CU178" s="261">
        <f>CV178+CW178+CX178</f>
        <v>0</v>
      </c>
      <c r="CV178" s="313">
        <v>0</v>
      </c>
      <c r="CW178" s="313">
        <v>0</v>
      </c>
      <c r="CX178" s="313">
        <v>0</v>
      </c>
      <c r="CY178" s="261">
        <f>CZ178+DA178+DB178</f>
        <v>0</v>
      </c>
      <c r="CZ178" s="313">
        <v>0</v>
      </c>
      <c r="DA178" s="313">
        <v>0</v>
      </c>
      <c r="DB178" s="313">
        <v>0</v>
      </c>
      <c r="DC178" s="261">
        <f>$AW178-$AX178-BB178</f>
        <v>2328.3404</v>
      </c>
      <c r="DD178" s="261">
        <f t="shared" ref="DD178:DG179" si="238">DP178</f>
        <v>0</v>
      </c>
      <c r="DE178" s="261">
        <f t="shared" si="238"/>
        <v>0</v>
      </c>
      <c r="DF178" s="261">
        <f t="shared" si="238"/>
        <v>0</v>
      </c>
      <c r="DG178" s="261">
        <f t="shared" si="238"/>
        <v>0</v>
      </c>
      <c r="DH178" s="261">
        <f>DI178+DJ178+DK178</f>
        <v>0</v>
      </c>
      <c r="DI178" s="313">
        <v>0</v>
      </c>
      <c r="DJ178" s="313">
        <v>0</v>
      </c>
      <c r="DK178" s="313">
        <v>0</v>
      </c>
      <c r="DL178" s="261">
        <f>DM178+DN178+DO178</f>
        <v>0</v>
      </c>
      <c r="DM178" s="313">
        <v>0</v>
      </c>
      <c r="DN178" s="313">
        <v>0</v>
      </c>
      <c r="DO178" s="313">
        <v>0</v>
      </c>
      <c r="DP178" s="261">
        <f>DQ178+DR178+DS178</f>
        <v>0</v>
      </c>
      <c r="DQ178" s="313">
        <v>0</v>
      </c>
      <c r="DR178" s="313">
        <v>0</v>
      </c>
      <c r="DS178" s="313">
        <v>0</v>
      </c>
      <c r="DT178" s="261">
        <f>$AW178-$AX178-BC178</f>
        <v>2328.3404</v>
      </c>
      <c r="DU178" s="261">
        <f>BC178-AY178</f>
        <v>0</v>
      </c>
      <c r="DV178" s="313"/>
      <c r="DW178" s="313"/>
      <c r="DX178" s="314"/>
      <c r="DY178" s="313"/>
      <c r="DZ178" s="314"/>
      <c r="EA178" s="343" t="s">
        <v>151</v>
      </c>
      <c r="EB178" s="164">
        <v>0</v>
      </c>
      <c r="EC178" s="162" t="str">
        <f>AN178 &amp; EB178</f>
        <v>за счет платы за технологическое присоединение0</v>
      </c>
      <c r="ED178" s="162" t="str">
        <f>AN178&amp;AO178</f>
        <v>за счет платы за технологическое присоединениенет</v>
      </c>
      <c r="EE178" s="163"/>
      <c r="EF178" s="163"/>
      <c r="EG178" s="179"/>
      <c r="EH178" s="179"/>
      <c r="EI178" s="179"/>
      <c r="EJ178" s="179"/>
      <c r="EV178" s="163"/>
    </row>
    <row r="179" spans="3:152" ht="15" customHeight="1" thickBot="1">
      <c r="C179" s="217"/>
      <c r="D179" s="385"/>
      <c r="E179" s="399"/>
      <c r="F179" s="399"/>
      <c r="G179" s="399"/>
      <c r="H179" s="399"/>
      <c r="I179" s="399"/>
      <c r="J179" s="399"/>
      <c r="K179" s="385"/>
      <c r="L179" s="337"/>
      <c r="M179" s="337"/>
      <c r="N179" s="385"/>
      <c r="O179" s="385"/>
      <c r="P179" s="387"/>
      <c r="Q179" s="387"/>
      <c r="R179" s="389"/>
      <c r="S179" s="391"/>
      <c r="T179" s="401"/>
      <c r="U179" s="395"/>
      <c r="V179" s="397"/>
      <c r="W179" s="383"/>
      <c r="X179" s="383"/>
      <c r="Y179" s="383"/>
      <c r="Z179" s="383"/>
      <c r="AA179" s="383"/>
      <c r="AB179" s="383"/>
      <c r="AC179" s="383"/>
      <c r="AD179" s="383"/>
      <c r="AE179" s="383"/>
      <c r="AF179" s="383"/>
      <c r="AG179" s="383"/>
      <c r="AH179" s="383"/>
      <c r="AI179" s="383"/>
      <c r="AJ179" s="383"/>
      <c r="AK179" s="383"/>
      <c r="AL179" s="333"/>
      <c r="AM179" s="200" t="s">
        <v>115</v>
      </c>
      <c r="AN179" s="311" t="s">
        <v>199</v>
      </c>
      <c r="AO179" s="312" t="s">
        <v>18</v>
      </c>
      <c r="AP179" s="312"/>
      <c r="AQ179" s="312"/>
      <c r="AR179" s="312"/>
      <c r="AS179" s="312"/>
      <c r="AT179" s="312"/>
      <c r="AU179" s="312"/>
      <c r="AV179" s="312"/>
      <c r="AW179" s="261">
        <v>465.66809999999998</v>
      </c>
      <c r="AX179" s="261">
        <v>0</v>
      </c>
      <c r="AY179" s="261">
        <v>0</v>
      </c>
      <c r="AZ179" s="261">
        <f>BE179</f>
        <v>0</v>
      </c>
      <c r="BA179" s="261">
        <f>BV179</f>
        <v>0</v>
      </c>
      <c r="BB179" s="261">
        <f>CM179</f>
        <v>0</v>
      </c>
      <c r="BC179" s="261">
        <f>DD179</f>
        <v>0</v>
      </c>
      <c r="BD179" s="261">
        <f>AW179-AX179-BC179</f>
        <v>465.66809999999998</v>
      </c>
      <c r="BE179" s="261">
        <f t="shared" si="235"/>
        <v>0</v>
      </c>
      <c r="BF179" s="261">
        <f t="shared" si="235"/>
        <v>0</v>
      </c>
      <c r="BG179" s="261">
        <f t="shared" si="235"/>
        <v>0</v>
      </c>
      <c r="BH179" s="261">
        <f t="shared" si="235"/>
        <v>0</v>
      </c>
      <c r="BI179" s="261">
        <f>BJ179+BK179+BL179</f>
        <v>0</v>
      </c>
      <c r="BJ179" s="313">
        <v>0</v>
      </c>
      <c r="BK179" s="313">
        <v>0</v>
      </c>
      <c r="BL179" s="313">
        <v>0</v>
      </c>
      <c r="BM179" s="261">
        <f>BN179+BO179+BP179</f>
        <v>0</v>
      </c>
      <c r="BN179" s="313">
        <v>0</v>
      </c>
      <c r="BO179" s="313">
        <v>0</v>
      </c>
      <c r="BP179" s="313">
        <v>0</v>
      </c>
      <c r="BQ179" s="261">
        <f>BR179+BS179+BT179</f>
        <v>0</v>
      </c>
      <c r="BR179" s="313">
        <v>0</v>
      </c>
      <c r="BS179" s="313">
        <v>0</v>
      </c>
      <c r="BT179" s="313">
        <v>0</v>
      </c>
      <c r="BU179" s="261">
        <f>$AW179-$AX179-AZ179</f>
        <v>465.66809999999998</v>
      </c>
      <c r="BV179" s="261">
        <f t="shared" si="236"/>
        <v>0</v>
      </c>
      <c r="BW179" s="261">
        <f t="shared" si="236"/>
        <v>0</v>
      </c>
      <c r="BX179" s="261">
        <f t="shared" si="236"/>
        <v>0</v>
      </c>
      <c r="BY179" s="261">
        <f t="shared" si="236"/>
        <v>0</v>
      </c>
      <c r="BZ179" s="261">
        <f>CA179+CB179+CC179</f>
        <v>0</v>
      </c>
      <c r="CA179" s="313">
        <v>0</v>
      </c>
      <c r="CB179" s="313">
        <v>0</v>
      </c>
      <c r="CC179" s="313">
        <v>0</v>
      </c>
      <c r="CD179" s="261">
        <f>CE179+CF179+CG179</f>
        <v>0</v>
      </c>
      <c r="CE179" s="313">
        <v>0</v>
      </c>
      <c r="CF179" s="313">
        <v>0</v>
      </c>
      <c r="CG179" s="313">
        <v>0</v>
      </c>
      <c r="CH179" s="261">
        <f>CI179+CJ179+CK179</f>
        <v>0</v>
      </c>
      <c r="CI179" s="313">
        <v>0</v>
      </c>
      <c r="CJ179" s="313">
        <v>0</v>
      </c>
      <c r="CK179" s="313">
        <v>0</v>
      </c>
      <c r="CL179" s="261">
        <f>$AW179-$AX179-BA179</f>
        <v>465.66809999999998</v>
      </c>
      <c r="CM179" s="261">
        <f t="shared" si="237"/>
        <v>0</v>
      </c>
      <c r="CN179" s="261">
        <f t="shared" si="237"/>
        <v>0</v>
      </c>
      <c r="CO179" s="261">
        <f t="shared" si="237"/>
        <v>0</v>
      </c>
      <c r="CP179" s="261">
        <f t="shared" si="237"/>
        <v>0</v>
      </c>
      <c r="CQ179" s="261">
        <f>CR179+CS179+CT179</f>
        <v>0</v>
      </c>
      <c r="CR179" s="313">
        <v>0</v>
      </c>
      <c r="CS179" s="313">
        <v>0</v>
      </c>
      <c r="CT179" s="313">
        <v>0</v>
      </c>
      <c r="CU179" s="261">
        <f>CV179+CW179+CX179</f>
        <v>0</v>
      </c>
      <c r="CV179" s="313">
        <v>0</v>
      </c>
      <c r="CW179" s="313">
        <v>0</v>
      </c>
      <c r="CX179" s="313">
        <v>0</v>
      </c>
      <c r="CY179" s="261">
        <f>CZ179+DA179+DB179</f>
        <v>0</v>
      </c>
      <c r="CZ179" s="313">
        <v>0</v>
      </c>
      <c r="DA179" s="313">
        <v>0</v>
      </c>
      <c r="DB179" s="313">
        <v>0</v>
      </c>
      <c r="DC179" s="261">
        <f>$AW179-$AX179-BB179</f>
        <v>465.66809999999998</v>
      </c>
      <c r="DD179" s="261">
        <f t="shared" si="238"/>
        <v>0</v>
      </c>
      <c r="DE179" s="261">
        <f t="shared" si="238"/>
        <v>0</v>
      </c>
      <c r="DF179" s="261">
        <f t="shared" si="238"/>
        <v>0</v>
      </c>
      <c r="DG179" s="261">
        <f t="shared" si="238"/>
        <v>0</v>
      </c>
      <c r="DH179" s="261">
        <f>DI179+DJ179+DK179</f>
        <v>0</v>
      </c>
      <c r="DI179" s="313">
        <v>0</v>
      </c>
      <c r="DJ179" s="313">
        <v>0</v>
      </c>
      <c r="DK179" s="313">
        <v>0</v>
      </c>
      <c r="DL179" s="261">
        <f>DM179+DN179+DO179</f>
        <v>0</v>
      </c>
      <c r="DM179" s="313">
        <v>0</v>
      </c>
      <c r="DN179" s="313">
        <v>0</v>
      </c>
      <c r="DO179" s="313">
        <v>0</v>
      </c>
      <c r="DP179" s="261">
        <f>DQ179+DR179+DS179</f>
        <v>0</v>
      </c>
      <c r="DQ179" s="313">
        <v>0</v>
      </c>
      <c r="DR179" s="313">
        <v>0</v>
      </c>
      <c r="DS179" s="313">
        <v>0</v>
      </c>
      <c r="DT179" s="261">
        <f>$AW179-$AX179-BC179</f>
        <v>465.66809999999998</v>
      </c>
      <c r="DU179" s="261">
        <f>BC179-AY179</f>
        <v>0</v>
      </c>
      <c r="DV179" s="313"/>
      <c r="DW179" s="313"/>
      <c r="DX179" s="314"/>
      <c r="DY179" s="313"/>
      <c r="DZ179" s="314"/>
      <c r="EA179" s="343" t="s">
        <v>151</v>
      </c>
      <c r="EB179" s="164">
        <v>0</v>
      </c>
      <c r="EC179" s="162" t="str">
        <f>AN179 &amp; EB179</f>
        <v>Прочие собственные средства0</v>
      </c>
      <c r="ED179" s="162" t="str">
        <f>AN179&amp;AO179</f>
        <v>Прочие собственные средстванет</v>
      </c>
      <c r="EE179" s="163"/>
      <c r="EF179" s="163"/>
      <c r="EG179" s="179"/>
      <c r="EH179" s="179"/>
      <c r="EI179" s="179"/>
      <c r="EJ179" s="179"/>
      <c r="EV179" s="163"/>
    </row>
    <row r="180" spans="3:152" ht="11.25" customHeight="1">
      <c r="C180" s="217"/>
      <c r="D180" s="384" t="s">
        <v>831</v>
      </c>
      <c r="E180" s="398" t="s">
        <v>823</v>
      </c>
      <c r="F180" s="398" t="s">
        <v>827</v>
      </c>
      <c r="G180" s="398" t="s">
        <v>161</v>
      </c>
      <c r="H180" s="398" t="s">
        <v>832</v>
      </c>
      <c r="I180" s="398" t="s">
        <v>783</v>
      </c>
      <c r="J180" s="398" t="s">
        <v>783</v>
      </c>
      <c r="K180" s="384" t="s">
        <v>784</v>
      </c>
      <c r="L180" s="336"/>
      <c r="M180" s="336"/>
      <c r="N180" s="384" t="s">
        <v>115</v>
      </c>
      <c r="O180" s="384" t="s">
        <v>5</v>
      </c>
      <c r="P180" s="386" t="s">
        <v>189</v>
      </c>
      <c r="Q180" s="386" t="s">
        <v>5</v>
      </c>
      <c r="R180" s="388">
        <v>0</v>
      </c>
      <c r="S180" s="390">
        <v>0</v>
      </c>
      <c r="T180" s="400" t="s">
        <v>151</v>
      </c>
      <c r="U180" s="305"/>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c r="AT180" s="306"/>
      <c r="AU180" s="306"/>
      <c r="AV180" s="306"/>
      <c r="AW180" s="306"/>
      <c r="AX180" s="306"/>
      <c r="AY180" s="306"/>
      <c r="AZ180" s="306"/>
      <c r="BA180" s="306"/>
      <c r="BB180" s="306"/>
      <c r="BC180" s="306"/>
      <c r="BD180" s="306"/>
      <c r="BE180" s="306"/>
      <c r="BF180" s="306"/>
      <c r="BG180" s="306"/>
      <c r="BH180" s="306"/>
      <c r="BI180" s="306"/>
      <c r="BJ180" s="306"/>
      <c r="BK180" s="306"/>
      <c r="BL180" s="306"/>
      <c r="BM180" s="306"/>
      <c r="BN180" s="306"/>
      <c r="BO180" s="306"/>
      <c r="BP180" s="306"/>
      <c r="BQ180" s="306"/>
      <c r="BR180" s="306"/>
      <c r="BS180" s="306"/>
      <c r="BT180" s="306"/>
      <c r="BU180" s="306"/>
      <c r="BV180" s="306"/>
      <c r="BW180" s="306"/>
      <c r="BX180" s="306"/>
      <c r="BY180" s="306"/>
      <c r="BZ180" s="306"/>
      <c r="CA180" s="306"/>
      <c r="CB180" s="306"/>
      <c r="CC180" s="306"/>
      <c r="CD180" s="306"/>
      <c r="CE180" s="306"/>
      <c r="CF180" s="306"/>
      <c r="CG180" s="306"/>
      <c r="CH180" s="306"/>
      <c r="CI180" s="306"/>
      <c r="CJ180" s="306"/>
      <c r="CK180" s="306"/>
      <c r="CL180" s="306"/>
      <c r="CM180" s="306"/>
      <c r="CN180" s="306"/>
      <c r="CO180" s="306"/>
      <c r="CP180" s="306"/>
      <c r="CQ180" s="306"/>
      <c r="CR180" s="306"/>
      <c r="CS180" s="306"/>
      <c r="CT180" s="306"/>
      <c r="CU180" s="306"/>
      <c r="CV180" s="306"/>
      <c r="CW180" s="306"/>
      <c r="CX180" s="306"/>
      <c r="CY180" s="306"/>
      <c r="CZ180" s="306"/>
      <c r="DA180" s="306"/>
      <c r="DB180" s="306"/>
      <c r="DC180" s="306"/>
      <c r="DD180" s="306"/>
      <c r="DE180" s="306"/>
      <c r="DF180" s="306"/>
      <c r="DG180" s="306"/>
      <c r="DH180" s="306"/>
      <c r="DI180" s="306"/>
      <c r="DJ180" s="306"/>
      <c r="DK180" s="306"/>
      <c r="DL180" s="306"/>
      <c r="DM180" s="306"/>
      <c r="DN180" s="306"/>
      <c r="DO180" s="306"/>
      <c r="DP180" s="306"/>
      <c r="DQ180" s="306"/>
      <c r="DR180" s="306"/>
      <c r="DS180" s="306"/>
      <c r="DT180" s="306"/>
      <c r="DU180" s="306"/>
      <c r="DV180" s="306"/>
      <c r="DW180" s="306"/>
      <c r="DX180" s="306"/>
      <c r="DY180" s="306"/>
      <c r="DZ180" s="306"/>
      <c r="EA180" s="306"/>
      <c r="EB180" s="164"/>
      <c r="EC180" s="163"/>
      <c r="ED180" s="163"/>
      <c r="EE180" s="163"/>
      <c r="EF180" s="163"/>
      <c r="EG180" s="163"/>
      <c r="EH180" s="163"/>
      <c r="EI180" s="163"/>
    </row>
    <row r="181" spans="3:152" ht="11.25" customHeight="1">
      <c r="C181" s="217"/>
      <c r="D181" s="385"/>
      <c r="E181" s="399"/>
      <c r="F181" s="399"/>
      <c r="G181" s="399"/>
      <c r="H181" s="399"/>
      <c r="I181" s="399"/>
      <c r="J181" s="399"/>
      <c r="K181" s="385"/>
      <c r="L181" s="337"/>
      <c r="M181" s="337"/>
      <c r="N181" s="385"/>
      <c r="O181" s="385"/>
      <c r="P181" s="387"/>
      <c r="Q181" s="387"/>
      <c r="R181" s="389"/>
      <c r="S181" s="391"/>
      <c r="T181" s="401"/>
      <c r="U181" s="394"/>
      <c r="V181" s="396">
        <v>1</v>
      </c>
      <c r="W181" s="382" t="s">
        <v>821</v>
      </c>
      <c r="X181" s="382"/>
      <c r="Y181" s="382"/>
      <c r="Z181" s="382"/>
      <c r="AA181" s="382"/>
      <c r="AB181" s="382"/>
      <c r="AC181" s="382"/>
      <c r="AD181" s="382"/>
      <c r="AE181" s="382"/>
      <c r="AF181" s="382"/>
      <c r="AG181" s="382"/>
      <c r="AH181" s="382"/>
      <c r="AI181" s="382"/>
      <c r="AJ181" s="382"/>
      <c r="AK181" s="382"/>
      <c r="AL181" s="307"/>
      <c r="AM181" s="308"/>
      <c r="AN181" s="309"/>
      <c r="AO181" s="309"/>
      <c r="AP181" s="309"/>
      <c r="AQ181" s="309"/>
      <c r="AR181" s="309"/>
      <c r="AS181" s="309"/>
      <c r="AT181" s="309"/>
      <c r="AU181" s="309"/>
      <c r="AV181" s="309"/>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164"/>
      <c r="EC181" s="179"/>
      <c r="ED181" s="179"/>
      <c r="EE181" s="179"/>
      <c r="EF181" s="163"/>
      <c r="EG181" s="179"/>
      <c r="EH181" s="179"/>
      <c r="EI181" s="179"/>
      <c r="EJ181" s="179"/>
      <c r="EK181" s="179"/>
    </row>
    <row r="182" spans="3:152" ht="15" customHeight="1">
      <c r="C182" s="217"/>
      <c r="D182" s="385"/>
      <c r="E182" s="399"/>
      <c r="F182" s="399"/>
      <c r="G182" s="399"/>
      <c r="H182" s="399"/>
      <c r="I182" s="399"/>
      <c r="J182" s="399"/>
      <c r="K182" s="385"/>
      <c r="L182" s="337"/>
      <c r="M182" s="337"/>
      <c r="N182" s="385"/>
      <c r="O182" s="385"/>
      <c r="P182" s="387"/>
      <c r="Q182" s="387"/>
      <c r="R182" s="389"/>
      <c r="S182" s="391"/>
      <c r="T182" s="401"/>
      <c r="U182" s="395"/>
      <c r="V182" s="397"/>
      <c r="W182" s="383"/>
      <c r="X182" s="383"/>
      <c r="Y182" s="383"/>
      <c r="Z182" s="383"/>
      <c r="AA182" s="383"/>
      <c r="AB182" s="383"/>
      <c r="AC182" s="383"/>
      <c r="AD182" s="383"/>
      <c r="AE182" s="383"/>
      <c r="AF182" s="383"/>
      <c r="AG182" s="383"/>
      <c r="AH182" s="383"/>
      <c r="AI182" s="383"/>
      <c r="AJ182" s="383"/>
      <c r="AK182" s="383"/>
      <c r="AL182" s="333"/>
      <c r="AM182" s="200" t="s">
        <v>240</v>
      </c>
      <c r="AN182" s="311" t="s">
        <v>1146</v>
      </c>
      <c r="AO182" s="312" t="s">
        <v>18</v>
      </c>
      <c r="AP182" s="312"/>
      <c r="AQ182" s="312"/>
      <c r="AR182" s="312"/>
      <c r="AS182" s="312"/>
      <c r="AT182" s="312"/>
      <c r="AU182" s="312"/>
      <c r="AV182" s="312"/>
      <c r="AW182" s="261">
        <v>0</v>
      </c>
      <c r="AX182" s="261">
        <v>0</v>
      </c>
      <c r="AY182" s="261">
        <v>0</v>
      </c>
      <c r="AZ182" s="261">
        <f>BE182</f>
        <v>0</v>
      </c>
      <c r="BA182" s="261">
        <f>BV182</f>
        <v>0</v>
      </c>
      <c r="BB182" s="261">
        <f>CM182</f>
        <v>0</v>
      </c>
      <c r="BC182" s="261">
        <f>DD182</f>
        <v>0</v>
      </c>
      <c r="BD182" s="261">
        <f>AW182-AX182-BC182</f>
        <v>0</v>
      </c>
      <c r="BE182" s="261">
        <f t="shared" ref="BE182:BH183" si="239">BQ182</f>
        <v>0</v>
      </c>
      <c r="BF182" s="261">
        <f t="shared" si="239"/>
        <v>0</v>
      </c>
      <c r="BG182" s="261">
        <f t="shared" si="239"/>
        <v>0</v>
      </c>
      <c r="BH182" s="261">
        <f t="shared" si="239"/>
        <v>0</v>
      </c>
      <c r="BI182" s="261">
        <f>BJ182+BK182+BL182</f>
        <v>0</v>
      </c>
      <c r="BJ182" s="313">
        <v>0</v>
      </c>
      <c r="BK182" s="313">
        <v>0</v>
      </c>
      <c r="BL182" s="313">
        <v>0</v>
      </c>
      <c r="BM182" s="261">
        <f>BN182+BO182+BP182</f>
        <v>0</v>
      </c>
      <c r="BN182" s="313">
        <v>0</v>
      </c>
      <c r="BO182" s="313">
        <v>0</v>
      </c>
      <c r="BP182" s="313">
        <v>0</v>
      </c>
      <c r="BQ182" s="261">
        <f>BR182+BS182+BT182</f>
        <v>0</v>
      </c>
      <c r="BR182" s="313">
        <v>0</v>
      </c>
      <c r="BS182" s="313">
        <v>0</v>
      </c>
      <c r="BT182" s="313">
        <v>0</v>
      </c>
      <c r="BU182" s="261">
        <f>$AW182-$AX182-AZ182</f>
        <v>0</v>
      </c>
      <c r="BV182" s="261">
        <f t="shared" ref="BV182:BY183" si="240">CH182</f>
        <v>0</v>
      </c>
      <c r="BW182" s="261">
        <f t="shared" si="240"/>
        <v>0</v>
      </c>
      <c r="BX182" s="261">
        <f t="shared" si="240"/>
        <v>0</v>
      </c>
      <c r="BY182" s="261">
        <f t="shared" si="240"/>
        <v>0</v>
      </c>
      <c r="BZ182" s="261">
        <f>CA182+CB182+CC182</f>
        <v>0</v>
      </c>
      <c r="CA182" s="313">
        <v>0</v>
      </c>
      <c r="CB182" s="313">
        <v>0</v>
      </c>
      <c r="CC182" s="313">
        <v>0</v>
      </c>
      <c r="CD182" s="261">
        <f>CE182+CF182+CG182</f>
        <v>0</v>
      </c>
      <c r="CE182" s="313">
        <v>0</v>
      </c>
      <c r="CF182" s="313">
        <v>0</v>
      </c>
      <c r="CG182" s="313">
        <v>0</v>
      </c>
      <c r="CH182" s="261">
        <f>CI182+CJ182+CK182</f>
        <v>0</v>
      </c>
      <c r="CI182" s="313">
        <v>0</v>
      </c>
      <c r="CJ182" s="313">
        <v>0</v>
      </c>
      <c r="CK182" s="313">
        <v>0</v>
      </c>
      <c r="CL182" s="261">
        <f>$AW182-$AX182-BA182</f>
        <v>0</v>
      </c>
      <c r="CM182" s="261">
        <f t="shared" ref="CM182:CP183" si="241">CY182</f>
        <v>0</v>
      </c>
      <c r="CN182" s="261">
        <f t="shared" si="241"/>
        <v>0</v>
      </c>
      <c r="CO182" s="261">
        <f t="shared" si="241"/>
        <v>0</v>
      </c>
      <c r="CP182" s="261">
        <f t="shared" si="241"/>
        <v>0</v>
      </c>
      <c r="CQ182" s="261">
        <f>CR182+CS182+CT182</f>
        <v>0</v>
      </c>
      <c r="CR182" s="313">
        <v>0</v>
      </c>
      <c r="CS182" s="313">
        <v>0</v>
      </c>
      <c r="CT182" s="313">
        <v>0</v>
      </c>
      <c r="CU182" s="261">
        <f>CV182+CW182+CX182</f>
        <v>0</v>
      </c>
      <c r="CV182" s="313">
        <v>0</v>
      </c>
      <c r="CW182" s="313">
        <v>0</v>
      </c>
      <c r="CX182" s="313">
        <v>0</v>
      </c>
      <c r="CY182" s="261">
        <f>CZ182+DA182+DB182</f>
        <v>0</v>
      </c>
      <c r="CZ182" s="313">
        <v>0</v>
      </c>
      <c r="DA182" s="313">
        <v>0</v>
      </c>
      <c r="DB182" s="313">
        <v>0</v>
      </c>
      <c r="DC182" s="261">
        <f>$AW182-$AX182-BB182</f>
        <v>0</v>
      </c>
      <c r="DD182" s="261">
        <f t="shared" ref="DD182:DG183" si="242">DP182</f>
        <v>0</v>
      </c>
      <c r="DE182" s="261">
        <f t="shared" si="242"/>
        <v>0</v>
      </c>
      <c r="DF182" s="261">
        <f t="shared" si="242"/>
        <v>0</v>
      </c>
      <c r="DG182" s="261">
        <f t="shared" si="242"/>
        <v>0</v>
      </c>
      <c r="DH182" s="261">
        <f>DI182+DJ182+DK182</f>
        <v>0</v>
      </c>
      <c r="DI182" s="313">
        <v>0</v>
      </c>
      <c r="DJ182" s="313">
        <v>0</v>
      </c>
      <c r="DK182" s="313">
        <v>0</v>
      </c>
      <c r="DL182" s="261">
        <f>DM182+DN182+DO182</f>
        <v>0</v>
      </c>
      <c r="DM182" s="313">
        <v>0</v>
      </c>
      <c r="DN182" s="313">
        <v>0</v>
      </c>
      <c r="DO182" s="313">
        <v>0</v>
      </c>
      <c r="DP182" s="261">
        <f>DQ182+DR182+DS182</f>
        <v>0</v>
      </c>
      <c r="DQ182" s="313">
        <v>0</v>
      </c>
      <c r="DR182" s="313">
        <v>0</v>
      </c>
      <c r="DS182" s="313">
        <v>0</v>
      </c>
      <c r="DT182" s="261">
        <f>$AW182-$AX182-BC182</f>
        <v>0</v>
      </c>
      <c r="DU182" s="261">
        <f>BC182-AY182</f>
        <v>0</v>
      </c>
      <c r="DV182" s="313"/>
      <c r="DW182" s="313"/>
      <c r="DX182" s="314"/>
      <c r="DY182" s="313"/>
      <c r="DZ182" s="314"/>
      <c r="EA182" s="343" t="s">
        <v>151</v>
      </c>
      <c r="EB182" s="164">
        <v>0</v>
      </c>
      <c r="EC182" s="162" t="str">
        <f>AN182 &amp; EB182</f>
        <v>за счет платы за технологическое присоединение0</v>
      </c>
      <c r="ED182" s="162" t="str">
        <f>AN182&amp;AO182</f>
        <v>за счет платы за технологическое присоединениенет</v>
      </c>
      <c r="EE182" s="163"/>
      <c r="EF182" s="163"/>
      <c r="EG182" s="179"/>
      <c r="EH182" s="179"/>
      <c r="EI182" s="179"/>
      <c r="EJ182" s="179"/>
      <c r="EV182" s="163"/>
    </row>
    <row r="183" spans="3:152" ht="15" customHeight="1" thickBot="1">
      <c r="C183" s="217"/>
      <c r="D183" s="385"/>
      <c r="E183" s="399"/>
      <c r="F183" s="399"/>
      <c r="G183" s="399"/>
      <c r="H183" s="399"/>
      <c r="I183" s="399"/>
      <c r="J183" s="399"/>
      <c r="K183" s="385"/>
      <c r="L183" s="337"/>
      <c r="M183" s="337"/>
      <c r="N183" s="385"/>
      <c r="O183" s="385"/>
      <c r="P183" s="387"/>
      <c r="Q183" s="387"/>
      <c r="R183" s="389"/>
      <c r="S183" s="391"/>
      <c r="T183" s="401"/>
      <c r="U183" s="395"/>
      <c r="V183" s="397"/>
      <c r="W183" s="383"/>
      <c r="X183" s="383"/>
      <c r="Y183" s="383"/>
      <c r="Z183" s="383"/>
      <c r="AA183" s="383"/>
      <c r="AB183" s="383"/>
      <c r="AC183" s="383"/>
      <c r="AD183" s="383"/>
      <c r="AE183" s="383"/>
      <c r="AF183" s="383"/>
      <c r="AG183" s="383"/>
      <c r="AH183" s="383"/>
      <c r="AI183" s="383"/>
      <c r="AJ183" s="383"/>
      <c r="AK183" s="383"/>
      <c r="AL183" s="333"/>
      <c r="AM183" s="200" t="s">
        <v>115</v>
      </c>
      <c r="AN183" s="311" t="s">
        <v>199</v>
      </c>
      <c r="AO183" s="312" t="s">
        <v>18</v>
      </c>
      <c r="AP183" s="312"/>
      <c r="AQ183" s="312"/>
      <c r="AR183" s="312"/>
      <c r="AS183" s="312"/>
      <c r="AT183" s="312"/>
      <c r="AU183" s="312"/>
      <c r="AV183" s="312"/>
      <c r="AW183" s="261">
        <v>0</v>
      </c>
      <c r="AX183" s="261">
        <v>0</v>
      </c>
      <c r="AY183" s="261">
        <v>0</v>
      </c>
      <c r="AZ183" s="261">
        <f>BE183</f>
        <v>0</v>
      </c>
      <c r="BA183" s="261">
        <f>BV183</f>
        <v>0</v>
      </c>
      <c r="BB183" s="261">
        <f>CM183</f>
        <v>0</v>
      </c>
      <c r="BC183" s="261">
        <f>DD183</f>
        <v>0</v>
      </c>
      <c r="BD183" s="261">
        <f>AW183-AX183-BC183</f>
        <v>0</v>
      </c>
      <c r="BE183" s="261">
        <f t="shared" si="239"/>
        <v>0</v>
      </c>
      <c r="BF183" s="261">
        <f t="shared" si="239"/>
        <v>0</v>
      </c>
      <c r="BG183" s="261">
        <f t="shared" si="239"/>
        <v>0</v>
      </c>
      <c r="BH183" s="261">
        <f t="shared" si="239"/>
        <v>0</v>
      </c>
      <c r="BI183" s="261">
        <f>BJ183+BK183+BL183</f>
        <v>0</v>
      </c>
      <c r="BJ183" s="313">
        <v>0</v>
      </c>
      <c r="BK183" s="313">
        <v>0</v>
      </c>
      <c r="BL183" s="313">
        <v>0</v>
      </c>
      <c r="BM183" s="261">
        <f>BN183+BO183+BP183</f>
        <v>0</v>
      </c>
      <c r="BN183" s="313">
        <v>0</v>
      </c>
      <c r="BO183" s="313">
        <v>0</v>
      </c>
      <c r="BP183" s="313">
        <v>0</v>
      </c>
      <c r="BQ183" s="261">
        <f>BR183+BS183+BT183</f>
        <v>0</v>
      </c>
      <c r="BR183" s="313">
        <v>0</v>
      </c>
      <c r="BS183" s="313">
        <v>0</v>
      </c>
      <c r="BT183" s="313">
        <v>0</v>
      </c>
      <c r="BU183" s="261">
        <f>$AW183-$AX183-AZ183</f>
        <v>0</v>
      </c>
      <c r="BV183" s="261">
        <f t="shared" si="240"/>
        <v>0</v>
      </c>
      <c r="BW183" s="261">
        <f t="shared" si="240"/>
        <v>0</v>
      </c>
      <c r="BX183" s="261">
        <f t="shared" si="240"/>
        <v>0</v>
      </c>
      <c r="BY183" s="261">
        <f t="shared" si="240"/>
        <v>0</v>
      </c>
      <c r="BZ183" s="261">
        <f>CA183+CB183+CC183</f>
        <v>0</v>
      </c>
      <c r="CA183" s="313">
        <v>0</v>
      </c>
      <c r="CB183" s="313">
        <v>0</v>
      </c>
      <c r="CC183" s="313">
        <v>0</v>
      </c>
      <c r="CD183" s="261">
        <f>CE183+CF183+CG183</f>
        <v>0</v>
      </c>
      <c r="CE183" s="313">
        <v>0</v>
      </c>
      <c r="CF183" s="313">
        <v>0</v>
      </c>
      <c r="CG183" s="313">
        <v>0</v>
      </c>
      <c r="CH183" s="261">
        <f>CI183+CJ183+CK183</f>
        <v>0</v>
      </c>
      <c r="CI183" s="313">
        <v>0</v>
      </c>
      <c r="CJ183" s="313">
        <v>0</v>
      </c>
      <c r="CK183" s="313">
        <v>0</v>
      </c>
      <c r="CL183" s="261">
        <f>$AW183-$AX183-BA183</f>
        <v>0</v>
      </c>
      <c r="CM183" s="261">
        <f t="shared" si="241"/>
        <v>0</v>
      </c>
      <c r="CN183" s="261">
        <f t="shared" si="241"/>
        <v>0</v>
      </c>
      <c r="CO183" s="261">
        <f t="shared" si="241"/>
        <v>0</v>
      </c>
      <c r="CP183" s="261">
        <f t="shared" si="241"/>
        <v>0</v>
      </c>
      <c r="CQ183" s="261">
        <f>CR183+CS183+CT183</f>
        <v>0</v>
      </c>
      <c r="CR183" s="313">
        <v>0</v>
      </c>
      <c r="CS183" s="313">
        <v>0</v>
      </c>
      <c r="CT183" s="313">
        <v>0</v>
      </c>
      <c r="CU183" s="261">
        <f>CV183+CW183+CX183</f>
        <v>0</v>
      </c>
      <c r="CV183" s="313">
        <v>0</v>
      </c>
      <c r="CW183" s="313">
        <v>0</v>
      </c>
      <c r="CX183" s="313">
        <v>0</v>
      </c>
      <c r="CY183" s="261">
        <f>CZ183+DA183+DB183</f>
        <v>0</v>
      </c>
      <c r="CZ183" s="313">
        <v>0</v>
      </c>
      <c r="DA183" s="313">
        <v>0</v>
      </c>
      <c r="DB183" s="313">
        <v>0</v>
      </c>
      <c r="DC183" s="261">
        <f>$AW183-$AX183-BB183</f>
        <v>0</v>
      </c>
      <c r="DD183" s="261">
        <f t="shared" si="242"/>
        <v>0</v>
      </c>
      <c r="DE183" s="261">
        <f t="shared" si="242"/>
        <v>0</v>
      </c>
      <c r="DF183" s="261">
        <f t="shared" si="242"/>
        <v>0</v>
      </c>
      <c r="DG183" s="261">
        <f t="shared" si="242"/>
        <v>0</v>
      </c>
      <c r="DH183" s="261">
        <f>DI183+DJ183+DK183</f>
        <v>0</v>
      </c>
      <c r="DI183" s="313">
        <v>0</v>
      </c>
      <c r="DJ183" s="313">
        <v>0</v>
      </c>
      <c r="DK183" s="313">
        <v>0</v>
      </c>
      <c r="DL183" s="261">
        <f>DM183+DN183+DO183</f>
        <v>0</v>
      </c>
      <c r="DM183" s="313">
        <v>0</v>
      </c>
      <c r="DN183" s="313">
        <v>0</v>
      </c>
      <c r="DO183" s="313">
        <v>0</v>
      </c>
      <c r="DP183" s="261">
        <f>DQ183+DR183+DS183</f>
        <v>0</v>
      </c>
      <c r="DQ183" s="313">
        <v>0</v>
      </c>
      <c r="DR183" s="313">
        <v>0</v>
      </c>
      <c r="DS183" s="313">
        <v>0</v>
      </c>
      <c r="DT183" s="261">
        <f>$AW183-$AX183-BC183</f>
        <v>0</v>
      </c>
      <c r="DU183" s="261">
        <f>BC183-AY183</f>
        <v>0</v>
      </c>
      <c r="DV183" s="313"/>
      <c r="DW183" s="313"/>
      <c r="DX183" s="314"/>
      <c r="DY183" s="313"/>
      <c r="DZ183" s="314"/>
      <c r="EA183" s="343" t="s">
        <v>151</v>
      </c>
      <c r="EB183" s="164">
        <v>0</v>
      </c>
      <c r="EC183" s="162" t="str">
        <f>AN183 &amp; EB183</f>
        <v>Прочие собственные средства0</v>
      </c>
      <c r="ED183" s="162" t="str">
        <f>AN183&amp;AO183</f>
        <v>Прочие собственные средстванет</v>
      </c>
      <c r="EE183" s="163"/>
      <c r="EF183" s="163"/>
      <c r="EG183" s="179"/>
      <c r="EH183" s="179"/>
      <c r="EI183" s="179"/>
      <c r="EJ183" s="179"/>
      <c r="EV183" s="163"/>
    </row>
    <row r="184" spans="3:152" ht="11.25" customHeight="1">
      <c r="C184" s="217"/>
      <c r="D184" s="384" t="s">
        <v>833</v>
      </c>
      <c r="E184" s="398" t="s">
        <v>823</v>
      </c>
      <c r="F184" s="398" t="s">
        <v>827</v>
      </c>
      <c r="G184" s="398" t="s">
        <v>161</v>
      </c>
      <c r="H184" s="398" t="s">
        <v>834</v>
      </c>
      <c r="I184" s="398" t="s">
        <v>783</v>
      </c>
      <c r="J184" s="398" t="s">
        <v>783</v>
      </c>
      <c r="K184" s="384" t="s">
        <v>784</v>
      </c>
      <c r="L184" s="336"/>
      <c r="M184" s="336"/>
      <c r="N184" s="384" t="s">
        <v>240</v>
      </c>
      <c r="O184" s="384" t="s">
        <v>5</v>
      </c>
      <c r="P184" s="386" t="s">
        <v>189</v>
      </c>
      <c r="Q184" s="386" t="s">
        <v>5</v>
      </c>
      <c r="R184" s="388">
        <v>0</v>
      </c>
      <c r="S184" s="390">
        <v>0</v>
      </c>
      <c r="T184" s="400" t="s">
        <v>151</v>
      </c>
      <c r="U184" s="305"/>
      <c r="V184" s="306"/>
      <c r="W184" s="306"/>
      <c r="X184" s="306"/>
      <c r="Y184" s="306"/>
      <c r="Z184" s="306"/>
      <c r="AA184" s="306"/>
      <c r="AB184" s="306"/>
      <c r="AC184" s="306"/>
      <c r="AD184" s="306"/>
      <c r="AE184" s="306"/>
      <c r="AF184" s="306"/>
      <c r="AG184" s="306"/>
      <c r="AH184" s="306"/>
      <c r="AI184" s="306"/>
      <c r="AJ184" s="306"/>
      <c r="AK184" s="306"/>
      <c r="AL184" s="306"/>
      <c r="AM184" s="306"/>
      <c r="AN184" s="306"/>
      <c r="AO184" s="306"/>
      <c r="AP184" s="306"/>
      <c r="AQ184" s="306"/>
      <c r="AR184" s="306"/>
      <c r="AS184" s="306"/>
      <c r="AT184" s="306"/>
      <c r="AU184" s="306"/>
      <c r="AV184" s="306"/>
      <c r="AW184" s="306"/>
      <c r="AX184" s="306"/>
      <c r="AY184" s="306"/>
      <c r="AZ184" s="306"/>
      <c r="BA184" s="306"/>
      <c r="BB184" s="306"/>
      <c r="BC184" s="306"/>
      <c r="BD184" s="306"/>
      <c r="BE184" s="306"/>
      <c r="BF184" s="306"/>
      <c r="BG184" s="306"/>
      <c r="BH184" s="306"/>
      <c r="BI184" s="306"/>
      <c r="BJ184" s="306"/>
      <c r="BK184" s="306"/>
      <c r="BL184" s="306"/>
      <c r="BM184" s="306"/>
      <c r="BN184" s="306"/>
      <c r="BO184" s="306"/>
      <c r="BP184" s="306"/>
      <c r="BQ184" s="306"/>
      <c r="BR184" s="306"/>
      <c r="BS184" s="306"/>
      <c r="BT184" s="306"/>
      <c r="BU184" s="306"/>
      <c r="BV184" s="306"/>
      <c r="BW184" s="306"/>
      <c r="BX184" s="306"/>
      <c r="BY184" s="306"/>
      <c r="BZ184" s="306"/>
      <c r="CA184" s="306"/>
      <c r="CB184" s="306"/>
      <c r="CC184" s="306"/>
      <c r="CD184" s="306"/>
      <c r="CE184" s="306"/>
      <c r="CF184" s="306"/>
      <c r="CG184" s="306"/>
      <c r="CH184" s="306"/>
      <c r="CI184" s="306"/>
      <c r="CJ184" s="306"/>
      <c r="CK184" s="306"/>
      <c r="CL184" s="306"/>
      <c r="CM184" s="306"/>
      <c r="CN184" s="306"/>
      <c r="CO184" s="306"/>
      <c r="CP184" s="306"/>
      <c r="CQ184" s="306"/>
      <c r="CR184" s="306"/>
      <c r="CS184" s="306"/>
      <c r="CT184" s="306"/>
      <c r="CU184" s="306"/>
      <c r="CV184" s="306"/>
      <c r="CW184" s="306"/>
      <c r="CX184" s="306"/>
      <c r="CY184" s="306"/>
      <c r="CZ184" s="306"/>
      <c r="DA184" s="306"/>
      <c r="DB184" s="306"/>
      <c r="DC184" s="306"/>
      <c r="DD184" s="306"/>
      <c r="DE184" s="306"/>
      <c r="DF184" s="306"/>
      <c r="DG184" s="306"/>
      <c r="DH184" s="306"/>
      <c r="DI184" s="306"/>
      <c r="DJ184" s="306"/>
      <c r="DK184" s="306"/>
      <c r="DL184" s="306"/>
      <c r="DM184" s="306"/>
      <c r="DN184" s="306"/>
      <c r="DO184" s="306"/>
      <c r="DP184" s="306"/>
      <c r="DQ184" s="306"/>
      <c r="DR184" s="306"/>
      <c r="DS184" s="306"/>
      <c r="DT184" s="306"/>
      <c r="DU184" s="306"/>
      <c r="DV184" s="306"/>
      <c r="DW184" s="306"/>
      <c r="DX184" s="306"/>
      <c r="DY184" s="306"/>
      <c r="DZ184" s="306"/>
      <c r="EA184" s="306"/>
      <c r="EB184" s="164"/>
      <c r="EC184" s="163"/>
      <c r="ED184" s="163"/>
      <c r="EE184" s="163"/>
      <c r="EF184" s="163"/>
      <c r="EG184" s="163"/>
      <c r="EH184" s="163"/>
      <c r="EI184" s="163"/>
    </row>
    <row r="185" spans="3:152" ht="11.25" customHeight="1">
      <c r="C185" s="217"/>
      <c r="D185" s="385"/>
      <c r="E185" s="399"/>
      <c r="F185" s="399"/>
      <c r="G185" s="399"/>
      <c r="H185" s="399"/>
      <c r="I185" s="399"/>
      <c r="J185" s="399"/>
      <c r="K185" s="385"/>
      <c r="L185" s="337"/>
      <c r="M185" s="337"/>
      <c r="N185" s="385"/>
      <c r="O185" s="385"/>
      <c r="P185" s="387"/>
      <c r="Q185" s="387"/>
      <c r="R185" s="389"/>
      <c r="S185" s="391"/>
      <c r="T185" s="401"/>
      <c r="U185" s="394"/>
      <c r="V185" s="396">
        <v>1</v>
      </c>
      <c r="W185" s="382" t="s">
        <v>821</v>
      </c>
      <c r="X185" s="382"/>
      <c r="Y185" s="382"/>
      <c r="Z185" s="382"/>
      <c r="AA185" s="382"/>
      <c r="AB185" s="382"/>
      <c r="AC185" s="382"/>
      <c r="AD185" s="382"/>
      <c r="AE185" s="382"/>
      <c r="AF185" s="382"/>
      <c r="AG185" s="382"/>
      <c r="AH185" s="382"/>
      <c r="AI185" s="382"/>
      <c r="AJ185" s="382"/>
      <c r="AK185" s="382"/>
      <c r="AL185" s="307"/>
      <c r="AM185" s="308"/>
      <c r="AN185" s="309"/>
      <c r="AO185" s="309"/>
      <c r="AP185" s="309"/>
      <c r="AQ185" s="309"/>
      <c r="AR185" s="309"/>
      <c r="AS185" s="309"/>
      <c r="AT185" s="309"/>
      <c r="AU185" s="309"/>
      <c r="AV185" s="309"/>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c r="DC185" s="95"/>
      <c r="DD185" s="95"/>
      <c r="DE185" s="95"/>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164"/>
      <c r="EC185" s="179"/>
      <c r="ED185" s="179"/>
      <c r="EE185" s="179"/>
      <c r="EF185" s="163"/>
      <c r="EG185" s="179"/>
      <c r="EH185" s="179"/>
      <c r="EI185" s="179"/>
      <c r="EJ185" s="179"/>
      <c r="EK185" s="179"/>
    </row>
    <row r="186" spans="3:152" ht="15" customHeight="1">
      <c r="C186" s="217"/>
      <c r="D186" s="385"/>
      <c r="E186" s="399"/>
      <c r="F186" s="399"/>
      <c r="G186" s="399"/>
      <c r="H186" s="399"/>
      <c r="I186" s="399"/>
      <c r="J186" s="399"/>
      <c r="K186" s="385"/>
      <c r="L186" s="337"/>
      <c r="M186" s="337"/>
      <c r="N186" s="385"/>
      <c r="O186" s="385"/>
      <c r="P186" s="387"/>
      <c r="Q186" s="387"/>
      <c r="R186" s="389"/>
      <c r="S186" s="391"/>
      <c r="T186" s="401"/>
      <c r="U186" s="395"/>
      <c r="V186" s="397"/>
      <c r="W186" s="383"/>
      <c r="X186" s="383"/>
      <c r="Y186" s="383"/>
      <c r="Z186" s="383"/>
      <c r="AA186" s="383"/>
      <c r="AB186" s="383"/>
      <c r="AC186" s="383"/>
      <c r="AD186" s="383"/>
      <c r="AE186" s="383"/>
      <c r="AF186" s="383"/>
      <c r="AG186" s="383"/>
      <c r="AH186" s="383"/>
      <c r="AI186" s="383"/>
      <c r="AJ186" s="383"/>
      <c r="AK186" s="383"/>
      <c r="AL186" s="333"/>
      <c r="AM186" s="200" t="s">
        <v>240</v>
      </c>
      <c r="AN186" s="311" t="s">
        <v>1146</v>
      </c>
      <c r="AO186" s="312" t="s">
        <v>18</v>
      </c>
      <c r="AP186" s="312"/>
      <c r="AQ186" s="312"/>
      <c r="AR186" s="312"/>
      <c r="AS186" s="312"/>
      <c r="AT186" s="312"/>
      <c r="AU186" s="312"/>
      <c r="AV186" s="312"/>
      <c r="AW186" s="261">
        <v>0</v>
      </c>
      <c r="AX186" s="261">
        <v>0</v>
      </c>
      <c r="AY186" s="261">
        <v>0</v>
      </c>
      <c r="AZ186" s="261">
        <f>BE186</f>
        <v>0</v>
      </c>
      <c r="BA186" s="261">
        <f>BV186</f>
        <v>0</v>
      </c>
      <c r="BB186" s="261">
        <f>CM186</f>
        <v>0</v>
      </c>
      <c r="BC186" s="261">
        <f>DD186</f>
        <v>0</v>
      </c>
      <c r="BD186" s="261">
        <f>AW186-AX186-BC186</f>
        <v>0</v>
      </c>
      <c r="BE186" s="261">
        <f t="shared" ref="BE186:BH187" si="243">BQ186</f>
        <v>0</v>
      </c>
      <c r="BF186" s="261">
        <f t="shared" si="243"/>
        <v>0</v>
      </c>
      <c r="BG186" s="261">
        <f t="shared" si="243"/>
        <v>0</v>
      </c>
      <c r="BH186" s="261">
        <f t="shared" si="243"/>
        <v>0</v>
      </c>
      <c r="BI186" s="261">
        <f>BJ186+BK186+BL186</f>
        <v>0</v>
      </c>
      <c r="BJ186" s="313">
        <v>0</v>
      </c>
      <c r="BK186" s="313">
        <v>0</v>
      </c>
      <c r="BL186" s="313">
        <v>0</v>
      </c>
      <c r="BM186" s="261">
        <f>BN186+BO186+BP186</f>
        <v>0</v>
      </c>
      <c r="BN186" s="313">
        <v>0</v>
      </c>
      <c r="BO186" s="313">
        <v>0</v>
      </c>
      <c r="BP186" s="313">
        <v>0</v>
      </c>
      <c r="BQ186" s="261">
        <f>BR186+BS186+BT186</f>
        <v>0</v>
      </c>
      <c r="BR186" s="313">
        <v>0</v>
      </c>
      <c r="BS186" s="313">
        <v>0</v>
      </c>
      <c r="BT186" s="313">
        <v>0</v>
      </c>
      <c r="BU186" s="261">
        <f>$AW186-$AX186-AZ186</f>
        <v>0</v>
      </c>
      <c r="BV186" s="261">
        <f t="shared" ref="BV186:BY187" si="244">CH186</f>
        <v>0</v>
      </c>
      <c r="BW186" s="261">
        <f t="shared" si="244"/>
        <v>0</v>
      </c>
      <c r="BX186" s="261">
        <f t="shared" si="244"/>
        <v>0</v>
      </c>
      <c r="BY186" s="261">
        <f t="shared" si="244"/>
        <v>0</v>
      </c>
      <c r="BZ186" s="261">
        <f>CA186+CB186+CC186</f>
        <v>0</v>
      </c>
      <c r="CA186" s="313">
        <v>0</v>
      </c>
      <c r="CB186" s="313">
        <v>0</v>
      </c>
      <c r="CC186" s="313">
        <v>0</v>
      </c>
      <c r="CD186" s="261">
        <f>CE186+CF186+CG186</f>
        <v>0</v>
      </c>
      <c r="CE186" s="313">
        <v>0</v>
      </c>
      <c r="CF186" s="313">
        <v>0</v>
      </c>
      <c r="CG186" s="313">
        <v>0</v>
      </c>
      <c r="CH186" s="261">
        <f>CI186+CJ186+CK186</f>
        <v>0</v>
      </c>
      <c r="CI186" s="313">
        <v>0</v>
      </c>
      <c r="CJ186" s="313">
        <v>0</v>
      </c>
      <c r="CK186" s="313">
        <v>0</v>
      </c>
      <c r="CL186" s="261">
        <f>$AW186-$AX186-BA186</f>
        <v>0</v>
      </c>
      <c r="CM186" s="261">
        <f t="shared" ref="CM186:CP187" si="245">CY186</f>
        <v>0</v>
      </c>
      <c r="CN186" s="261">
        <f t="shared" si="245"/>
        <v>0</v>
      </c>
      <c r="CO186" s="261">
        <f t="shared" si="245"/>
        <v>0</v>
      </c>
      <c r="CP186" s="261">
        <f t="shared" si="245"/>
        <v>0</v>
      </c>
      <c r="CQ186" s="261">
        <f>CR186+CS186+CT186</f>
        <v>0</v>
      </c>
      <c r="CR186" s="313">
        <v>0</v>
      </c>
      <c r="CS186" s="313">
        <v>0</v>
      </c>
      <c r="CT186" s="313">
        <v>0</v>
      </c>
      <c r="CU186" s="261">
        <f>CV186+CW186+CX186</f>
        <v>0</v>
      </c>
      <c r="CV186" s="313">
        <v>0</v>
      </c>
      <c r="CW186" s="313">
        <v>0</v>
      </c>
      <c r="CX186" s="313">
        <v>0</v>
      </c>
      <c r="CY186" s="261">
        <f>CZ186+DA186+DB186</f>
        <v>0</v>
      </c>
      <c r="CZ186" s="313">
        <v>0</v>
      </c>
      <c r="DA186" s="313">
        <v>0</v>
      </c>
      <c r="DB186" s="313">
        <v>0</v>
      </c>
      <c r="DC186" s="261">
        <f>$AW186-$AX186-BB186</f>
        <v>0</v>
      </c>
      <c r="DD186" s="261">
        <f t="shared" ref="DD186:DG187" si="246">DP186</f>
        <v>0</v>
      </c>
      <c r="DE186" s="261">
        <f t="shared" si="246"/>
        <v>0</v>
      </c>
      <c r="DF186" s="261">
        <f t="shared" si="246"/>
        <v>0</v>
      </c>
      <c r="DG186" s="261">
        <f t="shared" si="246"/>
        <v>0</v>
      </c>
      <c r="DH186" s="261">
        <f>DI186+DJ186+DK186</f>
        <v>0</v>
      </c>
      <c r="DI186" s="313">
        <v>0</v>
      </c>
      <c r="DJ186" s="313">
        <v>0</v>
      </c>
      <c r="DK186" s="313">
        <v>0</v>
      </c>
      <c r="DL186" s="261">
        <f>DM186+DN186+DO186</f>
        <v>0</v>
      </c>
      <c r="DM186" s="313">
        <v>0</v>
      </c>
      <c r="DN186" s="313">
        <v>0</v>
      </c>
      <c r="DO186" s="313">
        <v>0</v>
      </c>
      <c r="DP186" s="261">
        <f>DQ186+DR186+DS186</f>
        <v>0</v>
      </c>
      <c r="DQ186" s="313">
        <v>0</v>
      </c>
      <c r="DR186" s="313">
        <v>0</v>
      </c>
      <c r="DS186" s="313">
        <v>0</v>
      </c>
      <c r="DT186" s="261">
        <f>$AW186-$AX186-BC186</f>
        <v>0</v>
      </c>
      <c r="DU186" s="261">
        <f>BC186-AY186</f>
        <v>0</v>
      </c>
      <c r="DV186" s="313"/>
      <c r="DW186" s="313"/>
      <c r="DX186" s="314"/>
      <c r="DY186" s="313"/>
      <c r="DZ186" s="314"/>
      <c r="EA186" s="343" t="s">
        <v>151</v>
      </c>
      <c r="EB186" s="164">
        <v>0</v>
      </c>
      <c r="EC186" s="162" t="str">
        <f>AN186 &amp; EB186</f>
        <v>за счет платы за технологическое присоединение0</v>
      </c>
      <c r="ED186" s="162" t="str">
        <f>AN186&amp;AO186</f>
        <v>за счет платы за технологическое присоединениенет</v>
      </c>
      <c r="EE186" s="163"/>
      <c r="EF186" s="163"/>
      <c r="EG186" s="179"/>
      <c r="EH186" s="179"/>
      <c r="EI186" s="179"/>
      <c r="EJ186" s="179"/>
      <c r="EV186" s="163"/>
    </row>
    <row r="187" spans="3:152" ht="15" customHeight="1" thickBot="1">
      <c r="C187" s="217"/>
      <c r="D187" s="385"/>
      <c r="E187" s="399"/>
      <c r="F187" s="399"/>
      <c r="G187" s="399"/>
      <c r="H187" s="399"/>
      <c r="I187" s="399"/>
      <c r="J187" s="399"/>
      <c r="K187" s="385"/>
      <c r="L187" s="337"/>
      <c r="M187" s="337"/>
      <c r="N187" s="385"/>
      <c r="O187" s="385"/>
      <c r="P187" s="387"/>
      <c r="Q187" s="387"/>
      <c r="R187" s="389"/>
      <c r="S187" s="391"/>
      <c r="T187" s="401"/>
      <c r="U187" s="395"/>
      <c r="V187" s="397"/>
      <c r="W187" s="383"/>
      <c r="X187" s="383"/>
      <c r="Y187" s="383"/>
      <c r="Z187" s="383"/>
      <c r="AA187" s="383"/>
      <c r="AB187" s="383"/>
      <c r="AC187" s="383"/>
      <c r="AD187" s="383"/>
      <c r="AE187" s="383"/>
      <c r="AF187" s="383"/>
      <c r="AG187" s="383"/>
      <c r="AH187" s="383"/>
      <c r="AI187" s="383"/>
      <c r="AJ187" s="383"/>
      <c r="AK187" s="383"/>
      <c r="AL187" s="333"/>
      <c r="AM187" s="200" t="s">
        <v>115</v>
      </c>
      <c r="AN187" s="311" t="s">
        <v>199</v>
      </c>
      <c r="AO187" s="312" t="s">
        <v>18</v>
      </c>
      <c r="AP187" s="312"/>
      <c r="AQ187" s="312"/>
      <c r="AR187" s="312"/>
      <c r="AS187" s="312"/>
      <c r="AT187" s="312"/>
      <c r="AU187" s="312"/>
      <c r="AV187" s="312"/>
      <c r="AW187" s="261">
        <v>0</v>
      </c>
      <c r="AX187" s="261">
        <v>0</v>
      </c>
      <c r="AY187" s="261">
        <v>0</v>
      </c>
      <c r="AZ187" s="261">
        <f>BE187</f>
        <v>0</v>
      </c>
      <c r="BA187" s="261">
        <f>BV187</f>
        <v>0</v>
      </c>
      <c r="BB187" s="261">
        <f>CM187</f>
        <v>0</v>
      </c>
      <c r="BC187" s="261">
        <f>DD187</f>
        <v>0</v>
      </c>
      <c r="BD187" s="261">
        <f>AW187-AX187-BC187</f>
        <v>0</v>
      </c>
      <c r="BE187" s="261">
        <f t="shared" si="243"/>
        <v>0</v>
      </c>
      <c r="BF187" s="261">
        <f t="shared" si="243"/>
        <v>0</v>
      </c>
      <c r="BG187" s="261">
        <f t="shared" si="243"/>
        <v>0</v>
      </c>
      <c r="BH187" s="261">
        <f t="shared" si="243"/>
        <v>0</v>
      </c>
      <c r="BI187" s="261">
        <f>BJ187+BK187+BL187</f>
        <v>0</v>
      </c>
      <c r="BJ187" s="313">
        <v>0</v>
      </c>
      <c r="BK187" s="313">
        <v>0</v>
      </c>
      <c r="BL187" s="313">
        <v>0</v>
      </c>
      <c r="BM187" s="261">
        <f>BN187+BO187+BP187</f>
        <v>0</v>
      </c>
      <c r="BN187" s="313">
        <v>0</v>
      </c>
      <c r="BO187" s="313">
        <v>0</v>
      </c>
      <c r="BP187" s="313">
        <v>0</v>
      </c>
      <c r="BQ187" s="261">
        <f>BR187+BS187+BT187</f>
        <v>0</v>
      </c>
      <c r="BR187" s="313">
        <v>0</v>
      </c>
      <c r="BS187" s="313">
        <v>0</v>
      </c>
      <c r="BT187" s="313">
        <v>0</v>
      </c>
      <c r="BU187" s="261">
        <f>$AW187-$AX187-AZ187</f>
        <v>0</v>
      </c>
      <c r="BV187" s="261">
        <f t="shared" si="244"/>
        <v>0</v>
      </c>
      <c r="BW187" s="261">
        <f t="shared" si="244"/>
        <v>0</v>
      </c>
      <c r="BX187" s="261">
        <f t="shared" si="244"/>
        <v>0</v>
      </c>
      <c r="BY187" s="261">
        <f t="shared" si="244"/>
        <v>0</v>
      </c>
      <c r="BZ187" s="261">
        <f>CA187+CB187+CC187</f>
        <v>0</v>
      </c>
      <c r="CA187" s="313">
        <v>0</v>
      </c>
      <c r="CB187" s="313">
        <v>0</v>
      </c>
      <c r="CC187" s="313">
        <v>0</v>
      </c>
      <c r="CD187" s="261">
        <f>CE187+CF187+CG187</f>
        <v>0</v>
      </c>
      <c r="CE187" s="313">
        <v>0</v>
      </c>
      <c r="CF187" s="313">
        <v>0</v>
      </c>
      <c r="CG187" s="313">
        <v>0</v>
      </c>
      <c r="CH187" s="261">
        <f>CI187+CJ187+CK187</f>
        <v>0</v>
      </c>
      <c r="CI187" s="313">
        <v>0</v>
      </c>
      <c r="CJ187" s="313">
        <v>0</v>
      </c>
      <c r="CK187" s="313">
        <v>0</v>
      </c>
      <c r="CL187" s="261">
        <f>$AW187-$AX187-BA187</f>
        <v>0</v>
      </c>
      <c r="CM187" s="261">
        <f t="shared" si="245"/>
        <v>0</v>
      </c>
      <c r="CN187" s="261">
        <f t="shared" si="245"/>
        <v>0</v>
      </c>
      <c r="CO187" s="261">
        <f t="shared" si="245"/>
        <v>0</v>
      </c>
      <c r="CP187" s="261">
        <f t="shared" si="245"/>
        <v>0</v>
      </c>
      <c r="CQ187" s="261">
        <f>CR187+CS187+CT187</f>
        <v>0</v>
      </c>
      <c r="CR187" s="313">
        <v>0</v>
      </c>
      <c r="CS187" s="313">
        <v>0</v>
      </c>
      <c r="CT187" s="313">
        <v>0</v>
      </c>
      <c r="CU187" s="261">
        <f>CV187+CW187+CX187</f>
        <v>0</v>
      </c>
      <c r="CV187" s="313">
        <v>0</v>
      </c>
      <c r="CW187" s="313">
        <v>0</v>
      </c>
      <c r="CX187" s="313">
        <v>0</v>
      </c>
      <c r="CY187" s="261">
        <f>CZ187+DA187+DB187</f>
        <v>0</v>
      </c>
      <c r="CZ187" s="313">
        <v>0</v>
      </c>
      <c r="DA187" s="313">
        <v>0</v>
      </c>
      <c r="DB187" s="313">
        <v>0</v>
      </c>
      <c r="DC187" s="261">
        <f>$AW187-$AX187-BB187</f>
        <v>0</v>
      </c>
      <c r="DD187" s="261">
        <f t="shared" si="246"/>
        <v>0</v>
      </c>
      <c r="DE187" s="261">
        <f t="shared" si="246"/>
        <v>0</v>
      </c>
      <c r="DF187" s="261">
        <f t="shared" si="246"/>
        <v>0</v>
      </c>
      <c r="DG187" s="261">
        <f t="shared" si="246"/>
        <v>0</v>
      </c>
      <c r="DH187" s="261">
        <f>DI187+DJ187+DK187</f>
        <v>0</v>
      </c>
      <c r="DI187" s="313">
        <v>0</v>
      </c>
      <c r="DJ187" s="313">
        <v>0</v>
      </c>
      <c r="DK187" s="313">
        <v>0</v>
      </c>
      <c r="DL187" s="261">
        <f>DM187+DN187+DO187</f>
        <v>0</v>
      </c>
      <c r="DM187" s="313">
        <v>0</v>
      </c>
      <c r="DN187" s="313">
        <v>0</v>
      </c>
      <c r="DO187" s="313">
        <v>0</v>
      </c>
      <c r="DP187" s="261">
        <f>DQ187+DR187+DS187</f>
        <v>0</v>
      </c>
      <c r="DQ187" s="313">
        <v>0</v>
      </c>
      <c r="DR187" s="313">
        <v>0</v>
      </c>
      <c r="DS187" s="313">
        <v>0</v>
      </c>
      <c r="DT187" s="261">
        <f>$AW187-$AX187-BC187</f>
        <v>0</v>
      </c>
      <c r="DU187" s="261">
        <f>BC187-AY187</f>
        <v>0</v>
      </c>
      <c r="DV187" s="313"/>
      <c r="DW187" s="313"/>
      <c r="DX187" s="314"/>
      <c r="DY187" s="313"/>
      <c r="DZ187" s="314"/>
      <c r="EA187" s="343" t="s">
        <v>151</v>
      </c>
      <c r="EB187" s="164">
        <v>0</v>
      </c>
      <c r="EC187" s="162" t="str">
        <f>AN187 &amp; EB187</f>
        <v>Прочие собственные средства0</v>
      </c>
      <c r="ED187" s="162" t="str">
        <f>AN187&amp;AO187</f>
        <v>Прочие собственные средстванет</v>
      </c>
      <c r="EE187" s="163"/>
      <c r="EF187" s="163"/>
      <c r="EG187" s="179"/>
      <c r="EH187" s="179"/>
      <c r="EI187" s="179"/>
      <c r="EJ187" s="179"/>
      <c r="EV187" s="163"/>
    </row>
    <row r="188" spans="3:152" ht="11.25" customHeight="1">
      <c r="C188" s="217"/>
      <c r="D188" s="384" t="s">
        <v>835</v>
      </c>
      <c r="E188" s="398" t="s">
        <v>823</v>
      </c>
      <c r="F188" s="398" t="s">
        <v>827</v>
      </c>
      <c r="G188" s="398" t="s">
        <v>161</v>
      </c>
      <c r="H188" s="398" t="s">
        <v>836</v>
      </c>
      <c r="I188" s="398" t="s">
        <v>783</v>
      </c>
      <c r="J188" s="398" t="s">
        <v>783</v>
      </c>
      <c r="K188" s="384" t="s">
        <v>784</v>
      </c>
      <c r="L188" s="336"/>
      <c r="M188" s="336"/>
      <c r="N188" s="384" t="s">
        <v>240</v>
      </c>
      <c r="O188" s="384" t="s">
        <v>5</v>
      </c>
      <c r="P188" s="386" t="s">
        <v>189</v>
      </c>
      <c r="Q188" s="386" t="s">
        <v>5</v>
      </c>
      <c r="R188" s="388">
        <v>0</v>
      </c>
      <c r="S188" s="390">
        <v>0</v>
      </c>
      <c r="T188" s="400" t="s">
        <v>151</v>
      </c>
      <c r="U188" s="305"/>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6"/>
      <c r="BU188" s="306"/>
      <c r="BV188" s="306"/>
      <c r="BW188" s="306"/>
      <c r="BX188" s="306"/>
      <c r="BY188" s="306"/>
      <c r="BZ188" s="306"/>
      <c r="CA188" s="306"/>
      <c r="CB188" s="306"/>
      <c r="CC188" s="306"/>
      <c r="CD188" s="306"/>
      <c r="CE188" s="306"/>
      <c r="CF188" s="306"/>
      <c r="CG188" s="306"/>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c r="DB188" s="306"/>
      <c r="DC188" s="306"/>
      <c r="DD188" s="306"/>
      <c r="DE188" s="306"/>
      <c r="DF188" s="306"/>
      <c r="DG188" s="306"/>
      <c r="DH188" s="306"/>
      <c r="DI188" s="306"/>
      <c r="DJ188" s="306"/>
      <c r="DK188" s="306"/>
      <c r="DL188" s="306"/>
      <c r="DM188" s="306"/>
      <c r="DN188" s="306"/>
      <c r="DO188" s="306"/>
      <c r="DP188" s="306"/>
      <c r="DQ188" s="306"/>
      <c r="DR188" s="306"/>
      <c r="DS188" s="306"/>
      <c r="DT188" s="306"/>
      <c r="DU188" s="306"/>
      <c r="DV188" s="306"/>
      <c r="DW188" s="306"/>
      <c r="DX188" s="306"/>
      <c r="DY188" s="306"/>
      <c r="DZ188" s="306"/>
      <c r="EA188" s="306"/>
      <c r="EB188" s="164"/>
      <c r="EC188" s="163"/>
      <c r="ED188" s="163"/>
      <c r="EE188" s="163"/>
      <c r="EF188" s="163"/>
      <c r="EG188" s="163"/>
      <c r="EH188" s="163"/>
      <c r="EI188" s="163"/>
    </row>
    <row r="189" spans="3:152" ht="11.25" customHeight="1">
      <c r="C189" s="217"/>
      <c r="D189" s="385"/>
      <c r="E189" s="399"/>
      <c r="F189" s="399"/>
      <c r="G189" s="399"/>
      <c r="H189" s="399"/>
      <c r="I189" s="399"/>
      <c r="J189" s="399"/>
      <c r="K189" s="385"/>
      <c r="L189" s="337"/>
      <c r="M189" s="337"/>
      <c r="N189" s="385"/>
      <c r="O189" s="385"/>
      <c r="P189" s="387"/>
      <c r="Q189" s="387"/>
      <c r="R189" s="389"/>
      <c r="S189" s="391"/>
      <c r="T189" s="401"/>
      <c r="U189" s="394"/>
      <c r="V189" s="396">
        <v>1</v>
      </c>
      <c r="W189" s="382" t="s">
        <v>821</v>
      </c>
      <c r="X189" s="382"/>
      <c r="Y189" s="382"/>
      <c r="Z189" s="382"/>
      <c r="AA189" s="382"/>
      <c r="AB189" s="382"/>
      <c r="AC189" s="382"/>
      <c r="AD189" s="382"/>
      <c r="AE189" s="382"/>
      <c r="AF189" s="382"/>
      <c r="AG189" s="382"/>
      <c r="AH189" s="382"/>
      <c r="AI189" s="382"/>
      <c r="AJ189" s="382"/>
      <c r="AK189" s="382"/>
      <c r="AL189" s="307"/>
      <c r="AM189" s="308"/>
      <c r="AN189" s="309"/>
      <c r="AO189" s="309"/>
      <c r="AP189" s="309"/>
      <c r="AQ189" s="309"/>
      <c r="AR189" s="309"/>
      <c r="AS189" s="309"/>
      <c r="AT189" s="309"/>
      <c r="AU189" s="309"/>
      <c r="AV189" s="309"/>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5"/>
      <c r="DZ189" s="95"/>
      <c r="EA189" s="95"/>
      <c r="EB189" s="164"/>
      <c r="EC189" s="179"/>
      <c r="ED189" s="179"/>
      <c r="EE189" s="179"/>
      <c r="EF189" s="163"/>
      <c r="EG189" s="179"/>
      <c r="EH189" s="179"/>
      <c r="EI189" s="179"/>
      <c r="EJ189" s="179"/>
      <c r="EK189" s="179"/>
    </row>
    <row r="190" spans="3:152" ht="15" customHeight="1">
      <c r="C190" s="217"/>
      <c r="D190" s="385"/>
      <c r="E190" s="399"/>
      <c r="F190" s="399"/>
      <c r="G190" s="399"/>
      <c r="H190" s="399"/>
      <c r="I190" s="399"/>
      <c r="J190" s="399"/>
      <c r="K190" s="385"/>
      <c r="L190" s="337"/>
      <c r="M190" s="337"/>
      <c r="N190" s="385"/>
      <c r="O190" s="385"/>
      <c r="P190" s="387"/>
      <c r="Q190" s="387"/>
      <c r="R190" s="389"/>
      <c r="S190" s="391"/>
      <c r="T190" s="401"/>
      <c r="U190" s="395"/>
      <c r="V190" s="397"/>
      <c r="W190" s="383"/>
      <c r="X190" s="383"/>
      <c r="Y190" s="383"/>
      <c r="Z190" s="383"/>
      <c r="AA190" s="383"/>
      <c r="AB190" s="383"/>
      <c r="AC190" s="383"/>
      <c r="AD190" s="383"/>
      <c r="AE190" s="383"/>
      <c r="AF190" s="383"/>
      <c r="AG190" s="383"/>
      <c r="AH190" s="383"/>
      <c r="AI190" s="383"/>
      <c r="AJ190" s="383"/>
      <c r="AK190" s="383"/>
      <c r="AL190" s="333"/>
      <c r="AM190" s="200" t="s">
        <v>240</v>
      </c>
      <c r="AN190" s="311" t="s">
        <v>1146</v>
      </c>
      <c r="AO190" s="312" t="s">
        <v>18</v>
      </c>
      <c r="AP190" s="312"/>
      <c r="AQ190" s="312"/>
      <c r="AR190" s="312"/>
      <c r="AS190" s="312"/>
      <c r="AT190" s="312"/>
      <c r="AU190" s="312"/>
      <c r="AV190" s="312"/>
      <c r="AW190" s="261">
        <v>0</v>
      </c>
      <c r="AX190" s="261">
        <v>0</v>
      </c>
      <c r="AY190" s="261">
        <v>0</v>
      </c>
      <c r="AZ190" s="261">
        <f>BE190</f>
        <v>0</v>
      </c>
      <c r="BA190" s="261">
        <f>BV190</f>
        <v>0</v>
      </c>
      <c r="BB190" s="261">
        <f>CM190</f>
        <v>0</v>
      </c>
      <c r="BC190" s="261">
        <f>DD190</f>
        <v>0</v>
      </c>
      <c r="BD190" s="261">
        <f>AW190-AX190-BC190</f>
        <v>0</v>
      </c>
      <c r="BE190" s="261">
        <f t="shared" ref="BE190:BH191" si="247">BQ190</f>
        <v>0</v>
      </c>
      <c r="BF190" s="261">
        <f t="shared" si="247"/>
        <v>0</v>
      </c>
      <c r="BG190" s="261">
        <f t="shared" si="247"/>
        <v>0</v>
      </c>
      <c r="BH190" s="261">
        <f t="shared" si="247"/>
        <v>0</v>
      </c>
      <c r="BI190" s="261">
        <f>BJ190+BK190+BL190</f>
        <v>0</v>
      </c>
      <c r="BJ190" s="313">
        <v>0</v>
      </c>
      <c r="BK190" s="313">
        <v>0</v>
      </c>
      <c r="BL190" s="313">
        <v>0</v>
      </c>
      <c r="BM190" s="261">
        <f>BN190+BO190+BP190</f>
        <v>0</v>
      </c>
      <c r="BN190" s="313">
        <v>0</v>
      </c>
      <c r="BO190" s="313">
        <v>0</v>
      </c>
      <c r="BP190" s="313">
        <v>0</v>
      </c>
      <c r="BQ190" s="261">
        <f>BR190+BS190+BT190</f>
        <v>0</v>
      </c>
      <c r="BR190" s="313">
        <v>0</v>
      </c>
      <c r="BS190" s="313">
        <v>0</v>
      </c>
      <c r="BT190" s="313">
        <v>0</v>
      </c>
      <c r="BU190" s="261">
        <f>$AW190-$AX190-AZ190</f>
        <v>0</v>
      </c>
      <c r="BV190" s="261">
        <f t="shared" ref="BV190:BY191" si="248">CH190</f>
        <v>0</v>
      </c>
      <c r="BW190" s="261">
        <f t="shared" si="248"/>
        <v>0</v>
      </c>
      <c r="BX190" s="261">
        <f t="shared" si="248"/>
        <v>0</v>
      </c>
      <c r="BY190" s="261">
        <f t="shared" si="248"/>
        <v>0</v>
      </c>
      <c r="BZ190" s="261">
        <f>CA190+CB190+CC190</f>
        <v>0</v>
      </c>
      <c r="CA190" s="313">
        <v>0</v>
      </c>
      <c r="CB190" s="313">
        <v>0</v>
      </c>
      <c r="CC190" s="313">
        <v>0</v>
      </c>
      <c r="CD190" s="261">
        <f>CE190+CF190+CG190</f>
        <v>0</v>
      </c>
      <c r="CE190" s="313">
        <v>0</v>
      </c>
      <c r="CF190" s="313">
        <v>0</v>
      </c>
      <c r="CG190" s="313">
        <v>0</v>
      </c>
      <c r="CH190" s="261">
        <f>CI190+CJ190+CK190</f>
        <v>0</v>
      </c>
      <c r="CI190" s="313">
        <v>0</v>
      </c>
      <c r="CJ190" s="313">
        <v>0</v>
      </c>
      <c r="CK190" s="313">
        <v>0</v>
      </c>
      <c r="CL190" s="261">
        <f>$AW190-$AX190-BA190</f>
        <v>0</v>
      </c>
      <c r="CM190" s="261">
        <f t="shared" ref="CM190:CP191" si="249">CY190</f>
        <v>0</v>
      </c>
      <c r="CN190" s="261">
        <f t="shared" si="249"/>
        <v>0</v>
      </c>
      <c r="CO190" s="261">
        <f t="shared" si="249"/>
        <v>0</v>
      </c>
      <c r="CP190" s="261">
        <f t="shared" si="249"/>
        <v>0</v>
      </c>
      <c r="CQ190" s="261">
        <f>CR190+CS190+CT190</f>
        <v>0</v>
      </c>
      <c r="CR190" s="313">
        <v>0</v>
      </c>
      <c r="CS190" s="313">
        <v>0</v>
      </c>
      <c r="CT190" s="313">
        <v>0</v>
      </c>
      <c r="CU190" s="261">
        <f>CV190+CW190+CX190</f>
        <v>0</v>
      </c>
      <c r="CV190" s="313">
        <v>0</v>
      </c>
      <c r="CW190" s="313">
        <v>0</v>
      </c>
      <c r="CX190" s="313">
        <v>0</v>
      </c>
      <c r="CY190" s="261">
        <f>CZ190+DA190+DB190</f>
        <v>0</v>
      </c>
      <c r="CZ190" s="313">
        <v>0</v>
      </c>
      <c r="DA190" s="313">
        <v>0</v>
      </c>
      <c r="DB190" s="313">
        <v>0</v>
      </c>
      <c r="DC190" s="261">
        <f>$AW190-$AX190-BB190</f>
        <v>0</v>
      </c>
      <c r="DD190" s="261">
        <f t="shared" ref="DD190:DG191" si="250">DP190</f>
        <v>0</v>
      </c>
      <c r="DE190" s="261">
        <f t="shared" si="250"/>
        <v>0</v>
      </c>
      <c r="DF190" s="261">
        <f t="shared" si="250"/>
        <v>0</v>
      </c>
      <c r="DG190" s="261">
        <f t="shared" si="250"/>
        <v>0</v>
      </c>
      <c r="DH190" s="261">
        <f>DI190+DJ190+DK190</f>
        <v>0</v>
      </c>
      <c r="DI190" s="313">
        <v>0</v>
      </c>
      <c r="DJ190" s="313">
        <v>0</v>
      </c>
      <c r="DK190" s="313">
        <v>0</v>
      </c>
      <c r="DL190" s="261">
        <f>DM190+DN190+DO190</f>
        <v>0</v>
      </c>
      <c r="DM190" s="313">
        <v>0</v>
      </c>
      <c r="DN190" s="313">
        <v>0</v>
      </c>
      <c r="DO190" s="313">
        <v>0</v>
      </c>
      <c r="DP190" s="261">
        <f>DQ190+DR190+DS190</f>
        <v>0</v>
      </c>
      <c r="DQ190" s="313">
        <v>0</v>
      </c>
      <c r="DR190" s="313">
        <v>0</v>
      </c>
      <c r="DS190" s="313">
        <v>0</v>
      </c>
      <c r="DT190" s="261">
        <f>$AW190-$AX190-BC190</f>
        <v>0</v>
      </c>
      <c r="DU190" s="261">
        <f>BC190-AY190</f>
        <v>0</v>
      </c>
      <c r="DV190" s="313"/>
      <c r="DW190" s="313"/>
      <c r="DX190" s="314"/>
      <c r="DY190" s="313"/>
      <c r="DZ190" s="314"/>
      <c r="EA190" s="343" t="s">
        <v>151</v>
      </c>
      <c r="EB190" s="164">
        <v>0</v>
      </c>
      <c r="EC190" s="162" t="str">
        <f>AN190 &amp; EB190</f>
        <v>за счет платы за технологическое присоединение0</v>
      </c>
      <c r="ED190" s="162" t="str">
        <f>AN190&amp;AO190</f>
        <v>за счет платы за технологическое присоединениенет</v>
      </c>
      <c r="EE190" s="163"/>
      <c r="EF190" s="163"/>
      <c r="EG190" s="179"/>
      <c r="EH190" s="179"/>
      <c r="EI190" s="179"/>
      <c r="EJ190" s="179"/>
      <c r="EV190" s="163"/>
    </row>
    <row r="191" spans="3:152" ht="15" customHeight="1" thickBot="1">
      <c r="C191" s="217"/>
      <c r="D191" s="385"/>
      <c r="E191" s="399"/>
      <c r="F191" s="399"/>
      <c r="G191" s="399"/>
      <c r="H191" s="399"/>
      <c r="I191" s="399"/>
      <c r="J191" s="399"/>
      <c r="K191" s="385"/>
      <c r="L191" s="337"/>
      <c r="M191" s="337"/>
      <c r="N191" s="385"/>
      <c r="O191" s="385"/>
      <c r="P191" s="387"/>
      <c r="Q191" s="387"/>
      <c r="R191" s="389"/>
      <c r="S191" s="391"/>
      <c r="T191" s="401"/>
      <c r="U191" s="395"/>
      <c r="V191" s="397"/>
      <c r="W191" s="383"/>
      <c r="X191" s="383"/>
      <c r="Y191" s="383"/>
      <c r="Z191" s="383"/>
      <c r="AA191" s="383"/>
      <c r="AB191" s="383"/>
      <c r="AC191" s="383"/>
      <c r="AD191" s="383"/>
      <c r="AE191" s="383"/>
      <c r="AF191" s="383"/>
      <c r="AG191" s="383"/>
      <c r="AH191" s="383"/>
      <c r="AI191" s="383"/>
      <c r="AJ191" s="383"/>
      <c r="AK191" s="383"/>
      <c r="AL191" s="333"/>
      <c r="AM191" s="200" t="s">
        <v>115</v>
      </c>
      <c r="AN191" s="311" t="s">
        <v>199</v>
      </c>
      <c r="AO191" s="312" t="s">
        <v>18</v>
      </c>
      <c r="AP191" s="312"/>
      <c r="AQ191" s="312"/>
      <c r="AR191" s="312"/>
      <c r="AS191" s="312"/>
      <c r="AT191" s="312"/>
      <c r="AU191" s="312"/>
      <c r="AV191" s="312"/>
      <c r="AW191" s="261">
        <v>0</v>
      </c>
      <c r="AX191" s="261">
        <v>0</v>
      </c>
      <c r="AY191" s="261">
        <v>0</v>
      </c>
      <c r="AZ191" s="261">
        <f>BE191</f>
        <v>0</v>
      </c>
      <c r="BA191" s="261">
        <f>BV191</f>
        <v>0</v>
      </c>
      <c r="BB191" s="261">
        <f>CM191</f>
        <v>0</v>
      </c>
      <c r="BC191" s="261">
        <f>DD191</f>
        <v>0</v>
      </c>
      <c r="BD191" s="261">
        <f>AW191-AX191-BC191</f>
        <v>0</v>
      </c>
      <c r="BE191" s="261">
        <f t="shared" si="247"/>
        <v>0</v>
      </c>
      <c r="BF191" s="261">
        <f t="shared" si="247"/>
        <v>0</v>
      </c>
      <c r="BG191" s="261">
        <f t="shared" si="247"/>
        <v>0</v>
      </c>
      <c r="BH191" s="261">
        <f t="shared" si="247"/>
        <v>0</v>
      </c>
      <c r="BI191" s="261">
        <f>BJ191+BK191+BL191</f>
        <v>0</v>
      </c>
      <c r="BJ191" s="313">
        <v>0</v>
      </c>
      <c r="BK191" s="313">
        <v>0</v>
      </c>
      <c r="BL191" s="313">
        <v>0</v>
      </c>
      <c r="BM191" s="261">
        <f>BN191+BO191+BP191</f>
        <v>0</v>
      </c>
      <c r="BN191" s="313">
        <v>0</v>
      </c>
      <c r="BO191" s="313">
        <v>0</v>
      </c>
      <c r="BP191" s="313">
        <v>0</v>
      </c>
      <c r="BQ191" s="261">
        <f>BR191+BS191+BT191</f>
        <v>0</v>
      </c>
      <c r="BR191" s="313">
        <v>0</v>
      </c>
      <c r="BS191" s="313">
        <v>0</v>
      </c>
      <c r="BT191" s="313">
        <v>0</v>
      </c>
      <c r="BU191" s="261">
        <f>$AW191-$AX191-AZ191</f>
        <v>0</v>
      </c>
      <c r="BV191" s="261">
        <f t="shared" si="248"/>
        <v>0</v>
      </c>
      <c r="BW191" s="261">
        <f t="shared" si="248"/>
        <v>0</v>
      </c>
      <c r="BX191" s="261">
        <f t="shared" si="248"/>
        <v>0</v>
      </c>
      <c r="BY191" s="261">
        <f t="shared" si="248"/>
        <v>0</v>
      </c>
      <c r="BZ191" s="261">
        <f>CA191+CB191+CC191</f>
        <v>0</v>
      </c>
      <c r="CA191" s="313">
        <v>0</v>
      </c>
      <c r="CB191" s="313">
        <v>0</v>
      </c>
      <c r="CC191" s="313">
        <v>0</v>
      </c>
      <c r="CD191" s="261">
        <f>CE191+CF191+CG191</f>
        <v>0</v>
      </c>
      <c r="CE191" s="313">
        <v>0</v>
      </c>
      <c r="CF191" s="313">
        <v>0</v>
      </c>
      <c r="CG191" s="313">
        <v>0</v>
      </c>
      <c r="CH191" s="261">
        <f>CI191+CJ191+CK191</f>
        <v>0</v>
      </c>
      <c r="CI191" s="313">
        <v>0</v>
      </c>
      <c r="CJ191" s="313">
        <v>0</v>
      </c>
      <c r="CK191" s="313">
        <v>0</v>
      </c>
      <c r="CL191" s="261">
        <f>$AW191-$AX191-BA191</f>
        <v>0</v>
      </c>
      <c r="CM191" s="261">
        <f t="shared" si="249"/>
        <v>0</v>
      </c>
      <c r="CN191" s="261">
        <f t="shared" si="249"/>
        <v>0</v>
      </c>
      <c r="CO191" s="261">
        <f t="shared" si="249"/>
        <v>0</v>
      </c>
      <c r="CP191" s="261">
        <f t="shared" si="249"/>
        <v>0</v>
      </c>
      <c r="CQ191" s="261">
        <f>CR191+CS191+CT191</f>
        <v>0</v>
      </c>
      <c r="CR191" s="313">
        <v>0</v>
      </c>
      <c r="CS191" s="313">
        <v>0</v>
      </c>
      <c r="CT191" s="313">
        <v>0</v>
      </c>
      <c r="CU191" s="261">
        <f>CV191+CW191+CX191</f>
        <v>0</v>
      </c>
      <c r="CV191" s="313">
        <v>0</v>
      </c>
      <c r="CW191" s="313">
        <v>0</v>
      </c>
      <c r="CX191" s="313">
        <v>0</v>
      </c>
      <c r="CY191" s="261">
        <f>CZ191+DA191+DB191</f>
        <v>0</v>
      </c>
      <c r="CZ191" s="313">
        <v>0</v>
      </c>
      <c r="DA191" s="313">
        <v>0</v>
      </c>
      <c r="DB191" s="313">
        <v>0</v>
      </c>
      <c r="DC191" s="261">
        <f>$AW191-$AX191-BB191</f>
        <v>0</v>
      </c>
      <c r="DD191" s="261">
        <f t="shared" si="250"/>
        <v>0</v>
      </c>
      <c r="DE191" s="261">
        <f t="shared" si="250"/>
        <v>0</v>
      </c>
      <c r="DF191" s="261">
        <f t="shared" si="250"/>
        <v>0</v>
      </c>
      <c r="DG191" s="261">
        <f t="shared" si="250"/>
        <v>0</v>
      </c>
      <c r="DH191" s="261">
        <f>DI191+DJ191+DK191</f>
        <v>0</v>
      </c>
      <c r="DI191" s="313">
        <v>0</v>
      </c>
      <c r="DJ191" s="313">
        <v>0</v>
      </c>
      <c r="DK191" s="313">
        <v>0</v>
      </c>
      <c r="DL191" s="261">
        <f>DM191+DN191+DO191</f>
        <v>0</v>
      </c>
      <c r="DM191" s="313">
        <v>0</v>
      </c>
      <c r="DN191" s="313">
        <v>0</v>
      </c>
      <c r="DO191" s="313">
        <v>0</v>
      </c>
      <c r="DP191" s="261">
        <f>DQ191+DR191+DS191</f>
        <v>0</v>
      </c>
      <c r="DQ191" s="313">
        <v>0</v>
      </c>
      <c r="DR191" s="313">
        <v>0</v>
      </c>
      <c r="DS191" s="313">
        <v>0</v>
      </c>
      <c r="DT191" s="261">
        <f>$AW191-$AX191-BC191</f>
        <v>0</v>
      </c>
      <c r="DU191" s="261">
        <f>BC191-AY191</f>
        <v>0</v>
      </c>
      <c r="DV191" s="313"/>
      <c r="DW191" s="313"/>
      <c r="DX191" s="314"/>
      <c r="DY191" s="313"/>
      <c r="DZ191" s="314"/>
      <c r="EA191" s="343" t="s">
        <v>151</v>
      </c>
      <c r="EB191" s="164">
        <v>0</v>
      </c>
      <c r="EC191" s="162" t="str">
        <f>AN191 &amp; EB191</f>
        <v>Прочие собственные средства0</v>
      </c>
      <c r="ED191" s="162" t="str">
        <f>AN191&amp;AO191</f>
        <v>Прочие собственные средстванет</v>
      </c>
      <c r="EE191" s="163"/>
      <c r="EF191" s="163"/>
      <c r="EG191" s="179"/>
      <c r="EH191" s="179"/>
      <c r="EI191" s="179"/>
      <c r="EJ191" s="179"/>
      <c r="EV191" s="163"/>
    </row>
    <row r="192" spans="3:152" ht="11.25" customHeight="1">
      <c r="C192" s="217"/>
      <c r="D192" s="384" t="s">
        <v>837</v>
      </c>
      <c r="E192" s="398" t="s">
        <v>823</v>
      </c>
      <c r="F192" s="398" t="s">
        <v>827</v>
      </c>
      <c r="G192" s="398" t="s">
        <v>161</v>
      </c>
      <c r="H192" s="398" t="s">
        <v>838</v>
      </c>
      <c r="I192" s="398" t="s">
        <v>783</v>
      </c>
      <c r="J192" s="398" t="s">
        <v>783</v>
      </c>
      <c r="K192" s="384" t="s">
        <v>784</v>
      </c>
      <c r="L192" s="336"/>
      <c r="M192" s="336"/>
      <c r="N192" s="384" t="s">
        <v>115</v>
      </c>
      <c r="O192" s="384" t="s">
        <v>4</v>
      </c>
      <c r="P192" s="386" t="s">
        <v>189</v>
      </c>
      <c r="Q192" s="386" t="s">
        <v>4</v>
      </c>
      <c r="R192" s="388">
        <v>0</v>
      </c>
      <c r="S192" s="390">
        <v>0</v>
      </c>
      <c r="T192" s="400" t="s">
        <v>151</v>
      </c>
      <c r="U192" s="305"/>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6"/>
      <c r="BE192" s="306"/>
      <c r="BF192" s="306"/>
      <c r="BG192" s="306"/>
      <c r="BH192" s="306"/>
      <c r="BI192" s="306"/>
      <c r="BJ192" s="306"/>
      <c r="BK192" s="306"/>
      <c r="BL192" s="306"/>
      <c r="BM192" s="306"/>
      <c r="BN192" s="306"/>
      <c r="BO192" s="306"/>
      <c r="BP192" s="306"/>
      <c r="BQ192" s="306"/>
      <c r="BR192" s="306"/>
      <c r="BS192" s="306"/>
      <c r="BT192" s="306"/>
      <c r="BU192" s="306"/>
      <c r="BV192" s="306"/>
      <c r="BW192" s="306"/>
      <c r="BX192" s="306"/>
      <c r="BY192" s="306"/>
      <c r="BZ192" s="306"/>
      <c r="CA192" s="306"/>
      <c r="CB192" s="306"/>
      <c r="CC192" s="306"/>
      <c r="CD192" s="306"/>
      <c r="CE192" s="306"/>
      <c r="CF192" s="306"/>
      <c r="CG192" s="306"/>
      <c r="CH192" s="306"/>
      <c r="CI192" s="306"/>
      <c r="CJ192" s="306"/>
      <c r="CK192" s="306"/>
      <c r="CL192" s="306"/>
      <c r="CM192" s="306"/>
      <c r="CN192" s="306"/>
      <c r="CO192" s="306"/>
      <c r="CP192" s="306"/>
      <c r="CQ192" s="306"/>
      <c r="CR192" s="306"/>
      <c r="CS192" s="306"/>
      <c r="CT192" s="306"/>
      <c r="CU192" s="306"/>
      <c r="CV192" s="306"/>
      <c r="CW192" s="306"/>
      <c r="CX192" s="306"/>
      <c r="CY192" s="306"/>
      <c r="CZ192" s="306"/>
      <c r="DA192" s="306"/>
      <c r="DB192" s="306"/>
      <c r="DC192" s="306"/>
      <c r="DD192" s="306"/>
      <c r="DE192" s="306"/>
      <c r="DF192" s="306"/>
      <c r="DG192" s="306"/>
      <c r="DH192" s="306"/>
      <c r="DI192" s="306"/>
      <c r="DJ192" s="306"/>
      <c r="DK192" s="306"/>
      <c r="DL192" s="306"/>
      <c r="DM192" s="306"/>
      <c r="DN192" s="306"/>
      <c r="DO192" s="306"/>
      <c r="DP192" s="306"/>
      <c r="DQ192" s="306"/>
      <c r="DR192" s="306"/>
      <c r="DS192" s="306"/>
      <c r="DT192" s="306"/>
      <c r="DU192" s="306"/>
      <c r="DV192" s="306"/>
      <c r="DW192" s="306"/>
      <c r="DX192" s="306"/>
      <c r="DY192" s="306"/>
      <c r="DZ192" s="306"/>
      <c r="EA192" s="306"/>
      <c r="EB192" s="164"/>
      <c r="EC192" s="163"/>
      <c r="ED192" s="163"/>
      <c r="EE192" s="163"/>
      <c r="EF192" s="163"/>
      <c r="EG192" s="163"/>
      <c r="EH192" s="163"/>
      <c r="EI192" s="163"/>
    </row>
    <row r="193" spans="3:152" ht="11.25" customHeight="1">
      <c r="C193" s="217"/>
      <c r="D193" s="385"/>
      <c r="E193" s="399"/>
      <c r="F193" s="399"/>
      <c r="G193" s="399"/>
      <c r="H193" s="399"/>
      <c r="I193" s="399"/>
      <c r="J193" s="399"/>
      <c r="K193" s="385"/>
      <c r="L193" s="337"/>
      <c r="M193" s="337"/>
      <c r="N193" s="385"/>
      <c r="O193" s="385"/>
      <c r="P193" s="387"/>
      <c r="Q193" s="387"/>
      <c r="R193" s="389"/>
      <c r="S193" s="391"/>
      <c r="T193" s="401"/>
      <c r="U193" s="394"/>
      <c r="V193" s="396">
        <v>1</v>
      </c>
      <c r="W193" s="382" t="s">
        <v>821</v>
      </c>
      <c r="X193" s="382"/>
      <c r="Y193" s="382"/>
      <c r="Z193" s="382"/>
      <c r="AA193" s="382"/>
      <c r="AB193" s="382"/>
      <c r="AC193" s="382"/>
      <c r="AD193" s="382"/>
      <c r="AE193" s="382"/>
      <c r="AF193" s="382"/>
      <c r="AG193" s="382"/>
      <c r="AH193" s="382"/>
      <c r="AI193" s="382"/>
      <c r="AJ193" s="382"/>
      <c r="AK193" s="382"/>
      <c r="AL193" s="307"/>
      <c r="AM193" s="308"/>
      <c r="AN193" s="309"/>
      <c r="AO193" s="309"/>
      <c r="AP193" s="309"/>
      <c r="AQ193" s="309"/>
      <c r="AR193" s="309"/>
      <c r="AS193" s="309"/>
      <c r="AT193" s="309"/>
      <c r="AU193" s="309"/>
      <c r="AV193" s="309"/>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164"/>
      <c r="EC193" s="179"/>
      <c r="ED193" s="179"/>
      <c r="EE193" s="179"/>
      <c r="EF193" s="163"/>
      <c r="EG193" s="179"/>
      <c r="EH193" s="179"/>
      <c r="EI193" s="179"/>
      <c r="EJ193" s="179"/>
      <c r="EK193" s="179"/>
    </row>
    <row r="194" spans="3:152" ht="15" customHeight="1">
      <c r="C194" s="217"/>
      <c r="D194" s="385"/>
      <c r="E194" s="399"/>
      <c r="F194" s="399"/>
      <c r="G194" s="399"/>
      <c r="H194" s="399"/>
      <c r="I194" s="399"/>
      <c r="J194" s="399"/>
      <c r="K194" s="385"/>
      <c r="L194" s="337"/>
      <c r="M194" s="337"/>
      <c r="N194" s="385"/>
      <c r="O194" s="385"/>
      <c r="P194" s="387"/>
      <c r="Q194" s="387"/>
      <c r="R194" s="389"/>
      <c r="S194" s="391"/>
      <c r="T194" s="401"/>
      <c r="U194" s="395"/>
      <c r="V194" s="397"/>
      <c r="W194" s="383"/>
      <c r="X194" s="383"/>
      <c r="Y194" s="383"/>
      <c r="Z194" s="383"/>
      <c r="AA194" s="383"/>
      <c r="AB194" s="383"/>
      <c r="AC194" s="383"/>
      <c r="AD194" s="383"/>
      <c r="AE194" s="383"/>
      <c r="AF194" s="383"/>
      <c r="AG194" s="383"/>
      <c r="AH194" s="383"/>
      <c r="AI194" s="383"/>
      <c r="AJ194" s="383"/>
      <c r="AK194" s="383"/>
      <c r="AL194" s="333"/>
      <c r="AM194" s="200" t="s">
        <v>240</v>
      </c>
      <c r="AN194" s="311" t="s">
        <v>1146</v>
      </c>
      <c r="AO194" s="312" t="s">
        <v>18</v>
      </c>
      <c r="AP194" s="312"/>
      <c r="AQ194" s="312"/>
      <c r="AR194" s="312"/>
      <c r="AS194" s="312"/>
      <c r="AT194" s="312"/>
      <c r="AU194" s="312"/>
      <c r="AV194" s="312"/>
      <c r="AW194" s="261">
        <v>943.75099999999998</v>
      </c>
      <c r="AX194" s="261">
        <v>0</v>
      </c>
      <c r="AY194" s="261">
        <v>0</v>
      </c>
      <c r="AZ194" s="261">
        <f>BE194</f>
        <v>0</v>
      </c>
      <c r="BA194" s="261">
        <f>BV194</f>
        <v>0</v>
      </c>
      <c r="BB194" s="261">
        <f>CM194</f>
        <v>0</v>
      </c>
      <c r="BC194" s="261">
        <f>DD194</f>
        <v>0</v>
      </c>
      <c r="BD194" s="261">
        <f>AW194-AX194-BC194</f>
        <v>943.75099999999998</v>
      </c>
      <c r="BE194" s="261">
        <f t="shared" ref="BE194:BH195" si="251">BQ194</f>
        <v>0</v>
      </c>
      <c r="BF194" s="261">
        <f t="shared" si="251"/>
        <v>0</v>
      </c>
      <c r="BG194" s="261">
        <f t="shared" si="251"/>
        <v>0</v>
      </c>
      <c r="BH194" s="261">
        <f t="shared" si="251"/>
        <v>0</v>
      </c>
      <c r="BI194" s="261">
        <f>BJ194+BK194+BL194</f>
        <v>0</v>
      </c>
      <c r="BJ194" s="313">
        <v>0</v>
      </c>
      <c r="BK194" s="313">
        <v>0</v>
      </c>
      <c r="BL194" s="313">
        <v>0</v>
      </c>
      <c r="BM194" s="261">
        <f>BN194+BO194+BP194</f>
        <v>0</v>
      </c>
      <c r="BN194" s="313">
        <v>0</v>
      </c>
      <c r="BO194" s="313">
        <v>0</v>
      </c>
      <c r="BP194" s="313">
        <v>0</v>
      </c>
      <c r="BQ194" s="261">
        <f>BR194+BS194+BT194</f>
        <v>0</v>
      </c>
      <c r="BR194" s="313">
        <v>0</v>
      </c>
      <c r="BS194" s="313">
        <v>0</v>
      </c>
      <c r="BT194" s="313">
        <v>0</v>
      </c>
      <c r="BU194" s="261">
        <f>$AW194-$AX194-AZ194</f>
        <v>943.75099999999998</v>
      </c>
      <c r="BV194" s="261">
        <f t="shared" ref="BV194:BY195" si="252">CH194</f>
        <v>0</v>
      </c>
      <c r="BW194" s="261">
        <f t="shared" si="252"/>
        <v>0</v>
      </c>
      <c r="BX194" s="261">
        <f t="shared" si="252"/>
        <v>0</v>
      </c>
      <c r="BY194" s="261">
        <f t="shared" si="252"/>
        <v>0</v>
      </c>
      <c r="BZ194" s="261">
        <f>CA194+CB194+CC194</f>
        <v>0</v>
      </c>
      <c r="CA194" s="313">
        <v>0</v>
      </c>
      <c r="CB194" s="313">
        <v>0</v>
      </c>
      <c r="CC194" s="313">
        <v>0</v>
      </c>
      <c r="CD194" s="261">
        <f>CE194+CF194+CG194</f>
        <v>0</v>
      </c>
      <c r="CE194" s="313">
        <v>0</v>
      </c>
      <c r="CF194" s="313">
        <v>0</v>
      </c>
      <c r="CG194" s="313">
        <v>0</v>
      </c>
      <c r="CH194" s="261">
        <f>CI194+CJ194+CK194</f>
        <v>0</v>
      </c>
      <c r="CI194" s="313">
        <v>0</v>
      </c>
      <c r="CJ194" s="313">
        <v>0</v>
      </c>
      <c r="CK194" s="313">
        <v>0</v>
      </c>
      <c r="CL194" s="261">
        <f>$AW194-$AX194-BA194</f>
        <v>943.75099999999998</v>
      </c>
      <c r="CM194" s="261">
        <f t="shared" ref="CM194:CP195" si="253">CY194</f>
        <v>0</v>
      </c>
      <c r="CN194" s="261">
        <f t="shared" si="253"/>
        <v>0</v>
      </c>
      <c r="CO194" s="261">
        <f t="shared" si="253"/>
        <v>0</v>
      </c>
      <c r="CP194" s="261">
        <f t="shared" si="253"/>
        <v>0</v>
      </c>
      <c r="CQ194" s="261">
        <f>CR194+CS194+CT194</f>
        <v>0</v>
      </c>
      <c r="CR194" s="313">
        <v>0</v>
      </c>
      <c r="CS194" s="313">
        <v>0</v>
      </c>
      <c r="CT194" s="313">
        <v>0</v>
      </c>
      <c r="CU194" s="261">
        <f>CV194+CW194+CX194</f>
        <v>0</v>
      </c>
      <c r="CV194" s="313">
        <v>0</v>
      </c>
      <c r="CW194" s="313">
        <v>0</v>
      </c>
      <c r="CX194" s="313">
        <v>0</v>
      </c>
      <c r="CY194" s="261">
        <f>CZ194+DA194+DB194</f>
        <v>0</v>
      </c>
      <c r="CZ194" s="313">
        <v>0</v>
      </c>
      <c r="DA194" s="313">
        <v>0</v>
      </c>
      <c r="DB194" s="313">
        <v>0</v>
      </c>
      <c r="DC194" s="261">
        <f>$AW194-$AX194-BB194</f>
        <v>943.75099999999998</v>
      </c>
      <c r="DD194" s="261">
        <f t="shared" ref="DD194:DG195" si="254">DP194</f>
        <v>0</v>
      </c>
      <c r="DE194" s="261">
        <f t="shared" si="254"/>
        <v>0</v>
      </c>
      <c r="DF194" s="261">
        <f t="shared" si="254"/>
        <v>0</v>
      </c>
      <c r="DG194" s="261">
        <f t="shared" si="254"/>
        <v>0</v>
      </c>
      <c r="DH194" s="261">
        <f>DI194+DJ194+DK194</f>
        <v>0</v>
      </c>
      <c r="DI194" s="313">
        <v>0</v>
      </c>
      <c r="DJ194" s="313">
        <v>0</v>
      </c>
      <c r="DK194" s="313">
        <v>0</v>
      </c>
      <c r="DL194" s="261">
        <f>DM194+DN194+DO194</f>
        <v>0</v>
      </c>
      <c r="DM194" s="313">
        <v>0</v>
      </c>
      <c r="DN194" s="313">
        <v>0</v>
      </c>
      <c r="DO194" s="313">
        <v>0</v>
      </c>
      <c r="DP194" s="261">
        <f>DQ194+DR194+DS194</f>
        <v>0</v>
      </c>
      <c r="DQ194" s="313">
        <v>0</v>
      </c>
      <c r="DR194" s="313">
        <v>0</v>
      </c>
      <c r="DS194" s="313">
        <v>0</v>
      </c>
      <c r="DT194" s="261">
        <f>$AW194-$AX194-BC194</f>
        <v>943.75099999999998</v>
      </c>
      <c r="DU194" s="261">
        <f>BC194-AY194</f>
        <v>0</v>
      </c>
      <c r="DV194" s="313"/>
      <c r="DW194" s="313"/>
      <c r="DX194" s="314"/>
      <c r="DY194" s="313"/>
      <c r="DZ194" s="314"/>
      <c r="EA194" s="343" t="s">
        <v>151</v>
      </c>
      <c r="EB194" s="164">
        <v>0</v>
      </c>
      <c r="EC194" s="162" t="str">
        <f>AN194 &amp; EB194</f>
        <v>за счет платы за технологическое присоединение0</v>
      </c>
      <c r="ED194" s="162" t="str">
        <f>AN194&amp;AO194</f>
        <v>за счет платы за технологическое присоединениенет</v>
      </c>
      <c r="EE194" s="163"/>
      <c r="EF194" s="163"/>
      <c r="EG194" s="179"/>
      <c r="EH194" s="179"/>
      <c r="EI194" s="179"/>
      <c r="EJ194" s="179"/>
      <c r="EV194" s="163"/>
    </row>
    <row r="195" spans="3:152" ht="15" customHeight="1" thickBot="1">
      <c r="C195" s="217"/>
      <c r="D195" s="385"/>
      <c r="E195" s="399"/>
      <c r="F195" s="399"/>
      <c r="G195" s="399"/>
      <c r="H195" s="399"/>
      <c r="I195" s="399"/>
      <c r="J195" s="399"/>
      <c r="K195" s="385"/>
      <c r="L195" s="337"/>
      <c r="M195" s="337"/>
      <c r="N195" s="385"/>
      <c r="O195" s="385"/>
      <c r="P195" s="387"/>
      <c r="Q195" s="387"/>
      <c r="R195" s="389"/>
      <c r="S195" s="391"/>
      <c r="T195" s="401"/>
      <c r="U195" s="395"/>
      <c r="V195" s="397"/>
      <c r="W195" s="383"/>
      <c r="X195" s="383"/>
      <c r="Y195" s="383"/>
      <c r="Z195" s="383"/>
      <c r="AA195" s="383"/>
      <c r="AB195" s="383"/>
      <c r="AC195" s="383"/>
      <c r="AD195" s="383"/>
      <c r="AE195" s="383"/>
      <c r="AF195" s="383"/>
      <c r="AG195" s="383"/>
      <c r="AH195" s="383"/>
      <c r="AI195" s="383"/>
      <c r="AJ195" s="383"/>
      <c r="AK195" s="383"/>
      <c r="AL195" s="333"/>
      <c r="AM195" s="200" t="s">
        <v>115</v>
      </c>
      <c r="AN195" s="311" t="s">
        <v>199</v>
      </c>
      <c r="AO195" s="312" t="s">
        <v>18</v>
      </c>
      <c r="AP195" s="312"/>
      <c r="AQ195" s="312"/>
      <c r="AR195" s="312"/>
      <c r="AS195" s="312"/>
      <c r="AT195" s="312"/>
      <c r="AU195" s="312"/>
      <c r="AV195" s="312"/>
      <c r="AW195" s="261">
        <v>188.75020000000001</v>
      </c>
      <c r="AX195" s="261">
        <v>0</v>
      </c>
      <c r="AY195" s="261">
        <v>0</v>
      </c>
      <c r="AZ195" s="261">
        <f>BE195</f>
        <v>0</v>
      </c>
      <c r="BA195" s="261">
        <f>BV195</f>
        <v>0</v>
      </c>
      <c r="BB195" s="261">
        <f>CM195</f>
        <v>0</v>
      </c>
      <c r="BC195" s="261">
        <f>DD195</f>
        <v>0</v>
      </c>
      <c r="BD195" s="261">
        <f>AW195-AX195-BC195</f>
        <v>188.75020000000001</v>
      </c>
      <c r="BE195" s="261">
        <f t="shared" si="251"/>
        <v>0</v>
      </c>
      <c r="BF195" s="261">
        <f t="shared" si="251"/>
        <v>0</v>
      </c>
      <c r="BG195" s="261">
        <f t="shared" si="251"/>
        <v>0</v>
      </c>
      <c r="BH195" s="261">
        <f t="shared" si="251"/>
        <v>0</v>
      </c>
      <c r="BI195" s="261">
        <f>BJ195+BK195+BL195</f>
        <v>0</v>
      </c>
      <c r="BJ195" s="313">
        <v>0</v>
      </c>
      <c r="BK195" s="313">
        <v>0</v>
      </c>
      <c r="BL195" s="313">
        <v>0</v>
      </c>
      <c r="BM195" s="261">
        <f>BN195+BO195+BP195</f>
        <v>0</v>
      </c>
      <c r="BN195" s="313">
        <v>0</v>
      </c>
      <c r="BO195" s="313">
        <v>0</v>
      </c>
      <c r="BP195" s="313">
        <v>0</v>
      </c>
      <c r="BQ195" s="261">
        <f>BR195+BS195+BT195</f>
        <v>0</v>
      </c>
      <c r="BR195" s="313">
        <v>0</v>
      </c>
      <c r="BS195" s="313">
        <v>0</v>
      </c>
      <c r="BT195" s="313">
        <v>0</v>
      </c>
      <c r="BU195" s="261">
        <f>$AW195-$AX195-AZ195</f>
        <v>188.75020000000001</v>
      </c>
      <c r="BV195" s="261">
        <f t="shared" si="252"/>
        <v>0</v>
      </c>
      <c r="BW195" s="261">
        <f t="shared" si="252"/>
        <v>0</v>
      </c>
      <c r="BX195" s="261">
        <f t="shared" si="252"/>
        <v>0</v>
      </c>
      <c r="BY195" s="261">
        <f t="shared" si="252"/>
        <v>0</v>
      </c>
      <c r="BZ195" s="261">
        <f>CA195+CB195+CC195</f>
        <v>0</v>
      </c>
      <c r="CA195" s="313">
        <v>0</v>
      </c>
      <c r="CB195" s="313">
        <v>0</v>
      </c>
      <c r="CC195" s="313">
        <v>0</v>
      </c>
      <c r="CD195" s="261">
        <f>CE195+CF195+CG195</f>
        <v>0</v>
      </c>
      <c r="CE195" s="313">
        <v>0</v>
      </c>
      <c r="CF195" s="313">
        <v>0</v>
      </c>
      <c r="CG195" s="313">
        <v>0</v>
      </c>
      <c r="CH195" s="261">
        <f>CI195+CJ195+CK195</f>
        <v>0</v>
      </c>
      <c r="CI195" s="313">
        <v>0</v>
      </c>
      <c r="CJ195" s="313">
        <v>0</v>
      </c>
      <c r="CK195" s="313">
        <v>0</v>
      </c>
      <c r="CL195" s="261">
        <f>$AW195-$AX195-BA195</f>
        <v>188.75020000000001</v>
      </c>
      <c r="CM195" s="261">
        <f t="shared" si="253"/>
        <v>0</v>
      </c>
      <c r="CN195" s="261">
        <f t="shared" si="253"/>
        <v>0</v>
      </c>
      <c r="CO195" s="261">
        <f t="shared" si="253"/>
        <v>0</v>
      </c>
      <c r="CP195" s="261">
        <f t="shared" si="253"/>
        <v>0</v>
      </c>
      <c r="CQ195" s="261">
        <f>CR195+CS195+CT195</f>
        <v>0</v>
      </c>
      <c r="CR195" s="313">
        <v>0</v>
      </c>
      <c r="CS195" s="313">
        <v>0</v>
      </c>
      <c r="CT195" s="313">
        <v>0</v>
      </c>
      <c r="CU195" s="261">
        <f>CV195+CW195+CX195</f>
        <v>0</v>
      </c>
      <c r="CV195" s="313">
        <v>0</v>
      </c>
      <c r="CW195" s="313">
        <v>0</v>
      </c>
      <c r="CX195" s="313">
        <v>0</v>
      </c>
      <c r="CY195" s="261">
        <f>CZ195+DA195+DB195</f>
        <v>0</v>
      </c>
      <c r="CZ195" s="313">
        <v>0</v>
      </c>
      <c r="DA195" s="313">
        <v>0</v>
      </c>
      <c r="DB195" s="313">
        <v>0</v>
      </c>
      <c r="DC195" s="261">
        <f>$AW195-$AX195-BB195</f>
        <v>188.75020000000001</v>
      </c>
      <c r="DD195" s="261">
        <f t="shared" si="254"/>
        <v>0</v>
      </c>
      <c r="DE195" s="261">
        <f t="shared" si="254"/>
        <v>0</v>
      </c>
      <c r="DF195" s="261">
        <f t="shared" si="254"/>
        <v>0</v>
      </c>
      <c r="DG195" s="261">
        <f t="shared" si="254"/>
        <v>0</v>
      </c>
      <c r="DH195" s="261">
        <f>DI195+DJ195+DK195</f>
        <v>0</v>
      </c>
      <c r="DI195" s="313">
        <v>0</v>
      </c>
      <c r="DJ195" s="313">
        <v>0</v>
      </c>
      <c r="DK195" s="313">
        <v>0</v>
      </c>
      <c r="DL195" s="261">
        <f>DM195+DN195+DO195</f>
        <v>0</v>
      </c>
      <c r="DM195" s="313">
        <v>0</v>
      </c>
      <c r="DN195" s="313">
        <v>0</v>
      </c>
      <c r="DO195" s="313">
        <v>0</v>
      </c>
      <c r="DP195" s="261">
        <f>DQ195+DR195+DS195</f>
        <v>0</v>
      </c>
      <c r="DQ195" s="313">
        <v>0</v>
      </c>
      <c r="DR195" s="313">
        <v>0</v>
      </c>
      <c r="DS195" s="313">
        <v>0</v>
      </c>
      <c r="DT195" s="261">
        <f>$AW195-$AX195-BC195</f>
        <v>188.75020000000001</v>
      </c>
      <c r="DU195" s="261">
        <f>BC195-AY195</f>
        <v>0</v>
      </c>
      <c r="DV195" s="313"/>
      <c r="DW195" s="313"/>
      <c r="DX195" s="314"/>
      <c r="DY195" s="313"/>
      <c r="DZ195" s="314"/>
      <c r="EA195" s="343" t="s">
        <v>151</v>
      </c>
      <c r="EB195" s="164">
        <v>0</v>
      </c>
      <c r="EC195" s="162" t="str">
        <f>AN195 &amp; EB195</f>
        <v>Прочие собственные средства0</v>
      </c>
      <c r="ED195" s="162" t="str">
        <f>AN195&amp;AO195</f>
        <v>Прочие собственные средстванет</v>
      </c>
      <c r="EE195" s="163"/>
      <c r="EF195" s="163"/>
      <c r="EG195" s="179"/>
      <c r="EH195" s="179"/>
      <c r="EI195" s="179"/>
      <c r="EJ195" s="179"/>
      <c r="EV195" s="163"/>
    </row>
    <row r="196" spans="3:152" ht="11.25" customHeight="1">
      <c r="C196" s="217"/>
      <c r="D196" s="384" t="s">
        <v>839</v>
      </c>
      <c r="E196" s="398" t="s">
        <v>823</v>
      </c>
      <c r="F196" s="398" t="s">
        <v>827</v>
      </c>
      <c r="G196" s="398" t="s">
        <v>161</v>
      </c>
      <c r="H196" s="398" t="s">
        <v>840</v>
      </c>
      <c r="I196" s="398" t="s">
        <v>783</v>
      </c>
      <c r="J196" s="398" t="s">
        <v>783</v>
      </c>
      <c r="K196" s="384" t="s">
        <v>784</v>
      </c>
      <c r="L196" s="336"/>
      <c r="M196" s="336"/>
      <c r="N196" s="384" t="s">
        <v>115</v>
      </c>
      <c r="O196" s="384" t="s">
        <v>5</v>
      </c>
      <c r="P196" s="386" t="s">
        <v>189</v>
      </c>
      <c r="Q196" s="386" t="s">
        <v>5</v>
      </c>
      <c r="R196" s="388">
        <v>0</v>
      </c>
      <c r="S196" s="390">
        <v>0</v>
      </c>
      <c r="T196" s="400" t="s">
        <v>151</v>
      </c>
      <c r="U196" s="305"/>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c r="BI196" s="306"/>
      <c r="BJ196" s="306"/>
      <c r="BK196" s="306"/>
      <c r="BL196" s="306"/>
      <c r="BM196" s="306"/>
      <c r="BN196" s="306"/>
      <c r="BO196" s="306"/>
      <c r="BP196" s="306"/>
      <c r="BQ196" s="306"/>
      <c r="BR196" s="306"/>
      <c r="BS196" s="306"/>
      <c r="BT196" s="306"/>
      <c r="BU196" s="306"/>
      <c r="BV196" s="306"/>
      <c r="BW196" s="306"/>
      <c r="BX196" s="306"/>
      <c r="BY196" s="306"/>
      <c r="BZ196" s="306"/>
      <c r="CA196" s="306"/>
      <c r="CB196" s="306"/>
      <c r="CC196" s="306"/>
      <c r="CD196" s="306"/>
      <c r="CE196" s="306"/>
      <c r="CF196" s="306"/>
      <c r="CG196" s="306"/>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c r="DB196" s="306"/>
      <c r="DC196" s="306"/>
      <c r="DD196" s="306"/>
      <c r="DE196" s="306"/>
      <c r="DF196" s="306"/>
      <c r="DG196" s="306"/>
      <c r="DH196" s="306"/>
      <c r="DI196" s="306"/>
      <c r="DJ196" s="306"/>
      <c r="DK196" s="306"/>
      <c r="DL196" s="306"/>
      <c r="DM196" s="306"/>
      <c r="DN196" s="306"/>
      <c r="DO196" s="306"/>
      <c r="DP196" s="306"/>
      <c r="DQ196" s="306"/>
      <c r="DR196" s="306"/>
      <c r="DS196" s="306"/>
      <c r="DT196" s="306"/>
      <c r="DU196" s="306"/>
      <c r="DV196" s="306"/>
      <c r="DW196" s="306"/>
      <c r="DX196" s="306"/>
      <c r="DY196" s="306"/>
      <c r="DZ196" s="306"/>
      <c r="EA196" s="306"/>
      <c r="EB196" s="164"/>
      <c r="EC196" s="163"/>
      <c r="ED196" s="163"/>
      <c r="EE196" s="163"/>
      <c r="EF196" s="163"/>
      <c r="EG196" s="163"/>
      <c r="EH196" s="163"/>
      <c r="EI196" s="163"/>
    </row>
    <row r="197" spans="3:152" ht="11.25" customHeight="1">
      <c r="C197" s="217"/>
      <c r="D197" s="385"/>
      <c r="E197" s="399"/>
      <c r="F197" s="399"/>
      <c r="G197" s="399"/>
      <c r="H197" s="399"/>
      <c r="I197" s="399"/>
      <c r="J197" s="399"/>
      <c r="K197" s="385"/>
      <c r="L197" s="337"/>
      <c r="M197" s="337"/>
      <c r="N197" s="385"/>
      <c r="O197" s="385"/>
      <c r="P197" s="387"/>
      <c r="Q197" s="387"/>
      <c r="R197" s="389"/>
      <c r="S197" s="391"/>
      <c r="T197" s="401"/>
      <c r="U197" s="394"/>
      <c r="V197" s="396">
        <v>1</v>
      </c>
      <c r="W197" s="382" t="s">
        <v>821</v>
      </c>
      <c r="X197" s="382"/>
      <c r="Y197" s="382"/>
      <c r="Z197" s="382"/>
      <c r="AA197" s="382"/>
      <c r="AB197" s="382"/>
      <c r="AC197" s="382"/>
      <c r="AD197" s="382"/>
      <c r="AE197" s="382"/>
      <c r="AF197" s="382"/>
      <c r="AG197" s="382"/>
      <c r="AH197" s="382"/>
      <c r="AI197" s="382"/>
      <c r="AJ197" s="382"/>
      <c r="AK197" s="382"/>
      <c r="AL197" s="307"/>
      <c r="AM197" s="308"/>
      <c r="AN197" s="309"/>
      <c r="AO197" s="309"/>
      <c r="AP197" s="309"/>
      <c r="AQ197" s="309"/>
      <c r="AR197" s="309"/>
      <c r="AS197" s="309"/>
      <c r="AT197" s="309"/>
      <c r="AU197" s="309"/>
      <c r="AV197" s="309"/>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164"/>
      <c r="EC197" s="179"/>
      <c r="ED197" s="179"/>
      <c r="EE197" s="179"/>
      <c r="EF197" s="163"/>
      <c r="EG197" s="179"/>
      <c r="EH197" s="179"/>
      <c r="EI197" s="179"/>
      <c r="EJ197" s="179"/>
      <c r="EK197" s="179"/>
    </row>
    <row r="198" spans="3:152" ht="15" customHeight="1">
      <c r="C198" s="217"/>
      <c r="D198" s="385"/>
      <c r="E198" s="399"/>
      <c r="F198" s="399"/>
      <c r="G198" s="399"/>
      <c r="H198" s="399"/>
      <c r="I198" s="399"/>
      <c r="J198" s="399"/>
      <c r="K198" s="385"/>
      <c r="L198" s="337"/>
      <c r="M198" s="337"/>
      <c r="N198" s="385"/>
      <c r="O198" s="385"/>
      <c r="P198" s="387"/>
      <c r="Q198" s="387"/>
      <c r="R198" s="389"/>
      <c r="S198" s="391"/>
      <c r="T198" s="401"/>
      <c r="U198" s="395"/>
      <c r="V198" s="397"/>
      <c r="W198" s="383"/>
      <c r="X198" s="383"/>
      <c r="Y198" s="383"/>
      <c r="Z198" s="383"/>
      <c r="AA198" s="383"/>
      <c r="AB198" s="383"/>
      <c r="AC198" s="383"/>
      <c r="AD198" s="383"/>
      <c r="AE198" s="383"/>
      <c r="AF198" s="383"/>
      <c r="AG198" s="383"/>
      <c r="AH198" s="383"/>
      <c r="AI198" s="383"/>
      <c r="AJ198" s="383"/>
      <c r="AK198" s="383"/>
      <c r="AL198" s="333"/>
      <c r="AM198" s="200" t="s">
        <v>240</v>
      </c>
      <c r="AN198" s="311" t="s">
        <v>1146</v>
      </c>
      <c r="AO198" s="312" t="s">
        <v>18</v>
      </c>
      <c r="AP198" s="312"/>
      <c r="AQ198" s="312"/>
      <c r="AR198" s="312"/>
      <c r="AS198" s="312"/>
      <c r="AT198" s="312"/>
      <c r="AU198" s="312"/>
      <c r="AV198" s="312"/>
      <c r="AW198" s="261">
        <v>0</v>
      </c>
      <c r="AX198" s="261">
        <v>0</v>
      </c>
      <c r="AY198" s="261">
        <v>0</v>
      </c>
      <c r="AZ198" s="261">
        <f>BE198</f>
        <v>0</v>
      </c>
      <c r="BA198" s="261">
        <f>BV198</f>
        <v>0</v>
      </c>
      <c r="BB198" s="261">
        <f>CM198</f>
        <v>0</v>
      </c>
      <c r="BC198" s="261">
        <f>DD198</f>
        <v>0</v>
      </c>
      <c r="BD198" s="261">
        <f>AW198-AX198-BC198</f>
        <v>0</v>
      </c>
      <c r="BE198" s="261">
        <f t="shared" ref="BE198:BH199" si="255">BQ198</f>
        <v>0</v>
      </c>
      <c r="BF198" s="261">
        <f t="shared" si="255"/>
        <v>0</v>
      </c>
      <c r="BG198" s="261">
        <f t="shared" si="255"/>
        <v>0</v>
      </c>
      <c r="BH198" s="261">
        <f t="shared" si="255"/>
        <v>0</v>
      </c>
      <c r="BI198" s="261">
        <f>BJ198+BK198+BL198</f>
        <v>0</v>
      </c>
      <c r="BJ198" s="313">
        <v>0</v>
      </c>
      <c r="BK198" s="313">
        <v>0</v>
      </c>
      <c r="BL198" s="313">
        <v>0</v>
      </c>
      <c r="BM198" s="261">
        <f>BN198+BO198+BP198</f>
        <v>0</v>
      </c>
      <c r="BN198" s="313">
        <v>0</v>
      </c>
      <c r="BO198" s="313">
        <v>0</v>
      </c>
      <c r="BP198" s="313">
        <v>0</v>
      </c>
      <c r="BQ198" s="261">
        <f>BR198+BS198+BT198</f>
        <v>0</v>
      </c>
      <c r="BR198" s="313">
        <v>0</v>
      </c>
      <c r="BS198" s="313">
        <v>0</v>
      </c>
      <c r="BT198" s="313">
        <v>0</v>
      </c>
      <c r="BU198" s="261">
        <f>$AW198-$AX198-AZ198</f>
        <v>0</v>
      </c>
      <c r="BV198" s="261">
        <f t="shared" ref="BV198:BY199" si="256">CH198</f>
        <v>0</v>
      </c>
      <c r="BW198" s="261">
        <f t="shared" si="256"/>
        <v>0</v>
      </c>
      <c r="BX198" s="261">
        <f t="shared" si="256"/>
        <v>0</v>
      </c>
      <c r="BY198" s="261">
        <f t="shared" si="256"/>
        <v>0</v>
      </c>
      <c r="BZ198" s="261">
        <f>CA198+CB198+CC198</f>
        <v>0</v>
      </c>
      <c r="CA198" s="313">
        <v>0</v>
      </c>
      <c r="CB198" s="313">
        <v>0</v>
      </c>
      <c r="CC198" s="313">
        <v>0</v>
      </c>
      <c r="CD198" s="261">
        <f>CE198+CF198+CG198</f>
        <v>0</v>
      </c>
      <c r="CE198" s="313">
        <v>0</v>
      </c>
      <c r="CF198" s="313">
        <v>0</v>
      </c>
      <c r="CG198" s="313">
        <v>0</v>
      </c>
      <c r="CH198" s="261">
        <f>CI198+CJ198+CK198</f>
        <v>0</v>
      </c>
      <c r="CI198" s="313">
        <v>0</v>
      </c>
      <c r="CJ198" s="313">
        <v>0</v>
      </c>
      <c r="CK198" s="313">
        <v>0</v>
      </c>
      <c r="CL198" s="261">
        <f>$AW198-$AX198-BA198</f>
        <v>0</v>
      </c>
      <c r="CM198" s="261">
        <f t="shared" ref="CM198:CP199" si="257">CY198</f>
        <v>0</v>
      </c>
      <c r="CN198" s="261">
        <f t="shared" si="257"/>
        <v>0</v>
      </c>
      <c r="CO198" s="261">
        <f t="shared" si="257"/>
        <v>0</v>
      </c>
      <c r="CP198" s="261">
        <f t="shared" si="257"/>
        <v>0</v>
      </c>
      <c r="CQ198" s="261">
        <f>CR198+CS198+CT198</f>
        <v>0</v>
      </c>
      <c r="CR198" s="313">
        <v>0</v>
      </c>
      <c r="CS198" s="313">
        <v>0</v>
      </c>
      <c r="CT198" s="313">
        <v>0</v>
      </c>
      <c r="CU198" s="261">
        <f>CV198+CW198+CX198</f>
        <v>0</v>
      </c>
      <c r="CV198" s="313">
        <v>0</v>
      </c>
      <c r="CW198" s="313">
        <v>0</v>
      </c>
      <c r="CX198" s="313">
        <v>0</v>
      </c>
      <c r="CY198" s="261">
        <f>CZ198+DA198+DB198</f>
        <v>0</v>
      </c>
      <c r="CZ198" s="313">
        <v>0</v>
      </c>
      <c r="DA198" s="313">
        <v>0</v>
      </c>
      <c r="DB198" s="313">
        <v>0</v>
      </c>
      <c r="DC198" s="261">
        <f>$AW198-$AX198-BB198</f>
        <v>0</v>
      </c>
      <c r="DD198" s="261">
        <f t="shared" ref="DD198:DG199" si="258">DP198</f>
        <v>0</v>
      </c>
      <c r="DE198" s="261">
        <f t="shared" si="258"/>
        <v>0</v>
      </c>
      <c r="DF198" s="261">
        <f t="shared" si="258"/>
        <v>0</v>
      </c>
      <c r="DG198" s="261">
        <f t="shared" si="258"/>
        <v>0</v>
      </c>
      <c r="DH198" s="261">
        <f>DI198+DJ198+DK198</f>
        <v>0</v>
      </c>
      <c r="DI198" s="313">
        <v>0</v>
      </c>
      <c r="DJ198" s="313">
        <v>0</v>
      </c>
      <c r="DK198" s="313">
        <v>0</v>
      </c>
      <c r="DL198" s="261">
        <f>DM198+DN198+DO198</f>
        <v>0</v>
      </c>
      <c r="DM198" s="313">
        <v>0</v>
      </c>
      <c r="DN198" s="313">
        <v>0</v>
      </c>
      <c r="DO198" s="313">
        <v>0</v>
      </c>
      <c r="DP198" s="261">
        <f>DQ198+DR198+DS198</f>
        <v>0</v>
      </c>
      <c r="DQ198" s="313">
        <v>0</v>
      </c>
      <c r="DR198" s="313">
        <v>0</v>
      </c>
      <c r="DS198" s="313">
        <v>0</v>
      </c>
      <c r="DT198" s="261">
        <f>$AW198-$AX198-BC198</f>
        <v>0</v>
      </c>
      <c r="DU198" s="261">
        <f>BC198-AY198</f>
        <v>0</v>
      </c>
      <c r="DV198" s="313"/>
      <c r="DW198" s="313"/>
      <c r="DX198" s="314"/>
      <c r="DY198" s="313"/>
      <c r="DZ198" s="314"/>
      <c r="EA198" s="343" t="s">
        <v>151</v>
      </c>
      <c r="EB198" s="164">
        <v>0</v>
      </c>
      <c r="EC198" s="162" t="str">
        <f>AN198 &amp; EB198</f>
        <v>за счет платы за технологическое присоединение0</v>
      </c>
      <c r="ED198" s="162" t="str">
        <f>AN198&amp;AO198</f>
        <v>за счет платы за технологическое присоединениенет</v>
      </c>
      <c r="EE198" s="163"/>
      <c r="EF198" s="163"/>
      <c r="EG198" s="179"/>
      <c r="EH198" s="179"/>
      <c r="EI198" s="179"/>
      <c r="EJ198" s="179"/>
      <c r="EV198" s="163"/>
    </row>
    <row r="199" spans="3:152" ht="15" customHeight="1" thickBot="1">
      <c r="C199" s="217"/>
      <c r="D199" s="385"/>
      <c r="E199" s="399"/>
      <c r="F199" s="399"/>
      <c r="G199" s="399"/>
      <c r="H199" s="399"/>
      <c r="I199" s="399"/>
      <c r="J199" s="399"/>
      <c r="K199" s="385"/>
      <c r="L199" s="337"/>
      <c r="M199" s="337"/>
      <c r="N199" s="385"/>
      <c r="O199" s="385"/>
      <c r="P199" s="387"/>
      <c r="Q199" s="387"/>
      <c r="R199" s="389"/>
      <c r="S199" s="391"/>
      <c r="T199" s="401"/>
      <c r="U199" s="395"/>
      <c r="V199" s="397"/>
      <c r="W199" s="383"/>
      <c r="X199" s="383"/>
      <c r="Y199" s="383"/>
      <c r="Z199" s="383"/>
      <c r="AA199" s="383"/>
      <c r="AB199" s="383"/>
      <c r="AC199" s="383"/>
      <c r="AD199" s="383"/>
      <c r="AE199" s="383"/>
      <c r="AF199" s="383"/>
      <c r="AG199" s="383"/>
      <c r="AH199" s="383"/>
      <c r="AI199" s="383"/>
      <c r="AJ199" s="383"/>
      <c r="AK199" s="383"/>
      <c r="AL199" s="333"/>
      <c r="AM199" s="200" t="s">
        <v>115</v>
      </c>
      <c r="AN199" s="311" t="s">
        <v>199</v>
      </c>
      <c r="AO199" s="312" t="s">
        <v>18</v>
      </c>
      <c r="AP199" s="312"/>
      <c r="AQ199" s="312"/>
      <c r="AR199" s="312"/>
      <c r="AS199" s="312"/>
      <c r="AT199" s="312"/>
      <c r="AU199" s="312"/>
      <c r="AV199" s="312"/>
      <c r="AW199" s="261">
        <v>0</v>
      </c>
      <c r="AX199" s="261">
        <v>0</v>
      </c>
      <c r="AY199" s="261">
        <v>0</v>
      </c>
      <c r="AZ199" s="261">
        <f>BE199</f>
        <v>0</v>
      </c>
      <c r="BA199" s="261">
        <f>BV199</f>
        <v>0</v>
      </c>
      <c r="BB199" s="261">
        <f>CM199</f>
        <v>0</v>
      </c>
      <c r="BC199" s="261">
        <f>DD199</f>
        <v>0</v>
      </c>
      <c r="BD199" s="261">
        <f>AW199-AX199-BC199</f>
        <v>0</v>
      </c>
      <c r="BE199" s="261">
        <f t="shared" si="255"/>
        <v>0</v>
      </c>
      <c r="BF199" s="261">
        <f t="shared" si="255"/>
        <v>0</v>
      </c>
      <c r="BG199" s="261">
        <f t="shared" si="255"/>
        <v>0</v>
      </c>
      <c r="BH199" s="261">
        <f t="shared" si="255"/>
        <v>0</v>
      </c>
      <c r="BI199" s="261">
        <f>BJ199+BK199+BL199</f>
        <v>0</v>
      </c>
      <c r="BJ199" s="313">
        <v>0</v>
      </c>
      <c r="BK199" s="313">
        <v>0</v>
      </c>
      <c r="BL199" s="313">
        <v>0</v>
      </c>
      <c r="BM199" s="261">
        <f>BN199+BO199+BP199</f>
        <v>0</v>
      </c>
      <c r="BN199" s="313">
        <v>0</v>
      </c>
      <c r="BO199" s="313">
        <v>0</v>
      </c>
      <c r="BP199" s="313">
        <v>0</v>
      </c>
      <c r="BQ199" s="261">
        <f>BR199+BS199+BT199</f>
        <v>0</v>
      </c>
      <c r="BR199" s="313">
        <v>0</v>
      </c>
      <c r="BS199" s="313">
        <v>0</v>
      </c>
      <c r="BT199" s="313">
        <v>0</v>
      </c>
      <c r="BU199" s="261">
        <f>$AW199-$AX199-AZ199</f>
        <v>0</v>
      </c>
      <c r="BV199" s="261">
        <f t="shared" si="256"/>
        <v>0</v>
      </c>
      <c r="BW199" s="261">
        <f t="shared" si="256"/>
        <v>0</v>
      </c>
      <c r="BX199" s="261">
        <f t="shared" si="256"/>
        <v>0</v>
      </c>
      <c r="BY199" s="261">
        <f t="shared" si="256"/>
        <v>0</v>
      </c>
      <c r="BZ199" s="261">
        <f>CA199+CB199+CC199</f>
        <v>0</v>
      </c>
      <c r="CA199" s="313">
        <v>0</v>
      </c>
      <c r="CB199" s="313">
        <v>0</v>
      </c>
      <c r="CC199" s="313">
        <v>0</v>
      </c>
      <c r="CD199" s="261">
        <f>CE199+CF199+CG199</f>
        <v>0</v>
      </c>
      <c r="CE199" s="313">
        <v>0</v>
      </c>
      <c r="CF199" s="313">
        <v>0</v>
      </c>
      <c r="CG199" s="313">
        <v>0</v>
      </c>
      <c r="CH199" s="261">
        <f>CI199+CJ199+CK199</f>
        <v>0</v>
      </c>
      <c r="CI199" s="313">
        <v>0</v>
      </c>
      <c r="CJ199" s="313">
        <v>0</v>
      </c>
      <c r="CK199" s="313">
        <v>0</v>
      </c>
      <c r="CL199" s="261">
        <f>$AW199-$AX199-BA199</f>
        <v>0</v>
      </c>
      <c r="CM199" s="261">
        <f t="shared" si="257"/>
        <v>0</v>
      </c>
      <c r="CN199" s="261">
        <f t="shared" si="257"/>
        <v>0</v>
      </c>
      <c r="CO199" s="261">
        <f t="shared" si="257"/>
        <v>0</v>
      </c>
      <c r="CP199" s="261">
        <f t="shared" si="257"/>
        <v>0</v>
      </c>
      <c r="CQ199" s="261">
        <f>CR199+CS199+CT199</f>
        <v>0</v>
      </c>
      <c r="CR199" s="313">
        <v>0</v>
      </c>
      <c r="CS199" s="313">
        <v>0</v>
      </c>
      <c r="CT199" s="313">
        <v>0</v>
      </c>
      <c r="CU199" s="261">
        <f>CV199+CW199+CX199</f>
        <v>0</v>
      </c>
      <c r="CV199" s="313">
        <v>0</v>
      </c>
      <c r="CW199" s="313">
        <v>0</v>
      </c>
      <c r="CX199" s="313">
        <v>0</v>
      </c>
      <c r="CY199" s="261">
        <f>CZ199+DA199+DB199</f>
        <v>0</v>
      </c>
      <c r="CZ199" s="313">
        <v>0</v>
      </c>
      <c r="DA199" s="313">
        <v>0</v>
      </c>
      <c r="DB199" s="313">
        <v>0</v>
      </c>
      <c r="DC199" s="261">
        <f>$AW199-$AX199-BB199</f>
        <v>0</v>
      </c>
      <c r="DD199" s="261">
        <f t="shared" si="258"/>
        <v>0</v>
      </c>
      <c r="DE199" s="261">
        <f t="shared" si="258"/>
        <v>0</v>
      </c>
      <c r="DF199" s="261">
        <f t="shared" si="258"/>
        <v>0</v>
      </c>
      <c r="DG199" s="261">
        <f t="shared" si="258"/>
        <v>0</v>
      </c>
      <c r="DH199" s="261">
        <f>DI199+DJ199+DK199</f>
        <v>0</v>
      </c>
      <c r="DI199" s="313">
        <v>0</v>
      </c>
      <c r="DJ199" s="313">
        <v>0</v>
      </c>
      <c r="DK199" s="313">
        <v>0</v>
      </c>
      <c r="DL199" s="261">
        <f>DM199+DN199+DO199</f>
        <v>0</v>
      </c>
      <c r="DM199" s="313">
        <v>0</v>
      </c>
      <c r="DN199" s="313">
        <v>0</v>
      </c>
      <c r="DO199" s="313">
        <v>0</v>
      </c>
      <c r="DP199" s="261">
        <f>DQ199+DR199+DS199</f>
        <v>0</v>
      </c>
      <c r="DQ199" s="313">
        <v>0</v>
      </c>
      <c r="DR199" s="313">
        <v>0</v>
      </c>
      <c r="DS199" s="313">
        <v>0</v>
      </c>
      <c r="DT199" s="261">
        <f>$AW199-$AX199-BC199</f>
        <v>0</v>
      </c>
      <c r="DU199" s="261">
        <f>BC199-AY199</f>
        <v>0</v>
      </c>
      <c r="DV199" s="313"/>
      <c r="DW199" s="313"/>
      <c r="DX199" s="314"/>
      <c r="DY199" s="313"/>
      <c r="DZ199" s="314"/>
      <c r="EA199" s="343" t="s">
        <v>151</v>
      </c>
      <c r="EB199" s="164">
        <v>0</v>
      </c>
      <c r="EC199" s="162" t="str">
        <f>AN199 &amp; EB199</f>
        <v>Прочие собственные средства0</v>
      </c>
      <c r="ED199" s="162" t="str">
        <f>AN199&amp;AO199</f>
        <v>Прочие собственные средстванет</v>
      </c>
      <c r="EE199" s="163"/>
      <c r="EF199" s="163"/>
      <c r="EG199" s="179"/>
      <c r="EH199" s="179"/>
      <c r="EI199" s="179"/>
      <c r="EJ199" s="179"/>
      <c r="EV199" s="163"/>
    </row>
    <row r="200" spans="3:152" ht="11.25" customHeight="1">
      <c r="C200" s="217"/>
      <c r="D200" s="384" t="s">
        <v>841</v>
      </c>
      <c r="E200" s="398" t="s">
        <v>823</v>
      </c>
      <c r="F200" s="398" t="s">
        <v>827</v>
      </c>
      <c r="G200" s="398" t="s">
        <v>161</v>
      </c>
      <c r="H200" s="398" t="s">
        <v>842</v>
      </c>
      <c r="I200" s="398" t="s">
        <v>783</v>
      </c>
      <c r="J200" s="398" t="s">
        <v>783</v>
      </c>
      <c r="K200" s="384" t="s">
        <v>784</v>
      </c>
      <c r="L200" s="336"/>
      <c r="M200" s="336"/>
      <c r="N200" s="384" t="s">
        <v>240</v>
      </c>
      <c r="O200" s="384" t="s">
        <v>5</v>
      </c>
      <c r="P200" s="386" t="s">
        <v>189</v>
      </c>
      <c r="Q200" s="386" t="s">
        <v>5</v>
      </c>
      <c r="R200" s="388">
        <v>0</v>
      </c>
      <c r="S200" s="390">
        <v>0</v>
      </c>
      <c r="T200" s="400" t="s">
        <v>151</v>
      </c>
      <c r="U200" s="305"/>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L200" s="306"/>
      <c r="BM200" s="306"/>
      <c r="BN200" s="306"/>
      <c r="BO200" s="306"/>
      <c r="BP200" s="306"/>
      <c r="BQ200" s="306"/>
      <c r="BR200" s="306"/>
      <c r="BS200" s="306"/>
      <c r="BT200" s="306"/>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DZ200" s="306"/>
      <c r="EA200" s="306"/>
      <c r="EB200" s="164"/>
      <c r="EC200" s="163"/>
      <c r="ED200" s="163"/>
      <c r="EE200" s="163"/>
      <c r="EF200" s="163"/>
      <c r="EG200" s="163"/>
      <c r="EH200" s="163"/>
      <c r="EI200" s="163"/>
    </row>
    <row r="201" spans="3:152" ht="11.25" customHeight="1">
      <c r="C201" s="217"/>
      <c r="D201" s="385"/>
      <c r="E201" s="399"/>
      <c r="F201" s="399"/>
      <c r="G201" s="399"/>
      <c r="H201" s="399"/>
      <c r="I201" s="399"/>
      <c r="J201" s="399"/>
      <c r="K201" s="385"/>
      <c r="L201" s="337"/>
      <c r="M201" s="337"/>
      <c r="N201" s="385"/>
      <c r="O201" s="385"/>
      <c r="P201" s="387"/>
      <c r="Q201" s="387"/>
      <c r="R201" s="389"/>
      <c r="S201" s="391"/>
      <c r="T201" s="401"/>
      <c r="U201" s="394"/>
      <c r="V201" s="396">
        <v>1</v>
      </c>
      <c r="W201" s="382" t="s">
        <v>821</v>
      </c>
      <c r="X201" s="382"/>
      <c r="Y201" s="382"/>
      <c r="Z201" s="382"/>
      <c r="AA201" s="382"/>
      <c r="AB201" s="382"/>
      <c r="AC201" s="382"/>
      <c r="AD201" s="382"/>
      <c r="AE201" s="382"/>
      <c r="AF201" s="382"/>
      <c r="AG201" s="382"/>
      <c r="AH201" s="382"/>
      <c r="AI201" s="382"/>
      <c r="AJ201" s="382"/>
      <c r="AK201" s="382"/>
      <c r="AL201" s="307"/>
      <c r="AM201" s="308"/>
      <c r="AN201" s="309"/>
      <c r="AO201" s="309"/>
      <c r="AP201" s="309"/>
      <c r="AQ201" s="309"/>
      <c r="AR201" s="309"/>
      <c r="AS201" s="309"/>
      <c r="AT201" s="309"/>
      <c r="AU201" s="309"/>
      <c r="AV201" s="309"/>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164"/>
      <c r="EC201" s="179"/>
      <c r="ED201" s="179"/>
      <c r="EE201" s="179"/>
      <c r="EF201" s="163"/>
      <c r="EG201" s="179"/>
      <c r="EH201" s="179"/>
      <c r="EI201" s="179"/>
      <c r="EJ201" s="179"/>
      <c r="EK201" s="179"/>
    </row>
    <row r="202" spans="3:152" ht="15" customHeight="1">
      <c r="C202" s="217"/>
      <c r="D202" s="385"/>
      <c r="E202" s="399"/>
      <c r="F202" s="399"/>
      <c r="G202" s="399"/>
      <c r="H202" s="399"/>
      <c r="I202" s="399"/>
      <c r="J202" s="399"/>
      <c r="K202" s="385"/>
      <c r="L202" s="337"/>
      <c r="M202" s="337"/>
      <c r="N202" s="385"/>
      <c r="O202" s="385"/>
      <c r="P202" s="387"/>
      <c r="Q202" s="387"/>
      <c r="R202" s="389"/>
      <c r="S202" s="391"/>
      <c r="T202" s="401"/>
      <c r="U202" s="395"/>
      <c r="V202" s="397"/>
      <c r="W202" s="383"/>
      <c r="X202" s="383"/>
      <c r="Y202" s="383"/>
      <c r="Z202" s="383"/>
      <c r="AA202" s="383"/>
      <c r="AB202" s="383"/>
      <c r="AC202" s="383"/>
      <c r="AD202" s="383"/>
      <c r="AE202" s="383"/>
      <c r="AF202" s="383"/>
      <c r="AG202" s="383"/>
      <c r="AH202" s="383"/>
      <c r="AI202" s="383"/>
      <c r="AJ202" s="383"/>
      <c r="AK202" s="383"/>
      <c r="AL202" s="333"/>
      <c r="AM202" s="200" t="s">
        <v>240</v>
      </c>
      <c r="AN202" s="311" t="s">
        <v>1146</v>
      </c>
      <c r="AO202" s="312" t="s">
        <v>18</v>
      </c>
      <c r="AP202" s="312"/>
      <c r="AQ202" s="312"/>
      <c r="AR202" s="312"/>
      <c r="AS202" s="312"/>
      <c r="AT202" s="312"/>
      <c r="AU202" s="312"/>
      <c r="AV202" s="312"/>
      <c r="AW202" s="261">
        <v>0</v>
      </c>
      <c r="AX202" s="261">
        <v>0</v>
      </c>
      <c r="AY202" s="261">
        <v>0</v>
      </c>
      <c r="AZ202" s="261">
        <f>BE202</f>
        <v>0</v>
      </c>
      <c r="BA202" s="261">
        <f>BV202</f>
        <v>0</v>
      </c>
      <c r="BB202" s="261">
        <f>CM202</f>
        <v>0</v>
      </c>
      <c r="BC202" s="261">
        <f>DD202</f>
        <v>0</v>
      </c>
      <c r="BD202" s="261">
        <f>AW202-AX202-BC202</f>
        <v>0</v>
      </c>
      <c r="BE202" s="261">
        <f t="shared" ref="BE202:BH203" si="259">BQ202</f>
        <v>0</v>
      </c>
      <c r="BF202" s="261">
        <f t="shared" si="259"/>
        <v>0</v>
      </c>
      <c r="BG202" s="261">
        <f t="shared" si="259"/>
        <v>0</v>
      </c>
      <c r="BH202" s="261">
        <f t="shared" si="259"/>
        <v>0</v>
      </c>
      <c r="BI202" s="261">
        <f>BJ202+BK202+BL202</f>
        <v>0</v>
      </c>
      <c r="BJ202" s="313">
        <v>0</v>
      </c>
      <c r="BK202" s="313">
        <v>0</v>
      </c>
      <c r="BL202" s="313">
        <v>0</v>
      </c>
      <c r="BM202" s="261">
        <f>BN202+BO202+BP202</f>
        <v>0</v>
      </c>
      <c r="BN202" s="313">
        <v>0</v>
      </c>
      <c r="BO202" s="313">
        <v>0</v>
      </c>
      <c r="BP202" s="313">
        <v>0</v>
      </c>
      <c r="BQ202" s="261">
        <f>BR202+BS202+BT202</f>
        <v>0</v>
      </c>
      <c r="BR202" s="313">
        <v>0</v>
      </c>
      <c r="BS202" s="313">
        <v>0</v>
      </c>
      <c r="BT202" s="313">
        <v>0</v>
      </c>
      <c r="BU202" s="261">
        <f>$AW202-$AX202-AZ202</f>
        <v>0</v>
      </c>
      <c r="BV202" s="261">
        <f t="shared" ref="BV202:BY203" si="260">CH202</f>
        <v>0</v>
      </c>
      <c r="BW202" s="261">
        <f t="shared" si="260"/>
        <v>0</v>
      </c>
      <c r="BX202" s="261">
        <f t="shared" si="260"/>
        <v>0</v>
      </c>
      <c r="BY202" s="261">
        <f t="shared" si="260"/>
        <v>0</v>
      </c>
      <c r="BZ202" s="261">
        <f>CA202+CB202+CC202</f>
        <v>0</v>
      </c>
      <c r="CA202" s="313">
        <v>0</v>
      </c>
      <c r="CB202" s="313">
        <v>0</v>
      </c>
      <c r="CC202" s="313">
        <v>0</v>
      </c>
      <c r="CD202" s="261">
        <f>CE202+CF202+CG202</f>
        <v>0</v>
      </c>
      <c r="CE202" s="313">
        <v>0</v>
      </c>
      <c r="CF202" s="313">
        <v>0</v>
      </c>
      <c r="CG202" s="313">
        <v>0</v>
      </c>
      <c r="CH202" s="261">
        <f>CI202+CJ202+CK202</f>
        <v>0</v>
      </c>
      <c r="CI202" s="313">
        <v>0</v>
      </c>
      <c r="CJ202" s="313">
        <v>0</v>
      </c>
      <c r="CK202" s="313">
        <v>0</v>
      </c>
      <c r="CL202" s="261">
        <f>$AW202-$AX202-BA202</f>
        <v>0</v>
      </c>
      <c r="CM202" s="261">
        <f t="shared" ref="CM202:CP203" si="261">CY202</f>
        <v>0</v>
      </c>
      <c r="CN202" s="261">
        <f t="shared" si="261"/>
        <v>0</v>
      </c>
      <c r="CO202" s="261">
        <f t="shared" si="261"/>
        <v>0</v>
      </c>
      <c r="CP202" s="261">
        <f t="shared" si="261"/>
        <v>0</v>
      </c>
      <c r="CQ202" s="261">
        <f>CR202+CS202+CT202</f>
        <v>0</v>
      </c>
      <c r="CR202" s="313">
        <v>0</v>
      </c>
      <c r="CS202" s="313">
        <v>0</v>
      </c>
      <c r="CT202" s="313">
        <v>0</v>
      </c>
      <c r="CU202" s="261">
        <f>CV202+CW202+CX202</f>
        <v>0</v>
      </c>
      <c r="CV202" s="313">
        <v>0</v>
      </c>
      <c r="CW202" s="313">
        <v>0</v>
      </c>
      <c r="CX202" s="313">
        <v>0</v>
      </c>
      <c r="CY202" s="261">
        <f>CZ202+DA202+DB202</f>
        <v>0</v>
      </c>
      <c r="CZ202" s="313">
        <v>0</v>
      </c>
      <c r="DA202" s="313">
        <v>0</v>
      </c>
      <c r="DB202" s="313">
        <v>0</v>
      </c>
      <c r="DC202" s="261">
        <f>$AW202-$AX202-BB202</f>
        <v>0</v>
      </c>
      <c r="DD202" s="261">
        <f t="shared" ref="DD202:DG203" si="262">DP202</f>
        <v>0</v>
      </c>
      <c r="DE202" s="261">
        <f t="shared" si="262"/>
        <v>0</v>
      </c>
      <c r="DF202" s="261">
        <f t="shared" si="262"/>
        <v>0</v>
      </c>
      <c r="DG202" s="261">
        <f t="shared" si="262"/>
        <v>0</v>
      </c>
      <c r="DH202" s="261">
        <f>DI202+DJ202+DK202</f>
        <v>0</v>
      </c>
      <c r="DI202" s="313">
        <v>0</v>
      </c>
      <c r="DJ202" s="313">
        <v>0</v>
      </c>
      <c r="DK202" s="313">
        <v>0</v>
      </c>
      <c r="DL202" s="261">
        <f>DM202+DN202+DO202</f>
        <v>0</v>
      </c>
      <c r="DM202" s="313">
        <v>0</v>
      </c>
      <c r="DN202" s="313">
        <v>0</v>
      </c>
      <c r="DO202" s="313">
        <v>0</v>
      </c>
      <c r="DP202" s="261">
        <f>DQ202+DR202+DS202</f>
        <v>0</v>
      </c>
      <c r="DQ202" s="313">
        <v>0</v>
      </c>
      <c r="DR202" s="313">
        <v>0</v>
      </c>
      <c r="DS202" s="313">
        <v>0</v>
      </c>
      <c r="DT202" s="261">
        <f>$AW202-$AX202-BC202</f>
        <v>0</v>
      </c>
      <c r="DU202" s="261">
        <f>BC202-AY202</f>
        <v>0</v>
      </c>
      <c r="DV202" s="313"/>
      <c r="DW202" s="313"/>
      <c r="DX202" s="314"/>
      <c r="DY202" s="313"/>
      <c r="DZ202" s="314"/>
      <c r="EA202" s="343" t="s">
        <v>151</v>
      </c>
      <c r="EB202" s="164">
        <v>0</v>
      </c>
      <c r="EC202" s="162" t="str">
        <f>AN202 &amp; EB202</f>
        <v>за счет платы за технологическое присоединение0</v>
      </c>
      <c r="ED202" s="162" t="str">
        <f>AN202&amp;AO202</f>
        <v>за счет платы за технологическое присоединениенет</v>
      </c>
      <c r="EE202" s="163"/>
      <c r="EF202" s="163"/>
      <c r="EG202" s="179"/>
      <c r="EH202" s="179"/>
      <c r="EI202" s="179"/>
      <c r="EJ202" s="179"/>
      <c r="EV202" s="163"/>
    </row>
    <row r="203" spans="3:152" ht="15" customHeight="1" thickBot="1">
      <c r="C203" s="217"/>
      <c r="D203" s="385"/>
      <c r="E203" s="399"/>
      <c r="F203" s="399"/>
      <c r="G203" s="399"/>
      <c r="H203" s="399"/>
      <c r="I203" s="399"/>
      <c r="J203" s="399"/>
      <c r="K203" s="385"/>
      <c r="L203" s="337"/>
      <c r="M203" s="337"/>
      <c r="N203" s="385"/>
      <c r="O203" s="385"/>
      <c r="P203" s="387"/>
      <c r="Q203" s="387"/>
      <c r="R203" s="389"/>
      <c r="S203" s="391"/>
      <c r="T203" s="401"/>
      <c r="U203" s="395"/>
      <c r="V203" s="397"/>
      <c r="W203" s="383"/>
      <c r="X203" s="383"/>
      <c r="Y203" s="383"/>
      <c r="Z203" s="383"/>
      <c r="AA203" s="383"/>
      <c r="AB203" s="383"/>
      <c r="AC203" s="383"/>
      <c r="AD203" s="383"/>
      <c r="AE203" s="383"/>
      <c r="AF203" s="383"/>
      <c r="AG203" s="383"/>
      <c r="AH203" s="383"/>
      <c r="AI203" s="383"/>
      <c r="AJ203" s="383"/>
      <c r="AK203" s="383"/>
      <c r="AL203" s="333"/>
      <c r="AM203" s="200" t="s">
        <v>115</v>
      </c>
      <c r="AN203" s="311" t="s">
        <v>199</v>
      </c>
      <c r="AO203" s="312" t="s">
        <v>18</v>
      </c>
      <c r="AP203" s="312"/>
      <c r="AQ203" s="312"/>
      <c r="AR203" s="312"/>
      <c r="AS203" s="312"/>
      <c r="AT203" s="312"/>
      <c r="AU203" s="312"/>
      <c r="AV203" s="312"/>
      <c r="AW203" s="261">
        <v>0</v>
      </c>
      <c r="AX203" s="261">
        <v>0</v>
      </c>
      <c r="AY203" s="261">
        <v>0</v>
      </c>
      <c r="AZ203" s="261">
        <f>BE203</f>
        <v>0</v>
      </c>
      <c r="BA203" s="261">
        <f>BV203</f>
        <v>0</v>
      </c>
      <c r="BB203" s="261">
        <f>CM203</f>
        <v>0</v>
      </c>
      <c r="BC203" s="261">
        <f>DD203</f>
        <v>0</v>
      </c>
      <c r="BD203" s="261">
        <f>AW203-AX203-BC203</f>
        <v>0</v>
      </c>
      <c r="BE203" s="261">
        <f t="shared" si="259"/>
        <v>0</v>
      </c>
      <c r="BF203" s="261">
        <f t="shared" si="259"/>
        <v>0</v>
      </c>
      <c r="BG203" s="261">
        <f t="shared" si="259"/>
        <v>0</v>
      </c>
      <c r="BH203" s="261">
        <f t="shared" si="259"/>
        <v>0</v>
      </c>
      <c r="BI203" s="261">
        <f>BJ203+BK203+BL203</f>
        <v>0</v>
      </c>
      <c r="BJ203" s="313">
        <v>0</v>
      </c>
      <c r="BK203" s="313">
        <v>0</v>
      </c>
      <c r="BL203" s="313">
        <v>0</v>
      </c>
      <c r="BM203" s="261">
        <f>BN203+BO203+BP203</f>
        <v>0</v>
      </c>
      <c r="BN203" s="313">
        <v>0</v>
      </c>
      <c r="BO203" s="313">
        <v>0</v>
      </c>
      <c r="BP203" s="313">
        <v>0</v>
      </c>
      <c r="BQ203" s="261">
        <f>BR203+BS203+BT203</f>
        <v>0</v>
      </c>
      <c r="BR203" s="313">
        <v>0</v>
      </c>
      <c r="BS203" s="313">
        <v>0</v>
      </c>
      <c r="BT203" s="313">
        <v>0</v>
      </c>
      <c r="BU203" s="261">
        <f>$AW203-$AX203-AZ203</f>
        <v>0</v>
      </c>
      <c r="BV203" s="261">
        <f t="shared" si="260"/>
        <v>0</v>
      </c>
      <c r="BW203" s="261">
        <f t="shared" si="260"/>
        <v>0</v>
      </c>
      <c r="BX203" s="261">
        <f t="shared" si="260"/>
        <v>0</v>
      </c>
      <c r="BY203" s="261">
        <f t="shared" si="260"/>
        <v>0</v>
      </c>
      <c r="BZ203" s="261">
        <f>CA203+CB203+CC203</f>
        <v>0</v>
      </c>
      <c r="CA203" s="313">
        <v>0</v>
      </c>
      <c r="CB203" s="313">
        <v>0</v>
      </c>
      <c r="CC203" s="313">
        <v>0</v>
      </c>
      <c r="CD203" s="261">
        <f>CE203+CF203+CG203</f>
        <v>0</v>
      </c>
      <c r="CE203" s="313">
        <v>0</v>
      </c>
      <c r="CF203" s="313">
        <v>0</v>
      </c>
      <c r="CG203" s="313">
        <v>0</v>
      </c>
      <c r="CH203" s="261">
        <f>CI203+CJ203+CK203</f>
        <v>0</v>
      </c>
      <c r="CI203" s="313">
        <v>0</v>
      </c>
      <c r="CJ203" s="313">
        <v>0</v>
      </c>
      <c r="CK203" s="313">
        <v>0</v>
      </c>
      <c r="CL203" s="261">
        <f>$AW203-$AX203-BA203</f>
        <v>0</v>
      </c>
      <c r="CM203" s="261">
        <f t="shared" si="261"/>
        <v>0</v>
      </c>
      <c r="CN203" s="261">
        <f t="shared" si="261"/>
        <v>0</v>
      </c>
      <c r="CO203" s="261">
        <f t="shared" si="261"/>
        <v>0</v>
      </c>
      <c r="CP203" s="261">
        <f t="shared" si="261"/>
        <v>0</v>
      </c>
      <c r="CQ203" s="261">
        <f>CR203+CS203+CT203</f>
        <v>0</v>
      </c>
      <c r="CR203" s="313">
        <v>0</v>
      </c>
      <c r="CS203" s="313">
        <v>0</v>
      </c>
      <c r="CT203" s="313">
        <v>0</v>
      </c>
      <c r="CU203" s="261">
        <f>CV203+CW203+CX203</f>
        <v>0</v>
      </c>
      <c r="CV203" s="313">
        <v>0</v>
      </c>
      <c r="CW203" s="313">
        <v>0</v>
      </c>
      <c r="CX203" s="313">
        <v>0</v>
      </c>
      <c r="CY203" s="261">
        <f>CZ203+DA203+DB203</f>
        <v>0</v>
      </c>
      <c r="CZ203" s="313">
        <v>0</v>
      </c>
      <c r="DA203" s="313">
        <v>0</v>
      </c>
      <c r="DB203" s="313">
        <v>0</v>
      </c>
      <c r="DC203" s="261">
        <f>$AW203-$AX203-BB203</f>
        <v>0</v>
      </c>
      <c r="DD203" s="261">
        <f t="shared" si="262"/>
        <v>0</v>
      </c>
      <c r="DE203" s="261">
        <f t="shared" si="262"/>
        <v>0</v>
      </c>
      <c r="DF203" s="261">
        <f t="shared" si="262"/>
        <v>0</v>
      </c>
      <c r="DG203" s="261">
        <f t="shared" si="262"/>
        <v>0</v>
      </c>
      <c r="DH203" s="261">
        <f>DI203+DJ203+DK203</f>
        <v>0</v>
      </c>
      <c r="DI203" s="313">
        <v>0</v>
      </c>
      <c r="DJ203" s="313">
        <v>0</v>
      </c>
      <c r="DK203" s="313">
        <v>0</v>
      </c>
      <c r="DL203" s="261">
        <f>DM203+DN203+DO203</f>
        <v>0</v>
      </c>
      <c r="DM203" s="313">
        <v>0</v>
      </c>
      <c r="DN203" s="313">
        <v>0</v>
      </c>
      <c r="DO203" s="313">
        <v>0</v>
      </c>
      <c r="DP203" s="261">
        <f>DQ203+DR203+DS203</f>
        <v>0</v>
      </c>
      <c r="DQ203" s="313">
        <v>0</v>
      </c>
      <c r="DR203" s="313">
        <v>0</v>
      </c>
      <c r="DS203" s="313">
        <v>0</v>
      </c>
      <c r="DT203" s="261">
        <f>$AW203-$AX203-BC203</f>
        <v>0</v>
      </c>
      <c r="DU203" s="261">
        <f>BC203-AY203</f>
        <v>0</v>
      </c>
      <c r="DV203" s="313"/>
      <c r="DW203" s="313"/>
      <c r="DX203" s="314"/>
      <c r="DY203" s="313"/>
      <c r="DZ203" s="314"/>
      <c r="EA203" s="343" t="s">
        <v>151</v>
      </c>
      <c r="EB203" s="164">
        <v>0</v>
      </c>
      <c r="EC203" s="162" t="str">
        <f>AN203 &amp; EB203</f>
        <v>Прочие собственные средства0</v>
      </c>
      <c r="ED203" s="162" t="str">
        <f>AN203&amp;AO203</f>
        <v>Прочие собственные средстванет</v>
      </c>
      <c r="EE203" s="163"/>
      <c r="EF203" s="163"/>
      <c r="EG203" s="179"/>
      <c r="EH203" s="179"/>
      <c r="EI203" s="179"/>
      <c r="EJ203" s="179"/>
      <c r="EV203" s="163"/>
    </row>
    <row r="204" spans="3:152" ht="11.25" customHeight="1">
      <c r="C204" s="217"/>
      <c r="D204" s="384" t="s">
        <v>843</v>
      </c>
      <c r="E204" s="398" t="s">
        <v>823</v>
      </c>
      <c r="F204" s="398" t="s">
        <v>827</v>
      </c>
      <c r="G204" s="398" t="s">
        <v>161</v>
      </c>
      <c r="H204" s="398" t="s">
        <v>844</v>
      </c>
      <c r="I204" s="398" t="s">
        <v>783</v>
      </c>
      <c r="J204" s="398" t="s">
        <v>783</v>
      </c>
      <c r="K204" s="384" t="s">
        <v>784</v>
      </c>
      <c r="L204" s="336"/>
      <c r="M204" s="336"/>
      <c r="N204" s="384" t="s">
        <v>115</v>
      </c>
      <c r="O204" s="384" t="s">
        <v>4</v>
      </c>
      <c r="P204" s="386" t="s">
        <v>189</v>
      </c>
      <c r="Q204" s="386" t="s">
        <v>4</v>
      </c>
      <c r="R204" s="388">
        <v>0</v>
      </c>
      <c r="S204" s="390">
        <v>0</v>
      </c>
      <c r="T204" s="400" t="s">
        <v>151</v>
      </c>
      <c r="U204" s="305"/>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c r="BI204" s="306"/>
      <c r="BJ204" s="306"/>
      <c r="BK204" s="306"/>
      <c r="BL204" s="306"/>
      <c r="BM204" s="306"/>
      <c r="BN204" s="306"/>
      <c r="BO204" s="306"/>
      <c r="BP204" s="306"/>
      <c r="BQ204" s="306"/>
      <c r="BR204" s="306"/>
      <c r="BS204" s="306"/>
      <c r="BT204" s="306"/>
      <c r="BU204" s="306"/>
      <c r="BV204" s="306"/>
      <c r="BW204" s="306"/>
      <c r="BX204" s="306"/>
      <c r="BY204" s="306"/>
      <c r="BZ204" s="306"/>
      <c r="CA204" s="306"/>
      <c r="CB204" s="306"/>
      <c r="CC204" s="306"/>
      <c r="CD204" s="306"/>
      <c r="CE204" s="306"/>
      <c r="CF204" s="306"/>
      <c r="CG204" s="306"/>
      <c r="CH204" s="306"/>
      <c r="CI204" s="306"/>
      <c r="CJ204" s="306"/>
      <c r="CK204" s="306"/>
      <c r="CL204" s="306"/>
      <c r="CM204" s="306"/>
      <c r="CN204" s="306"/>
      <c r="CO204" s="306"/>
      <c r="CP204" s="306"/>
      <c r="CQ204" s="306"/>
      <c r="CR204" s="306"/>
      <c r="CS204" s="306"/>
      <c r="CT204" s="306"/>
      <c r="CU204" s="306"/>
      <c r="CV204" s="306"/>
      <c r="CW204" s="306"/>
      <c r="CX204" s="306"/>
      <c r="CY204" s="306"/>
      <c r="CZ204" s="306"/>
      <c r="DA204" s="306"/>
      <c r="DB204" s="306"/>
      <c r="DC204" s="306"/>
      <c r="DD204" s="306"/>
      <c r="DE204" s="306"/>
      <c r="DF204" s="306"/>
      <c r="DG204" s="306"/>
      <c r="DH204" s="306"/>
      <c r="DI204" s="306"/>
      <c r="DJ204" s="306"/>
      <c r="DK204" s="306"/>
      <c r="DL204" s="306"/>
      <c r="DM204" s="306"/>
      <c r="DN204" s="306"/>
      <c r="DO204" s="306"/>
      <c r="DP204" s="306"/>
      <c r="DQ204" s="306"/>
      <c r="DR204" s="306"/>
      <c r="DS204" s="306"/>
      <c r="DT204" s="306"/>
      <c r="DU204" s="306"/>
      <c r="DV204" s="306"/>
      <c r="DW204" s="306"/>
      <c r="DX204" s="306"/>
      <c r="DY204" s="306"/>
      <c r="DZ204" s="306"/>
      <c r="EA204" s="306"/>
      <c r="EB204" s="164"/>
      <c r="EC204" s="163"/>
      <c r="ED204" s="163"/>
      <c r="EE204" s="163"/>
      <c r="EF204" s="163"/>
      <c r="EG204" s="163"/>
      <c r="EH204" s="163"/>
      <c r="EI204" s="163"/>
    </row>
    <row r="205" spans="3:152" ht="11.25" customHeight="1">
      <c r="C205" s="217"/>
      <c r="D205" s="385"/>
      <c r="E205" s="399"/>
      <c r="F205" s="399"/>
      <c r="G205" s="399"/>
      <c r="H205" s="399"/>
      <c r="I205" s="399"/>
      <c r="J205" s="399"/>
      <c r="K205" s="385"/>
      <c r="L205" s="337"/>
      <c r="M205" s="337"/>
      <c r="N205" s="385"/>
      <c r="O205" s="385"/>
      <c r="P205" s="387"/>
      <c r="Q205" s="387"/>
      <c r="R205" s="389"/>
      <c r="S205" s="391"/>
      <c r="T205" s="401"/>
      <c r="U205" s="394"/>
      <c r="V205" s="396">
        <v>1</v>
      </c>
      <c r="W205" s="382" t="s">
        <v>821</v>
      </c>
      <c r="X205" s="382"/>
      <c r="Y205" s="382"/>
      <c r="Z205" s="382"/>
      <c r="AA205" s="382"/>
      <c r="AB205" s="382"/>
      <c r="AC205" s="382"/>
      <c r="AD205" s="382"/>
      <c r="AE205" s="382"/>
      <c r="AF205" s="382"/>
      <c r="AG205" s="382"/>
      <c r="AH205" s="382"/>
      <c r="AI205" s="382"/>
      <c r="AJ205" s="382"/>
      <c r="AK205" s="382"/>
      <c r="AL205" s="307"/>
      <c r="AM205" s="308"/>
      <c r="AN205" s="309"/>
      <c r="AO205" s="309"/>
      <c r="AP205" s="309"/>
      <c r="AQ205" s="309"/>
      <c r="AR205" s="309"/>
      <c r="AS205" s="309"/>
      <c r="AT205" s="309"/>
      <c r="AU205" s="309"/>
      <c r="AV205" s="309"/>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5"/>
      <c r="CX205" s="95"/>
      <c r="CY205" s="95"/>
      <c r="CZ205" s="95"/>
      <c r="DA205" s="95"/>
      <c r="DB205" s="95"/>
      <c r="DC205" s="95"/>
      <c r="DD205" s="95"/>
      <c r="DE205" s="95"/>
      <c r="DF205" s="95"/>
      <c r="DG205" s="95"/>
      <c r="DH205" s="95"/>
      <c r="DI205" s="95"/>
      <c r="DJ205" s="95"/>
      <c r="DK205" s="95"/>
      <c r="DL205" s="95"/>
      <c r="DM205" s="95"/>
      <c r="DN205" s="95"/>
      <c r="DO205" s="95"/>
      <c r="DP205" s="95"/>
      <c r="DQ205" s="95"/>
      <c r="DR205" s="95"/>
      <c r="DS205" s="95"/>
      <c r="DT205" s="95"/>
      <c r="DU205" s="95"/>
      <c r="DV205" s="95"/>
      <c r="DW205" s="95"/>
      <c r="DX205" s="95"/>
      <c r="DY205" s="95"/>
      <c r="DZ205" s="95"/>
      <c r="EA205" s="95"/>
      <c r="EB205" s="164"/>
      <c r="EC205" s="179"/>
      <c r="ED205" s="179"/>
      <c r="EE205" s="179"/>
      <c r="EF205" s="163"/>
      <c r="EG205" s="179"/>
      <c r="EH205" s="179"/>
      <c r="EI205" s="179"/>
      <c r="EJ205" s="179"/>
      <c r="EK205" s="179"/>
    </row>
    <row r="206" spans="3:152" ht="15" customHeight="1">
      <c r="C206" s="217"/>
      <c r="D206" s="385"/>
      <c r="E206" s="399"/>
      <c r="F206" s="399"/>
      <c r="G206" s="399"/>
      <c r="H206" s="399"/>
      <c r="I206" s="399"/>
      <c r="J206" s="399"/>
      <c r="K206" s="385"/>
      <c r="L206" s="337"/>
      <c r="M206" s="337"/>
      <c r="N206" s="385"/>
      <c r="O206" s="385"/>
      <c r="P206" s="387"/>
      <c r="Q206" s="387"/>
      <c r="R206" s="389"/>
      <c r="S206" s="391"/>
      <c r="T206" s="401"/>
      <c r="U206" s="395"/>
      <c r="V206" s="397"/>
      <c r="W206" s="383"/>
      <c r="X206" s="383"/>
      <c r="Y206" s="383"/>
      <c r="Z206" s="383"/>
      <c r="AA206" s="383"/>
      <c r="AB206" s="383"/>
      <c r="AC206" s="383"/>
      <c r="AD206" s="383"/>
      <c r="AE206" s="383"/>
      <c r="AF206" s="383"/>
      <c r="AG206" s="383"/>
      <c r="AH206" s="383"/>
      <c r="AI206" s="383"/>
      <c r="AJ206" s="383"/>
      <c r="AK206" s="383"/>
      <c r="AL206" s="333"/>
      <c r="AM206" s="200" t="s">
        <v>240</v>
      </c>
      <c r="AN206" s="311" t="s">
        <v>1146</v>
      </c>
      <c r="AO206" s="312" t="s">
        <v>18</v>
      </c>
      <c r="AP206" s="312"/>
      <c r="AQ206" s="312"/>
      <c r="AR206" s="312"/>
      <c r="AS206" s="312"/>
      <c r="AT206" s="312"/>
      <c r="AU206" s="312"/>
      <c r="AV206" s="312"/>
      <c r="AW206" s="261">
        <v>847.61339999999996</v>
      </c>
      <c r="AX206" s="261">
        <v>0</v>
      </c>
      <c r="AY206" s="261">
        <v>0</v>
      </c>
      <c r="AZ206" s="261">
        <f>BE206</f>
        <v>0</v>
      </c>
      <c r="BA206" s="261">
        <f>BV206</f>
        <v>0</v>
      </c>
      <c r="BB206" s="261">
        <f>CM206</f>
        <v>0</v>
      </c>
      <c r="BC206" s="261">
        <f>DD206</f>
        <v>0</v>
      </c>
      <c r="BD206" s="261">
        <f>AW206-AX206-BC206</f>
        <v>847.61339999999996</v>
      </c>
      <c r="BE206" s="261">
        <f t="shared" ref="BE206:BH207" si="263">BQ206</f>
        <v>0</v>
      </c>
      <c r="BF206" s="261">
        <f t="shared" si="263"/>
        <v>0</v>
      </c>
      <c r="BG206" s="261">
        <f t="shared" si="263"/>
        <v>0</v>
      </c>
      <c r="BH206" s="261">
        <f t="shared" si="263"/>
        <v>0</v>
      </c>
      <c r="BI206" s="261">
        <f>BJ206+BK206+BL206</f>
        <v>0</v>
      </c>
      <c r="BJ206" s="313">
        <v>0</v>
      </c>
      <c r="BK206" s="313">
        <v>0</v>
      </c>
      <c r="BL206" s="313">
        <v>0</v>
      </c>
      <c r="BM206" s="261">
        <f>BN206+BO206+BP206</f>
        <v>0</v>
      </c>
      <c r="BN206" s="313">
        <v>0</v>
      </c>
      <c r="BO206" s="313">
        <v>0</v>
      </c>
      <c r="BP206" s="313">
        <v>0</v>
      </c>
      <c r="BQ206" s="261">
        <f>BR206+BS206+BT206</f>
        <v>0</v>
      </c>
      <c r="BR206" s="313">
        <v>0</v>
      </c>
      <c r="BS206" s="313">
        <v>0</v>
      </c>
      <c r="BT206" s="313">
        <v>0</v>
      </c>
      <c r="BU206" s="261">
        <f>$AW206-$AX206-AZ206</f>
        <v>847.61339999999996</v>
      </c>
      <c r="BV206" s="261">
        <f t="shared" ref="BV206:BY207" si="264">CH206</f>
        <v>0</v>
      </c>
      <c r="BW206" s="261">
        <f t="shared" si="264"/>
        <v>0</v>
      </c>
      <c r="BX206" s="261">
        <f t="shared" si="264"/>
        <v>0</v>
      </c>
      <c r="BY206" s="261">
        <f t="shared" si="264"/>
        <v>0</v>
      </c>
      <c r="BZ206" s="261">
        <f>CA206+CB206+CC206</f>
        <v>0</v>
      </c>
      <c r="CA206" s="313">
        <v>0</v>
      </c>
      <c r="CB206" s="313">
        <v>0</v>
      </c>
      <c r="CC206" s="313">
        <v>0</v>
      </c>
      <c r="CD206" s="261">
        <f>CE206+CF206+CG206</f>
        <v>0</v>
      </c>
      <c r="CE206" s="313">
        <v>0</v>
      </c>
      <c r="CF206" s="313">
        <v>0</v>
      </c>
      <c r="CG206" s="313">
        <v>0</v>
      </c>
      <c r="CH206" s="261">
        <f>CI206+CJ206+CK206</f>
        <v>0</v>
      </c>
      <c r="CI206" s="313">
        <v>0</v>
      </c>
      <c r="CJ206" s="313">
        <v>0</v>
      </c>
      <c r="CK206" s="313">
        <v>0</v>
      </c>
      <c r="CL206" s="261">
        <f>$AW206-$AX206-BA206</f>
        <v>847.61339999999996</v>
      </c>
      <c r="CM206" s="261">
        <f t="shared" ref="CM206:CP207" si="265">CY206</f>
        <v>0</v>
      </c>
      <c r="CN206" s="261">
        <f t="shared" si="265"/>
        <v>0</v>
      </c>
      <c r="CO206" s="261">
        <f t="shared" si="265"/>
        <v>0</v>
      </c>
      <c r="CP206" s="261">
        <f t="shared" si="265"/>
        <v>0</v>
      </c>
      <c r="CQ206" s="261">
        <f>CR206+CS206+CT206</f>
        <v>0</v>
      </c>
      <c r="CR206" s="313">
        <v>0</v>
      </c>
      <c r="CS206" s="313">
        <v>0</v>
      </c>
      <c r="CT206" s="313">
        <v>0</v>
      </c>
      <c r="CU206" s="261">
        <f>CV206+CW206+CX206</f>
        <v>0</v>
      </c>
      <c r="CV206" s="313">
        <v>0</v>
      </c>
      <c r="CW206" s="313">
        <v>0</v>
      </c>
      <c r="CX206" s="313">
        <v>0</v>
      </c>
      <c r="CY206" s="261">
        <f>CZ206+DA206+DB206</f>
        <v>0</v>
      </c>
      <c r="CZ206" s="313">
        <v>0</v>
      </c>
      <c r="DA206" s="313">
        <v>0</v>
      </c>
      <c r="DB206" s="313">
        <v>0</v>
      </c>
      <c r="DC206" s="261">
        <f>$AW206-$AX206-BB206</f>
        <v>847.61339999999996</v>
      </c>
      <c r="DD206" s="261">
        <f t="shared" ref="DD206:DG207" si="266">DP206</f>
        <v>0</v>
      </c>
      <c r="DE206" s="261">
        <f t="shared" si="266"/>
        <v>0</v>
      </c>
      <c r="DF206" s="261">
        <f t="shared" si="266"/>
        <v>0</v>
      </c>
      <c r="DG206" s="261">
        <f t="shared" si="266"/>
        <v>0</v>
      </c>
      <c r="DH206" s="261">
        <f>DI206+DJ206+DK206</f>
        <v>0</v>
      </c>
      <c r="DI206" s="313">
        <v>0</v>
      </c>
      <c r="DJ206" s="313">
        <v>0</v>
      </c>
      <c r="DK206" s="313">
        <v>0</v>
      </c>
      <c r="DL206" s="261">
        <f>DM206+DN206+DO206</f>
        <v>0</v>
      </c>
      <c r="DM206" s="313">
        <v>0</v>
      </c>
      <c r="DN206" s="313">
        <v>0</v>
      </c>
      <c r="DO206" s="313">
        <v>0</v>
      </c>
      <c r="DP206" s="261">
        <f>DQ206+DR206+DS206</f>
        <v>0</v>
      </c>
      <c r="DQ206" s="313">
        <v>0</v>
      </c>
      <c r="DR206" s="313">
        <v>0</v>
      </c>
      <c r="DS206" s="313">
        <v>0</v>
      </c>
      <c r="DT206" s="261">
        <f>$AW206-$AX206-BC206</f>
        <v>847.61339999999996</v>
      </c>
      <c r="DU206" s="261">
        <f>BC206-AY206</f>
        <v>0</v>
      </c>
      <c r="DV206" s="313"/>
      <c r="DW206" s="313"/>
      <c r="DX206" s="314"/>
      <c r="DY206" s="313"/>
      <c r="DZ206" s="314"/>
      <c r="EA206" s="343" t="s">
        <v>151</v>
      </c>
      <c r="EB206" s="164">
        <v>0</v>
      </c>
      <c r="EC206" s="162" t="str">
        <f>AN206 &amp; EB206</f>
        <v>за счет платы за технологическое присоединение0</v>
      </c>
      <c r="ED206" s="162" t="str">
        <f>AN206&amp;AO206</f>
        <v>за счет платы за технологическое присоединениенет</v>
      </c>
      <c r="EE206" s="163"/>
      <c r="EF206" s="163"/>
      <c r="EG206" s="179"/>
      <c r="EH206" s="179"/>
      <c r="EI206" s="179"/>
      <c r="EJ206" s="179"/>
      <c r="EV206" s="163"/>
    </row>
    <row r="207" spans="3:152" ht="15" customHeight="1" thickBot="1">
      <c r="C207" s="217"/>
      <c r="D207" s="385"/>
      <c r="E207" s="399"/>
      <c r="F207" s="399"/>
      <c r="G207" s="399"/>
      <c r="H207" s="399"/>
      <c r="I207" s="399"/>
      <c r="J207" s="399"/>
      <c r="K207" s="385"/>
      <c r="L207" s="337"/>
      <c r="M207" s="337"/>
      <c r="N207" s="385"/>
      <c r="O207" s="385"/>
      <c r="P207" s="387"/>
      <c r="Q207" s="387"/>
      <c r="R207" s="389"/>
      <c r="S207" s="391"/>
      <c r="T207" s="401"/>
      <c r="U207" s="395"/>
      <c r="V207" s="397"/>
      <c r="W207" s="383"/>
      <c r="X207" s="383"/>
      <c r="Y207" s="383"/>
      <c r="Z207" s="383"/>
      <c r="AA207" s="383"/>
      <c r="AB207" s="383"/>
      <c r="AC207" s="383"/>
      <c r="AD207" s="383"/>
      <c r="AE207" s="383"/>
      <c r="AF207" s="383"/>
      <c r="AG207" s="383"/>
      <c r="AH207" s="383"/>
      <c r="AI207" s="383"/>
      <c r="AJ207" s="383"/>
      <c r="AK207" s="383"/>
      <c r="AL207" s="333"/>
      <c r="AM207" s="200" t="s">
        <v>115</v>
      </c>
      <c r="AN207" s="311" t="s">
        <v>199</v>
      </c>
      <c r="AO207" s="312" t="s">
        <v>18</v>
      </c>
      <c r="AP207" s="312"/>
      <c r="AQ207" s="312"/>
      <c r="AR207" s="312"/>
      <c r="AS207" s="312"/>
      <c r="AT207" s="312"/>
      <c r="AU207" s="312"/>
      <c r="AV207" s="312"/>
      <c r="AW207" s="261">
        <v>169.52269999999999</v>
      </c>
      <c r="AX207" s="261">
        <v>0</v>
      </c>
      <c r="AY207" s="261">
        <v>0</v>
      </c>
      <c r="AZ207" s="261">
        <f>BE207</f>
        <v>0</v>
      </c>
      <c r="BA207" s="261">
        <f>BV207</f>
        <v>0</v>
      </c>
      <c r="BB207" s="261">
        <f>CM207</f>
        <v>0</v>
      </c>
      <c r="BC207" s="261">
        <f>DD207</f>
        <v>0</v>
      </c>
      <c r="BD207" s="261">
        <f>AW207-AX207-BC207</f>
        <v>169.52269999999999</v>
      </c>
      <c r="BE207" s="261">
        <f t="shared" si="263"/>
        <v>0</v>
      </c>
      <c r="BF207" s="261">
        <f t="shared" si="263"/>
        <v>0</v>
      </c>
      <c r="BG207" s="261">
        <f t="shared" si="263"/>
        <v>0</v>
      </c>
      <c r="BH207" s="261">
        <f t="shared" si="263"/>
        <v>0</v>
      </c>
      <c r="BI207" s="261">
        <f>BJ207+BK207+BL207</f>
        <v>0</v>
      </c>
      <c r="BJ207" s="313">
        <v>0</v>
      </c>
      <c r="BK207" s="313">
        <v>0</v>
      </c>
      <c r="BL207" s="313">
        <v>0</v>
      </c>
      <c r="BM207" s="261">
        <f>BN207+BO207+BP207</f>
        <v>0</v>
      </c>
      <c r="BN207" s="313">
        <v>0</v>
      </c>
      <c r="BO207" s="313">
        <v>0</v>
      </c>
      <c r="BP207" s="313">
        <v>0</v>
      </c>
      <c r="BQ207" s="261">
        <f>BR207+BS207+BT207</f>
        <v>0</v>
      </c>
      <c r="BR207" s="313">
        <v>0</v>
      </c>
      <c r="BS207" s="313">
        <v>0</v>
      </c>
      <c r="BT207" s="313">
        <v>0</v>
      </c>
      <c r="BU207" s="261">
        <f>$AW207-$AX207-AZ207</f>
        <v>169.52269999999999</v>
      </c>
      <c r="BV207" s="261">
        <f t="shared" si="264"/>
        <v>0</v>
      </c>
      <c r="BW207" s="261">
        <f t="shared" si="264"/>
        <v>0</v>
      </c>
      <c r="BX207" s="261">
        <f t="shared" si="264"/>
        <v>0</v>
      </c>
      <c r="BY207" s="261">
        <f t="shared" si="264"/>
        <v>0</v>
      </c>
      <c r="BZ207" s="261">
        <f>CA207+CB207+CC207</f>
        <v>0</v>
      </c>
      <c r="CA207" s="313">
        <v>0</v>
      </c>
      <c r="CB207" s="313">
        <v>0</v>
      </c>
      <c r="CC207" s="313">
        <v>0</v>
      </c>
      <c r="CD207" s="261">
        <f>CE207+CF207+CG207</f>
        <v>0</v>
      </c>
      <c r="CE207" s="313">
        <v>0</v>
      </c>
      <c r="CF207" s="313">
        <v>0</v>
      </c>
      <c r="CG207" s="313">
        <v>0</v>
      </c>
      <c r="CH207" s="261">
        <f>CI207+CJ207+CK207</f>
        <v>0</v>
      </c>
      <c r="CI207" s="313">
        <v>0</v>
      </c>
      <c r="CJ207" s="313">
        <v>0</v>
      </c>
      <c r="CK207" s="313">
        <v>0</v>
      </c>
      <c r="CL207" s="261">
        <f>$AW207-$AX207-BA207</f>
        <v>169.52269999999999</v>
      </c>
      <c r="CM207" s="261">
        <f t="shared" si="265"/>
        <v>0</v>
      </c>
      <c r="CN207" s="261">
        <f t="shared" si="265"/>
        <v>0</v>
      </c>
      <c r="CO207" s="261">
        <f t="shared" si="265"/>
        <v>0</v>
      </c>
      <c r="CP207" s="261">
        <f t="shared" si="265"/>
        <v>0</v>
      </c>
      <c r="CQ207" s="261">
        <f>CR207+CS207+CT207</f>
        <v>0</v>
      </c>
      <c r="CR207" s="313">
        <v>0</v>
      </c>
      <c r="CS207" s="313">
        <v>0</v>
      </c>
      <c r="CT207" s="313">
        <v>0</v>
      </c>
      <c r="CU207" s="261">
        <f>CV207+CW207+CX207</f>
        <v>0</v>
      </c>
      <c r="CV207" s="313">
        <v>0</v>
      </c>
      <c r="CW207" s="313">
        <v>0</v>
      </c>
      <c r="CX207" s="313">
        <v>0</v>
      </c>
      <c r="CY207" s="261">
        <f>CZ207+DA207+DB207</f>
        <v>0</v>
      </c>
      <c r="CZ207" s="313">
        <v>0</v>
      </c>
      <c r="DA207" s="313">
        <v>0</v>
      </c>
      <c r="DB207" s="313">
        <v>0</v>
      </c>
      <c r="DC207" s="261">
        <f>$AW207-$AX207-BB207</f>
        <v>169.52269999999999</v>
      </c>
      <c r="DD207" s="261">
        <f t="shared" si="266"/>
        <v>0</v>
      </c>
      <c r="DE207" s="261">
        <f t="shared" si="266"/>
        <v>0</v>
      </c>
      <c r="DF207" s="261">
        <f t="shared" si="266"/>
        <v>0</v>
      </c>
      <c r="DG207" s="261">
        <f t="shared" si="266"/>
        <v>0</v>
      </c>
      <c r="DH207" s="261">
        <f>DI207+DJ207+DK207</f>
        <v>0</v>
      </c>
      <c r="DI207" s="313">
        <v>0</v>
      </c>
      <c r="DJ207" s="313">
        <v>0</v>
      </c>
      <c r="DK207" s="313">
        <v>0</v>
      </c>
      <c r="DL207" s="261">
        <f>DM207+DN207+DO207</f>
        <v>0</v>
      </c>
      <c r="DM207" s="313">
        <v>0</v>
      </c>
      <c r="DN207" s="313">
        <v>0</v>
      </c>
      <c r="DO207" s="313">
        <v>0</v>
      </c>
      <c r="DP207" s="261">
        <f>DQ207+DR207+DS207</f>
        <v>0</v>
      </c>
      <c r="DQ207" s="313">
        <v>0</v>
      </c>
      <c r="DR207" s="313">
        <v>0</v>
      </c>
      <c r="DS207" s="313">
        <v>0</v>
      </c>
      <c r="DT207" s="261">
        <f>$AW207-$AX207-BC207</f>
        <v>169.52269999999999</v>
      </c>
      <c r="DU207" s="261">
        <f>BC207-AY207</f>
        <v>0</v>
      </c>
      <c r="DV207" s="313"/>
      <c r="DW207" s="313"/>
      <c r="DX207" s="314"/>
      <c r="DY207" s="313"/>
      <c r="DZ207" s="314"/>
      <c r="EA207" s="343" t="s">
        <v>151</v>
      </c>
      <c r="EB207" s="164">
        <v>0</v>
      </c>
      <c r="EC207" s="162" t="str">
        <f>AN207 &amp; EB207</f>
        <v>Прочие собственные средства0</v>
      </c>
      <c r="ED207" s="162" t="str">
        <f>AN207&amp;AO207</f>
        <v>Прочие собственные средстванет</v>
      </c>
      <c r="EE207" s="163"/>
      <c r="EF207" s="163"/>
      <c r="EG207" s="179"/>
      <c r="EH207" s="179"/>
      <c r="EI207" s="179"/>
      <c r="EJ207" s="179"/>
      <c r="EV207" s="163"/>
    </row>
    <row r="208" spans="3:152" ht="11.25" customHeight="1">
      <c r="C208" s="217"/>
      <c r="D208" s="384" t="s">
        <v>845</v>
      </c>
      <c r="E208" s="398" t="s">
        <v>823</v>
      </c>
      <c r="F208" s="398" t="s">
        <v>827</v>
      </c>
      <c r="G208" s="398" t="s">
        <v>161</v>
      </c>
      <c r="H208" s="398" t="s">
        <v>846</v>
      </c>
      <c r="I208" s="398" t="s">
        <v>783</v>
      </c>
      <c r="J208" s="398" t="s">
        <v>783</v>
      </c>
      <c r="K208" s="384" t="s">
        <v>784</v>
      </c>
      <c r="L208" s="336"/>
      <c r="M208" s="336"/>
      <c r="N208" s="384" t="s">
        <v>115</v>
      </c>
      <c r="O208" s="384" t="s">
        <v>4</v>
      </c>
      <c r="P208" s="386" t="s">
        <v>189</v>
      </c>
      <c r="Q208" s="386" t="s">
        <v>4</v>
      </c>
      <c r="R208" s="388">
        <v>0</v>
      </c>
      <c r="S208" s="390">
        <v>0</v>
      </c>
      <c r="T208" s="400" t="s">
        <v>151</v>
      </c>
      <c r="U208" s="305"/>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c r="CG208" s="306"/>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c r="DB208" s="306"/>
      <c r="DC208" s="306"/>
      <c r="DD208" s="306"/>
      <c r="DE208" s="306"/>
      <c r="DF208" s="306"/>
      <c r="DG208" s="306"/>
      <c r="DH208" s="306"/>
      <c r="DI208" s="306"/>
      <c r="DJ208" s="306"/>
      <c r="DK208" s="306"/>
      <c r="DL208" s="306"/>
      <c r="DM208" s="306"/>
      <c r="DN208" s="306"/>
      <c r="DO208" s="306"/>
      <c r="DP208" s="306"/>
      <c r="DQ208" s="306"/>
      <c r="DR208" s="306"/>
      <c r="DS208" s="306"/>
      <c r="DT208" s="306"/>
      <c r="DU208" s="306"/>
      <c r="DV208" s="306"/>
      <c r="DW208" s="306"/>
      <c r="DX208" s="306"/>
      <c r="DY208" s="306"/>
      <c r="DZ208" s="306"/>
      <c r="EA208" s="306"/>
      <c r="EB208" s="164"/>
      <c r="EC208" s="163"/>
      <c r="ED208" s="163"/>
      <c r="EE208" s="163"/>
      <c r="EF208" s="163"/>
      <c r="EG208" s="163"/>
      <c r="EH208" s="163"/>
      <c r="EI208" s="163"/>
    </row>
    <row r="209" spans="3:152" ht="11.25" customHeight="1">
      <c r="C209" s="217"/>
      <c r="D209" s="385"/>
      <c r="E209" s="399"/>
      <c r="F209" s="399"/>
      <c r="G209" s="399"/>
      <c r="H209" s="399"/>
      <c r="I209" s="399"/>
      <c r="J209" s="399"/>
      <c r="K209" s="385"/>
      <c r="L209" s="337"/>
      <c r="M209" s="337"/>
      <c r="N209" s="385"/>
      <c r="O209" s="385"/>
      <c r="P209" s="387"/>
      <c r="Q209" s="387"/>
      <c r="R209" s="389"/>
      <c r="S209" s="391"/>
      <c r="T209" s="401"/>
      <c r="U209" s="394"/>
      <c r="V209" s="396">
        <v>1</v>
      </c>
      <c r="W209" s="382" t="s">
        <v>821</v>
      </c>
      <c r="X209" s="382"/>
      <c r="Y209" s="382"/>
      <c r="Z209" s="382"/>
      <c r="AA209" s="382"/>
      <c r="AB209" s="382"/>
      <c r="AC209" s="382"/>
      <c r="AD209" s="382"/>
      <c r="AE209" s="382"/>
      <c r="AF209" s="382"/>
      <c r="AG209" s="382"/>
      <c r="AH209" s="382"/>
      <c r="AI209" s="382"/>
      <c r="AJ209" s="382"/>
      <c r="AK209" s="382"/>
      <c r="AL209" s="307"/>
      <c r="AM209" s="308"/>
      <c r="AN209" s="309"/>
      <c r="AO209" s="309"/>
      <c r="AP209" s="309"/>
      <c r="AQ209" s="309"/>
      <c r="AR209" s="309"/>
      <c r="AS209" s="309"/>
      <c r="AT209" s="309"/>
      <c r="AU209" s="309"/>
      <c r="AV209" s="309"/>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5"/>
      <c r="DF209" s="95"/>
      <c r="DG209" s="95"/>
      <c r="DH209" s="95"/>
      <c r="DI209" s="95"/>
      <c r="DJ209" s="95"/>
      <c r="DK209" s="95"/>
      <c r="DL209" s="95"/>
      <c r="DM209" s="95"/>
      <c r="DN209" s="95"/>
      <c r="DO209" s="95"/>
      <c r="DP209" s="95"/>
      <c r="DQ209" s="95"/>
      <c r="DR209" s="95"/>
      <c r="DS209" s="95"/>
      <c r="DT209" s="95"/>
      <c r="DU209" s="95"/>
      <c r="DV209" s="95"/>
      <c r="DW209" s="95"/>
      <c r="DX209" s="95"/>
      <c r="DY209" s="95"/>
      <c r="DZ209" s="95"/>
      <c r="EA209" s="95"/>
      <c r="EB209" s="164"/>
      <c r="EC209" s="179"/>
      <c r="ED209" s="179"/>
      <c r="EE209" s="179"/>
      <c r="EF209" s="163"/>
      <c r="EG209" s="179"/>
      <c r="EH209" s="179"/>
      <c r="EI209" s="179"/>
      <c r="EJ209" s="179"/>
      <c r="EK209" s="179"/>
    </row>
    <row r="210" spans="3:152" ht="15" customHeight="1">
      <c r="C210" s="217"/>
      <c r="D210" s="385"/>
      <c r="E210" s="399"/>
      <c r="F210" s="399"/>
      <c r="G210" s="399"/>
      <c r="H210" s="399"/>
      <c r="I210" s="399"/>
      <c r="J210" s="399"/>
      <c r="K210" s="385"/>
      <c r="L210" s="337"/>
      <c r="M210" s="337"/>
      <c r="N210" s="385"/>
      <c r="O210" s="385"/>
      <c r="P210" s="387"/>
      <c r="Q210" s="387"/>
      <c r="R210" s="389"/>
      <c r="S210" s="391"/>
      <c r="T210" s="401"/>
      <c r="U210" s="395"/>
      <c r="V210" s="397"/>
      <c r="W210" s="383"/>
      <c r="X210" s="383"/>
      <c r="Y210" s="383"/>
      <c r="Z210" s="383"/>
      <c r="AA210" s="383"/>
      <c r="AB210" s="383"/>
      <c r="AC210" s="383"/>
      <c r="AD210" s="383"/>
      <c r="AE210" s="383"/>
      <c r="AF210" s="383"/>
      <c r="AG210" s="383"/>
      <c r="AH210" s="383"/>
      <c r="AI210" s="383"/>
      <c r="AJ210" s="383"/>
      <c r="AK210" s="383"/>
      <c r="AL210" s="333"/>
      <c r="AM210" s="200" t="s">
        <v>240</v>
      </c>
      <c r="AN210" s="311" t="s">
        <v>1146</v>
      </c>
      <c r="AO210" s="312" t="s">
        <v>18</v>
      </c>
      <c r="AP210" s="312"/>
      <c r="AQ210" s="312"/>
      <c r="AR210" s="312"/>
      <c r="AS210" s="312"/>
      <c r="AT210" s="312"/>
      <c r="AU210" s="312"/>
      <c r="AV210" s="312"/>
      <c r="AW210" s="261">
        <v>933.03679999999997</v>
      </c>
      <c r="AX210" s="261">
        <v>0</v>
      </c>
      <c r="AY210" s="261">
        <v>0</v>
      </c>
      <c r="AZ210" s="261">
        <f>BE210</f>
        <v>0</v>
      </c>
      <c r="BA210" s="261">
        <f>BV210</f>
        <v>0</v>
      </c>
      <c r="BB210" s="261">
        <f>CM210</f>
        <v>0</v>
      </c>
      <c r="BC210" s="261">
        <f>DD210</f>
        <v>0</v>
      </c>
      <c r="BD210" s="261">
        <f>AW210-AX210-BC210</f>
        <v>933.03679999999997</v>
      </c>
      <c r="BE210" s="261">
        <f t="shared" ref="BE210:BH211" si="267">BQ210</f>
        <v>0</v>
      </c>
      <c r="BF210" s="261">
        <f t="shared" si="267"/>
        <v>0</v>
      </c>
      <c r="BG210" s="261">
        <f t="shared" si="267"/>
        <v>0</v>
      </c>
      <c r="BH210" s="261">
        <f t="shared" si="267"/>
        <v>0</v>
      </c>
      <c r="BI210" s="261">
        <f>BJ210+BK210+BL210</f>
        <v>0</v>
      </c>
      <c r="BJ210" s="313">
        <v>0</v>
      </c>
      <c r="BK210" s="313">
        <v>0</v>
      </c>
      <c r="BL210" s="313">
        <v>0</v>
      </c>
      <c r="BM210" s="261">
        <f>BN210+BO210+BP210</f>
        <v>0</v>
      </c>
      <c r="BN210" s="313">
        <v>0</v>
      </c>
      <c r="BO210" s="313">
        <v>0</v>
      </c>
      <c r="BP210" s="313">
        <v>0</v>
      </c>
      <c r="BQ210" s="261">
        <f>BR210+BS210+BT210</f>
        <v>0</v>
      </c>
      <c r="BR210" s="313">
        <v>0</v>
      </c>
      <c r="BS210" s="313">
        <v>0</v>
      </c>
      <c r="BT210" s="313">
        <v>0</v>
      </c>
      <c r="BU210" s="261">
        <f>$AW210-$AX210-AZ210</f>
        <v>933.03679999999997</v>
      </c>
      <c r="BV210" s="261">
        <f t="shared" ref="BV210:BY211" si="268">CH210</f>
        <v>0</v>
      </c>
      <c r="BW210" s="261">
        <f t="shared" si="268"/>
        <v>0</v>
      </c>
      <c r="BX210" s="261">
        <f t="shared" si="268"/>
        <v>0</v>
      </c>
      <c r="BY210" s="261">
        <f t="shared" si="268"/>
        <v>0</v>
      </c>
      <c r="BZ210" s="261">
        <f>CA210+CB210+CC210</f>
        <v>0</v>
      </c>
      <c r="CA210" s="313">
        <v>0</v>
      </c>
      <c r="CB210" s="313">
        <v>0</v>
      </c>
      <c r="CC210" s="313">
        <v>0</v>
      </c>
      <c r="CD210" s="261">
        <f>CE210+CF210+CG210</f>
        <v>0</v>
      </c>
      <c r="CE210" s="313">
        <v>0</v>
      </c>
      <c r="CF210" s="313">
        <v>0</v>
      </c>
      <c r="CG210" s="313">
        <v>0</v>
      </c>
      <c r="CH210" s="261">
        <f>CI210+CJ210+CK210</f>
        <v>0</v>
      </c>
      <c r="CI210" s="313">
        <v>0</v>
      </c>
      <c r="CJ210" s="313">
        <v>0</v>
      </c>
      <c r="CK210" s="313">
        <v>0</v>
      </c>
      <c r="CL210" s="261">
        <f>$AW210-$AX210-BA210</f>
        <v>933.03679999999997</v>
      </c>
      <c r="CM210" s="261">
        <f t="shared" ref="CM210:CP211" si="269">CY210</f>
        <v>0</v>
      </c>
      <c r="CN210" s="261">
        <f t="shared" si="269"/>
        <v>0</v>
      </c>
      <c r="CO210" s="261">
        <f t="shared" si="269"/>
        <v>0</v>
      </c>
      <c r="CP210" s="261">
        <f t="shared" si="269"/>
        <v>0</v>
      </c>
      <c r="CQ210" s="261">
        <f>CR210+CS210+CT210</f>
        <v>0</v>
      </c>
      <c r="CR210" s="313">
        <v>0</v>
      </c>
      <c r="CS210" s="313">
        <v>0</v>
      </c>
      <c r="CT210" s="313">
        <v>0</v>
      </c>
      <c r="CU210" s="261">
        <f>CV210+CW210+CX210</f>
        <v>0</v>
      </c>
      <c r="CV210" s="313">
        <v>0</v>
      </c>
      <c r="CW210" s="313">
        <v>0</v>
      </c>
      <c r="CX210" s="313">
        <v>0</v>
      </c>
      <c r="CY210" s="261">
        <f>CZ210+DA210+DB210</f>
        <v>0</v>
      </c>
      <c r="CZ210" s="313">
        <v>0</v>
      </c>
      <c r="DA210" s="313">
        <v>0</v>
      </c>
      <c r="DB210" s="313">
        <v>0</v>
      </c>
      <c r="DC210" s="261">
        <f>$AW210-$AX210-BB210</f>
        <v>933.03679999999997</v>
      </c>
      <c r="DD210" s="261">
        <f t="shared" ref="DD210:DG211" si="270">DP210</f>
        <v>0</v>
      </c>
      <c r="DE210" s="261">
        <f t="shared" si="270"/>
        <v>0</v>
      </c>
      <c r="DF210" s="261">
        <f t="shared" si="270"/>
        <v>0</v>
      </c>
      <c r="DG210" s="261">
        <f t="shared" si="270"/>
        <v>0</v>
      </c>
      <c r="DH210" s="261">
        <f>DI210+DJ210+DK210</f>
        <v>0</v>
      </c>
      <c r="DI210" s="313">
        <v>0</v>
      </c>
      <c r="DJ210" s="313">
        <v>0</v>
      </c>
      <c r="DK210" s="313">
        <v>0</v>
      </c>
      <c r="DL210" s="261">
        <f>DM210+DN210+DO210</f>
        <v>0</v>
      </c>
      <c r="DM210" s="313">
        <v>0</v>
      </c>
      <c r="DN210" s="313">
        <v>0</v>
      </c>
      <c r="DO210" s="313">
        <v>0</v>
      </c>
      <c r="DP210" s="261">
        <f>DQ210+DR210+DS210</f>
        <v>0</v>
      </c>
      <c r="DQ210" s="313">
        <v>0</v>
      </c>
      <c r="DR210" s="313">
        <v>0</v>
      </c>
      <c r="DS210" s="313">
        <v>0</v>
      </c>
      <c r="DT210" s="261">
        <f>$AW210-$AX210-BC210</f>
        <v>933.03679999999997</v>
      </c>
      <c r="DU210" s="261">
        <f>BC210-AY210</f>
        <v>0</v>
      </c>
      <c r="DV210" s="313"/>
      <c r="DW210" s="313"/>
      <c r="DX210" s="314"/>
      <c r="DY210" s="313"/>
      <c r="DZ210" s="314"/>
      <c r="EA210" s="343" t="s">
        <v>151</v>
      </c>
      <c r="EB210" s="164">
        <v>0</v>
      </c>
      <c r="EC210" s="162" t="str">
        <f>AN210 &amp; EB210</f>
        <v>за счет платы за технологическое присоединение0</v>
      </c>
      <c r="ED210" s="162" t="str">
        <f>AN210&amp;AO210</f>
        <v>за счет платы за технологическое присоединениенет</v>
      </c>
      <c r="EE210" s="163"/>
      <c r="EF210" s="163"/>
      <c r="EG210" s="179"/>
      <c r="EH210" s="179"/>
      <c r="EI210" s="179"/>
      <c r="EJ210" s="179"/>
      <c r="EV210" s="163"/>
    </row>
    <row r="211" spans="3:152" ht="15" customHeight="1" thickBot="1">
      <c r="C211" s="217"/>
      <c r="D211" s="385"/>
      <c r="E211" s="399"/>
      <c r="F211" s="399"/>
      <c r="G211" s="399"/>
      <c r="H211" s="399"/>
      <c r="I211" s="399"/>
      <c r="J211" s="399"/>
      <c r="K211" s="385"/>
      <c r="L211" s="337"/>
      <c r="M211" s="337"/>
      <c r="N211" s="385"/>
      <c r="O211" s="385"/>
      <c r="P211" s="387"/>
      <c r="Q211" s="387"/>
      <c r="R211" s="389"/>
      <c r="S211" s="391"/>
      <c r="T211" s="401"/>
      <c r="U211" s="395"/>
      <c r="V211" s="397"/>
      <c r="W211" s="383"/>
      <c r="X211" s="383"/>
      <c r="Y211" s="383"/>
      <c r="Z211" s="383"/>
      <c r="AA211" s="383"/>
      <c r="AB211" s="383"/>
      <c r="AC211" s="383"/>
      <c r="AD211" s="383"/>
      <c r="AE211" s="383"/>
      <c r="AF211" s="383"/>
      <c r="AG211" s="383"/>
      <c r="AH211" s="383"/>
      <c r="AI211" s="383"/>
      <c r="AJ211" s="383"/>
      <c r="AK211" s="383"/>
      <c r="AL211" s="333"/>
      <c r="AM211" s="200" t="s">
        <v>115</v>
      </c>
      <c r="AN211" s="311" t="s">
        <v>199</v>
      </c>
      <c r="AO211" s="312" t="s">
        <v>18</v>
      </c>
      <c r="AP211" s="312"/>
      <c r="AQ211" s="312"/>
      <c r="AR211" s="312"/>
      <c r="AS211" s="312"/>
      <c r="AT211" s="312"/>
      <c r="AU211" s="312"/>
      <c r="AV211" s="312"/>
      <c r="AW211" s="261">
        <v>186.60740000000001</v>
      </c>
      <c r="AX211" s="261">
        <v>0</v>
      </c>
      <c r="AY211" s="261">
        <v>0</v>
      </c>
      <c r="AZ211" s="261">
        <f>BE211</f>
        <v>0</v>
      </c>
      <c r="BA211" s="261">
        <f>BV211</f>
        <v>0</v>
      </c>
      <c r="BB211" s="261">
        <f>CM211</f>
        <v>0</v>
      </c>
      <c r="BC211" s="261">
        <f>DD211</f>
        <v>0</v>
      </c>
      <c r="BD211" s="261">
        <f>AW211-AX211-BC211</f>
        <v>186.60740000000001</v>
      </c>
      <c r="BE211" s="261">
        <f t="shared" si="267"/>
        <v>0</v>
      </c>
      <c r="BF211" s="261">
        <f t="shared" si="267"/>
        <v>0</v>
      </c>
      <c r="BG211" s="261">
        <f t="shared" si="267"/>
        <v>0</v>
      </c>
      <c r="BH211" s="261">
        <f t="shared" si="267"/>
        <v>0</v>
      </c>
      <c r="BI211" s="261">
        <f>BJ211+BK211+BL211</f>
        <v>0</v>
      </c>
      <c r="BJ211" s="313">
        <v>0</v>
      </c>
      <c r="BK211" s="313">
        <v>0</v>
      </c>
      <c r="BL211" s="313">
        <v>0</v>
      </c>
      <c r="BM211" s="261">
        <f>BN211+BO211+BP211</f>
        <v>0</v>
      </c>
      <c r="BN211" s="313">
        <v>0</v>
      </c>
      <c r="BO211" s="313">
        <v>0</v>
      </c>
      <c r="BP211" s="313">
        <v>0</v>
      </c>
      <c r="BQ211" s="261">
        <f>BR211+BS211+BT211</f>
        <v>0</v>
      </c>
      <c r="BR211" s="313">
        <v>0</v>
      </c>
      <c r="BS211" s="313">
        <v>0</v>
      </c>
      <c r="BT211" s="313">
        <v>0</v>
      </c>
      <c r="BU211" s="261">
        <f>$AW211-$AX211-AZ211</f>
        <v>186.60740000000001</v>
      </c>
      <c r="BV211" s="261">
        <f t="shared" si="268"/>
        <v>0</v>
      </c>
      <c r="BW211" s="261">
        <f t="shared" si="268"/>
        <v>0</v>
      </c>
      <c r="BX211" s="261">
        <f t="shared" si="268"/>
        <v>0</v>
      </c>
      <c r="BY211" s="261">
        <f t="shared" si="268"/>
        <v>0</v>
      </c>
      <c r="BZ211" s="261">
        <f>CA211+CB211+CC211</f>
        <v>0</v>
      </c>
      <c r="CA211" s="313">
        <v>0</v>
      </c>
      <c r="CB211" s="313">
        <v>0</v>
      </c>
      <c r="CC211" s="313">
        <v>0</v>
      </c>
      <c r="CD211" s="261">
        <f>CE211+CF211+CG211</f>
        <v>0</v>
      </c>
      <c r="CE211" s="313">
        <v>0</v>
      </c>
      <c r="CF211" s="313">
        <v>0</v>
      </c>
      <c r="CG211" s="313">
        <v>0</v>
      </c>
      <c r="CH211" s="261">
        <f>CI211+CJ211+CK211</f>
        <v>0</v>
      </c>
      <c r="CI211" s="313">
        <v>0</v>
      </c>
      <c r="CJ211" s="313">
        <v>0</v>
      </c>
      <c r="CK211" s="313">
        <v>0</v>
      </c>
      <c r="CL211" s="261">
        <f>$AW211-$AX211-BA211</f>
        <v>186.60740000000001</v>
      </c>
      <c r="CM211" s="261">
        <f t="shared" si="269"/>
        <v>0</v>
      </c>
      <c r="CN211" s="261">
        <f t="shared" si="269"/>
        <v>0</v>
      </c>
      <c r="CO211" s="261">
        <f t="shared" si="269"/>
        <v>0</v>
      </c>
      <c r="CP211" s="261">
        <f t="shared" si="269"/>
        <v>0</v>
      </c>
      <c r="CQ211" s="261">
        <f>CR211+CS211+CT211</f>
        <v>0</v>
      </c>
      <c r="CR211" s="313">
        <v>0</v>
      </c>
      <c r="CS211" s="313">
        <v>0</v>
      </c>
      <c r="CT211" s="313">
        <v>0</v>
      </c>
      <c r="CU211" s="261">
        <f>CV211+CW211+CX211</f>
        <v>0</v>
      </c>
      <c r="CV211" s="313">
        <v>0</v>
      </c>
      <c r="CW211" s="313">
        <v>0</v>
      </c>
      <c r="CX211" s="313">
        <v>0</v>
      </c>
      <c r="CY211" s="261">
        <f>CZ211+DA211+DB211</f>
        <v>0</v>
      </c>
      <c r="CZ211" s="313">
        <v>0</v>
      </c>
      <c r="DA211" s="313">
        <v>0</v>
      </c>
      <c r="DB211" s="313">
        <v>0</v>
      </c>
      <c r="DC211" s="261">
        <f>$AW211-$AX211-BB211</f>
        <v>186.60740000000001</v>
      </c>
      <c r="DD211" s="261">
        <f t="shared" si="270"/>
        <v>0</v>
      </c>
      <c r="DE211" s="261">
        <f t="shared" si="270"/>
        <v>0</v>
      </c>
      <c r="DF211" s="261">
        <f t="shared" si="270"/>
        <v>0</v>
      </c>
      <c r="DG211" s="261">
        <f t="shared" si="270"/>
        <v>0</v>
      </c>
      <c r="DH211" s="261">
        <f>DI211+DJ211+DK211</f>
        <v>0</v>
      </c>
      <c r="DI211" s="313">
        <v>0</v>
      </c>
      <c r="DJ211" s="313">
        <v>0</v>
      </c>
      <c r="DK211" s="313">
        <v>0</v>
      </c>
      <c r="DL211" s="261">
        <f>DM211+DN211+DO211</f>
        <v>0</v>
      </c>
      <c r="DM211" s="313">
        <v>0</v>
      </c>
      <c r="DN211" s="313">
        <v>0</v>
      </c>
      <c r="DO211" s="313">
        <v>0</v>
      </c>
      <c r="DP211" s="261">
        <f>DQ211+DR211+DS211</f>
        <v>0</v>
      </c>
      <c r="DQ211" s="313">
        <v>0</v>
      </c>
      <c r="DR211" s="313">
        <v>0</v>
      </c>
      <c r="DS211" s="313">
        <v>0</v>
      </c>
      <c r="DT211" s="261">
        <f>$AW211-$AX211-BC211</f>
        <v>186.60740000000001</v>
      </c>
      <c r="DU211" s="261">
        <f>BC211-AY211</f>
        <v>0</v>
      </c>
      <c r="DV211" s="313"/>
      <c r="DW211" s="313"/>
      <c r="DX211" s="314"/>
      <c r="DY211" s="313"/>
      <c r="DZ211" s="314"/>
      <c r="EA211" s="343" t="s">
        <v>151</v>
      </c>
      <c r="EB211" s="164">
        <v>0</v>
      </c>
      <c r="EC211" s="162" t="str">
        <f>AN211 &amp; EB211</f>
        <v>Прочие собственные средства0</v>
      </c>
      <c r="ED211" s="162" t="str">
        <f>AN211&amp;AO211</f>
        <v>Прочие собственные средстванет</v>
      </c>
      <c r="EE211" s="163"/>
      <c r="EF211" s="163"/>
      <c r="EG211" s="179"/>
      <c r="EH211" s="179"/>
      <c r="EI211" s="179"/>
      <c r="EJ211" s="179"/>
      <c r="EV211" s="163"/>
    </row>
    <row r="212" spans="3:152" ht="11.25" customHeight="1">
      <c r="C212" s="217"/>
      <c r="D212" s="384" t="s">
        <v>847</v>
      </c>
      <c r="E212" s="398" t="s">
        <v>823</v>
      </c>
      <c r="F212" s="398" t="s">
        <v>827</v>
      </c>
      <c r="G212" s="398" t="s">
        <v>161</v>
      </c>
      <c r="H212" s="398" t="s">
        <v>848</v>
      </c>
      <c r="I212" s="398" t="s">
        <v>783</v>
      </c>
      <c r="J212" s="398" t="s">
        <v>783</v>
      </c>
      <c r="K212" s="384" t="s">
        <v>784</v>
      </c>
      <c r="L212" s="336"/>
      <c r="M212" s="336"/>
      <c r="N212" s="384" t="s">
        <v>115</v>
      </c>
      <c r="O212" s="384" t="s">
        <v>4</v>
      </c>
      <c r="P212" s="386" t="s">
        <v>189</v>
      </c>
      <c r="Q212" s="386" t="s">
        <v>4</v>
      </c>
      <c r="R212" s="388">
        <v>0</v>
      </c>
      <c r="S212" s="390">
        <v>0</v>
      </c>
      <c r="T212" s="400" t="s">
        <v>151</v>
      </c>
      <c r="U212" s="305"/>
      <c r="V212" s="306"/>
      <c r="W212" s="306"/>
      <c r="X212" s="306"/>
      <c r="Y212" s="306"/>
      <c r="Z212" s="306"/>
      <c r="AA212" s="306"/>
      <c r="AB212" s="306"/>
      <c r="AC212" s="306"/>
      <c r="AD212" s="306"/>
      <c r="AE212" s="306"/>
      <c r="AF212" s="306"/>
      <c r="AG212" s="306"/>
      <c r="AH212" s="306"/>
      <c r="AI212" s="306"/>
      <c r="AJ212" s="306"/>
      <c r="AK212" s="306"/>
      <c r="AL212" s="306"/>
      <c r="AM212" s="306"/>
      <c r="AN212" s="306"/>
      <c r="AO212" s="306"/>
      <c r="AP212" s="306"/>
      <c r="AQ212" s="306"/>
      <c r="AR212" s="306"/>
      <c r="AS212" s="306"/>
      <c r="AT212" s="306"/>
      <c r="AU212" s="306"/>
      <c r="AV212" s="306"/>
      <c r="AW212" s="306"/>
      <c r="AX212" s="306"/>
      <c r="AY212" s="306"/>
      <c r="AZ212" s="306"/>
      <c r="BA212" s="306"/>
      <c r="BB212" s="306"/>
      <c r="BC212" s="306"/>
      <c r="BD212" s="306"/>
      <c r="BE212" s="306"/>
      <c r="BF212" s="306"/>
      <c r="BG212" s="306"/>
      <c r="BH212" s="306"/>
      <c r="BI212" s="306"/>
      <c r="BJ212" s="306"/>
      <c r="BK212" s="306"/>
      <c r="BL212" s="306"/>
      <c r="BM212" s="306"/>
      <c r="BN212" s="306"/>
      <c r="BO212" s="306"/>
      <c r="BP212" s="306"/>
      <c r="BQ212" s="306"/>
      <c r="BR212" s="306"/>
      <c r="BS212" s="306"/>
      <c r="BT212" s="306"/>
      <c r="BU212" s="306"/>
      <c r="BV212" s="306"/>
      <c r="BW212" s="306"/>
      <c r="BX212" s="306"/>
      <c r="BY212" s="306"/>
      <c r="BZ212" s="306"/>
      <c r="CA212" s="306"/>
      <c r="CB212" s="306"/>
      <c r="CC212" s="306"/>
      <c r="CD212" s="306"/>
      <c r="CE212" s="306"/>
      <c r="CF212" s="306"/>
      <c r="CG212" s="306"/>
      <c r="CH212" s="306"/>
      <c r="CI212" s="306"/>
      <c r="CJ212" s="306"/>
      <c r="CK212" s="306"/>
      <c r="CL212" s="306"/>
      <c r="CM212" s="306"/>
      <c r="CN212" s="306"/>
      <c r="CO212" s="306"/>
      <c r="CP212" s="306"/>
      <c r="CQ212" s="306"/>
      <c r="CR212" s="306"/>
      <c r="CS212" s="306"/>
      <c r="CT212" s="306"/>
      <c r="CU212" s="306"/>
      <c r="CV212" s="306"/>
      <c r="CW212" s="306"/>
      <c r="CX212" s="306"/>
      <c r="CY212" s="306"/>
      <c r="CZ212" s="306"/>
      <c r="DA212" s="306"/>
      <c r="DB212" s="306"/>
      <c r="DC212" s="306"/>
      <c r="DD212" s="306"/>
      <c r="DE212" s="306"/>
      <c r="DF212" s="306"/>
      <c r="DG212" s="306"/>
      <c r="DH212" s="306"/>
      <c r="DI212" s="306"/>
      <c r="DJ212" s="306"/>
      <c r="DK212" s="306"/>
      <c r="DL212" s="306"/>
      <c r="DM212" s="306"/>
      <c r="DN212" s="306"/>
      <c r="DO212" s="306"/>
      <c r="DP212" s="306"/>
      <c r="DQ212" s="306"/>
      <c r="DR212" s="306"/>
      <c r="DS212" s="306"/>
      <c r="DT212" s="306"/>
      <c r="DU212" s="306"/>
      <c r="DV212" s="306"/>
      <c r="DW212" s="306"/>
      <c r="DX212" s="306"/>
      <c r="DY212" s="306"/>
      <c r="DZ212" s="306"/>
      <c r="EA212" s="306"/>
      <c r="EB212" s="164"/>
      <c r="EC212" s="163"/>
      <c r="ED212" s="163"/>
      <c r="EE212" s="163"/>
      <c r="EF212" s="163"/>
      <c r="EG212" s="163"/>
      <c r="EH212" s="163"/>
      <c r="EI212" s="163"/>
    </row>
    <row r="213" spans="3:152" ht="11.25" customHeight="1">
      <c r="C213" s="217"/>
      <c r="D213" s="385"/>
      <c r="E213" s="399"/>
      <c r="F213" s="399"/>
      <c r="G213" s="399"/>
      <c r="H213" s="399"/>
      <c r="I213" s="399"/>
      <c r="J213" s="399"/>
      <c r="K213" s="385"/>
      <c r="L213" s="337"/>
      <c r="M213" s="337"/>
      <c r="N213" s="385"/>
      <c r="O213" s="385"/>
      <c r="P213" s="387"/>
      <c r="Q213" s="387"/>
      <c r="R213" s="389"/>
      <c r="S213" s="391"/>
      <c r="T213" s="401"/>
      <c r="U213" s="394"/>
      <c r="V213" s="396">
        <v>1</v>
      </c>
      <c r="W213" s="382" t="s">
        <v>821</v>
      </c>
      <c r="X213" s="382"/>
      <c r="Y213" s="382"/>
      <c r="Z213" s="382"/>
      <c r="AA213" s="382"/>
      <c r="AB213" s="382"/>
      <c r="AC213" s="382"/>
      <c r="AD213" s="382"/>
      <c r="AE213" s="382"/>
      <c r="AF213" s="382"/>
      <c r="AG213" s="382"/>
      <c r="AH213" s="382"/>
      <c r="AI213" s="382"/>
      <c r="AJ213" s="382"/>
      <c r="AK213" s="382"/>
      <c r="AL213" s="307"/>
      <c r="AM213" s="308"/>
      <c r="AN213" s="309"/>
      <c r="AO213" s="309"/>
      <c r="AP213" s="309"/>
      <c r="AQ213" s="309"/>
      <c r="AR213" s="309"/>
      <c r="AS213" s="309"/>
      <c r="AT213" s="309"/>
      <c r="AU213" s="309"/>
      <c r="AV213" s="309"/>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c r="CK213" s="95"/>
      <c r="CL213" s="95"/>
      <c r="CM213" s="95"/>
      <c r="CN213" s="95"/>
      <c r="CO213" s="95"/>
      <c r="CP213" s="95"/>
      <c r="CQ213" s="95"/>
      <c r="CR213" s="95"/>
      <c r="CS213" s="95"/>
      <c r="CT213" s="95"/>
      <c r="CU213" s="95"/>
      <c r="CV213" s="95"/>
      <c r="CW213" s="95"/>
      <c r="CX213" s="95"/>
      <c r="CY213" s="95"/>
      <c r="CZ213" s="95"/>
      <c r="DA213" s="95"/>
      <c r="DB213" s="95"/>
      <c r="DC213" s="95"/>
      <c r="DD213" s="95"/>
      <c r="DE213" s="95"/>
      <c r="DF213" s="95"/>
      <c r="DG213" s="95"/>
      <c r="DH213" s="95"/>
      <c r="DI213" s="95"/>
      <c r="DJ213" s="95"/>
      <c r="DK213" s="95"/>
      <c r="DL213" s="95"/>
      <c r="DM213" s="95"/>
      <c r="DN213" s="95"/>
      <c r="DO213" s="95"/>
      <c r="DP213" s="95"/>
      <c r="DQ213" s="95"/>
      <c r="DR213" s="95"/>
      <c r="DS213" s="95"/>
      <c r="DT213" s="95"/>
      <c r="DU213" s="95"/>
      <c r="DV213" s="95"/>
      <c r="DW213" s="95"/>
      <c r="DX213" s="95"/>
      <c r="DY213" s="95"/>
      <c r="DZ213" s="95"/>
      <c r="EA213" s="95"/>
      <c r="EB213" s="164"/>
      <c r="EC213" s="179"/>
      <c r="ED213" s="179"/>
      <c r="EE213" s="179"/>
      <c r="EF213" s="163"/>
      <c r="EG213" s="179"/>
      <c r="EH213" s="179"/>
      <c r="EI213" s="179"/>
      <c r="EJ213" s="179"/>
      <c r="EK213" s="179"/>
    </row>
    <row r="214" spans="3:152" ht="15" customHeight="1">
      <c r="C214" s="217"/>
      <c r="D214" s="385"/>
      <c r="E214" s="399"/>
      <c r="F214" s="399"/>
      <c r="G214" s="399"/>
      <c r="H214" s="399"/>
      <c r="I214" s="399"/>
      <c r="J214" s="399"/>
      <c r="K214" s="385"/>
      <c r="L214" s="337"/>
      <c r="M214" s="337"/>
      <c r="N214" s="385"/>
      <c r="O214" s="385"/>
      <c r="P214" s="387"/>
      <c r="Q214" s="387"/>
      <c r="R214" s="389"/>
      <c r="S214" s="391"/>
      <c r="T214" s="401"/>
      <c r="U214" s="395"/>
      <c r="V214" s="397"/>
      <c r="W214" s="383"/>
      <c r="X214" s="383"/>
      <c r="Y214" s="383"/>
      <c r="Z214" s="383"/>
      <c r="AA214" s="383"/>
      <c r="AB214" s="383"/>
      <c r="AC214" s="383"/>
      <c r="AD214" s="383"/>
      <c r="AE214" s="383"/>
      <c r="AF214" s="383"/>
      <c r="AG214" s="383"/>
      <c r="AH214" s="383"/>
      <c r="AI214" s="383"/>
      <c r="AJ214" s="383"/>
      <c r="AK214" s="383"/>
      <c r="AL214" s="333"/>
      <c r="AM214" s="200" t="s">
        <v>240</v>
      </c>
      <c r="AN214" s="311" t="s">
        <v>1146</v>
      </c>
      <c r="AO214" s="312" t="s">
        <v>18</v>
      </c>
      <c r="AP214" s="312"/>
      <c r="AQ214" s="312"/>
      <c r="AR214" s="312"/>
      <c r="AS214" s="312"/>
      <c r="AT214" s="312"/>
      <c r="AU214" s="312"/>
      <c r="AV214" s="312"/>
      <c r="AW214" s="261">
        <v>1614.8973000000001</v>
      </c>
      <c r="AX214" s="261">
        <v>0</v>
      </c>
      <c r="AY214" s="261">
        <v>0</v>
      </c>
      <c r="AZ214" s="261">
        <f>BE214</f>
        <v>0</v>
      </c>
      <c r="BA214" s="261">
        <f>BV214</f>
        <v>0</v>
      </c>
      <c r="BB214" s="261">
        <f>CM214</f>
        <v>0</v>
      </c>
      <c r="BC214" s="261">
        <f>DD214</f>
        <v>0</v>
      </c>
      <c r="BD214" s="261">
        <f>AW214-AX214-BC214</f>
        <v>1614.8973000000001</v>
      </c>
      <c r="BE214" s="261">
        <f t="shared" ref="BE214:BH215" si="271">BQ214</f>
        <v>0</v>
      </c>
      <c r="BF214" s="261">
        <f t="shared" si="271"/>
        <v>0</v>
      </c>
      <c r="BG214" s="261">
        <f t="shared" si="271"/>
        <v>0</v>
      </c>
      <c r="BH214" s="261">
        <f t="shared" si="271"/>
        <v>0</v>
      </c>
      <c r="BI214" s="261">
        <f>BJ214+BK214+BL214</f>
        <v>0</v>
      </c>
      <c r="BJ214" s="313">
        <v>0</v>
      </c>
      <c r="BK214" s="313">
        <v>0</v>
      </c>
      <c r="BL214" s="313">
        <v>0</v>
      </c>
      <c r="BM214" s="261">
        <f>BN214+BO214+BP214</f>
        <v>0</v>
      </c>
      <c r="BN214" s="313">
        <v>0</v>
      </c>
      <c r="BO214" s="313">
        <v>0</v>
      </c>
      <c r="BP214" s="313">
        <v>0</v>
      </c>
      <c r="BQ214" s="261">
        <f>BR214+BS214+BT214</f>
        <v>0</v>
      </c>
      <c r="BR214" s="313">
        <v>0</v>
      </c>
      <c r="BS214" s="313">
        <v>0</v>
      </c>
      <c r="BT214" s="313">
        <v>0</v>
      </c>
      <c r="BU214" s="261">
        <f>$AW214-$AX214-AZ214</f>
        <v>1614.8973000000001</v>
      </c>
      <c r="BV214" s="261">
        <f t="shared" ref="BV214:BY215" si="272">CH214</f>
        <v>0</v>
      </c>
      <c r="BW214" s="261">
        <f t="shared" si="272"/>
        <v>0</v>
      </c>
      <c r="BX214" s="261">
        <f t="shared" si="272"/>
        <v>0</v>
      </c>
      <c r="BY214" s="261">
        <f t="shared" si="272"/>
        <v>0</v>
      </c>
      <c r="BZ214" s="261">
        <f>CA214+CB214+CC214</f>
        <v>0</v>
      </c>
      <c r="CA214" s="313">
        <v>0</v>
      </c>
      <c r="CB214" s="313">
        <v>0</v>
      </c>
      <c r="CC214" s="313">
        <v>0</v>
      </c>
      <c r="CD214" s="261">
        <f>CE214+CF214+CG214</f>
        <v>0</v>
      </c>
      <c r="CE214" s="313">
        <v>0</v>
      </c>
      <c r="CF214" s="313">
        <v>0</v>
      </c>
      <c r="CG214" s="313">
        <v>0</v>
      </c>
      <c r="CH214" s="261">
        <f>CI214+CJ214+CK214</f>
        <v>0</v>
      </c>
      <c r="CI214" s="313">
        <v>0</v>
      </c>
      <c r="CJ214" s="313">
        <v>0</v>
      </c>
      <c r="CK214" s="313">
        <v>0</v>
      </c>
      <c r="CL214" s="261">
        <f>$AW214-$AX214-BA214</f>
        <v>1614.8973000000001</v>
      </c>
      <c r="CM214" s="261">
        <f t="shared" ref="CM214:CP215" si="273">CY214</f>
        <v>0</v>
      </c>
      <c r="CN214" s="261">
        <f t="shared" si="273"/>
        <v>0</v>
      </c>
      <c r="CO214" s="261">
        <f t="shared" si="273"/>
        <v>0</v>
      </c>
      <c r="CP214" s="261">
        <f t="shared" si="273"/>
        <v>0</v>
      </c>
      <c r="CQ214" s="261">
        <f>CR214+CS214+CT214</f>
        <v>0</v>
      </c>
      <c r="CR214" s="313">
        <v>0</v>
      </c>
      <c r="CS214" s="313">
        <v>0</v>
      </c>
      <c r="CT214" s="313">
        <v>0</v>
      </c>
      <c r="CU214" s="261">
        <f>CV214+CW214+CX214</f>
        <v>0</v>
      </c>
      <c r="CV214" s="313">
        <v>0</v>
      </c>
      <c r="CW214" s="313">
        <v>0</v>
      </c>
      <c r="CX214" s="313">
        <v>0</v>
      </c>
      <c r="CY214" s="261">
        <f>CZ214+DA214+DB214</f>
        <v>0</v>
      </c>
      <c r="CZ214" s="313">
        <v>0</v>
      </c>
      <c r="DA214" s="313">
        <v>0</v>
      </c>
      <c r="DB214" s="313">
        <v>0</v>
      </c>
      <c r="DC214" s="261">
        <f>$AW214-$AX214-BB214</f>
        <v>1614.8973000000001</v>
      </c>
      <c r="DD214" s="261">
        <f t="shared" ref="DD214:DG215" si="274">DP214</f>
        <v>0</v>
      </c>
      <c r="DE214" s="261">
        <f t="shared" si="274"/>
        <v>0</v>
      </c>
      <c r="DF214" s="261">
        <f t="shared" si="274"/>
        <v>0</v>
      </c>
      <c r="DG214" s="261">
        <f t="shared" si="274"/>
        <v>0</v>
      </c>
      <c r="DH214" s="261">
        <f>DI214+DJ214+DK214</f>
        <v>0</v>
      </c>
      <c r="DI214" s="313">
        <v>0</v>
      </c>
      <c r="DJ214" s="313">
        <v>0</v>
      </c>
      <c r="DK214" s="313">
        <v>0</v>
      </c>
      <c r="DL214" s="261">
        <f>DM214+DN214+DO214</f>
        <v>0</v>
      </c>
      <c r="DM214" s="313">
        <v>0</v>
      </c>
      <c r="DN214" s="313">
        <v>0</v>
      </c>
      <c r="DO214" s="313">
        <v>0</v>
      </c>
      <c r="DP214" s="261">
        <f>DQ214+DR214+DS214</f>
        <v>0</v>
      </c>
      <c r="DQ214" s="313">
        <v>0</v>
      </c>
      <c r="DR214" s="313">
        <v>0</v>
      </c>
      <c r="DS214" s="313">
        <v>0</v>
      </c>
      <c r="DT214" s="261">
        <f>$AW214-$AX214-BC214</f>
        <v>1614.8973000000001</v>
      </c>
      <c r="DU214" s="261">
        <f>BC214-AY214</f>
        <v>0</v>
      </c>
      <c r="DV214" s="313"/>
      <c r="DW214" s="313"/>
      <c r="DX214" s="314"/>
      <c r="DY214" s="313"/>
      <c r="DZ214" s="314"/>
      <c r="EA214" s="343" t="s">
        <v>151</v>
      </c>
      <c r="EB214" s="164">
        <v>0</v>
      </c>
      <c r="EC214" s="162" t="str">
        <f>AN214 &amp; EB214</f>
        <v>за счет платы за технологическое присоединение0</v>
      </c>
      <c r="ED214" s="162" t="str">
        <f>AN214&amp;AO214</f>
        <v>за счет платы за технологическое присоединениенет</v>
      </c>
      <c r="EE214" s="163"/>
      <c r="EF214" s="163"/>
      <c r="EG214" s="179"/>
      <c r="EH214" s="179"/>
      <c r="EI214" s="179"/>
      <c r="EJ214" s="179"/>
      <c r="EV214" s="163"/>
    </row>
    <row r="215" spans="3:152" ht="15" customHeight="1" thickBot="1">
      <c r="C215" s="217"/>
      <c r="D215" s="385"/>
      <c r="E215" s="399"/>
      <c r="F215" s="399"/>
      <c r="G215" s="399"/>
      <c r="H215" s="399"/>
      <c r="I215" s="399"/>
      <c r="J215" s="399"/>
      <c r="K215" s="385"/>
      <c r="L215" s="337"/>
      <c r="M215" s="337"/>
      <c r="N215" s="385"/>
      <c r="O215" s="385"/>
      <c r="P215" s="387"/>
      <c r="Q215" s="387"/>
      <c r="R215" s="389"/>
      <c r="S215" s="391"/>
      <c r="T215" s="401"/>
      <c r="U215" s="395"/>
      <c r="V215" s="397"/>
      <c r="W215" s="383"/>
      <c r="X215" s="383"/>
      <c r="Y215" s="383"/>
      <c r="Z215" s="383"/>
      <c r="AA215" s="383"/>
      <c r="AB215" s="383"/>
      <c r="AC215" s="383"/>
      <c r="AD215" s="383"/>
      <c r="AE215" s="383"/>
      <c r="AF215" s="383"/>
      <c r="AG215" s="383"/>
      <c r="AH215" s="383"/>
      <c r="AI215" s="383"/>
      <c r="AJ215" s="383"/>
      <c r="AK215" s="383"/>
      <c r="AL215" s="333"/>
      <c r="AM215" s="200" t="s">
        <v>115</v>
      </c>
      <c r="AN215" s="311" t="s">
        <v>199</v>
      </c>
      <c r="AO215" s="312" t="s">
        <v>18</v>
      </c>
      <c r="AP215" s="312"/>
      <c r="AQ215" s="312"/>
      <c r="AR215" s="312"/>
      <c r="AS215" s="312"/>
      <c r="AT215" s="312"/>
      <c r="AU215" s="312"/>
      <c r="AV215" s="312"/>
      <c r="AW215" s="261">
        <v>322.97949999999997</v>
      </c>
      <c r="AX215" s="261">
        <v>0</v>
      </c>
      <c r="AY215" s="261">
        <v>0</v>
      </c>
      <c r="AZ215" s="261">
        <f>BE215</f>
        <v>0</v>
      </c>
      <c r="BA215" s="261">
        <f>BV215</f>
        <v>0</v>
      </c>
      <c r="BB215" s="261">
        <f>CM215</f>
        <v>0</v>
      </c>
      <c r="BC215" s="261">
        <f>DD215</f>
        <v>0</v>
      </c>
      <c r="BD215" s="261">
        <f>AW215-AX215-BC215</f>
        <v>322.97949999999997</v>
      </c>
      <c r="BE215" s="261">
        <f t="shared" si="271"/>
        <v>0</v>
      </c>
      <c r="BF215" s="261">
        <f t="shared" si="271"/>
        <v>0</v>
      </c>
      <c r="BG215" s="261">
        <f t="shared" si="271"/>
        <v>0</v>
      </c>
      <c r="BH215" s="261">
        <f t="shared" si="271"/>
        <v>0</v>
      </c>
      <c r="BI215" s="261">
        <f>BJ215+BK215+BL215</f>
        <v>0</v>
      </c>
      <c r="BJ215" s="313">
        <v>0</v>
      </c>
      <c r="BK215" s="313">
        <v>0</v>
      </c>
      <c r="BL215" s="313">
        <v>0</v>
      </c>
      <c r="BM215" s="261">
        <f>BN215+BO215+BP215</f>
        <v>0</v>
      </c>
      <c r="BN215" s="313">
        <v>0</v>
      </c>
      <c r="BO215" s="313">
        <v>0</v>
      </c>
      <c r="BP215" s="313">
        <v>0</v>
      </c>
      <c r="BQ215" s="261">
        <f>BR215+BS215+BT215</f>
        <v>0</v>
      </c>
      <c r="BR215" s="313">
        <v>0</v>
      </c>
      <c r="BS215" s="313">
        <v>0</v>
      </c>
      <c r="BT215" s="313">
        <v>0</v>
      </c>
      <c r="BU215" s="261">
        <f>$AW215-$AX215-AZ215</f>
        <v>322.97949999999997</v>
      </c>
      <c r="BV215" s="261">
        <f t="shared" si="272"/>
        <v>0</v>
      </c>
      <c r="BW215" s="261">
        <f t="shared" si="272"/>
        <v>0</v>
      </c>
      <c r="BX215" s="261">
        <f t="shared" si="272"/>
        <v>0</v>
      </c>
      <c r="BY215" s="261">
        <f t="shared" si="272"/>
        <v>0</v>
      </c>
      <c r="BZ215" s="261">
        <f>CA215+CB215+CC215</f>
        <v>0</v>
      </c>
      <c r="CA215" s="313">
        <v>0</v>
      </c>
      <c r="CB215" s="313">
        <v>0</v>
      </c>
      <c r="CC215" s="313">
        <v>0</v>
      </c>
      <c r="CD215" s="261">
        <f>CE215+CF215+CG215</f>
        <v>0</v>
      </c>
      <c r="CE215" s="313">
        <v>0</v>
      </c>
      <c r="CF215" s="313">
        <v>0</v>
      </c>
      <c r="CG215" s="313">
        <v>0</v>
      </c>
      <c r="CH215" s="261">
        <f>CI215+CJ215+CK215</f>
        <v>0</v>
      </c>
      <c r="CI215" s="313">
        <v>0</v>
      </c>
      <c r="CJ215" s="313">
        <v>0</v>
      </c>
      <c r="CK215" s="313">
        <v>0</v>
      </c>
      <c r="CL215" s="261">
        <f>$AW215-$AX215-BA215</f>
        <v>322.97949999999997</v>
      </c>
      <c r="CM215" s="261">
        <f t="shared" si="273"/>
        <v>0</v>
      </c>
      <c r="CN215" s="261">
        <f t="shared" si="273"/>
        <v>0</v>
      </c>
      <c r="CO215" s="261">
        <f t="shared" si="273"/>
        <v>0</v>
      </c>
      <c r="CP215" s="261">
        <f t="shared" si="273"/>
        <v>0</v>
      </c>
      <c r="CQ215" s="261">
        <f>CR215+CS215+CT215</f>
        <v>0</v>
      </c>
      <c r="CR215" s="313">
        <v>0</v>
      </c>
      <c r="CS215" s="313">
        <v>0</v>
      </c>
      <c r="CT215" s="313">
        <v>0</v>
      </c>
      <c r="CU215" s="261">
        <f>CV215+CW215+CX215</f>
        <v>0</v>
      </c>
      <c r="CV215" s="313">
        <v>0</v>
      </c>
      <c r="CW215" s="313">
        <v>0</v>
      </c>
      <c r="CX215" s="313">
        <v>0</v>
      </c>
      <c r="CY215" s="261">
        <f>CZ215+DA215+DB215</f>
        <v>0</v>
      </c>
      <c r="CZ215" s="313">
        <v>0</v>
      </c>
      <c r="DA215" s="313">
        <v>0</v>
      </c>
      <c r="DB215" s="313">
        <v>0</v>
      </c>
      <c r="DC215" s="261">
        <f>$AW215-$AX215-BB215</f>
        <v>322.97949999999997</v>
      </c>
      <c r="DD215" s="261">
        <f t="shared" si="274"/>
        <v>0</v>
      </c>
      <c r="DE215" s="261">
        <f t="shared" si="274"/>
        <v>0</v>
      </c>
      <c r="DF215" s="261">
        <f t="shared" si="274"/>
        <v>0</v>
      </c>
      <c r="DG215" s="261">
        <f t="shared" si="274"/>
        <v>0</v>
      </c>
      <c r="DH215" s="261">
        <f>DI215+DJ215+DK215</f>
        <v>0</v>
      </c>
      <c r="DI215" s="313">
        <v>0</v>
      </c>
      <c r="DJ215" s="313">
        <v>0</v>
      </c>
      <c r="DK215" s="313">
        <v>0</v>
      </c>
      <c r="DL215" s="261">
        <f>DM215+DN215+DO215</f>
        <v>0</v>
      </c>
      <c r="DM215" s="313">
        <v>0</v>
      </c>
      <c r="DN215" s="313">
        <v>0</v>
      </c>
      <c r="DO215" s="313">
        <v>0</v>
      </c>
      <c r="DP215" s="261">
        <f>DQ215+DR215+DS215</f>
        <v>0</v>
      </c>
      <c r="DQ215" s="313">
        <v>0</v>
      </c>
      <c r="DR215" s="313">
        <v>0</v>
      </c>
      <c r="DS215" s="313">
        <v>0</v>
      </c>
      <c r="DT215" s="261">
        <f>$AW215-$AX215-BC215</f>
        <v>322.97949999999997</v>
      </c>
      <c r="DU215" s="261">
        <f>BC215-AY215</f>
        <v>0</v>
      </c>
      <c r="DV215" s="313"/>
      <c r="DW215" s="313"/>
      <c r="DX215" s="314"/>
      <c r="DY215" s="313"/>
      <c r="DZ215" s="314"/>
      <c r="EA215" s="343" t="s">
        <v>151</v>
      </c>
      <c r="EB215" s="164">
        <v>0</v>
      </c>
      <c r="EC215" s="162" t="str">
        <f>AN215 &amp; EB215</f>
        <v>Прочие собственные средства0</v>
      </c>
      <c r="ED215" s="162" t="str">
        <f>AN215&amp;AO215</f>
        <v>Прочие собственные средстванет</v>
      </c>
      <c r="EE215" s="163"/>
      <c r="EF215" s="163"/>
      <c r="EG215" s="179"/>
      <c r="EH215" s="179"/>
      <c r="EI215" s="179"/>
      <c r="EJ215" s="179"/>
      <c r="EV215" s="163"/>
    </row>
    <row r="216" spans="3:152" ht="11.25" customHeight="1">
      <c r="C216" s="217"/>
      <c r="D216" s="384" t="s">
        <v>849</v>
      </c>
      <c r="E216" s="398" t="s">
        <v>823</v>
      </c>
      <c r="F216" s="398" t="s">
        <v>827</v>
      </c>
      <c r="G216" s="398" t="s">
        <v>161</v>
      </c>
      <c r="H216" s="398" t="s">
        <v>850</v>
      </c>
      <c r="I216" s="398" t="s">
        <v>783</v>
      </c>
      <c r="J216" s="398" t="s">
        <v>783</v>
      </c>
      <c r="K216" s="384" t="s">
        <v>784</v>
      </c>
      <c r="L216" s="336"/>
      <c r="M216" s="336"/>
      <c r="N216" s="384" t="s">
        <v>115</v>
      </c>
      <c r="O216" s="384" t="s">
        <v>5</v>
      </c>
      <c r="P216" s="386" t="s">
        <v>189</v>
      </c>
      <c r="Q216" s="386" t="s">
        <v>5</v>
      </c>
      <c r="R216" s="388">
        <v>0</v>
      </c>
      <c r="S216" s="390">
        <v>0</v>
      </c>
      <c r="T216" s="400" t="s">
        <v>151</v>
      </c>
      <c r="U216" s="305"/>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c r="DB216" s="306"/>
      <c r="DC216" s="306"/>
      <c r="DD216" s="306"/>
      <c r="DE216" s="306"/>
      <c r="DF216" s="306"/>
      <c r="DG216" s="306"/>
      <c r="DH216" s="306"/>
      <c r="DI216" s="306"/>
      <c r="DJ216" s="306"/>
      <c r="DK216" s="306"/>
      <c r="DL216" s="306"/>
      <c r="DM216" s="306"/>
      <c r="DN216" s="306"/>
      <c r="DO216" s="306"/>
      <c r="DP216" s="306"/>
      <c r="DQ216" s="306"/>
      <c r="DR216" s="306"/>
      <c r="DS216" s="306"/>
      <c r="DT216" s="306"/>
      <c r="DU216" s="306"/>
      <c r="DV216" s="306"/>
      <c r="DW216" s="306"/>
      <c r="DX216" s="306"/>
      <c r="DY216" s="306"/>
      <c r="DZ216" s="306"/>
      <c r="EA216" s="306"/>
      <c r="EB216" s="164"/>
      <c r="EC216" s="163"/>
      <c r="ED216" s="163"/>
      <c r="EE216" s="163"/>
      <c r="EF216" s="163"/>
      <c r="EG216" s="163"/>
      <c r="EH216" s="163"/>
      <c r="EI216" s="163"/>
    </row>
    <row r="217" spans="3:152" ht="11.25" customHeight="1">
      <c r="C217" s="217"/>
      <c r="D217" s="385"/>
      <c r="E217" s="399"/>
      <c r="F217" s="399"/>
      <c r="G217" s="399"/>
      <c r="H217" s="399"/>
      <c r="I217" s="399"/>
      <c r="J217" s="399"/>
      <c r="K217" s="385"/>
      <c r="L217" s="337"/>
      <c r="M217" s="337"/>
      <c r="N217" s="385"/>
      <c r="O217" s="385"/>
      <c r="P217" s="387"/>
      <c r="Q217" s="387"/>
      <c r="R217" s="389"/>
      <c r="S217" s="391"/>
      <c r="T217" s="401"/>
      <c r="U217" s="394"/>
      <c r="V217" s="396">
        <v>1</v>
      </c>
      <c r="W217" s="382" t="s">
        <v>821</v>
      </c>
      <c r="X217" s="382"/>
      <c r="Y217" s="382"/>
      <c r="Z217" s="382"/>
      <c r="AA217" s="382"/>
      <c r="AB217" s="382"/>
      <c r="AC217" s="382"/>
      <c r="AD217" s="382"/>
      <c r="AE217" s="382"/>
      <c r="AF217" s="382"/>
      <c r="AG217" s="382"/>
      <c r="AH217" s="382"/>
      <c r="AI217" s="382"/>
      <c r="AJ217" s="382"/>
      <c r="AK217" s="382"/>
      <c r="AL217" s="307"/>
      <c r="AM217" s="308"/>
      <c r="AN217" s="309"/>
      <c r="AO217" s="309"/>
      <c r="AP217" s="309"/>
      <c r="AQ217" s="309"/>
      <c r="AR217" s="309"/>
      <c r="AS217" s="309"/>
      <c r="AT217" s="309"/>
      <c r="AU217" s="309"/>
      <c r="AV217" s="309"/>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c r="CK217" s="95"/>
      <c r="CL217" s="95"/>
      <c r="CM217" s="95"/>
      <c r="CN217" s="95"/>
      <c r="CO217" s="95"/>
      <c r="CP217" s="95"/>
      <c r="CQ217" s="95"/>
      <c r="CR217" s="95"/>
      <c r="CS217" s="95"/>
      <c r="CT217" s="95"/>
      <c r="CU217" s="95"/>
      <c r="CV217" s="95"/>
      <c r="CW217" s="95"/>
      <c r="CX217" s="95"/>
      <c r="CY217" s="95"/>
      <c r="CZ217" s="95"/>
      <c r="DA217" s="95"/>
      <c r="DB217" s="95"/>
      <c r="DC217" s="95"/>
      <c r="DD217" s="95"/>
      <c r="DE217" s="95"/>
      <c r="DF217" s="95"/>
      <c r="DG217" s="95"/>
      <c r="DH217" s="95"/>
      <c r="DI217" s="95"/>
      <c r="DJ217" s="95"/>
      <c r="DK217" s="95"/>
      <c r="DL217" s="95"/>
      <c r="DM217" s="95"/>
      <c r="DN217" s="95"/>
      <c r="DO217" s="95"/>
      <c r="DP217" s="95"/>
      <c r="DQ217" s="95"/>
      <c r="DR217" s="95"/>
      <c r="DS217" s="95"/>
      <c r="DT217" s="95"/>
      <c r="DU217" s="95"/>
      <c r="DV217" s="95"/>
      <c r="DW217" s="95"/>
      <c r="DX217" s="95"/>
      <c r="DY217" s="95"/>
      <c r="DZ217" s="95"/>
      <c r="EA217" s="95"/>
      <c r="EB217" s="164"/>
      <c r="EC217" s="179"/>
      <c r="ED217" s="179"/>
      <c r="EE217" s="179"/>
      <c r="EF217" s="163"/>
      <c r="EG217" s="179"/>
      <c r="EH217" s="179"/>
      <c r="EI217" s="179"/>
      <c r="EJ217" s="179"/>
      <c r="EK217" s="179"/>
    </row>
    <row r="218" spans="3:152" ht="15" customHeight="1">
      <c r="C218" s="217"/>
      <c r="D218" s="385"/>
      <c r="E218" s="399"/>
      <c r="F218" s="399"/>
      <c r="G218" s="399"/>
      <c r="H218" s="399"/>
      <c r="I218" s="399"/>
      <c r="J218" s="399"/>
      <c r="K218" s="385"/>
      <c r="L218" s="337"/>
      <c r="M218" s="337"/>
      <c r="N218" s="385"/>
      <c r="O218" s="385"/>
      <c r="P218" s="387"/>
      <c r="Q218" s="387"/>
      <c r="R218" s="389"/>
      <c r="S218" s="391"/>
      <c r="T218" s="401"/>
      <c r="U218" s="395"/>
      <c r="V218" s="397"/>
      <c r="W218" s="383"/>
      <c r="X218" s="383"/>
      <c r="Y218" s="383"/>
      <c r="Z218" s="383"/>
      <c r="AA218" s="383"/>
      <c r="AB218" s="383"/>
      <c r="AC218" s="383"/>
      <c r="AD218" s="383"/>
      <c r="AE218" s="383"/>
      <c r="AF218" s="383"/>
      <c r="AG218" s="383"/>
      <c r="AH218" s="383"/>
      <c r="AI218" s="383"/>
      <c r="AJ218" s="383"/>
      <c r="AK218" s="383"/>
      <c r="AL218" s="333"/>
      <c r="AM218" s="200" t="s">
        <v>240</v>
      </c>
      <c r="AN218" s="311" t="s">
        <v>1146</v>
      </c>
      <c r="AO218" s="312" t="s">
        <v>18</v>
      </c>
      <c r="AP218" s="312"/>
      <c r="AQ218" s="312"/>
      <c r="AR218" s="312"/>
      <c r="AS218" s="312"/>
      <c r="AT218" s="312"/>
      <c r="AU218" s="312"/>
      <c r="AV218" s="312"/>
      <c r="AW218" s="261">
        <v>0</v>
      </c>
      <c r="AX218" s="261">
        <v>0</v>
      </c>
      <c r="AY218" s="261">
        <v>0</v>
      </c>
      <c r="AZ218" s="261">
        <f>BE218</f>
        <v>0</v>
      </c>
      <c r="BA218" s="261">
        <f>BV218</f>
        <v>0</v>
      </c>
      <c r="BB218" s="261">
        <f>CM218</f>
        <v>0</v>
      </c>
      <c r="BC218" s="261">
        <f>DD218</f>
        <v>0</v>
      </c>
      <c r="BD218" s="261">
        <f>AW218-AX218-BC218</f>
        <v>0</v>
      </c>
      <c r="BE218" s="261">
        <f t="shared" ref="BE218:BH219" si="275">BQ218</f>
        <v>0</v>
      </c>
      <c r="BF218" s="261">
        <f t="shared" si="275"/>
        <v>0</v>
      </c>
      <c r="BG218" s="261">
        <f t="shared" si="275"/>
        <v>0</v>
      </c>
      <c r="BH218" s="261">
        <f t="shared" si="275"/>
        <v>0</v>
      </c>
      <c r="BI218" s="261">
        <f>BJ218+BK218+BL218</f>
        <v>0</v>
      </c>
      <c r="BJ218" s="313">
        <v>0</v>
      </c>
      <c r="BK218" s="313">
        <v>0</v>
      </c>
      <c r="BL218" s="313">
        <v>0</v>
      </c>
      <c r="BM218" s="261">
        <f>BN218+BO218+BP218</f>
        <v>0</v>
      </c>
      <c r="BN218" s="313">
        <v>0</v>
      </c>
      <c r="BO218" s="313">
        <v>0</v>
      </c>
      <c r="BP218" s="313">
        <v>0</v>
      </c>
      <c r="BQ218" s="261">
        <f>BR218+BS218+BT218</f>
        <v>0</v>
      </c>
      <c r="BR218" s="313">
        <v>0</v>
      </c>
      <c r="BS218" s="313">
        <v>0</v>
      </c>
      <c r="BT218" s="313">
        <v>0</v>
      </c>
      <c r="BU218" s="261">
        <f>$AW218-$AX218-AZ218</f>
        <v>0</v>
      </c>
      <c r="BV218" s="261">
        <f t="shared" ref="BV218:BY219" si="276">CH218</f>
        <v>0</v>
      </c>
      <c r="BW218" s="261">
        <f t="shared" si="276"/>
        <v>0</v>
      </c>
      <c r="BX218" s="261">
        <f t="shared" si="276"/>
        <v>0</v>
      </c>
      <c r="BY218" s="261">
        <f t="shared" si="276"/>
        <v>0</v>
      </c>
      <c r="BZ218" s="261">
        <f>CA218+CB218+CC218</f>
        <v>0</v>
      </c>
      <c r="CA218" s="313">
        <v>0</v>
      </c>
      <c r="CB218" s="313">
        <v>0</v>
      </c>
      <c r="CC218" s="313">
        <v>0</v>
      </c>
      <c r="CD218" s="261">
        <f>CE218+CF218+CG218</f>
        <v>0</v>
      </c>
      <c r="CE218" s="313">
        <v>0</v>
      </c>
      <c r="CF218" s="313">
        <v>0</v>
      </c>
      <c r="CG218" s="313">
        <v>0</v>
      </c>
      <c r="CH218" s="261">
        <f>CI218+CJ218+CK218</f>
        <v>0</v>
      </c>
      <c r="CI218" s="313">
        <v>0</v>
      </c>
      <c r="CJ218" s="313">
        <v>0</v>
      </c>
      <c r="CK218" s="313">
        <v>0</v>
      </c>
      <c r="CL218" s="261">
        <f>$AW218-$AX218-BA218</f>
        <v>0</v>
      </c>
      <c r="CM218" s="261">
        <f t="shared" ref="CM218:CP219" si="277">CY218</f>
        <v>0</v>
      </c>
      <c r="CN218" s="261">
        <f t="shared" si="277"/>
        <v>0</v>
      </c>
      <c r="CO218" s="261">
        <f t="shared" si="277"/>
        <v>0</v>
      </c>
      <c r="CP218" s="261">
        <f t="shared" si="277"/>
        <v>0</v>
      </c>
      <c r="CQ218" s="261">
        <f>CR218+CS218+CT218</f>
        <v>0</v>
      </c>
      <c r="CR218" s="313">
        <v>0</v>
      </c>
      <c r="CS218" s="313">
        <v>0</v>
      </c>
      <c r="CT218" s="313">
        <v>0</v>
      </c>
      <c r="CU218" s="261">
        <f>CV218+CW218+CX218</f>
        <v>0</v>
      </c>
      <c r="CV218" s="313">
        <v>0</v>
      </c>
      <c r="CW218" s="313">
        <v>0</v>
      </c>
      <c r="CX218" s="313">
        <v>0</v>
      </c>
      <c r="CY218" s="261">
        <f>CZ218+DA218+DB218</f>
        <v>0</v>
      </c>
      <c r="CZ218" s="313">
        <v>0</v>
      </c>
      <c r="DA218" s="313">
        <v>0</v>
      </c>
      <c r="DB218" s="313">
        <v>0</v>
      </c>
      <c r="DC218" s="261">
        <f>$AW218-$AX218-BB218</f>
        <v>0</v>
      </c>
      <c r="DD218" s="261">
        <f t="shared" ref="DD218:DG219" si="278">DP218</f>
        <v>0</v>
      </c>
      <c r="DE218" s="261">
        <f t="shared" si="278"/>
        <v>0</v>
      </c>
      <c r="DF218" s="261">
        <f t="shared" si="278"/>
        <v>0</v>
      </c>
      <c r="DG218" s="261">
        <f t="shared" si="278"/>
        <v>0</v>
      </c>
      <c r="DH218" s="261">
        <f>DI218+DJ218+DK218</f>
        <v>0</v>
      </c>
      <c r="DI218" s="313">
        <v>0</v>
      </c>
      <c r="DJ218" s="313">
        <v>0</v>
      </c>
      <c r="DK218" s="313">
        <v>0</v>
      </c>
      <c r="DL218" s="261">
        <f>DM218+DN218+DO218</f>
        <v>0</v>
      </c>
      <c r="DM218" s="313">
        <v>0</v>
      </c>
      <c r="DN218" s="313">
        <v>0</v>
      </c>
      <c r="DO218" s="313">
        <v>0</v>
      </c>
      <c r="DP218" s="261">
        <f>DQ218+DR218+DS218</f>
        <v>0</v>
      </c>
      <c r="DQ218" s="313">
        <v>0</v>
      </c>
      <c r="DR218" s="313">
        <v>0</v>
      </c>
      <c r="DS218" s="313">
        <v>0</v>
      </c>
      <c r="DT218" s="261">
        <f>$AW218-$AX218-BC218</f>
        <v>0</v>
      </c>
      <c r="DU218" s="261">
        <f>BC218-AY218</f>
        <v>0</v>
      </c>
      <c r="DV218" s="313"/>
      <c r="DW218" s="313"/>
      <c r="DX218" s="314"/>
      <c r="DY218" s="313"/>
      <c r="DZ218" s="314"/>
      <c r="EA218" s="343" t="s">
        <v>151</v>
      </c>
      <c r="EB218" s="164">
        <v>0</v>
      </c>
      <c r="EC218" s="162" t="str">
        <f>AN218 &amp; EB218</f>
        <v>за счет платы за технологическое присоединение0</v>
      </c>
      <c r="ED218" s="162" t="str">
        <f>AN218&amp;AO218</f>
        <v>за счет платы за технологическое присоединениенет</v>
      </c>
      <c r="EE218" s="163"/>
      <c r="EF218" s="163"/>
      <c r="EG218" s="179"/>
      <c r="EH218" s="179"/>
      <c r="EI218" s="179"/>
      <c r="EJ218" s="179"/>
      <c r="EV218" s="163"/>
    </row>
    <row r="219" spans="3:152" ht="15" customHeight="1" thickBot="1">
      <c r="C219" s="217"/>
      <c r="D219" s="385"/>
      <c r="E219" s="399"/>
      <c r="F219" s="399"/>
      <c r="G219" s="399"/>
      <c r="H219" s="399"/>
      <c r="I219" s="399"/>
      <c r="J219" s="399"/>
      <c r="K219" s="385"/>
      <c r="L219" s="337"/>
      <c r="M219" s="337"/>
      <c r="N219" s="385"/>
      <c r="O219" s="385"/>
      <c r="P219" s="387"/>
      <c r="Q219" s="387"/>
      <c r="R219" s="389"/>
      <c r="S219" s="391"/>
      <c r="T219" s="401"/>
      <c r="U219" s="395"/>
      <c r="V219" s="397"/>
      <c r="W219" s="383"/>
      <c r="X219" s="383"/>
      <c r="Y219" s="383"/>
      <c r="Z219" s="383"/>
      <c r="AA219" s="383"/>
      <c r="AB219" s="383"/>
      <c r="AC219" s="383"/>
      <c r="AD219" s="383"/>
      <c r="AE219" s="383"/>
      <c r="AF219" s="383"/>
      <c r="AG219" s="383"/>
      <c r="AH219" s="383"/>
      <c r="AI219" s="383"/>
      <c r="AJ219" s="383"/>
      <c r="AK219" s="383"/>
      <c r="AL219" s="333"/>
      <c r="AM219" s="200" t="s">
        <v>115</v>
      </c>
      <c r="AN219" s="311" t="s">
        <v>199</v>
      </c>
      <c r="AO219" s="312" t="s">
        <v>18</v>
      </c>
      <c r="AP219" s="312"/>
      <c r="AQ219" s="312"/>
      <c r="AR219" s="312"/>
      <c r="AS219" s="312"/>
      <c r="AT219" s="312"/>
      <c r="AU219" s="312"/>
      <c r="AV219" s="312"/>
      <c r="AW219" s="261">
        <v>0</v>
      </c>
      <c r="AX219" s="261">
        <v>0</v>
      </c>
      <c r="AY219" s="261">
        <v>0</v>
      </c>
      <c r="AZ219" s="261">
        <f>BE219</f>
        <v>0</v>
      </c>
      <c r="BA219" s="261">
        <f>BV219</f>
        <v>0</v>
      </c>
      <c r="BB219" s="261">
        <f>CM219</f>
        <v>0</v>
      </c>
      <c r="BC219" s="261">
        <f>DD219</f>
        <v>0</v>
      </c>
      <c r="BD219" s="261">
        <f>AW219-AX219-BC219</f>
        <v>0</v>
      </c>
      <c r="BE219" s="261">
        <f t="shared" si="275"/>
        <v>0</v>
      </c>
      <c r="BF219" s="261">
        <f t="shared" si="275"/>
        <v>0</v>
      </c>
      <c r="BG219" s="261">
        <f t="shared" si="275"/>
        <v>0</v>
      </c>
      <c r="BH219" s="261">
        <f t="shared" si="275"/>
        <v>0</v>
      </c>
      <c r="BI219" s="261">
        <f>BJ219+BK219+BL219</f>
        <v>0</v>
      </c>
      <c r="BJ219" s="313">
        <v>0</v>
      </c>
      <c r="BK219" s="313">
        <v>0</v>
      </c>
      <c r="BL219" s="313">
        <v>0</v>
      </c>
      <c r="BM219" s="261">
        <f>BN219+BO219+BP219</f>
        <v>0</v>
      </c>
      <c r="BN219" s="313">
        <v>0</v>
      </c>
      <c r="BO219" s="313">
        <v>0</v>
      </c>
      <c r="BP219" s="313">
        <v>0</v>
      </c>
      <c r="BQ219" s="261">
        <f>BR219+BS219+BT219</f>
        <v>0</v>
      </c>
      <c r="BR219" s="313">
        <v>0</v>
      </c>
      <c r="BS219" s="313">
        <v>0</v>
      </c>
      <c r="BT219" s="313">
        <v>0</v>
      </c>
      <c r="BU219" s="261">
        <f>$AW219-$AX219-AZ219</f>
        <v>0</v>
      </c>
      <c r="BV219" s="261">
        <f t="shared" si="276"/>
        <v>0</v>
      </c>
      <c r="BW219" s="261">
        <f t="shared" si="276"/>
        <v>0</v>
      </c>
      <c r="BX219" s="261">
        <f t="shared" si="276"/>
        <v>0</v>
      </c>
      <c r="BY219" s="261">
        <f t="shared" si="276"/>
        <v>0</v>
      </c>
      <c r="BZ219" s="261">
        <f>CA219+CB219+CC219</f>
        <v>0</v>
      </c>
      <c r="CA219" s="313">
        <v>0</v>
      </c>
      <c r="CB219" s="313">
        <v>0</v>
      </c>
      <c r="CC219" s="313">
        <v>0</v>
      </c>
      <c r="CD219" s="261">
        <f>CE219+CF219+CG219</f>
        <v>0</v>
      </c>
      <c r="CE219" s="313">
        <v>0</v>
      </c>
      <c r="CF219" s="313">
        <v>0</v>
      </c>
      <c r="CG219" s="313">
        <v>0</v>
      </c>
      <c r="CH219" s="261">
        <f>CI219+CJ219+CK219</f>
        <v>0</v>
      </c>
      <c r="CI219" s="313">
        <v>0</v>
      </c>
      <c r="CJ219" s="313">
        <v>0</v>
      </c>
      <c r="CK219" s="313">
        <v>0</v>
      </c>
      <c r="CL219" s="261">
        <f>$AW219-$AX219-BA219</f>
        <v>0</v>
      </c>
      <c r="CM219" s="261">
        <f t="shared" si="277"/>
        <v>0</v>
      </c>
      <c r="CN219" s="261">
        <f t="shared" si="277"/>
        <v>0</v>
      </c>
      <c r="CO219" s="261">
        <f t="shared" si="277"/>
        <v>0</v>
      </c>
      <c r="CP219" s="261">
        <f t="shared" si="277"/>
        <v>0</v>
      </c>
      <c r="CQ219" s="261">
        <f>CR219+CS219+CT219</f>
        <v>0</v>
      </c>
      <c r="CR219" s="313">
        <v>0</v>
      </c>
      <c r="CS219" s="313">
        <v>0</v>
      </c>
      <c r="CT219" s="313">
        <v>0</v>
      </c>
      <c r="CU219" s="261">
        <f>CV219+CW219+CX219</f>
        <v>0</v>
      </c>
      <c r="CV219" s="313">
        <v>0</v>
      </c>
      <c r="CW219" s="313">
        <v>0</v>
      </c>
      <c r="CX219" s="313">
        <v>0</v>
      </c>
      <c r="CY219" s="261">
        <f>CZ219+DA219+DB219</f>
        <v>0</v>
      </c>
      <c r="CZ219" s="313">
        <v>0</v>
      </c>
      <c r="DA219" s="313">
        <v>0</v>
      </c>
      <c r="DB219" s="313">
        <v>0</v>
      </c>
      <c r="DC219" s="261">
        <f>$AW219-$AX219-BB219</f>
        <v>0</v>
      </c>
      <c r="DD219" s="261">
        <f t="shared" si="278"/>
        <v>0</v>
      </c>
      <c r="DE219" s="261">
        <f t="shared" si="278"/>
        <v>0</v>
      </c>
      <c r="DF219" s="261">
        <f t="shared" si="278"/>
        <v>0</v>
      </c>
      <c r="DG219" s="261">
        <f t="shared" si="278"/>
        <v>0</v>
      </c>
      <c r="DH219" s="261">
        <f>DI219+DJ219+DK219</f>
        <v>0</v>
      </c>
      <c r="DI219" s="313">
        <v>0</v>
      </c>
      <c r="DJ219" s="313">
        <v>0</v>
      </c>
      <c r="DK219" s="313">
        <v>0</v>
      </c>
      <c r="DL219" s="261">
        <f>DM219+DN219+DO219</f>
        <v>0</v>
      </c>
      <c r="DM219" s="313">
        <v>0</v>
      </c>
      <c r="DN219" s="313">
        <v>0</v>
      </c>
      <c r="DO219" s="313">
        <v>0</v>
      </c>
      <c r="DP219" s="261">
        <f>DQ219+DR219+DS219</f>
        <v>0</v>
      </c>
      <c r="DQ219" s="313">
        <v>0</v>
      </c>
      <c r="DR219" s="313">
        <v>0</v>
      </c>
      <c r="DS219" s="313">
        <v>0</v>
      </c>
      <c r="DT219" s="261">
        <f>$AW219-$AX219-BC219</f>
        <v>0</v>
      </c>
      <c r="DU219" s="261">
        <f>BC219-AY219</f>
        <v>0</v>
      </c>
      <c r="DV219" s="313"/>
      <c r="DW219" s="313"/>
      <c r="DX219" s="314"/>
      <c r="DY219" s="313"/>
      <c r="DZ219" s="314"/>
      <c r="EA219" s="343" t="s">
        <v>151</v>
      </c>
      <c r="EB219" s="164">
        <v>0</v>
      </c>
      <c r="EC219" s="162" t="str">
        <f>AN219 &amp; EB219</f>
        <v>Прочие собственные средства0</v>
      </c>
      <c r="ED219" s="162" t="str">
        <f>AN219&amp;AO219</f>
        <v>Прочие собственные средстванет</v>
      </c>
      <c r="EE219" s="163"/>
      <c r="EF219" s="163"/>
      <c r="EG219" s="179"/>
      <c r="EH219" s="179"/>
      <c r="EI219" s="179"/>
      <c r="EJ219" s="179"/>
      <c r="EV219" s="163"/>
    </row>
    <row r="220" spans="3:152" ht="11.25" customHeight="1">
      <c r="C220" s="217"/>
      <c r="D220" s="384" t="s">
        <v>851</v>
      </c>
      <c r="E220" s="398" t="s">
        <v>823</v>
      </c>
      <c r="F220" s="398" t="s">
        <v>827</v>
      </c>
      <c r="G220" s="398" t="s">
        <v>161</v>
      </c>
      <c r="H220" s="398" t="s">
        <v>852</v>
      </c>
      <c r="I220" s="398" t="s">
        <v>783</v>
      </c>
      <c r="J220" s="398" t="s">
        <v>783</v>
      </c>
      <c r="K220" s="384" t="s">
        <v>784</v>
      </c>
      <c r="L220" s="336"/>
      <c r="M220" s="336"/>
      <c r="N220" s="384" t="s">
        <v>115</v>
      </c>
      <c r="O220" s="384" t="s">
        <v>5</v>
      </c>
      <c r="P220" s="386" t="s">
        <v>189</v>
      </c>
      <c r="Q220" s="386" t="s">
        <v>5</v>
      </c>
      <c r="R220" s="388">
        <v>0</v>
      </c>
      <c r="S220" s="390">
        <v>0</v>
      </c>
      <c r="T220" s="400" t="s">
        <v>151</v>
      </c>
      <c r="U220" s="305"/>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6"/>
      <c r="BC220" s="306"/>
      <c r="BD220" s="306"/>
      <c r="BE220" s="306"/>
      <c r="BF220" s="306"/>
      <c r="BG220" s="306"/>
      <c r="BH220" s="306"/>
      <c r="BI220" s="306"/>
      <c r="BJ220" s="306"/>
      <c r="BK220" s="306"/>
      <c r="BL220" s="306"/>
      <c r="BM220" s="306"/>
      <c r="BN220" s="306"/>
      <c r="BO220" s="306"/>
      <c r="BP220" s="306"/>
      <c r="BQ220" s="306"/>
      <c r="BR220" s="306"/>
      <c r="BS220" s="306"/>
      <c r="BT220" s="306"/>
      <c r="BU220" s="306"/>
      <c r="BV220" s="306"/>
      <c r="BW220" s="306"/>
      <c r="BX220" s="306"/>
      <c r="BY220" s="306"/>
      <c r="BZ220" s="306"/>
      <c r="CA220" s="306"/>
      <c r="CB220" s="306"/>
      <c r="CC220" s="306"/>
      <c r="CD220" s="306"/>
      <c r="CE220" s="306"/>
      <c r="CF220" s="306"/>
      <c r="CG220" s="306"/>
      <c r="CH220" s="306"/>
      <c r="CI220" s="306"/>
      <c r="CJ220" s="306"/>
      <c r="CK220" s="306"/>
      <c r="CL220" s="306"/>
      <c r="CM220" s="306"/>
      <c r="CN220" s="306"/>
      <c r="CO220" s="306"/>
      <c r="CP220" s="306"/>
      <c r="CQ220" s="306"/>
      <c r="CR220" s="306"/>
      <c r="CS220" s="306"/>
      <c r="CT220" s="306"/>
      <c r="CU220" s="306"/>
      <c r="CV220" s="306"/>
      <c r="CW220" s="306"/>
      <c r="CX220" s="306"/>
      <c r="CY220" s="306"/>
      <c r="CZ220" s="306"/>
      <c r="DA220" s="306"/>
      <c r="DB220" s="306"/>
      <c r="DC220" s="306"/>
      <c r="DD220" s="306"/>
      <c r="DE220" s="306"/>
      <c r="DF220" s="306"/>
      <c r="DG220" s="306"/>
      <c r="DH220" s="306"/>
      <c r="DI220" s="306"/>
      <c r="DJ220" s="306"/>
      <c r="DK220" s="306"/>
      <c r="DL220" s="306"/>
      <c r="DM220" s="306"/>
      <c r="DN220" s="306"/>
      <c r="DO220" s="306"/>
      <c r="DP220" s="306"/>
      <c r="DQ220" s="306"/>
      <c r="DR220" s="306"/>
      <c r="DS220" s="306"/>
      <c r="DT220" s="306"/>
      <c r="DU220" s="306"/>
      <c r="DV220" s="306"/>
      <c r="DW220" s="306"/>
      <c r="DX220" s="306"/>
      <c r="DY220" s="306"/>
      <c r="DZ220" s="306"/>
      <c r="EA220" s="306"/>
      <c r="EB220" s="164"/>
      <c r="EC220" s="163"/>
      <c r="ED220" s="163"/>
      <c r="EE220" s="163"/>
      <c r="EF220" s="163"/>
      <c r="EG220" s="163"/>
      <c r="EH220" s="163"/>
      <c r="EI220" s="163"/>
    </row>
    <row r="221" spans="3:152" ht="11.25" customHeight="1">
      <c r="C221" s="217"/>
      <c r="D221" s="385"/>
      <c r="E221" s="399"/>
      <c r="F221" s="399"/>
      <c r="G221" s="399"/>
      <c r="H221" s="399"/>
      <c r="I221" s="399"/>
      <c r="J221" s="399"/>
      <c r="K221" s="385"/>
      <c r="L221" s="337"/>
      <c r="M221" s="337"/>
      <c r="N221" s="385"/>
      <c r="O221" s="385"/>
      <c r="P221" s="387"/>
      <c r="Q221" s="387"/>
      <c r="R221" s="389"/>
      <c r="S221" s="391"/>
      <c r="T221" s="401"/>
      <c r="U221" s="394"/>
      <c r="V221" s="396">
        <v>1</v>
      </c>
      <c r="W221" s="382" t="s">
        <v>821</v>
      </c>
      <c r="X221" s="382"/>
      <c r="Y221" s="382"/>
      <c r="Z221" s="382"/>
      <c r="AA221" s="382"/>
      <c r="AB221" s="382"/>
      <c r="AC221" s="382"/>
      <c r="AD221" s="382"/>
      <c r="AE221" s="382"/>
      <c r="AF221" s="382"/>
      <c r="AG221" s="382"/>
      <c r="AH221" s="382"/>
      <c r="AI221" s="382"/>
      <c r="AJ221" s="382"/>
      <c r="AK221" s="382"/>
      <c r="AL221" s="307"/>
      <c r="AM221" s="308"/>
      <c r="AN221" s="309"/>
      <c r="AO221" s="309"/>
      <c r="AP221" s="309"/>
      <c r="AQ221" s="309"/>
      <c r="AR221" s="309"/>
      <c r="AS221" s="309"/>
      <c r="AT221" s="309"/>
      <c r="AU221" s="309"/>
      <c r="AV221" s="309"/>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c r="CK221" s="95"/>
      <c r="CL221" s="95"/>
      <c r="CM221" s="95"/>
      <c r="CN221" s="95"/>
      <c r="CO221" s="95"/>
      <c r="CP221" s="95"/>
      <c r="CQ221" s="95"/>
      <c r="CR221" s="95"/>
      <c r="CS221" s="95"/>
      <c r="CT221" s="95"/>
      <c r="CU221" s="95"/>
      <c r="CV221" s="95"/>
      <c r="CW221" s="95"/>
      <c r="CX221" s="95"/>
      <c r="CY221" s="95"/>
      <c r="CZ221" s="95"/>
      <c r="DA221" s="95"/>
      <c r="DB221" s="95"/>
      <c r="DC221" s="95"/>
      <c r="DD221" s="95"/>
      <c r="DE221" s="95"/>
      <c r="DF221" s="95"/>
      <c r="DG221" s="95"/>
      <c r="DH221" s="95"/>
      <c r="DI221" s="95"/>
      <c r="DJ221" s="95"/>
      <c r="DK221" s="95"/>
      <c r="DL221" s="95"/>
      <c r="DM221" s="95"/>
      <c r="DN221" s="95"/>
      <c r="DO221" s="95"/>
      <c r="DP221" s="95"/>
      <c r="DQ221" s="95"/>
      <c r="DR221" s="95"/>
      <c r="DS221" s="95"/>
      <c r="DT221" s="95"/>
      <c r="DU221" s="95"/>
      <c r="DV221" s="95"/>
      <c r="DW221" s="95"/>
      <c r="DX221" s="95"/>
      <c r="DY221" s="95"/>
      <c r="DZ221" s="95"/>
      <c r="EA221" s="95"/>
      <c r="EB221" s="164"/>
      <c r="EC221" s="179"/>
      <c r="ED221" s="179"/>
      <c r="EE221" s="179"/>
      <c r="EF221" s="163"/>
      <c r="EG221" s="179"/>
      <c r="EH221" s="179"/>
      <c r="EI221" s="179"/>
      <c r="EJ221" s="179"/>
      <c r="EK221" s="179"/>
    </row>
    <row r="222" spans="3:152" ht="15" customHeight="1">
      <c r="C222" s="217"/>
      <c r="D222" s="385"/>
      <c r="E222" s="399"/>
      <c r="F222" s="399"/>
      <c r="G222" s="399"/>
      <c r="H222" s="399"/>
      <c r="I222" s="399"/>
      <c r="J222" s="399"/>
      <c r="K222" s="385"/>
      <c r="L222" s="337"/>
      <c r="M222" s="337"/>
      <c r="N222" s="385"/>
      <c r="O222" s="385"/>
      <c r="P222" s="387"/>
      <c r="Q222" s="387"/>
      <c r="R222" s="389"/>
      <c r="S222" s="391"/>
      <c r="T222" s="401"/>
      <c r="U222" s="395"/>
      <c r="V222" s="397"/>
      <c r="W222" s="383"/>
      <c r="X222" s="383"/>
      <c r="Y222" s="383"/>
      <c r="Z222" s="383"/>
      <c r="AA222" s="383"/>
      <c r="AB222" s="383"/>
      <c r="AC222" s="383"/>
      <c r="AD222" s="383"/>
      <c r="AE222" s="383"/>
      <c r="AF222" s="383"/>
      <c r="AG222" s="383"/>
      <c r="AH222" s="383"/>
      <c r="AI222" s="383"/>
      <c r="AJ222" s="383"/>
      <c r="AK222" s="383"/>
      <c r="AL222" s="333"/>
      <c r="AM222" s="200" t="s">
        <v>240</v>
      </c>
      <c r="AN222" s="311" t="s">
        <v>1146</v>
      </c>
      <c r="AO222" s="312" t="s">
        <v>18</v>
      </c>
      <c r="AP222" s="312"/>
      <c r="AQ222" s="312"/>
      <c r="AR222" s="312"/>
      <c r="AS222" s="312"/>
      <c r="AT222" s="312"/>
      <c r="AU222" s="312"/>
      <c r="AV222" s="312"/>
      <c r="AW222" s="261">
        <v>0</v>
      </c>
      <c r="AX222" s="261">
        <v>0</v>
      </c>
      <c r="AY222" s="261">
        <v>0</v>
      </c>
      <c r="AZ222" s="261">
        <f>BE222</f>
        <v>0</v>
      </c>
      <c r="BA222" s="261">
        <f>BV222</f>
        <v>0</v>
      </c>
      <c r="BB222" s="261">
        <f>CM222</f>
        <v>0</v>
      </c>
      <c r="BC222" s="261">
        <f>DD222</f>
        <v>0</v>
      </c>
      <c r="BD222" s="261">
        <f>AW222-AX222-BC222</f>
        <v>0</v>
      </c>
      <c r="BE222" s="261">
        <f t="shared" ref="BE222:BH223" si="279">BQ222</f>
        <v>0</v>
      </c>
      <c r="BF222" s="261">
        <f t="shared" si="279"/>
        <v>0</v>
      </c>
      <c r="BG222" s="261">
        <f t="shared" si="279"/>
        <v>0</v>
      </c>
      <c r="BH222" s="261">
        <f t="shared" si="279"/>
        <v>0</v>
      </c>
      <c r="BI222" s="261">
        <f>BJ222+BK222+BL222</f>
        <v>0</v>
      </c>
      <c r="BJ222" s="313">
        <v>0</v>
      </c>
      <c r="BK222" s="313">
        <v>0</v>
      </c>
      <c r="BL222" s="313">
        <v>0</v>
      </c>
      <c r="BM222" s="261">
        <f>BN222+BO222+BP222</f>
        <v>0</v>
      </c>
      <c r="BN222" s="313">
        <v>0</v>
      </c>
      <c r="BO222" s="313">
        <v>0</v>
      </c>
      <c r="BP222" s="313">
        <v>0</v>
      </c>
      <c r="BQ222" s="261">
        <f>BR222+BS222+BT222</f>
        <v>0</v>
      </c>
      <c r="BR222" s="313">
        <v>0</v>
      </c>
      <c r="BS222" s="313">
        <v>0</v>
      </c>
      <c r="BT222" s="313">
        <v>0</v>
      </c>
      <c r="BU222" s="261">
        <f>$AW222-$AX222-AZ222</f>
        <v>0</v>
      </c>
      <c r="BV222" s="261">
        <f t="shared" ref="BV222:BY223" si="280">CH222</f>
        <v>0</v>
      </c>
      <c r="BW222" s="261">
        <f t="shared" si="280"/>
        <v>0</v>
      </c>
      <c r="BX222" s="261">
        <f t="shared" si="280"/>
        <v>0</v>
      </c>
      <c r="BY222" s="261">
        <f t="shared" si="280"/>
        <v>0</v>
      </c>
      <c r="BZ222" s="261">
        <f>CA222+CB222+CC222</f>
        <v>0</v>
      </c>
      <c r="CA222" s="313">
        <v>0</v>
      </c>
      <c r="CB222" s="313">
        <v>0</v>
      </c>
      <c r="CC222" s="313">
        <v>0</v>
      </c>
      <c r="CD222" s="261">
        <f>CE222+CF222+CG222</f>
        <v>0</v>
      </c>
      <c r="CE222" s="313">
        <v>0</v>
      </c>
      <c r="CF222" s="313">
        <v>0</v>
      </c>
      <c r="CG222" s="313">
        <v>0</v>
      </c>
      <c r="CH222" s="261">
        <f>CI222+CJ222+CK222</f>
        <v>0</v>
      </c>
      <c r="CI222" s="313">
        <v>0</v>
      </c>
      <c r="CJ222" s="313">
        <v>0</v>
      </c>
      <c r="CK222" s="313">
        <v>0</v>
      </c>
      <c r="CL222" s="261">
        <f>$AW222-$AX222-BA222</f>
        <v>0</v>
      </c>
      <c r="CM222" s="261">
        <f t="shared" ref="CM222:CP223" si="281">CY222</f>
        <v>0</v>
      </c>
      <c r="CN222" s="261">
        <f t="shared" si="281"/>
        <v>0</v>
      </c>
      <c r="CO222" s="261">
        <f t="shared" si="281"/>
        <v>0</v>
      </c>
      <c r="CP222" s="261">
        <f t="shared" si="281"/>
        <v>0</v>
      </c>
      <c r="CQ222" s="261">
        <f>CR222+CS222+CT222</f>
        <v>0</v>
      </c>
      <c r="CR222" s="313">
        <v>0</v>
      </c>
      <c r="CS222" s="313">
        <v>0</v>
      </c>
      <c r="CT222" s="313">
        <v>0</v>
      </c>
      <c r="CU222" s="261">
        <f>CV222+CW222+CX222</f>
        <v>0</v>
      </c>
      <c r="CV222" s="313">
        <v>0</v>
      </c>
      <c r="CW222" s="313">
        <v>0</v>
      </c>
      <c r="CX222" s="313">
        <v>0</v>
      </c>
      <c r="CY222" s="261">
        <f>CZ222+DA222+DB222</f>
        <v>0</v>
      </c>
      <c r="CZ222" s="313">
        <v>0</v>
      </c>
      <c r="DA222" s="313">
        <v>0</v>
      </c>
      <c r="DB222" s="313">
        <v>0</v>
      </c>
      <c r="DC222" s="261">
        <f>$AW222-$AX222-BB222</f>
        <v>0</v>
      </c>
      <c r="DD222" s="261">
        <f t="shared" ref="DD222:DG223" si="282">DP222</f>
        <v>0</v>
      </c>
      <c r="DE222" s="261">
        <f t="shared" si="282"/>
        <v>0</v>
      </c>
      <c r="DF222" s="261">
        <f t="shared" si="282"/>
        <v>0</v>
      </c>
      <c r="DG222" s="261">
        <f t="shared" si="282"/>
        <v>0</v>
      </c>
      <c r="DH222" s="261">
        <f>DI222+DJ222+DK222</f>
        <v>0</v>
      </c>
      <c r="DI222" s="313">
        <v>0</v>
      </c>
      <c r="DJ222" s="313">
        <v>0</v>
      </c>
      <c r="DK222" s="313">
        <v>0</v>
      </c>
      <c r="DL222" s="261">
        <f>DM222+DN222+DO222</f>
        <v>0</v>
      </c>
      <c r="DM222" s="313">
        <v>0</v>
      </c>
      <c r="DN222" s="313">
        <v>0</v>
      </c>
      <c r="DO222" s="313">
        <v>0</v>
      </c>
      <c r="DP222" s="261">
        <f>DQ222+DR222+DS222</f>
        <v>0</v>
      </c>
      <c r="DQ222" s="313">
        <v>0</v>
      </c>
      <c r="DR222" s="313">
        <v>0</v>
      </c>
      <c r="DS222" s="313">
        <v>0</v>
      </c>
      <c r="DT222" s="261">
        <f>$AW222-$AX222-BC222</f>
        <v>0</v>
      </c>
      <c r="DU222" s="261">
        <f>BC222-AY222</f>
        <v>0</v>
      </c>
      <c r="DV222" s="313"/>
      <c r="DW222" s="313"/>
      <c r="DX222" s="314"/>
      <c r="DY222" s="313"/>
      <c r="DZ222" s="314"/>
      <c r="EA222" s="343" t="s">
        <v>151</v>
      </c>
      <c r="EB222" s="164">
        <v>0</v>
      </c>
      <c r="EC222" s="162" t="str">
        <f>AN222 &amp; EB222</f>
        <v>за счет платы за технологическое присоединение0</v>
      </c>
      <c r="ED222" s="162" t="str">
        <f>AN222&amp;AO222</f>
        <v>за счет платы за технологическое присоединениенет</v>
      </c>
      <c r="EE222" s="163"/>
      <c r="EF222" s="163"/>
      <c r="EG222" s="179"/>
      <c r="EH222" s="179"/>
      <c r="EI222" s="179"/>
      <c r="EJ222" s="179"/>
      <c r="EV222" s="163"/>
    </row>
    <row r="223" spans="3:152" ht="15" customHeight="1" thickBot="1">
      <c r="C223" s="217"/>
      <c r="D223" s="385"/>
      <c r="E223" s="399"/>
      <c r="F223" s="399"/>
      <c r="G223" s="399"/>
      <c r="H223" s="399"/>
      <c r="I223" s="399"/>
      <c r="J223" s="399"/>
      <c r="K223" s="385"/>
      <c r="L223" s="337"/>
      <c r="M223" s="337"/>
      <c r="N223" s="385"/>
      <c r="O223" s="385"/>
      <c r="P223" s="387"/>
      <c r="Q223" s="387"/>
      <c r="R223" s="389"/>
      <c r="S223" s="391"/>
      <c r="T223" s="401"/>
      <c r="U223" s="395"/>
      <c r="V223" s="397"/>
      <c r="W223" s="383"/>
      <c r="X223" s="383"/>
      <c r="Y223" s="383"/>
      <c r="Z223" s="383"/>
      <c r="AA223" s="383"/>
      <c r="AB223" s="383"/>
      <c r="AC223" s="383"/>
      <c r="AD223" s="383"/>
      <c r="AE223" s="383"/>
      <c r="AF223" s="383"/>
      <c r="AG223" s="383"/>
      <c r="AH223" s="383"/>
      <c r="AI223" s="383"/>
      <c r="AJ223" s="383"/>
      <c r="AK223" s="383"/>
      <c r="AL223" s="333"/>
      <c r="AM223" s="200" t="s">
        <v>115</v>
      </c>
      <c r="AN223" s="311" t="s">
        <v>199</v>
      </c>
      <c r="AO223" s="312" t="s">
        <v>18</v>
      </c>
      <c r="AP223" s="312"/>
      <c r="AQ223" s="312"/>
      <c r="AR223" s="312"/>
      <c r="AS223" s="312"/>
      <c r="AT223" s="312"/>
      <c r="AU223" s="312"/>
      <c r="AV223" s="312"/>
      <c r="AW223" s="261">
        <v>0</v>
      </c>
      <c r="AX223" s="261">
        <v>0</v>
      </c>
      <c r="AY223" s="261">
        <v>0</v>
      </c>
      <c r="AZ223" s="261">
        <f>BE223</f>
        <v>0</v>
      </c>
      <c r="BA223" s="261">
        <f>BV223</f>
        <v>0</v>
      </c>
      <c r="BB223" s="261">
        <f>CM223</f>
        <v>0</v>
      </c>
      <c r="BC223" s="261">
        <f>DD223</f>
        <v>0</v>
      </c>
      <c r="BD223" s="261">
        <f>AW223-AX223-BC223</f>
        <v>0</v>
      </c>
      <c r="BE223" s="261">
        <f t="shared" si="279"/>
        <v>0</v>
      </c>
      <c r="BF223" s="261">
        <f t="shared" si="279"/>
        <v>0</v>
      </c>
      <c r="BG223" s="261">
        <f t="shared" si="279"/>
        <v>0</v>
      </c>
      <c r="BH223" s="261">
        <f t="shared" si="279"/>
        <v>0</v>
      </c>
      <c r="BI223" s="261">
        <f>BJ223+BK223+BL223</f>
        <v>0</v>
      </c>
      <c r="BJ223" s="313">
        <v>0</v>
      </c>
      <c r="BK223" s="313">
        <v>0</v>
      </c>
      <c r="BL223" s="313">
        <v>0</v>
      </c>
      <c r="BM223" s="261">
        <f>BN223+BO223+BP223</f>
        <v>0</v>
      </c>
      <c r="BN223" s="313">
        <v>0</v>
      </c>
      <c r="BO223" s="313">
        <v>0</v>
      </c>
      <c r="BP223" s="313">
        <v>0</v>
      </c>
      <c r="BQ223" s="261">
        <f>BR223+BS223+BT223</f>
        <v>0</v>
      </c>
      <c r="BR223" s="313">
        <v>0</v>
      </c>
      <c r="BS223" s="313">
        <v>0</v>
      </c>
      <c r="BT223" s="313">
        <v>0</v>
      </c>
      <c r="BU223" s="261">
        <f>$AW223-$AX223-AZ223</f>
        <v>0</v>
      </c>
      <c r="BV223" s="261">
        <f t="shared" si="280"/>
        <v>0</v>
      </c>
      <c r="BW223" s="261">
        <f t="shared" si="280"/>
        <v>0</v>
      </c>
      <c r="BX223" s="261">
        <f t="shared" si="280"/>
        <v>0</v>
      </c>
      <c r="BY223" s="261">
        <f t="shared" si="280"/>
        <v>0</v>
      </c>
      <c r="BZ223" s="261">
        <f>CA223+CB223+CC223</f>
        <v>0</v>
      </c>
      <c r="CA223" s="313">
        <v>0</v>
      </c>
      <c r="CB223" s="313">
        <v>0</v>
      </c>
      <c r="CC223" s="313">
        <v>0</v>
      </c>
      <c r="CD223" s="261">
        <f>CE223+CF223+CG223</f>
        <v>0</v>
      </c>
      <c r="CE223" s="313">
        <v>0</v>
      </c>
      <c r="CF223" s="313">
        <v>0</v>
      </c>
      <c r="CG223" s="313">
        <v>0</v>
      </c>
      <c r="CH223" s="261">
        <f>CI223+CJ223+CK223</f>
        <v>0</v>
      </c>
      <c r="CI223" s="313">
        <v>0</v>
      </c>
      <c r="CJ223" s="313">
        <v>0</v>
      </c>
      <c r="CK223" s="313">
        <v>0</v>
      </c>
      <c r="CL223" s="261">
        <f>$AW223-$AX223-BA223</f>
        <v>0</v>
      </c>
      <c r="CM223" s="261">
        <f t="shared" si="281"/>
        <v>0</v>
      </c>
      <c r="CN223" s="261">
        <f t="shared" si="281"/>
        <v>0</v>
      </c>
      <c r="CO223" s="261">
        <f t="shared" si="281"/>
        <v>0</v>
      </c>
      <c r="CP223" s="261">
        <f t="shared" si="281"/>
        <v>0</v>
      </c>
      <c r="CQ223" s="261">
        <f>CR223+CS223+CT223</f>
        <v>0</v>
      </c>
      <c r="CR223" s="313">
        <v>0</v>
      </c>
      <c r="CS223" s="313">
        <v>0</v>
      </c>
      <c r="CT223" s="313">
        <v>0</v>
      </c>
      <c r="CU223" s="261">
        <f>CV223+CW223+CX223</f>
        <v>0</v>
      </c>
      <c r="CV223" s="313">
        <v>0</v>
      </c>
      <c r="CW223" s="313">
        <v>0</v>
      </c>
      <c r="CX223" s="313">
        <v>0</v>
      </c>
      <c r="CY223" s="261">
        <f>CZ223+DA223+DB223</f>
        <v>0</v>
      </c>
      <c r="CZ223" s="313">
        <v>0</v>
      </c>
      <c r="DA223" s="313">
        <v>0</v>
      </c>
      <c r="DB223" s="313">
        <v>0</v>
      </c>
      <c r="DC223" s="261">
        <f>$AW223-$AX223-BB223</f>
        <v>0</v>
      </c>
      <c r="DD223" s="261">
        <f t="shared" si="282"/>
        <v>0</v>
      </c>
      <c r="DE223" s="261">
        <f t="shared" si="282"/>
        <v>0</v>
      </c>
      <c r="DF223" s="261">
        <f t="shared" si="282"/>
        <v>0</v>
      </c>
      <c r="DG223" s="261">
        <f t="shared" si="282"/>
        <v>0</v>
      </c>
      <c r="DH223" s="261">
        <f>DI223+DJ223+DK223</f>
        <v>0</v>
      </c>
      <c r="DI223" s="313">
        <v>0</v>
      </c>
      <c r="DJ223" s="313">
        <v>0</v>
      </c>
      <c r="DK223" s="313">
        <v>0</v>
      </c>
      <c r="DL223" s="261">
        <f>DM223+DN223+DO223</f>
        <v>0</v>
      </c>
      <c r="DM223" s="313">
        <v>0</v>
      </c>
      <c r="DN223" s="313">
        <v>0</v>
      </c>
      <c r="DO223" s="313">
        <v>0</v>
      </c>
      <c r="DP223" s="261">
        <f>DQ223+DR223+DS223</f>
        <v>0</v>
      </c>
      <c r="DQ223" s="313">
        <v>0</v>
      </c>
      <c r="DR223" s="313">
        <v>0</v>
      </c>
      <c r="DS223" s="313">
        <v>0</v>
      </c>
      <c r="DT223" s="261">
        <f>$AW223-$AX223-BC223</f>
        <v>0</v>
      </c>
      <c r="DU223" s="261">
        <f>BC223-AY223</f>
        <v>0</v>
      </c>
      <c r="DV223" s="313"/>
      <c r="DW223" s="313"/>
      <c r="DX223" s="314"/>
      <c r="DY223" s="313"/>
      <c r="DZ223" s="314"/>
      <c r="EA223" s="343" t="s">
        <v>151</v>
      </c>
      <c r="EB223" s="164">
        <v>0</v>
      </c>
      <c r="EC223" s="162" t="str">
        <f>AN223 &amp; EB223</f>
        <v>Прочие собственные средства0</v>
      </c>
      <c r="ED223" s="162" t="str">
        <f>AN223&amp;AO223</f>
        <v>Прочие собственные средстванет</v>
      </c>
      <c r="EE223" s="163"/>
      <c r="EF223" s="163"/>
      <c r="EG223" s="179"/>
      <c r="EH223" s="179"/>
      <c r="EI223" s="179"/>
      <c r="EJ223" s="179"/>
      <c r="EV223" s="163"/>
    </row>
    <row r="224" spans="3:152" ht="11.25" customHeight="1">
      <c r="C224" s="217"/>
      <c r="D224" s="384" t="s">
        <v>853</v>
      </c>
      <c r="E224" s="398" t="s">
        <v>823</v>
      </c>
      <c r="F224" s="398" t="s">
        <v>827</v>
      </c>
      <c r="G224" s="398" t="s">
        <v>161</v>
      </c>
      <c r="H224" s="398" t="s">
        <v>854</v>
      </c>
      <c r="I224" s="398" t="s">
        <v>783</v>
      </c>
      <c r="J224" s="398" t="s">
        <v>783</v>
      </c>
      <c r="K224" s="384" t="s">
        <v>784</v>
      </c>
      <c r="L224" s="336"/>
      <c r="M224" s="336"/>
      <c r="N224" s="384" t="s">
        <v>240</v>
      </c>
      <c r="O224" s="384" t="s">
        <v>5</v>
      </c>
      <c r="P224" s="386" t="s">
        <v>189</v>
      </c>
      <c r="Q224" s="386" t="s">
        <v>5</v>
      </c>
      <c r="R224" s="388">
        <v>0</v>
      </c>
      <c r="S224" s="390">
        <v>0</v>
      </c>
      <c r="T224" s="400" t="s">
        <v>151</v>
      </c>
      <c r="U224" s="305"/>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c r="DB224" s="306"/>
      <c r="DC224" s="306"/>
      <c r="DD224" s="306"/>
      <c r="DE224" s="306"/>
      <c r="DF224" s="306"/>
      <c r="DG224" s="306"/>
      <c r="DH224" s="306"/>
      <c r="DI224" s="306"/>
      <c r="DJ224" s="306"/>
      <c r="DK224" s="306"/>
      <c r="DL224" s="306"/>
      <c r="DM224" s="306"/>
      <c r="DN224" s="306"/>
      <c r="DO224" s="306"/>
      <c r="DP224" s="306"/>
      <c r="DQ224" s="306"/>
      <c r="DR224" s="306"/>
      <c r="DS224" s="306"/>
      <c r="DT224" s="306"/>
      <c r="DU224" s="306"/>
      <c r="DV224" s="306"/>
      <c r="DW224" s="306"/>
      <c r="DX224" s="306"/>
      <c r="DY224" s="306"/>
      <c r="DZ224" s="306"/>
      <c r="EA224" s="306"/>
      <c r="EB224" s="164"/>
      <c r="EC224" s="163"/>
      <c r="ED224" s="163"/>
      <c r="EE224" s="163"/>
      <c r="EF224" s="163"/>
      <c r="EG224" s="163"/>
      <c r="EH224" s="163"/>
      <c r="EI224" s="163"/>
    </row>
    <row r="225" spans="3:152" ht="11.25" customHeight="1">
      <c r="C225" s="217"/>
      <c r="D225" s="385"/>
      <c r="E225" s="399"/>
      <c r="F225" s="399"/>
      <c r="G225" s="399"/>
      <c r="H225" s="399"/>
      <c r="I225" s="399"/>
      <c r="J225" s="399"/>
      <c r="K225" s="385"/>
      <c r="L225" s="337"/>
      <c r="M225" s="337"/>
      <c r="N225" s="385"/>
      <c r="O225" s="385"/>
      <c r="P225" s="387"/>
      <c r="Q225" s="387"/>
      <c r="R225" s="389"/>
      <c r="S225" s="391"/>
      <c r="T225" s="401"/>
      <c r="U225" s="394"/>
      <c r="V225" s="396">
        <v>1</v>
      </c>
      <c r="W225" s="382" t="s">
        <v>821</v>
      </c>
      <c r="X225" s="382"/>
      <c r="Y225" s="382"/>
      <c r="Z225" s="382"/>
      <c r="AA225" s="382"/>
      <c r="AB225" s="382"/>
      <c r="AC225" s="382"/>
      <c r="AD225" s="382"/>
      <c r="AE225" s="382"/>
      <c r="AF225" s="382"/>
      <c r="AG225" s="382"/>
      <c r="AH225" s="382"/>
      <c r="AI225" s="382"/>
      <c r="AJ225" s="382"/>
      <c r="AK225" s="382"/>
      <c r="AL225" s="307"/>
      <c r="AM225" s="308"/>
      <c r="AN225" s="309"/>
      <c r="AO225" s="309"/>
      <c r="AP225" s="309"/>
      <c r="AQ225" s="309"/>
      <c r="AR225" s="309"/>
      <c r="AS225" s="309"/>
      <c r="AT225" s="309"/>
      <c r="AU225" s="309"/>
      <c r="AV225" s="309"/>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95"/>
      <c r="DJ225" s="95"/>
      <c r="DK225" s="95"/>
      <c r="DL225" s="95"/>
      <c r="DM225" s="95"/>
      <c r="DN225" s="95"/>
      <c r="DO225" s="95"/>
      <c r="DP225" s="95"/>
      <c r="DQ225" s="95"/>
      <c r="DR225" s="95"/>
      <c r="DS225" s="95"/>
      <c r="DT225" s="95"/>
      <c r="DU225" s="95"/>
      <c r="DV225" s="95"/>
      <c r="DW225" s="95"/>
      <c r="DX225" s="95"/>
      <c r="DY225" s="95"/>
      <c r="DZ225" s="95"/>
      <c r="EA225" s="95"/>
      <c r="EB225" s="164"/>
      <c r="EC225" s="179"/>
      <c r="ED225" s="179"/>
      <c r="EE225" s="179"/>
      <c r="EF225" s="163"/>
      <c r="EG225" s="179"/>
      <c r="EH225" s="179"/>
      <c r="EI225" s="179"/>
      <c r="EJ225" s="179"/>
      <c r="EK225" s="179"/>
    </row>
    <row r="226" spans="3:152" ht="15" customHeight="1">
      <c r="C226" s="217"/>
      <c r="D226" s="385"/>
      <c r="E226" s="399"/>
      <c r="F226" s="399"/>
      <c r="G226" s="399"/>
      <c r="H226" s="399"/>
      <c r="I226" s="399"/>
      <c r="J226" s="399"/>
      <c r="K226" s="385"/>
      <c r="L226" s="337"/>
      <c r="M226" s="337"/>
      <c r="N226" s="385"/>
      <c r="O226" s="385"/>
      <c r="P226" s="387"/>
      <c r="Q226" s="387"/>
      <c r="R226" s="389"/>
      <c r="S226" s="391"/>
      <c r="T226" s="401"/>
      <c r="U226" s="395"/>
      <c r="V226" s="397"/>
      <c r="W226" s="383"/>
      <c r="X226" s="383"/>
      <c r="Y226" s="383"/>
      <c r="Z226" s="383"/>
      <c r="AA226" s="383"/>
      <c r="AB226" s="383"/>
      <c r="AC226" s="383"/>
      <c r="AD226" s="383"/>
      <c r="AE226" s="383"/>
      <c r="AF226" s="383"/>
      <c r="AG226" s="383"/>
      <c r="AH226" s="383"/>
      <c r="AI226" s="383"/>
      <c r="AJ226" s="383"/>
      <c r="AK226" s="383"/>
      <c r="AL226" s="333"/>
      <c r="AM226" s="200" t="s">
        <v>240</v>
      </c>
      <c r="AN226" s="311" t="s">
        <v>1146</v>
      </c>
      <c r="AO226" s="312" t="s">
        <v>18</v>
      </c>
      <c r="AP226" s="312"/>
      <c r="AQ226" s="312"/>
      <c r="AR226" s="312"/>
      <c r="AS226" s="312"/>
      <c r="AT226" s="312"/>
      <c r="AU226" s="312"/>
      <c r="AV226" s="312"/>
      <c r="AW226" s="261">
        <v>0</v>
      </c>
      <c r="AX226" s="261">
        <v>0</v>
      </c>
      <c r="AY226" s="261">
        <v>0</v>
      </c>
      <c r="AZ226" s="261">
        <f>BE226</f>
        <v>0</v>
      </c>
      <c r="BA226" s="261">
        <f>BV226</f>
        <v>0</v>
      </c>
      <c r="BB226" s="261">
        <f>CM226</f>
        <v>0</v>
      </c>
      <c r="BC226" s="261">
        <f>DD226</f>
        <v>0</v>
      </c>
      <c r="BD226" s="261">
        <f>AW226-AX226-BC226</f>
        <v>0</v>
      </c>
      <c r="BE226" s="261">
        <f t="shared" ref="BE226:BH227" si="283">BQ226</f>
        <v>0</v>
      </c>
      <c r="BF226" s="261">
        <f t="shared" si="283"/>
        <v>0</v>
      </c>
      <c r="BG226" s="261">
        <f t="shared" si="283"/>
        <v>0</v>
      </c>
      <c r="BH226" s="261">
        <f t="shared" si="283"/>
        <v>0</v>
      </c>
      <c r="BI226" s="261">
        <f>BJ226+BK226+BL226</f>
        <v>0</v>
      </c>
      <c r="BJ226" s="313">
        <v>0</v>
      </c>
      <c r="BK226" s="313">
        <v>0</v>
      </c>
      <c r="BL226" s="313">
        <v>0</v>
      </c>
      <c r="BM226" s="261">
        <f>BN226+BO226+BP226</f>
        <v>0</v>
      </c>
      <c r="BN226" s="313">
        <v>0</v>
      </c>
      <c r="BO226" s="313">
        <v>0</v>
      </c>
      <c r="BP226" s="313">
        <v>0</v>
      </c>
      <c r="BQ226" s="261">
        <f>BR226+BS226+BT226</f>
        <v>0</v>
      </c>
      <c r="BR226" s="313">
        <v>0</v>
      </c>
      <c r="BS226" s="313">
        <v>0</v>
      </c>
      <c r="BT226" s="313">
        <v>0</v>
      </c>
      <c r="BU226" s="261">
        <f>$AW226-$AX226-AZ226</f>
        <v>0</v>
      </c>
      <c r="BV226" s="261">
        <f t="shared" ref="BV226:BY227" si="284">CH226</f>
        <v>0</v>
      </c>
      <c r="BW226" s="261">
        <f t="shared" si="284"/>
        <v>0</v>
      </c>
      <c r="BX226" s="261">
        <f t="shared" si="284"/>
        <v>0</v>
      </c>
      <c r="BY226" s="261">
        <f t="shared" si="284"/>
        <v>0</v>
      </c>
      <c r="BZ226" s="261">
        <f>CA226+CB226+CC226</f>
        <v>0</v>
      </c>
      <c r="CA226" s="313">
        <v>0</v>
      </c>
      <c r="CB226" s="313">
        <v>0</v>
      </c>
      <c r="CC226" s="313">
        <v>0</v>
      </c>
      <c r="CD226" s="261">
        <f>CE226+CF226+CG226</f>
        <v>0</v>
      </c>
      <c r="CE226" s="313">
        <v>0</v>
      </c>
      <c r="CF226" s="313">
        <v>0</v>
      </c>
      <c r="CG226" s="313">
        <v>0</v>
      </c>
      <c r="CH226" s="261">
        <f>CI226+CJ226+CK226</f>
        <v>0</v>
      </c>
      <c r="CI226" s="313">
        <v>0</v>
      </c>
      <c r="CJ226" s="313">
        <v>0</v>
      </c>
      <c r="CK226" s="313">
        <v>0</v>
      </c>
      <c r="CL226" s="261">
        <f>$AW226-$AX226-BA226</f>
        <v>0</v>
      </c>
      <c r="CM226" s="261">
        <f t="shared" ref="CM226:CP227" si="285">CY226</f>
        <v>0</v>
      </c>
      <c r="CN226" s="261">
        <f t="shared" si="285"/>
        <v>0</v>
      </c>
      <c r="CO226" s="261">
        <f t="shared" si="285"/>
        <v>0</v>
      </c>
      <c r="CP226" s="261">
        <f t="shared" si="285"/>
        <v>0</v>
      </c>
      <c r="CQ226" s="261">
        <f>CR226+CS226+CT226</f>
        <v>0</v>
      </c>
      <c r="CR226" s="313">
        <v>0</v>
      </c>
      <c r="CS226" s="313">
        <v>0</v>
      </c>
      <c r="CT226" s="313">
        <v>0</v>
      </c>
      <c r="CU226" s="261">
        <f>CV226+CW226+CX226</f>
        <v>0</v>
      </c>
      <c r="CV226" s="313">
        <v>0</v>
      </c>
      <c r="CW226" s="313">
        <v>0</v>
      </c>
      <c r="CX226" s="313">
        <v>0</v>
      </c>
      <c r="CY226" s="261">
        <f>CZ226+DA226+DB226</f>
        <v>0</v>
      </c>
      <c r="CZ226" s="313">
        <v>0</v>
      </c>
      <c r="DA226" s="313">
        <v>0</v>
      </c>
      <c r="DB226" s="313">
        <v>0</v>
      </c>
      <c r="DC226" s="261">
        <f>$AW226-$AX226-BB226</f>
        <v>0</v>
      </c>
      <c r="DD226" s="261">
        <f t="shared" ref="DD226:DG227" si="286">DP226</f>
        <v>0</v>
      </c>
      <c r="DE226" s="261">
        <f t="shared" si="286"/>
        <v>0</v>
      </c>
      <c r="DF226" s="261">
        <f t="shared" si="286"/>
        <v>0</v>
      </c>
      <c r="DG226" s="261">
        <f t="shared" si="286"/>
        <v>0</v>
      </c>
      <c r="DH226" s="261">
        <f>DI226+DJ226+DK226</f>
        <v>0</v>
      </c>
      <c r="DI226" s="313">
        <v>0</v>
      </c>
      <c r="DJ226" s="313">
        <v>0</v>
      </c>
      <c r="DK226" s="313">
        <v>0</v>
      </c>
      <c r="DL226" s="261">
        <f>DM226+DN226+DO226</f>
        <v>0</v>
      </c>
      <c r="DM226" s="313">
        <v>0</v>
      </c>
      <c r="DN226" s="313">
        <v>0</v>
      </c>
      <c r="DO226" s="313">
        <v>0</v>
      </c>
      <c r="DP226" s="261">
        <f>DQ226+DR226+DS226</f>
        <v>0</v>
      </c>
      <c r="DQ226" s="313">
        <v>0</v>
      </c>
      <c r="DR226" s="313">
        <v>0</v>
      </c>
      <c r="DS226" s="313">
        <v>0</v>
      </c>
      <c r="DT226" s="261">
        <f>$AW226-$AX226-BC226</f>
        <v>0</v>
      </c>
      <c r="DU226" s="261">
        <f>BC226-AY226</f>
        <v>0</v>
      </c>
      <c r="DV226" s="313"/>
      <c r="DW226" s="313"/>
      <c r="DX226" s="314"/>
      <c r="DY226" s="313"/>
      <c r="DZ226" s="314"/>
      <c r="EA226" s="343" t="s">
        <v>151</v>
      </c>
      <c r="EB226" s="164">
        <v>0</v>
      </c>
      <c r="EC226" s="162" t="str">
        <f>AN226 &amp; EB226</f>
        <v>за счет платы за технологическое присоединение0</v>
      </c>
      <c r="ED226" s="162" t="str">
        <f>AN226&amp;AO226</f>
        <v>за счет платы за технологическое присоединениенет</v>
      </c>
      <c r="EE226" s="163"/>
      <c r="EF226" s="163"/>
      <c r="EG226" s="179"/>
      <c r="EH226" s="179"/>
      <c r="EI226" s="179"/>
      <c r="EJ226" s="179"/>
      <c r="EV226" s="163"/>
    </row>
    <row r="227" spans="3:152" ht="15" customHeight="1" thickBot="1">
      <c r="C227" s="217"/>
      <c r="D227" s="385"/>
      <c r="E227" s="399"/>
      <c r="F227" s="399"/>
      <c r="G227" s="399"/>
      <c r="H227" s="399"/>
      <c r="I227" s="399"/>
      <c r="J227" s="399"/>
      <c r="K227" s="385"/>
      <c r="L227" s="337"/>
      <c r="M227" s="337"/>
      <c r="N227" s="385"/>
      <c r="O227" s="385"/>
      <c r="P227" s="387"/>
      <c r="Q227" s="387"/>
      <c r="R227" s="389"/>
      <c r="S227" s="391"/>
      <c r="T227" s="401"/>
      <c r="U227" s="395"/>
      <c r="V227" s="397"/>
      <c r="W227" s="383"/>
      <c r="X227" s="383"/>
      <c r="Y227" s="383"/>
      <c r="Z227" s="383"/>
      <c r="AA227" s="383"/>
      <c r="AB227" s="383"/>
      <c r="AC227" s="383"/>
      <c r="AD227" s="383"/>
      <c r="AE227" s="383"/>
      <c r="AF227" s="383"/>
      <c r="AG227" s="383"/>
      <c r="AH227" s="383"/>
      <c r="AI227" s="383"/>
      <c r="AJ227" s="383"/>
      <c r="AK227" s="383"/>
      <c r="AL227" s="333"/>
      <c r="AM227" s="200" t="s">
        <v>115</v>
      </c>
      <c r="AN227" s="311" t="s">
        <v>199</v>
      </c>
      <c r="AO227" s="312" t="s">
        <v>18</v>
      </c>
      <c r="AP227" s="312"/>
      <c r="AQ227" s="312"/>
      <c r="AR227" s="312"/>
      <c r="AS227" s="312"/>
      <c r="AT227" s="312"/>
      <c r="AU227" s="312"/>
      <c r="AV227" s="312"/>
      <c r="AW227" s="261">
        <v>0</v>
      </c>
      <c r="AX227" s="261">
        <v>0</v>
      </c>
      <c r="AY227" s="261">
        <v>0</v>
      </c>
      <c r="AZ227" s="261">
        <f>BE227</f>
        <v>0</v>
      </c>
      <c r="BA227" s="261">
        <f>BV227</f>
        <v>0</v>
      </c>
      <c r="BB227" s="261">
        <f>CM227</f>
        <v>0</v>
      </c>
      <c r="BC227" s="261">
        <f>DD227</f>
        <v>0</v>
      </c>
      <c r="BD227" s="261">
        <f>AW227-AX227-BC227</f>
        <v>0</v>
      </c>
      <c r="BE227" s="261">
        <f t="shared" si="283"/>
        <v>0</v>
      </c>
      <c r="BF227" s="261">
        <f t="shared" si="283"/>
        <v>0</v>
      </c>
      <c r="BG227" s="261">
        <f t="shared" si="283"/>
        <v>0</v>
      </c>
      <c r="BH227" s="261">
        <f t="shared" si="283"/>
        <v>0</v>
      </c>
      <c r="BI227" s="261">
        <f>BJ227+BK227+BL227</f>
        <v>0</v>
      </c>
      <c r="BJ227" s="313">
        <v>0</v>
      </c>
      <c r="BK227" s="313">
        <v>0</v>
      </c>
      <c r="BL227" s="313">
        <v>0</v>
      </c>
      <c r="BM227" s="261">
        <f>BN227+BO227+BP227</f>
        <v>0</v>
      </c>
      <c r="BN227" s="313">
        <v>0</v>
      </c>
      <c r="BO227" s="313">
        <v>0</v>
      </c>
      <c r="BP227" s="313">
        <v>0</v>
      </c>
      <c r="BQ227" s="261">
        <f>BR227+BS227+BT227</f>
        <v>0</v>
      </c>
      <c r="BR227" s="313">
        <v>0</v>
      </c>
      <c r="BS227" s="313">
        <v>0</v>
      </c>
      <c r="BT227" s="313">
        <v>0</v>
      </c>
      <c r="BU227" s="261">
        <f>$AW227-$AX227-AZ227</f>
        <v>0</v>
      </c>
      <c r="BV227" s="261">
        <f t="shared" si="284"/>
        <v>0</v>
      </c>
      <c r="BW227" s="261">
        <f t="shared" si="284"/>
        <v>0</v>
      </c>
      <c r="BX227" s="261">
        <f t="shared" si="284"/>
        <v>0</v>
      </c>
      <c r="BY227" s="261">
        <f t="shared" si="284"/>
        <v>0</v>
      </c>
      <c r="BZ227" s="261">
        <f>CA227+CB227+CC227</f>
        <v>0</v>
      </c>
      <c r="CA227" s="313">
        <v>0</v>
      </c>
      <c r="CB227" s="313">
        <v>0</v>
      </c>
      <c r="CC227" s="313">
        <v>0</v>
      </c>
      <c r="CD227" s="261">
        <f>CE227+CF227+CG227</f>
        <v>0</v>
      </c>
      <c r="CE227" s="313">
        <v>0</v>
      </c>
      <c r="CF227" s="313">
        <v>0</v>
      </c>
      <c r="CG227" s="313">
        <v>0</v>
      </c>
      <c r="CH227" s="261">
        <f>CI227+CJ227+CK227</f>
        <v>0</v>
      </c>
      <c r="CI227" s="313">
        <v>0</v>
      </c>
      <c r="CJ227" s="313">
        <v>0</v>
      </c>
      <c r="CK227" s="313">
        <v>0</v>
      </c>
      <c r="CL227" s="261">
        <f>$AW227-$AX227-BA227</f>
        <v>0</v>
      </c>
      <c r="CM227" s="261">
        <f t="shared" si="285"/>
        <v>0</v>
      </c>
      <c r="CN227" s="261">
        <f t="shared" si="285"/>
        <v>0</v>
      </c>
      <c r="CO227" s="261">
        <f t="shared" si="285"/>
        <v>0</v>
      </c>
      <c r="CP227" s="261">
        <f t="shared" si="285"/>
        <v>0</v>
      </c>
      <c r="CQ227" s="261">
        <f>CR227+CS227+CT227</f>
        <v>0</v>
      </c>
      <c r="CR227" s="313">
        <v>0</v>
      </c>
      <c r="CS227" s="313">
        <v>0</v>
      </c>
      <c r="CT227" s="313">
        <v>0</v>
      </c>
      <c r="CU227" s="261">
        <f>CV227+CW227+CX227</f>
        <v>0</v>
      </c>
      <c r="CV227" s="313">
        <v>0</v>
      </c>
      <c r="CW227" s="313">
        <v>0</v>
      </c>
      <c r="CX227" s="313">
        <v>0</v>
      </c>
      <c r="CY227" s="261">
        <f>CZ227+DA227+DB227</f>
        <v>0</v>
      </c>
      <c r="CZ227" s="313">
        <v>0</v>
      </c>
      <c r="DA227" s="313">
        <v>0</v>
      </c>
      <c r="DB227" s="313">
        <v>0</v>
      </c>
      <c r="DC227" s="261">
        <f>$AW227-$AX227-BB227</f>
        <v>0</v>
      </c>
      <c r="DD227" s="261">
        <f t="shared" si="286"/>
        <v>0</v>
      </c>
      <c r="DE227" s="261">
        <f t="shared" si="286"/>
        <v>0</v>
      </c>
      <c r="DF227" s="261">
        <f t="shared" si="286"/>
        <v>0</v>
      </c>
      <c r="DG227" s="261">
        <f t="shared" si="286"/>
        <v>0</v>
      </c>
      <c r="DH227" s="261">
        <f>DI227+DJ227+DK227</f>
        <v>0</v>
      </c>
      <c r="DI227" s="313">
        <v>0</v>
      </c>
      <c r="DJ227" s="313">
        <v>0</v>
      </c>
      <c r="DK227" s="313">
        <v>0</v>
      </c>
      <c r="DL227" s="261">
        <f>DM227+DN227+DO227</f>
        <v>0</v>
      </c>
      <c r="DM227" s="313">
        <v>0</v>
      </c>
      <c r="DN227" s="313">
        <v>0</v>
      </c>
      <c r="DO227" s="313">
        <v>0</v>
      </c>
      <c r="DP227" s="261">
        <f>DQ227+DR227+DS227</f>
        <v>0</v>
      </c>
      <c r="DQ227" s="313">
        <v>0</v>
      </c>
      <c r="DR227" s="313">
        <v>0</v>
      </c>
      <c r="DS227" s="313">
        <v>0</v>
      </c>
      <c r="DT227" s="261">
        <f>$AW227-$AX227-BC227</f>
        <v>0</v>
      </c>
      <c r="DU227" s="261">
        <f>BC227-AY227</f>
        <v>0</v>
      </c>
      <c r="DV227" s="313"/>
      <c r="DW227" s="313"/>
      <c r="DX227" s="314"/>
      <c r="DY227" s="313"/>
      <c r="DZ227" s="314"/>
      <c r="EA227" s="343" t="s">
        <v>151</v>
      </c>
      <c r="EB227" s="164">
        <v>0</v>
      </c>
      <c r="EC227" s="162" t="str">
        <f>AN227 &amp; EB227</f>
        <v>Прочие собственные средства0</v>
      </c>
      <c r="ED227" s="162" t="str">
        <f>AN227&amp;AO227</f>
        <v>Прочие собственные средстванет</v>
      </c>
      <c r="EE227" s="163"/>
      <c r="EF227" s="163"/>
      <c r="EG227" s="179"/>
      <c r="EH227" s="179"/>
      <c r="EI227" s="179"/>
      <c r="EJ227" s="179"/>
      <c r="EV227" s="163"/>
    </row>
    <row r="228" spans="3:152" ht="11.25" customHeight="1">
      <c r="C228" s="217"/>
      <c r="D228" s="384" t="s">
        <v>855</v>
      </c>
      <c r="E228" s="398" t="s">
        <v>823</v>
      </c>
      <c r="F228" s="398" t="s">
        <v>827</v>
      </c>
      <c r="G228" s="398" t="s">
        <v>161</v>
      </c>
      <c r="H228" s="398" t="s">
        <v>856</v>
      </c>
      <c r="I228" s="398" t="s">
        <v>783</v>
      </c>
      <c r="J228" s="398" t="s">
        <v>783</v>
      </c>
      <c r="K228" s="384" t="s">
        <v>784</v>
      </c>
      <c r="L228" s="336"/>
      <c r="M228" s="336"/>
      <c r="N228" s="384" t="s">
        <v>115</v>
      </c>
      <c r="O228" s="384" t="s">
        <v>5</v>
      </c>
      <c r="P228" s="386" t="s">
        <v>189</v>
      </c>
      <c r="Q228" s="386" t="s">
        <v>4</v>
      </c>
      <c r="R228" s="388">
        <v>0</v>
      </c>
      <c r="S228" s="390">
        <v>0</v>
      </c>
      <c r="T228" s="400" t="s">
        <v>151</v>
      </c>
      <c r="U228" s="305"/>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c r="CQ228" s="306"/>
      <c r="CR228" s="306"/>
      <c r="CS228" s="306"/>
      <c r="CT228" s="306"/>
      <c r="CU228" s="306"/>
      <c r="CV228" s="306"/>
      <c r="CW228" s="306"/>
      <c r="CX228" s="306"/>
      <c r="CY228" s="306"/>
      <c r="CZ228" s="306"/>
      <c r="DA228" s="306"/>
      <c r="DB228" s="306"/>
      <c r="DC228" s="306"/>
      <c r="DD228" s="306"/>
      <c r="DE228" s="306"/>
      <c r="DF228" s="306"/>
      <c r="DG228" s="306"/>
      <c r="DH228" s="306"/>
      <c r="DI228" s="306"/>
      <c r="DJ228" s="306"/>
      <c r="DK228" s="306"/>
      <c r="DL228" s="306"/>
      <c r="DM228" s="306"/>
      <c r="DN228" s="306"/>
      <c r="DO228" s="306"/>
      <c r="DP228" s="306"/>
      <c r="DQ228" s="306"/>
      <c r="DR228" s="306"/>
      <c r="DS228" s="306"/>
      <c r="DT228" s="306"/>
      <c r="DU228" s="306"/>
      <c r="DV228" s="306"/>
      <c r="DW228" s="306"/>
      <c r="DX228" s="306"/>
      <c r="DY228" s="306"/>
      <c r="DZ228" s="306"/>
      <c r="EA228" s="306"/>
      <c r="EB228" s="164"/>
      <c r="EC228" s="163"/>
      <c r="ED228" s="163"/>
      <c r="EE228" s="163"/>
      <c r="EF228" s="163"/>
      <c r="EG228" s="163"/>
      <c r="EH228" s="163"/>
      <c r="EI228" s="163"/>
    </row>
    <row r="229" spans="3:152" ht="11.25" customHeight="1">
      <c r="C229" s="217"/>
      <c r="D229" s="385"/>
      <c r="E229" s="399"/>
      <c r="F229" s="399"/>
      <c r="G229" s="399"/>
      <c r="H229" s="399"/>
      <c r="I229" s="399"/>
      <c r="J229" s="399"/>
      <c r="K229" s="385"/>
      <c r="L229" s="337"/>
      <c r="M229" s="337"/>
      <c r="N229" s="385"/>
      <c r="O229" s="385"/>
      <c r="P229" s="387"/>
      <c r="Q229" s="387"/>
      <c r="R229" s="389"/>
      <c r="S229" s="391"/>
      <c r="T229" s="401"/>
      <c r="U229" s="394"/>
      <c r="V229" s="396">
        <v>1</v>
      </c>
      <c r="W229" s="382" t="s">
        <v>821</v>
      </c>
      <c r="X229" s="382"/>
      <c r="Y229" s="382"/>
      <c r="Z229" s="382"/>
      <c r="AA229" s="382"/>
      <c r="AB229" s="382"/>
      <c r="AC229" s="382"/>
      <c r="AD229" s="382"/>
      <c r="AE229" s="382"/>
      <c r="AF229" s="382"/>
      <c r="AG229" s="382"/>
      <c r="AH229" s="382"/>
      <c r="AI229" s="382"/>
      <c r="AJ229" s="382"/>
      <c r="AK229" s="382"/>
      <c r="AL229" s="307"/>
      <c r="AM229" s="308"/>
      <c r="AN229" s="309"/>
      <c r="AO229" s="309"/>
      <c r="AP229" s="309"/>
      <c r="AQ229" s="309"/>
      <c r="AR229" s="309"/>
      <c r="AS229" s="309"/>
      <c r="AT229" s="309"/>
      <c r="AU229" s="309"/>
      <c r="AV229" s="309"/>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c r="CK229" s="95"/>
      <c r="CL229" s="95"/>
      <c r="CM229" s="95"/>
      <c r="CN229" s="95"/>
      <c r="CO229" s="95"/>
      <c r="CP229" s="95"/>
      <c r="CQ229" s="95"/>
      <c r="CR229" s="95"/>
      <c r="CS229" s="95"/>
      <c r="CT229" s="95"/>
      <c r="CU229" s="95"/>
      <c r="CV229" s="95"/>
      <c r="CW229" s="95"/>
      <c r="CX229" s="95"/>
      <c r="CY229" s="95"/>
      <c r="CZ229" s="95"/>
      <c r="DA229" s="95"/>
      <c r="DB229" s="95"/>
      <c r="DC229" s="95"/>
      <c r="DD229" s="95"/>
      <c r="DE229" s="95"/>
      <c r="DF229" s="95"/>
      <c r="DG229" s="95"/>
      <c r="DH229" s="95"/>
      <c r="DI229" s="95"/>
      <c r="DJ229" s="95"/>
      <c r="DK229" s="95"/>
      <c r="DL229" s="95"/>
      <c r="DM229" s="95"/>
      <c r="DN229" s="95"/>
      <c r="DO229" s="95"/>
      <c r="DP229" s="95"/>
      <c r="DQ229" s="95"/>
      <c r="DR229" s="95"/>
      <c r="DS229" s="95"/>
      <c r="DT229" s="95"/>
      <c r="DU229" s="95"/>
      <c r="DV229" s="95"/>
      <c r="DW229" s="95"/>
      <c r="DX229" s="95"/>
      <c r="DY229" s="95"/>
      <c r="DZ229" s="95"/>
      <c r="EA229" s="95"/>
      <c r="EB229" s="164"/>
      <c r="EC229" s="179"/>
      <c r="ED229" s="179"/>
      <c r="EE229" s="179"/>
      <c r="EF229" s="163"/>
      <c r="EG229" s="179"/>
      <c r="EH229" s="179"/>
      <c r="EI229" s="179"/>
      <c r="EJ229" s="179"/>
      <c r="EK229" s="179"/>
    </row>
    <row r="230" spans="3:152" ht="15" customHeight="1">
      <c r="C230" s="217"/>
      <c r="D230" s="385"/>
      <c r="E230" s="399"/>
      <c r="F230" s="399"/>
      <c r="G230" s="399"/>
      <c r="H230" s="399"/>
      <c r="I230" s="399"/>
      <c r="J230" s="399"/>
      <c r="K230" s="385"/>
      <c r="L230" s="337"/>
      <c r="M230" s="337"/>
      <c r="N230" s="385"/>
      <c r="O230" s="385"/>
      <c r="P230" s="387"/>
      <c r="Q230" s="387"/>
      <c r="R230" s="389"/>
      <c r="S230" s="391"/>
      <c r="T230" s="401"/>
      <c r="U230" s="395"/>
      <c r="V230" s="397"/>
      <c r="W230" s="383"/>
      <c r="X230" s="383"/>
      <c r="Y230" s="383"/>
      <c r="Z230" s="383"/>
      <c r="AA230" s="383"/>
      <c r="AB230" s="383"/>
      <c r="AC230" s="383"/>
      <c r="AD230" s="383"/>
      <c r="AE230" s="383"/>
      <c r="AF230" s="383"/>
      <c r="AG230" s="383"/>
      <c r="AH230" s="383"/>
      <c r="AI230" s="383"/>
      <c r="AJ230" s="383"/>
      <c r="AK230" s="383"/>
      <c r="AL230" s="333"/>
      <c r="AM230" s="200" t="s">
        <v>240</v>
      </c>
      <c r="AN230" s="311" t="s">
        <v>1146</v>
      </c>
      <c r="AO230" s="312" t="s">
        <v>18</v>
      </c>
      <c r="AP230" s="312"/>
      <c r="AQ230" s="312"/>
      <c r="AR230" s="312"/>
      <c r="AS230" s="312"/>
      <c r="AT230" s="312"/>
      <c r="AU230" s="312"/>
      <c r="AV230" s="312"/>
      <c r="AW230" s="261">
        <v>0</v>
      </c>
      <c r="AX230" s="261">
        <v>0</v>
      </c>
      <c r="AY230" s="261">
        <v>0</v>
      </c>
      <c r="AZ230" s="261">
        <f>BE230</f>
        <v>0</v>
      </c>
      <c r="BA230" s="261">
        <f>BV230</f>
        <v>0</v>
      </c>
      <c r="BB230" s="261">
        <f>CM230</f>
        <v>0</v>
      </c>
      <c r="BC230" s="261">
        <f>DD230</f>
        <v>0</v>
      </c>
      <c r="BD230" s="261">
        <f>AW230-AX230-BC230</f>
        <v>0</v>
      </c>
      <c r="BE230" s="261">
        <f t="shared" ref="BE230:BH231" si="287">BQ230</f>
        <v>0</v>
      </c>
      <c r="BF230" s="261">
        <f t="shared" si="287"/>
        <v>0</v>
      </c>
      <c r="BG230" s="261">
        <f t="shared" si="287"/>
        <v>0</v>
      </c>
      <c r="BH230" s="261">
        <f t="shared" si="287"/>
        <v>0</v>
      </c>
      <c r="BI230" s="261">
        <f>BJ230+BK230+BL230</f>
        <v>0</v>
      </c>
      <c r="BJ230" s="313">
        <v>0</v>
      </c>
      <c r="BK230" s="313">
        <v>0</v>
      </c>
      <c r="BL230" s="313">
        <v>0</v>
      </c>
      <c r="BM230" s="261">
        <f>BN230+BO230+BP230</f>
        <v>0</v>
      </c>
      <c r="BN230" s="313">
        <v>0</v>
      </c>
      <c r="BO230" s="313">
        <v>0</v>
      </c>
      <c r="BP230" s="313">
        <v>0</v>
      </c>
      <c r="BQ230" s="261">
        <f>BR230+BS230+BT230</f>
        <v>0</v>
      </c>
      <c r="BR230" s="313">
        <v>0</v>
      </c>
      <c r="BS230" s="313">
        <v>0</v>
      </c>
      <c r="BT230" s="313">
        <v>0</v>
      </c>
      <c r="BU230" s="261">
        <f>$AW230-$AX230-AZ230</f>
        <v>0</v>
      </c>
      <c r="BV230" s="261">
        <f t="shared" ref="BV230:BY231" si="288">CH230</f>
        <v>0</v>
      </c>
      <c r="BW230" s="261">
        <f t="shared" si="288"/>
        <v>0</v>
      </c>
      <c r="BX230" s="261">
        <f t="shared" si="288"/>
        <v>0</v>
      </c>
      <c r="BY230" s="261">
        <f t="shared" si="288"/>
        <v>0</v>
      </c>
      <c r="BZ230" s="261">
        <f>CA230+CB230+CC230</f>
        <v>0</v>
      </c>
      <c r="CA230" s="313">
        <v>0</v>
      </c>
      <c r="CB230" s="313">
        <v>0</v>
      </c>
      <c r="CC230" s="313">
        <v>0</v>
      </c>
      <c r="CD230" s="261">
        <f>CE230+CF230+CG230</f>
        <v>0</v>
      </c>
      <c r="CE230" s="313">
        <v>0</v>
      </c>
      <c r="CF230" s="313">
        <v>0</v>
      </c>
      <c r="CG230" s="313">
        <v>0</v>
      </c>
      <c r="CH230" s="261">
        <f>CI230+CJ230+CK230</f>
        <v>0</v>
      </c>
      <c r="CI230" s="313">
        <v>0</v>
      </c>
      <c r="CJ230" s="313">
        <v>0</v>
      </c>
      <c r="CK230" s="313">
        <v>0</v>
      </c>
      <c r="CL230" s="261">
        <f>$AW230-$AX230-BA230</f>
        <v>0</v>
      </c>
      <c r="CM230" s="261">
        <f t="shared" ref="CM230:CP231" si="289">CY230</f>
        <v>0</v>
      </c>
      <c r="CN230" s="261">
        <f t="shared" si="289"/>
        <v>0</v>
      </c>
      <c r="CO230" s="261">
        <f t="shared" si="289"/>
        <v>0</v>
      </c>
      <c r="CP230" s="261">
        <f t="shared" si="289"/>
        <v>0</v>
      </c>
      <c r="CQ230" s="261">
        <f>CR230+CS230+CT230</f>
        <v>0</v>
      </c>
      <c r="CR230" s="313">
        <v>0</v>
      </c>
      <c r="CS230" s="313">
        <v>0</v>
      </c>
      <c r="CT230" s="313">
        <v>0</v>
      </c>
      <c r="CU230" s="261">
        <f>CV230+CW230+CX230</f>
        <v>0</v>
      </c>
      <c r="CV230" s="313">
        <v>0</v>
      </c>
      <c r="CW230" s="313">
        <v>0</v>
      </c>
      <c r="CX230" s="313">
        <v>0</v>
      </c>
      <c r="CY230" s="261">
        <f>CZ230+DA230+DB230</f>
        <v>0</v>
      </c>
      <c r="CZ230" s="313">
        <v>0</v>
      </c>
      <c r="DA230" s="313">
        <v>0</v>
      </c>
      <c r="DB230" s="313">
        <v>0</v>
      </c>
      <c r="DC230" s="261">
        <f>$AW230-$AX230-BB230</f>
        <v>0</v>
      </c>
      <c r="DD230" s="261">
        <f t="shared" ref="DD230:DG231" si="290">DP230</f>
        <v>0</v>
      </c>
      <c r="DE230" s="261">
        <f t="shared" si="290"/>
        <v>0</v>
      </c>
      <c r="DF230" s="261">
        <f t="shared" si="290"/>
        <v>0</v>
      </c>
      <c r="DG230" s="261">
        <f t="shared" si="290"/>
        <v>0</v>
      </c>
      <c r="DH230" s="261">
        <f>DI230+DJ230+DK230</f>
        <v>0</v>
      </c>
      <c r="DI230" s="313">
        <v>0</v>
      </c>
      <c r="DJ230" s="313">
        <v>0</v>
      </c>
      <c r="DK230" s="313">
        <v>0</v>
      </c>
      <c r="DL230" s="261">
        <f>DM230+DN230+DO230</f>
        <v>0</v>
      </c>
      <c r="DM230" s="313">
        <v>0</v>
      </c>
      <c r="DN230" s="313">
        <v>0</v>
      </c>
      <c r="DO230" s="313">
        <v>0</v>
      </c>
      <c r="DP230" s="261">
        <f>DQ230+DR230+DS230</f>
        <v>0</v>
      </c>
      <c r="DQ230" s="313">
        <v>0</v>
      </c>
      <c r="DR230" s="313">
        <v>0</v>
      </c>
      <c r="DS230" s="313">
        <v>0</v>
      </c>
      <c r="DT230" s="261">
        <f>$AW230-$AX230-BC230</f>
        <v>0</v>
      </c>
      <c r="DU230" s="261">
        <f>BC230-AY230</f>
        <v>0</v>
      </c>
      <c r="DV230" s="313"/>
      <c r="DW230" s="313"/>
      <c r="DX230" s="314"/>
      <c r="DY230" s="313"/>
      <c r="DZ230" s="314"/>
      <c r="EA230" s="343" t="s">
        <v>151</v>
      </c>
      <c r="EB230" s="164">
        <v>0</v>
      </c>
      <c r="EC230" s="162" t="str">
        <f>AN230 &amp; EB230</f>
        <v>за счет платы за технологическое присоединение0</v>
      </c>
      <c r="ED230" s="162" t="str">
        <f>AN230&amp;AO230</f>
        <v>за счет платы за технологическое присоединениенет</v>
      </c>
      <c r="EE230" s="163"/>
      <c r="EF230" s="163"/>
      <c r="EG230" s="179"/>
      <c r="EH230" s="179"/>
      <c r="EI230" s="179"/>
      <c r="EJ230" s="179"/>
      <c r="EV230" s="163"/>
    </row>
    <row r="231" spans="3:152" ht="15" customHeight="1" thickBot="1">
      <c r="C231" s="217"/>
      <c r="D231" s="385"/>
      <c r="E231" s="399"/>
      <c r="F231" s="399"/>
      <c r="G231" s="399"/>
      <c r="H231" s="399"/>
      <c r="I231" s="399"/>
      <c r="J231" s="399"/>
      <c r="K231" s="385"/>
      <c r="L231" s="337"/>
      <c r="M231" s="337"/>
      <c r="N231" s="385"/>
      <c r="O231" s="385"/>
      <c r="P231" s="387"/>
      <c r="Q231" s="387"/>
      <c r="R231" s="389"/>
      <c r="S231" s="391"/>
      <c r="T231" s="401"/>
      <c r="U231" s="395"/>
      <c r="V231" s="397"/>
      <c r="W231" s="383"/>
      <c r="X231" s="383"/>
      <c r="Y231" s="383"/>
      <c r="Z231" s="383"/>
      <c r="AA231" s="383"/>
      <c r="AB231" s="383"/>
      <c r="AC231" s="383"/>
      <c r="AD231" s="383"/>
      <c r="AE231" s="383"/>
      <c r="AF231" s="383"/>
      <c r="AG231" s="383"/>
      <c r="AH231" s="383"/>
      <c r="AI231" s="383"/>
      <c r="AJ231" s="383"/>
      <c r="AK231" s="383"/>
      <c r="AL231" s="333"/>
      <c r="AM231" s="200" t="s">
        <v>115</v>
      </c>
      <c r="AN231" s="311" t="s">
        <v>199</v>
      </c>
      <c r="AO231" s="312" t="s">
        <v>18</v>
      </c>
      <c r="AP231" s="312"/>
      <c r="AQ231" s="312"/>
      <c r="AR231" s="312"/>
      <c r="AS231" s="312"/>
      <c r="AT231" s="312"/>
      <c r="AU231" s="312"/>
      <c r="AV231" s="312"/>
      <c r="AW231" s="261">
        <v>0</v>
      </c>
      <c r="AX231" s="261">
        <v>0</v>
      </c>
      <c r="AY231" s="261">
        <v>0</v>
      </c>
      <c r="AZ231" s="261">
        <f>BE231</f>
        <v>0</v>
      </c>
      <c r="BA231" s="261">
        <f>BV231</f>
        <v>0</v>
      </c>
      <c r="BB231" s="261">
        <f>CM231</f>
        <v>0</v>
      </c>
      <c r="BC231" s="261">
        <f>DD231</f>
        <v>0</v>
      </c>
      <c r="BD231" s="261">
        <f>AW231-AX231-BC231</f>
        <v>0</v>
      </c>
      <c r="BE231" s="261">
        <f t="shared" si="287"/>
        <v>0</v>
      </c>
      <c r="BF231" s="261">
        <f t="shared" si="287"/>
        <v>0</v>
      </c>
      <c r="BG231" s="261">
        <f t="shared" si="287"/>
        <v>0</v>
      </c>
      <c r="BH231" s="261">
        <f t="shared" si="287"/>
        <v>0</v>
      </c>
      <c r="BI231" s="261">
        <f>BJ231+BK231+BL231</f>
        <v>0</v>
      </c>
      <c r="BJ231" s="313">
        <v>0</v>
      </c>
      <c r="BK231" s="313">
        <v>0</v>
      </c>
      <c r="BL231" s="313">
        <v>0</v>
      </c>
      <c r="BM231" s="261">
        <f>BN231+BO231+BP231</f>
        <v>0</v>
      </c>
      <c r="BN231" s="313">
        <v>0</v>
      </c>
      <c r="BO231" s="313">
        <v>0</v>
      </c>
      <c r="BP231" s="313">
        <v>0</v>
      </c>
      <c r="BQ231" s="261">
        <f>BR231+BS231+BT231</f>
        <v>0</v>
      </c>
      <c r="BR231" s="313">
        <v>0</v>
      </c>
      <c r="BS231" s="313">
        <v>0</v>
      </c>
      <c r="BT231" s="313">
        <v>0</v>
      </c>
      <c r="BU231" s="261">
        <f>$AW231-$AX231-AZ231</f>
        <v>0</v>
      </c>
      <c r="BV231" s="261">
        <f t="shared" si="288"/>
        <v>0</v>
      </c>
      <c r="BW231" s="261">
        <f t="shared" si="288"/>
        <v>0</v>
      </c>
      <c r="BX231" s="261">
        <f t="shared" si="288"/>
        <v>0</v>
      </c>
      <c r="BY231" s="261">
        <f t="shared" si="288"/>
        <v>0</v>
      </c>
      <c r="BZ231" s="261">
        <f>CA231+CB231+CC231</f>
        <v>0</v>
      </c>
      <c r="CA231" s="313">
        <v>0</v>
      </c>
      <c r="CB231" s="313">
        <v>0</v>
      </c>
      <c r="CC231" s="313">
        <v>0</v>
      </c>
      <c r="CD231" s="261">
        <f>CE231+CF231+CG231</f>
        <v>0</v>
      </c>
      <c r="CE231" s="313">
        <v>0</v>
      </c>
      <c r="CF231" s="313">
        <v>0</v>
      </c>
      <c r="CG231" s="313">
        <v>0</v>
      </c>
      <c r="CH231" s="261">
        <f>CI231+CJ231+CK231</f>
        <v>0</v>
      </c>
      <c r="CI231" s="313">
        <v>0</v>
      </c>
      <c r="CJ231" s="313">
        <v>0</v>
      </c>
      <c r="CK231" s="313">
        <v>0</v>
      </c>
      <c r="CL231" s="261">
        <f>$AW231-$AX231-BA231</f>
        <v>0</v>
      </c>
      <c r="CM231" s="261">
        <f t="shared" si="289"/>
        <v>0</v>
      </c>
      <c r="CN231" s="261">
        <f t="shared" si="289"/>
        <v>0</v>
      </c>
      <c r="CO231" s="261">
        <f t="shared" si="289"/>
        <v>0</v>
      </c>
      <c r="CP231" s="261">
        <f t="shared" si="289"/>
        <v>0</v>
      </c>
      <c r="CQ231" s="261">
        <f>CR231+CS231+CT231</f>
        <v>0</v>
      </c>
      <c r="CR231" s="313">
        <v>0</v>
      </c>
      <c r="CS231" s="313">
        <v>0</v>
      </c>
      <c r="CT231" s="313">
        <v>0</v>
      </c>
      <c r="CU231" s="261">
        <f>CV231+CW231+CX231</f>
        <v>0</v>
      </c>
      <c r="CV231" s="313">
        <v>0</v>
      </c>
      <c r="CW231" s="313">
        <v>0</v>
      </c>
      <c r="CX231" s="313">
        <v>0</v>
      </c>
      <c r="CY231" s="261">
        <f>CZ231+DA231+DB231</f>
        <v>0</v>
      </c>
      <c r="CZ231" s="313">
        <v>0</v>
      </c>
      <c r="DA231" s="313">
        <v>0</v>
      </c>
      <c r="DB231" s="313">
        <v>0</v>
      </c>
      <c r="DC231" s="261">
        <f>$AW231-$AX231-BB231</f>
        <v>0</v>
      </c>
      <c r="DD231" s="261">
        <f t="shared" si="290"/>
        <v>0</v>
      </c>
      <c r="DE231" s="261">
        <f t="shared" si="290"/>
        <v>0</v>
      </c>
      <c r="DF231" s="261">
        <f t="shared" si="290"/>
        <v>0</v>
      </c>
      <c r="DG231" s="261">
        <f t="shared" si="290"/>
        <v>0</v>
      </c>
      <c r="DH231" s="261">
        <f>DI231+DJ231+DK231</f>
        <v>0</v>
      </c>
      <c r="DI231" s="313">
        <v>0</v>
      </c>
      <c r="DJ231" s="313">
        <v>0</v>
      </c>
      <c r="DK231" s="313">
        <v>0</v>
      </c>
      <c r="DL231" s="261">
        <f>DM231+DN231+DO231</f>
        <v>0</v>
      </c>
      <c r="DM231" s="313">
        <v>0</v>
      </c>
      <c r="DN231" s="313">
        <v>0</v>
      </c>
      <c r="DO231" s="313">
        <v>0</v>
      </c>
      <c r="DP231" s="261">
        <f>DQ231+DR231+DS231</f>
        <v>0</v>
      </c>
      <c r="DQ231" s="313">
        <v>0</v>
      </c>
      <c r="DR231" s="313">
        <v>0</v>
      </c>
      <c r="DS231" s="313">
        <v>0</v>
      </c>
      <c r="DT231" s="261">
        <f>$AW231-$AX231-BC231</f>
        <v>0</v>
      </c>
      <c r="DU231" s="261">
        <f>BC231-AY231</f>
        <v>0</v>
      </c>
      <c r="DV231" s="313"/>
      <c r="DW231" s="313"/>
      <c r="DX231" s="314"/>
      <c r="DY231" s="313"/>
      <c r="DZ231" s="314"/>
      <c r="EA231" s="343" t="s">
        <v>151</v>
      </c>
      <c r="EB231" s="164">
        <v>0</v>
      </c>
      <c r="EC231" s="162" t="str">
        <f>AN231 &amp; EB231</f>
        <v>Прочие собственные средства0</v>
      </c>
      <c r="ED231" s="162" t="str">
        <f>AN231&amp;AO231</f>
        <v>Прочие собственные средстванет</v>
      </c>
      <c r="EE231" s="163"/>
      <c r="EF231" s="163"/>
      <c r="EG231" s="179"/>
      <c r="EH231" s="179"/>
      <c r="EI231" s="179"/>
      <c r="EJ231" s="179"/>
      <c r="EV231" s="163"/>
    </row>
    <row r="232" spans="3:152" ht="11.25" customHeight="1">
      <c r="C232" s="217"/>
      <c r="D232" s="384" t="s">
        <v>857</v>
      </c>
      <c r="E232" s="398" t="s">
        <v>823</v>
      </c>
      <c r="F232" s="398" t="s">
        <v>827</v>
      </c>
      <c r="G232" s="398" t="s">
        <v>161</v>
      </c>
      <c r="H232" s="398" t="s">
        <v>858</v>
      </c>
      <c r="I232" s="398" t="s">
        <v>783</v>
      </c>
      <c r="J232" s="398" t="s">
        <v>783</v>
      </c>
      <c r="K232" s="384" t="s">
        <v>784</v>
      </c>
      <c r="L232" s="336"/>
      <c r="M232" s="336"/>
      <c r="N232" s="384" t="s">
        <v>115</v>
      </c>
      <c r="O232" s="384" t="s">
        <v>4</v>
      </c>
      <c r="P232" s="386" t="s">
        <v>189</v>
      </c>
      <c r="Q232" s="386" t="s">
        <v>5</v>
      </c>
      <c r="R232" s="388">
        <v>0</v>
      </c>
      <c r="S232" s="390">
        <v>0</v>
      </c>
      <c r="T232" s="400" t="s">
        <v>151</v>
      </c>
      <c r="U232" s="305"/>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6"/>
      <c r="AY232" s="306"/>
      <c r="AZ232" s="306"/>
      <c r="BA232" s="306"/>
      <c r="BB232" s="306"/>
      <c r="BC232" s="306"/>
      <c r="BD232" s="306"/>
      <c r="BE232" s="306"/>
      <c r="BF232" s="306"/>
      <c r="BG232" s="306"/>
      <c r="BH232" s="306"/>
      <c r="BI232" s="306"/>
      <c r="BJ232" s="306"/>
      <c r="BK232" s="306"/>
      <c r="BL232" s="306"/>
      <c r="BM232" s="306"/>
      <c r="BN232" s="306"/>
      <c r="BO232" s="306"/>
      <c r="BP232" s="306"/>
      <c r="BQ232" s="306"/>
      <c r="BR232" s="306"/>
      <c r="BS232" s="306"/>
      <c r="BT232" s="306"/>
      <c r="BU232" s="306"/>
      <c r="BV232" s="306"/>
      <c r="BW232" s="306"/>
      <c r="BX232" s="306"/>
      <c r="BY232" s="306"/>
      <c r="BZ232" s="306"/>
      <c r="CA232" s="306"/>
      <c r="CB232" s="306"/>
      <c r="CC232" s="306"/>
      <c r="CD232" s="306"/>
      <c r="CE232" s="306"/>
      <c r="CF232" s="306"/>
      <c r="CG232" s="306"/>
      <c r="CH232" s="306"/>
      <c r="CI232" s="306"/>
      <c r="CJ232" s="306"/>
      <c r="CK232" s="306"/>
      <c r="CL232" s="306"/>
      <c r="CM232" s="306"/>
      <c r="CN232" s="306"/>
      <c r="CO232" s="306"/>
      <c r="CP232" s="306"/>
      <c r="CQ232" s="306"/>
      <c r="CR232" s="306"/>
      <c r="CS232" s="306"/>
      <c r="CT232" s="306"/>
      <c r="CU232" s="306"/>
      <c r="CV232" s="306"/>
      <c r="CW232" s="306"/>
      <c r="CX232" s="306"/>
      <c r="CY232" s="306"/>
      <c r="CZ232" s="306"/>
      <c r="DA232" s="306"/>
      <c r="DB232" s="306"/>
      <c r="DC232" s="306"/>
      <c r="DD232" s="306"/>
      <c r="DE232" s="306"/>
      <c r="DF232" s="306"/>
      <c r="DG232" s="306"/>
      <c r="DH232" s="306"/>
      <c r="DI232" s="306"/>
      <c r="DJ232" s="306"/>
      <c r="DK232" s="306"/>
      <c r="DL232" s="306"/>
      <c r="DM232" s="306"/>
      <c r="DN232" s="306"/>
      <c r="DO232" s="306"/>
      <c r="DP232" s="306"/>
      <c r="DQ232" s="306"/>
      <c r="DR232" s="306"/>
      <c r="DS232" s="306"/>
      <c r="DT232" s="306"/>
      <c r="DU232" s="306"/>
      <c r="DV232" s="306"/>
      <c r="DW232" s="306"/>
      <c r="DX232" s="306"/>
      <c r="DY232" s="306"/>
      <c r="DZ232" s="306"/>
      <c r="EA232" s="306"/>
      <c r="EB232" s="164"/>
      <c r="EC232" s="163"/>
      <c r="ED232" s="163"/>
      <c r="EE232" s="163"/>
      <c r="EF232" s="163"/>
      <c r="EG232" s="163"/>
      <c r="EH232" s="163"/>
      <c r="EI232" s="163"/>
    </row>
    <row r="233" spans="3:152" ht="11.25" customHeight="1">
      <c r="C233" s="217"/>
      <c r="D233" s="385"/>
      <c r="E233" s="399"/>
      <c r="F233" s="399"/>
      <c r="G233" s="399"/>
      <c r="H233" s="399"/>
      <c r="I233" s="399"/>
      <c r="J233" s="399"/>
      <c r="K233" s="385"/>
      <c r="L233" s="337"/>
      <c r="M233" s="337"/>
      <c r="N233" s="385"/>
      <c r="O233" s="385"/>
      <c r="P233" s="387"/>
      <c r="Q233" s="387"/>
      <c r="R233" s="389"/>
      <c r="S233" s="391"/>
      <c r="T233" s="401"/>
      <c r="U233" s="394"/>
      <c r="V233" s="396">
        <v>1</v>
      </c>
      <c r="W233" s="382" t="s">
        <v>821</v>
      </c>
      <c r="X233" s="382"/>
      <c r="Y233" s="382"/>
      <c r="Z233" s="382"/>
      <c r="AA233" s="382"/>
      <c r="AB233" s="382"/>
      <c r="AC233" s="382"/>
      <c r="AD233" s="382"/>
      <c r="AE233" s="382"/>
      <c r="AF233" s="382"/>
      <c r="AG233" s="382"/>
      <c r="AH233" s="382"/>
      <c r="AI233" s="382"/>
      <c r="AJ233" s="382"/>
      <c r="AK233" s="382"/>
      <c r="AL233" s="307"/>
      <c r="AM233" s="308"/>
      <c r="AN233" s="309"/>
      <c r="AO233" s="309"/>
      <c r="AP233" s="309"/>
      <c r="AQ233" s="309"/>
      <c r="AR233" s="309"/>
      <c r="AS233" s="309"/>
      <c r="AT233" s="309"/>
      <c r="AU233" s="309"/>
      <c r="AV233" s="309"/>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c r="CK233" s="95"/>
      <c r="CL233" s="95"/>
      <c r="CM233" s="95"/>
      <c r="CN233" s="95"/>
      <c r="CO233" s="95"/>
      <c r="CP233" s="95"/>
      <c r="CQ233" s="95"/>
      <c r="CR233" s="95"/>
      <c r="CS233" s="95"/>
      <c r="CT233" s="95"/>
      <c r="CU233" s="95"/>
      <c r="CV233" s="95"/>
      <c r="CW233" s="95"/>
      <c r="CX233" s="95"/>
      <c r="CY233" s="95"/>
      <c r="CZ233" s="95"/>
      <c r="DA233" s="95"/>
      <c r="DB233" s="95"/>
      <c r="DC233" s="95"/>
      <c r="DD233" s="95"/>
      <c r="DE233" s="95"/>
      <c r="DF233" s="95"/>
      <c r="DG233" s="95"/>
      <c r="DH233" s="95"/>
      <c r="DI233" s="95"/>
      <c r="DJ233" s="95"/>
      <c r="DK233" s="95"/>
      <c r="DL233" s="95"/>
      <c r="DM233" s="95"/>
      <c r="DN233" s="95"/>
      <c r="DO233" s="95"/>
      <c r="DP233" s="95"/>
      <c r="DQ233" s="95"/>
      <c r="DR233" s="95"/>
      <c r="DS233" s="95"/>
      <c r="DT233" s="95"/>
      <c r="DU233" s="95"/>
      <c r="DV233" s="95"/>
      <c r="DW233" s="95"/>
      <c r="DX233" s="95"/>
      <c r="DY233" s="95"/>
      <c r="DZ233" s="95"/>
      <c r="EA233" s="95"/>
      <c r="EB233" s="164"/>
      <c r="EC233" s="179"/>
      <c r="ED233" s="179"/>
      <c r="EE233" s="179"/>
      <c r="EF233" s="163"/>
      <c r="EG233" s="179"/>
      <c r="EH233" s="179"/>
      <c r="EI233" s="179"/>
      <c r="EJ233" s="179"/>
      <c r="EK233" s="179"/>
    </row>
    <row r="234" spans="3:152" ht="15" customHeight="1">
      <c r="C234" s="217"/>
      <c r="D234" s="385"/>
      <c r="E234" s="399"/>
      <c r="F234" s="399"/>
      <c r="G234" s="399"/>
      <c r="H234" s="399"/>
      <c r="I234" s="399"/>
      <c r="J234" s="399"/>
      <c r="K234" s="385"/>
      <c r="L234" s="337"/>
      <c r="M234" s="337"/>
      <c r="N234" s="385"/>
      <c r="O234" s="385"/>
      <c r="P234" s="387"/>
      <c r="Q234" s="387"/>
      <c r="R234" s="389"/>
      <c r="S234" s="391"/>
      <c r="T234" s="401"/>
      <c r="U234" s="395"/>
      <c r="V234" s="397"/>
      <c r="W234" s="383"/>
      <c r="X234" s="383"/>
      <c r="Y234" s="383"/>
      <c r="Z234" s="383"/>
      <c r="AA234" s="383"/>
      <c r="AB234" s="383"/>
      <c r="AC234" s="383"/>
      <c r="AD234" s="383"/>
      <c r="AE234" s="383"/>
      <c r="AF234" s="383"/>
      <c r="AG234" s="383"/>
      <c r="AH234" s="383"/>
      <c r="AI234" s="383"/>
      <c r="AJ234" s="383"/>
      <c r="AK234" s="383"/>
      <c r="AL234" s="333"/>
      <c r="AM234" s="200" t="s">
        <v>240</v>
      </c>
      <c r="AN234" s="311" t="s">
        <v>1146</v>
      </c>
      <c r="AO234" s="312" t="s">
        <v>18</v>
      </c>
      <c r="AP234" s="312"/>
      <c r="AQ234" s="312"/>
      <c r="AR234" s="312"/>
      <c r="AS234" s="312"/>
      <c r="AT234" s="312"/>
      <c r="AU234" s="312"/>
      <c r="AV234" s="312"/>
      <c r="AW234" s="261">
        <v>151.4736</v>
      </c>
      <c r="AX234" s="261">
        <v>0</v>
      </c>
      <c r="AY234" s="261">
        <v>0</v>
      </c>
      <c r="AZ234" s="261">
        <f>BE234</f>
        <v>0</v>
      </c>
      <c r="BA234" s="261">
        <f>BV234</f>
        <v>0</v>
      </c>
      <c r="BB234" s="261">
        <f>CM234</f>
        <v>0</v>
      </c>
      <c r="BC234" s="261">
        <f>DD234</f>
        <v>0</v>
      </c>
      <c r="BD234" s="261">
        <f>AW234-AX234-BC234</f>
        <v>151.4736</v>
      </c>
      <c r="BE234" s="261">
        <f t="shared" ref="BE234:BH235" si="291">BQ234</f>
        <v>0</v>
      </c>
      <c r="BF234" s="261">
        <f t="shared" si="291"/>
        <v>0</v>
      </c>
      <c r="BG234" s="261">
        <f t="shared" si="291"/>
        <v>0</v>
      </c>
      <c r="BH234" s="261">
        <f t="shared" si="291"/>
        <v>0</v>
      </c>
      <c r="BI234" s="261">
        <f>BJ234+BK234+BL234</f>
        <v>0</v>
      </c>
      <c r="BJ234" s="313">
        <v>0</v>
      </c>
      <c r="BK234" s="313">
        <v>0</v>
      </c>
      <c r="BL234" s="313">
        <v>0</v>
      </c>
      <c r="BM234" s="261">
        <f>BN234+BO234+BP234</f>
        <v>0</v>
      </c>
      <c r="BN234" s="313">
        <v>0</v>
      </c>
      <c r="BO234" s="313">
        <v>0</v>
      </c>
      <c r="BP234" s="313">
        <v>0</v>
      </c>
      <c r="BQ234" s="261">
        <f>BR234+BS234+BT234</f>
        <v>0</v>
      </c>
      <c r="BR234" s="313">
        <v>0</v>
      </c>
      <c r="BS234" s="313">
        <v>0</v>
      </c>
      <c r="BT234" s="313">
        <v>0</v>
      </c>
      <c r="BU234" s="261">
        <f>$AW234-$AX234-AZ234</f>
        <v>151.4736</v>
      </c>
      <c r="BV234" s="261">
        <f t="shared" ref="BV234:BY235" si="292">CH234</f>
        <v>0</v>
      </c>
      <c r="BW234" s="261">
        <f t="shared" si="292"/>
        <v>0</v>
      </c>
      <c r="BX234" s="261">
        <f t="shared" si="292"/>
        <v>0</v>
      </c>
      <c r="BY234" s="261">
        <f t="shared" si="292"/>
        <v>0</v>
      </c>
      <c r="BZ234" s="261">
        <f>CA234+CB234+CC234</f>
        <v>0</v>
      </c>
      <c r="CA234" s="313">
        <v>0</v>
      </c>
      <c r="CB234" s="313">
        <v>0</v>
      </c>
      <c r="CC234" s="313">
        <v>0</v>
      </c>
      <c r="CD234" s="261">
        <f>CE234+CF234+CG234</f>
        <v>0</v>
      </c>
      <c r="CE234" s="313">
        <v>0</v>
      </c>
      <c r="CF234" s="313">
        <v>0</v>
      </c>
      <c r="CG234" s="313">
        <v>0</v>
      </c>
      <c r="CH234" s="261">
        <f>CI234+CJ234+CK234</f>
        <v>0</v>
      </c>
      <c r="CI234" s="313">
        <v>0</v>
      </c>
      <c r="CJ234" s="313">
        <v>0</v>
      </c>
      <c r="CK234" s="313">
        <v>0</v>
      </c>
      <c r="CL234" s="261">
        <f>$AW234-$AX234-BA234</f>
        <v>151.4736</v>
      </c>
      <c r="CM234" s="261">
        <f t="shared" ref="CM234:CP235" si="293">CY234</f>
        <v>0</v>
      </c>
      <c r="CN234" s="261">
        <f t="shared" si="293"/>
        <v>0</v>
      </c>
      <c r="CO234" s="261">
        <f t="shared" si="293"/>
        <v>0</v>
      </c>
      <c r="CP234" s="261">
        <f t="shared" si="293"/>
        <v>0</v>
      </c>
      <c r="CQ234" s="261">
        <f>CR234+CS234+CT234</f>
        <v>0</v>
      </c>
      <c r="CR234" s="313">
        <v>0</v>
      </c>
      <c r="CS234" s="313">
        <v>0</v>
      </c>
      <c r="CT234" s="313">
        <v>0</v>
      </c>
      <c r="CU234" s="261">
        <f>CV234+CW234+CX234</f>
        <v>0</v>
      </c>
      <c r="CV234" s="313">
        <v>0</v>
      </c>
      <c r="CW234" s="313">
        <v>0</v>
      </c>
      <c r="CX234" s="313">
        <v>0</v>
      </c>
      <c r="CY234" s="261">
        <f>CZ234+DA234+DB234</f>
        <v>0</v>
      </c>
      <c r="CZ234" s="313">
        <v>0</v>
      </c>
      <c r="DA234" s="313">
        <v>0</v>
      </c>
      <c r="DB234" s="313">
        <v>0</v>
      </c>
      <c r="DC234" s="261">
        <f>$AW234-$AX234-BB234</f>
        <v>151.4736</v>
      </c>
      <c r="DD234" s="261">
        <f t="shared" ref="DD234:DG235" si="294">DP234</f>
        <v>0</v>
      </c>
      <c r="DE234" s="261">
        <f t="shared" si="294"/>
        <v>0</v>
      </c>
      <c r="DF234" s="261">
        <f t="shared" si="294"/>
        <v>0</v>
      </c>
      <c r="DG234" s="261">
        <f t="shared" si="294"/>
        <v>0</v>
      </c>
      <c r="DH234" s="261">
        <f>DI234+DJ234+DK234</f>
        <v>0</v>
      </c>
      <c r="DI234" s="313">
        <v>0</v>
      </c>
      <c r="DJ234" s="313">
        <v>0</v>
      </c>
      <c r="DK234" s="313">
        <v>0</v>
      </c>
      <c r="DL234" s="261">
        <f>DM234+DN234+DO234</f>
        <v>0</v>
      </c>
      <c r="DM234" s="313">
        <v>0</v>
      </c>
      <c r="DN234" s="313">
        <v>0</v>
      </c>
      <c r="DO234" s="313">
        <v>0</v>
      </c>
      <c r="DP234" s="261">
        <f>DQ234+DR234+DS234</f>
        <v>0</v>
      </c>
      <c r="DQ234" s="313">
        <v>0</v>
      </c>
      <c r="DR234" s="313">
        <v>0</v>
      </c>
      <c r="DS234" s="313">
        <v>0</v>
      </c>
      <c r="DT234" s="261">
        <f>$AW234-$AX234-BC234</f>
        <v>151.4736</v>
      </c>
      <c r="DU234" s="261">
        <f>BC234-AY234</f>
        <v>0</v>
      </c>
      <c r="DV234" s="313"/>
      <c r="DW234" s="313"/>
      <c r="DX234" s="314"/>
      <c r="DY234" s="313"/>
      <c r="DZ234" s="314"/>
      <c r="EA234" s="343" t="s">
        <v>151</v>
      </c>
      <c r="EB234" s="164">
        <v>0</v>
      </c>
      <c r="EC234" s="162" t="str">
        <f>AN234 &amp; EB234</f>
        <v>за счет платы за технологическое присоединение0</v>
      </c>
      <c r="ED234" s="162" t="str">
        <f>AN234&amp;AO234</f>
        <v>за счет платы за технологическое присоединениенет</v>
      </c>
      <c r="EE234" s="163"/>
      <c r="EF234" s="163"/>
      <c r="EG234" s="179"/>
      <c r="EH234" s="179"/>
      <c r="EI234" s="179"/>
      <c r="EJ234" s="179"/>
      <c r="EV234" s="163"/>
    </row>
    <row r="235" spans="3:152" ht="15" customHeight="1" thickBot="1">
      <c r="C235" s="217"/>
      <c r="D235" s="385"/>
      <c r="E235" s="399"/>
      <c r="F235" s="399"/>
      <c r="G235" s="399"/>
      <c r="H235" s="399"/>
      <c r="I235" s="399"/>
      <c r="J235" s="399"/>
      <c r="K235" s="385"/>
      <c r="L235" s="337"/>
      <c r="M235" s="337"/>
      <c r="N235" s="385"/>
      <c r="O235" s="385"/>
      <c r="P235" s="387"/>
      <c r="Q235" s="387"/>
      <c r="R235" s="389"/>
      <c r="S235" s="391"/>
      <c r="T235" s="401"/>
      <c r="U235" s="395"/>
      <c r="V235" s="397"/>
      <c r="W235" s="383"/>
      <c r="X235" s="383"/>
      <c r="Y235" s="383"/>
      <c r="Z235" s="383"/>
      <c r="AA235" s="383"/>
      <c r="AB235" s="383"/>
      <c r="AC235" s="383"/>
      <c r="AD235" s="383"/>
      <c r="AE235" s="383"/>
      <c r="AF235" s="383"/>
      <c r="AG235" s="383"/>
      <c r="AH235" s="383"/>
      <c r="AI235" s="383"/>
      <c r="AJ235" s="383"/>
      <c r="AK235" s="383"/>
      <c r="AL235" s="333"/>
      <c r="AM235" s="200" t="s">
        <v>115</v>
      </c>
      <c r="AN235" s="311" t="s">
        <v>199</v>
      </c>
      <c r="AO235" s="312" t="s">
        <v>18</v>
      </c>
      <c r="AP235" s="312"/>
      <c r="AQ235" s="312"/>
      <c r="AR235" s="312"/>
      <c r="AS235" s="312"/>
      <c r="AT235" s="312"/>
      <c r="AU235" s="312"/>
      <c r="AV235" s="312"/>
      <c r="AW235" s="261">
        <v>30.294699999999999</v>
      </c>
      <c r="AX235" s="261">
        <v>0</v>
      </c>
      <c r="AY235" s="261">
        <v>0</v>
      </c>
      <c r="AZ235" s="261">
        <f>BE235</f>
        <v>0</v>
      </c>
      <c r="BA235" s="261">
        <f>BV235</f>
        <v>0</v>
      </c>
      <c r="BB235" s="261">
        <f>CM235</f>
        <v>0</v>
      </c>
      <c r="BC235" s="261">
        <f>DD235</f>
        <v>0</v>
      </c>
      <c r="BD235" s="261">
        <f>AW235-AX235-BC235</f>
        <v>30.294699999999999</v>
      </c>
      <c r="BE235" s="261">
        <f t="shared" si="291"/>
        <v>0</v>
      </c>
      <c r="BF235" s="261">
        <f t="shared" si="291"/>
        <v>0</v>
      </c>
      <c r="BG235" s="261">
        <f t="shared" si="291"/>
        <v>0</v>
      </c>
      <c r="BH235" s="261">
        <f t="shared" si="291"/>
        <v>0</v>
      </c>
      <c r="BI235" s="261">
        <f>BJ235+BK235+BL235</f>
        <v>0</v>
      </c>
      <c r="BJ235" s="313">
        <v>0</v>
      </c>
      <c r="BK235" s="313">
        <v>0</v>
      </c>
      <c r="BL235" s="313">
        <v>0</v>
      </c>
      <c r="BM235" s="261">
        <f>BN235+BO235+BP235</f>
        <v>0</v>
      </c>
      <c r="BN235" s="313">
        <v>0</v>
      </c>
      <c r="BO235" s="313">
        <v>0</v>
      </c>
      <c r="BP235" s="313">
        <v>0</v>
      </c>
      <c r="BQ235" s="261">
        <f>BR235+BS235+BT235</f>
        <v>0</v>
      </c>
      <c r="BR235" s="313">
        <v>0</v>
      </c>
      <c r="BS235" s="313">
        <v>0</v>
      </c>
      <c r="BT235" s="313">
        <v>0</v>
      </c>
      <c r="BU235" s="261">
        <f>$AW235-$AX235-AZ235</f>
        <v>30.294699999999999</v>
      </c>
      <c r="BV235" s="261">
        <f t="shared" si="292"/>
        <v>0</v>
      </c>
      <c r="BW235" s="261">
        <f t="shared" si="292"/>
        <v>0</v>
      </c>
      <c r="BX235" s="261">
        <f t="shared" si="292"/>
        <v>0</v>
      </c>
      <c r="BY235" s="261">
        <f t="shared" si="292"/>
        <v>0</v>
      </c>
      <c r="BZ235" s="261">
        <f>CA235+CB235+CC235</f>
        <v>0</v>
      </c>
      <c r="CA235" s="313">
        <v>0</v>
      </c>
      <c r="CB235" s="313">
        <v>0</v>
      </c>
      <c r="CC235" s="313">
        <v>0</v>
      </c>
      <c r="CD235" s="261">
        <f>CE235+CF235+CG235</f>
        <v>0</v>
      </c>
      <c r="CE235" s="313">
        <v>0</v>
      </c>
      <c r="CF235" s="313">
        <v>0</v>
      </c>
      <c r="CG235" s="313">
        <v>0</v>
      </c>
      <c r="CH235" s="261">
        <f>CI235+CJ235+CK235</f>
        <v>0</v>
      </c>
      <c r="CI235" s="313">
        <v>0</v>
      </c>
      <c r="CJ235" s="313">
        <v>0</v>
      </c>
      <c r="CK235" s="313">
        <v>0</v>
      </c>
      <c r="CL235" s="261">
        <f>$AW235-$AX235-BA235</f>
        <v>30.294699999999999</v>
      </c>
      <c r="CM235" s="261">
        <f t="shared" si="293"/>
        <v>0</v>
      </c>
      <c r="CN235" s="261">
        <f t="shared" si="293"/>
        <v>0</v>
      </c>
      <c r="CO235" s="261">
        <f t="shared" si="293"/>
        <v>0</v>
      </c>
      <c r="CP235" s="261">
        <f t="shared" si="293"/>
        <v>0</v>
      </c>
      <c r="CQ235" s="261">
        <f>CR235+CS235+CT235</f>
        <v>0</v>
      </c>
      <c r="CR235" s="313">
        <v>0</v>
      </c>
      <c r="CS235" s="313">
        <v>0</v>
      </c>
      <c r="CT235" s="313">
        <v>0</v>
      </c>
      <c r="CU235" s="261">
        <f>CV235+CW235+CX235</f>
        <v>0</v>
      </c>
      <c r="CV235" s="313">
        <v>0</v>
      </c>
      <c r="CW235" s="313">
        <v>0</v>
      </c>
      <c r="CX235" s="313">
        <v>0</v>
      </c>
      <c r="CY235" s="261">
        <f>CZ235+DA235+DB235</f>
        <v>0</v>
      </c>
      <c r="CZ235" s="313">
        <v>0</v>
      </c>
      <c r="DA235" s="313">
        <v>0</v>
      </c>
      <c r="DB235" s="313">
        <v>0</v>
      </c>
      <c r="DC235" s="261">
        <f>$AW235-$AX235-BB235</f>
        <v>30.294699999999999</v>
      </c>
      <c r="DD235" s="261">
        <f t="shared" si="294"/>
        <v>0</v>
      </c>
      <c r="DE235" s="261">
        <f t="shared" si="294"/>
        <v>0</v>
      </c>
      <c r="DF235" s="261">
        <f t="shared" si="294"/>
        <v>0</v>
      </c>
      <c r="DG235" s="261">
        <f t="shared" si="294"/>
        <v>0</v>
      </c>
      <c r="DH235" s="261">
        <f>DI235+DJ235+DK235</f>
        <v>0</v>
      </c>
      <c r="DI235" s="313">
        <v>0</v>
      </c>
      <c r="DJ235" s="313">
        <v>0</v>
      </c>
      <c r="DK235" s="313">
        <v>0</v>
      </c>
      <c r="DL235" s="261">
        <f>DM235+DN235+DO235</f>
        <v>0</v>
      </c>
      <c r="DM235" s="313">
        <v>0</v>
      </c>
      <c r="DN235" s="313">
        <v>0</v>
      </c>
      <c r="DO235" s="313">
        <v>0</v>
      </c>
      <c r="DP235" s="261">
        <f>DQ235+DR235+DS235</f>
        <v>0</v>
      </c>
      <c r="DQ235" s="313">
        <v>0</v>
      </c>
      <c r="DR235" s="313">
        <v>0</v>
      </c>
      <c r="DS235" s="313">
        <v>0</v>
      </c>
      <c r="DT235" s="261">
        <f>$AW235-$AX235-BC235</f>
        <v>30.294699999999999</v>
      </c>
      <c r="DU235" s="261">
        <f>BC235-AY235</f>
        <v>0</v>
      </c>
      <c r="DV235" s="313"/>
      <c r="DW235" s="313"/>
      <c r="DX235" s="314"/>
      <c r="DY235" s="313"/>
      <c r="DZ235" s="314"/>
      <c r="EA235" s="343" t="s">
        <v>151</v>
      </c>
      <c r="EB235" s="164">
        <v>0</v>
      </c>
      <c r="EC235" s="162" t="str">
        <f>AN235 &amp; EB235</f>
        <v>Прочие собственные средства0</v>
      </c>
      <c r="ED235" s="162" t="str">
        <f>AN235&amp;AO235</f>
        <v>Прочие собственные средстванет</v>
      </c>
      <c r="EE235" s="163"/>
      <c r="EF235" s="163"/>
      <c r="EG235" s="179"/>
      <c r="EH235" s="179"/>
      <c r="EI235" s="179"/>
      <c r="EJ235" s="179"/>
      <c r="EV235" s="163"/>
    </row>
    <row r="236" spans="3:152" ht="11.25" customHeight="1">
      <c r="C236" s="217"/>
      <c r="D236" s="384" t="s">
        <v>859</v>
      </c>
      <c r="E236" s="398" t="s">
        <v>860</v>
      </c>
      <c r="F236" s="398"/>
      <c r="G236" s="398" t="s">
        <v>161</v>
      </c>
      <c r="H236" s="398" t="s">
        <v>861</v>
      </c>
      <c r="I236" s="398" t="s">
        <v>783</v>
      </c>
      <c r="J236" s="398" t="s">
        <v>783</v>
      </c>
      <c r="K236" s="384" t="s">
        <v>784</v>
      </c>
      <c r="L236" s="336"/>
      <c r="M236" s="336"/>
      <c r="N236" s="384" t="s">
        <v>240</v>
      </c>
      <c r="O236" s="384" t="s">
        <v>5</v>
      </c>
      <c r="P236" s="386" t="s">
        <v>189</v>
      </c>
      <c r="Q236" s="386" t="s">
        <v>5</v>
      </c>
      <c r="R236" s="388">
        <v>0</v>
      </c>
      <c r="S236" s="390">
        <v>0</v>
      </c>
      <c r="T236" s="400" t="s">
        <v>151</v>
      </c>
      <c r="U236" s="305"/>
      <c r="V236" s="306"/>
      <c r="W236" s="306"/>
      <c r="X236" s="306"/>
      <c r="Y236" s="306"/>
      <c r="Z236" s="306"/>
      <c r="AA236" s="306"/>
      <c r="AB236" s="306"/>
      <c r="AC236" s="306"/>
      <c r="AD236" s="306"/>
      <c r="AE236" s="306"/>
      <c r="AF236" s="306"/>
      <c r="AG236" s="306"/>
      <c r="AH236" s="306"/>
      <c r="AI236" s="306"/>
      <c r="AJ236" s="306"/>
      <c r="AK236" s="306"/>
      <c r="AL236" s="306"/>
      <c r="AM236" s="306"/>
      <c r="AN236" s="306"/>
      <c r="AO236" s="306"/>
      <c r="AP236" s="306"/>
      <c r="AQ236" s="306"/>
      <c r="AR236" s="306"/>
      <c r="AS236" s="306"/>
      <c r="AT236" s="306"/>
      <c r="AU236" s="306"/>
      <c r="AV236" s="306"/>
      <c r="AW236" s="306"/>
      <c r="AX236" s="306"/>
      <c r="AY236" s="306"/>
      <c r="AZ236" s="306"/>
      <c r="BA236" s="306"/>
      <c r="BB236" s="306"/>
      <c r="BC236" s="306"/>
      <c r="BD236" s="306"/>
      <c r="BE236" s="306"/>
      <c r="BF236" s="306"/>
      <c r="BG236" s="306"/>
      <c r="BH236" s="306"/>
      <c r="BI236" s="306"/>
      <c r="BJ236" s="306"/>
      <c r="BK236" s="306"/>
      <c r="BL236" s="306"/>
      <c r="BM236" s="306"/>
      <c r="BN236" s="306"/>
      <c r="BO236" s="306"/>
      <c r="BP236" s="306"/>
      <c r="BQ236" s="306"/>
      <c r="BR236" s="306"/>
      <c r="BS236" s="306"/>
      <c r="BT236" s="306"/>
      <c r="BU236" s="306"/>
      <c r="BV236" s="306"/>
      <c r="BW236" s="306"/>
      <c r="BX236" s="306"/>
      <c r="BY236" s="306"/>
      <c r="BZ236" s="306"/>
      <c r="CA236" s="306"/>
      <c r="CB236" s="306"/>
      <c r="CC236" s="306"/>
      <c r="CD236" s="306"/>
      <c r="CE236" s="306"/>
      <c r="CF236" s="306"/>
      <c r="CG236" s="306"/>
      <c r="CH236" s="306"/>
      <c r="CI236" s="306"/>
      <c r="CJ236" s="306"/>
      <c r="CK236" s="306"/>
      <c r="CL236" s="306"/>
      <c r="CM236" s="306"/>
      <c r="CN236" s="306"/>
      <c r="CO236" s="306"/>
      <c r="CP236" s="306"/>
      <c r="CQ236" s="306"/>
      <c r="CR236" s="306"/>
      <c r="CS236" s="306"/>
      <c r="CT236" s="306"/>
      <c r="CU236" s="306"/>
      <c r="CV236" s="306"/>
      <c r="CW236" s="306"/>
      <c r="CX236" s="306"/>
      <c r="CY236" s="306"/>
      <c r="CZ236" s="306"/>
      <c r="DA236" s="306"/>
      <c r="DB236" s="306"/>
      <c r="DC236" s="306"/>
      <c r="DD236" s="306"/>
      <c r="DE236" s="306"/>
      <c r="DF236" s="306"/>
      <c r="DG236" s="306"/>
      <c r="DH236" s="306"/>
      <c r="DI236" s="306"/>
      <c r="DJ236" s="306"/>
      <c r="DK236" s="306"/>
      <c r="DL236" s="306"/>
      <c r="DM236" s="306"/>
      <c r="DN236" s="306"/>
      <c r="DO236" s="306"/>
      <c r="DP236" s="306"/>
      <c r="DQ236" s="306"/>
      <c r="DR236" s="306"/>
      <c r="DS236" s="306"/>
      <c r="DT236" s="306"/>
      <c r="DU236" s="306"/>
      <c r="DV236" s="306"/>
      <c r="DW236" s="306"/>
      <c r="DX236" s="306"/>
      <c r="DY236" s="306"/>
      <c r="DZ236" s="306"/>
      <c r="EA236" s="306"/>
      <c r="EB236" s="164"/>
      <c r="EC236" s="163"/>
      <c r="ED236" s="163"/>
      <c r="EE236" s="163"/>
      <c r="EF236" s="163"/>
      <c r="EG236" s="163"/>
      <c r="EH236" s="163"/>
      <c r="EI236" s="163"/>
    </row>
    <row r="237" spans="3:152" ht="11.25" customHeight="1">
      <c r="C237" s="217"/>
      <c r="D237" s="385"/>
      <c r="E237" s="399"/>
      <c r="F237" s="399"/>
      <c r="G237" s="399"/>
      <c r="H237" s="399"/>
      <c r="I237" s="399"/>
      <c r="J237" s="399"/>
      <c r="K237" s="385"/>
      <c r="L237" s="337"/>
      <c r="M237" s="337"/>
      <c r="N237" s="385"/>
      <c r="O237" s="385"/>
      <c r="P237" s="387"/>
      <c r="Q237" s="387"/>
      <c r="R237" s="389"/>
      <c r="S237" s="391"/>
      <c r="T237" s="401"/>
      <c r="U237" s="394"/>
      <c r="V237" s="396">
        <v>1</v>
      </c>
      <c r="W237" s="382" t="s">
        <v>821</v>
      </c>
      <c r="X237" s="382"/>
      <c r="Y237" s="382"/>
      <c r="Z237" s="382"/>
      <c r="AA237" s="382"/>
      <c r="AB237" s="382"/>
      <c r="AC237" s="382"/>
      <c r="AD237" s="382"/>
      <c r="AE237" s="382"/>
      <c r="AF237" s="382"/>
      <c r="AG237" s="382"/>
      <c r="AH237" s="382"/>
      <c r="AI237" s="382"/>
      <c r="AJ237" s="382"/>
      <c r="AK237" s="382"/>
      <c r="AL237" s="307"/>
      <c r="AM237" s="308"/>
      <c r="AN237" s="309"/>
      <c r="AO237" s="309"/>
      <c r="AP237" s="309"/>
      <c r="AQ237" s="309"/>
      <c r="AR237" s="309"/>
      <c r="AS237" s="309"/>
      <c r="AT237" s="309"/>
      <c r="AU237" s="309"/>
      <c r="AV237" s="309"/>
      <c r="AW237" s="95"/>
      <c r="AX237" s="95"/>
      <c r="AY237" s="95"/>
      <c r="AZ237" s="95"/>
      <c r="BA237" s="95"/>
      <c r="BB237" s="95"/>
      <c r="BC237" s="95"/>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c r="CK237" s="95"/>
      <c r="CL237" s="95"/>
      <c r="CM237" s="95"/>
      <c r="CN237" s="95"/>
      <c r="CO237" s="95"/>
      <c r="CP237" s="95"/>
      <c r="CQ237" s="95"/>
      <c r="CR237" s="95"/>
      <c r="CS237" s="95"/>
      <c r="CT237" s="95"/>
      <c r="CU237" s="95"/>
      <c r="CV237" s="95"/>
      <c r="CW237" s="95"/>
      <c r="CX237" s="95"/>
      <c r="CY237" s="95"/>
      <c r="CZ237" s="95"/>
      <c r="DA237" s="95"/>
      <c r="DB237" s="95"/>
      <c r="DC237" s="95"/>
      <c r="DD237" s="95"/>
      <c r="DE237" s="95"/>
      <c r="DF237" s="95"/>
      <c r="DG237" s="95"/>
      <c r="DH237" s="95"/>
      <c r="DI237" s="95"/>
      <c r="DJ237" s="95"/>
      <c r="DK237" s="95"/>
      <c r="DL237" s="95"/>
      <c r="DM237" s="95"/>
      <c r="DN237" s="95"/>
      <c r="DO237" s="95"/>
      <c r="DP237" s="95"/>
      <c r="DQ237" s="95"/>
      <c r="DR237" s="95"/>
      <c r="DS237" s="95"/>
      <c r="DT237" s="95"/>
      <c r="DU237" s="95"/>
      <c r="DV237" s="95"/>
      <c r="DW237" s="95"/>
      <c r="DX237" s="95"/>
      <c r="DY237" s="95"/>
      <c r="DZ237" s="95"/>
      <c r="EA237" s="95"/>
      <c r="EB237" s="164"/>
      <c r="EC237" s="179"/>
      <c r="ED237" s="179"/>
      <c r="EE237" s="179"/>
      <c r="EF237" s="163"/>
      <c r="EG237" s="179"/>
      <c r="EH237" s="179"/>
      <c r="EI237" s="179"/>
      <c r="EJ237" s="179"/>
      <c r="EK237" s="179"/>
    </row>
    <row r="238" spans="3:152" ht="15" customHeight="1">
      <c r="C238" s="217"/>
      <c r="D238" s="385"/>
      <c r="E238" s="399"/>
      <c r="F238" s="399"/>
      <c r="G238" s="399"/>
      <c r="H238" s="399"/>
      <c r="I238" s="399"/>
      <c r="J238" s="399"/>
      <c r="K238" s="385"/>
      <c r="L238" s="337"/>
      <c r="M238" s="337"/>
      <c r="N238" s="385"/>
      <c r="O238" s="385"/>
      <c r="P238" s="387"/>
      <c r="Q238" s="387"/>
      <c r="R238" s="389"/>
      <c r="S238" s="391"/>
      <c r="T238" s="401"/>
      <c r="U238" s="395"/>
      <c r="V238" s="397"/>
      <c r="W238" s="383"/>
      <c r="X238" s="383"/>
      <c r="Y238" s="383"/>
      <c r="Z238" s="383"/>
      <c r="AA238" s="383"/>
      <c r="AB238" s="383"/>
      <c r="AC238" s="383"/>
      <c r="AD238" s="383"/>
      <c r="AE238" s="383"/>
      <c r="AF238" s="383"/>
      <c r="AG238" s="383"/>
      <c r="AH238" s="383"/>
      <c r="AI238" s="383"/>
      <c r="AJ238" s="383"/>
      <c r="AK238" s="383"/>
      <c r="AL238" s="333"/>
      <c r="AM238" s="200" t="s">
        <v>240</v>
      </c>
      <c r="AN238" s="311" t="s">
        <v>216</v>
      </c>
      <c r="AO238" s="312" t="s">
        <v>18</v>
      </c>
      <c r="AP238" s="312"/>
      <c r="AQ238" s="312"/>
      <c r="AR238" s="312"/>
      <c r="AS238" s="312"/>
      <c r="AT238" s="312"/>
      <c r="AU238" s="312"/>
      <c r="AV238" s="312"/>
      <c r="AW238" s="261">
        <v>0</v>
      </c>
      <c r="AX238" s="261">
        <v>0</v>
      </c>
      <c r="AY238" s="261">
        <v>0</v>
      </c>
      <c r="AZ238" s="261">
        <f>BE238</f>
        <v>0</v>
      </c>
      <c r="BA238" s="261">
        <f>BV238</f>
        <v>0</v>
      </c>
      <c r="BB238" s="261">
        <f>CM238</f>
        <v>0</v>
      </c>
      <c r="BC238" s="261">
        <f>DD238</f>
        <v>0</v>
      </c>
      <c r="BD238" s="261">
        <f>AW238-AX238-BC238</f>
        <v>0</v>
      </c>
      <c r="BE238" s="261">
        <f t="shared" ref="BE238:BH239" si="295">BQ238</f>
        <v>0</v>
      </c>
      <c r="BF238" s="261">
        <f t="shared" si="295"/>
        <v>0</v>
      </c>
      <c r="BG238" s="261">
        <f t="shared" si="295"/>
        <v>0</v>
      </c>
      <c r="BH238" s="261">
        <f t="shared" si="295"/>
        <v>0</v>
      </c>
      <c r="BI238" s="261">
        <f>BJ238+BK238+BL238</f>
        <v>0</v>
      </c>
      <c r="BJ238" s="313">
        <v>0</v>
      </c>
      <c r="BK238" s="313">
        <v>0</v>
      </c>
      <c r="BL238" s="313">
        <v>0</v>
      </c>
      <c r="BM238" s="261">
        <f>BN238+BO238+BP238</f>
        <v>0</v>
      </c>
      <c r="BN238" s="313">
        <v>0</v>
      </c>
      <c r="BO238" s="313">
        <v>0</v>
      </c>
      <c r="BP238" s="313">
        <v>0</v>
      </c>
      <c r="BQ238" s="261">
        <f>BR238+BS238+BT238</f>
        <v>0</v>
      </c>
      <c r="BR238" s="313">
        <v>0</v>
      </c>
      <c r="BS238" s="313">
        <v>0</v>
      </c>
      <c r="BT238" s="313">
        <v>0</v>
      </c>
      <c r="BU238" s="261">
        <f>$AW238-$AX238-AZ238</f>
        <v>0</v>
      </c>
      <c r="BV238" s="261">
        <f t="shared" ref="BV238:BY239" si="296">CH238</f>
        <v>0</v>
      </c>
      <c r="BW238" s="261">
        <f t="shared" si="296"/>
        <v>0</v>
      </c>
      <c r="BX238" s="261">
        <f t="shared" si="296"/>
        <v>0</v>
      </c>
      <c r="BY238" s="261">
        <f t="shared" si="296"/>
        <v>0</v>
      </c>
      <c r="BZ238" s="261">
        <f>CA238+CB238+CC238</f>
        <v>0</v>
      </c>
      <c r="CA238" s="313">
        <v>0</v>
      </c>
      <c r="CB238" s="313">
        <v>0</v>
      </c>
      <c r="CC238" s="313">
        <v>0</v>
      </c>
      <c r="CD238" s="261">
        <f>CE238+CF238+CG238</f>
        <v>0</v>
      </c>
      <c r="CE238" s="313">
        <v>0</v>
      </c>
      <c r="CF238" s="313">
        <v>0</v>
      </c>
      <c r="CG238" s="313">
        <v>0</v>
      </c>
      <c r="CH238" s="261">
        <f>CI238+CJ238+CK238</f>
        <v>0</v>
      </c>
      <c r="CI238" s="313">
        <v>0</v>
      </c>
      <c r="CJ238" s="313">
        <v>0</v>
      </c>
      <c r="CK238" s="313">
        <v>0</v>
      </c>
      <c r="CL238" s="261">
        <f>$AW238-$AX238-BA238</f>
        <v>0</v>
      </c>
      <c r="CM238" s="261">
        <f t="shared" ref="CM238:CP239" si="297">CY238</f>
        <v>0</v>
      </c>
      <c r="CN238" s="261">
        <f t="shared" si="297"/>
        <v>0</v>
      </c>
      <c r="CO238" s="261">
        <f t="shared" si="297"/>
        <v>0</v>
      </c>
      <c r="CP238" s="261">
        <f t="shared" si="297"/>
        <v>0</v>
      </c>
      <c r="CQ238" s="261">
        <f>CR238+CS238+CT238</f>
        <v>0</v>
      </c>
      <c r="CR238" s="313">
        <v>0</v>
      </c>
      <c r="CS238" s="313">
        <v>0</v>
      </c>
      <c r="CT238" s="313">
        <v>0</v>
      </c>
      <c r="CU238" s="261">
        <f>CV238+CW238+CX238</f>
        <v>0</v>
      </c>
      <c r="CV238" s="313">
        <v>0</v>
      </c>
      <c r="CW238" s="313">
        <v>0</v>
      </c>
      <c r="CX238" s="313">
        <v>0</v>
      </c>
      <c r="CY238" s="261">
        <f>CZ238+DA238+DB238</f>
        <v>0</v>
      </c>
      <c r="CZ238" s="313">
        <v>0</v>
      </c>
      <c r="DA238" s="313">
        <v>0</v>
      </c>
      <c r="DB238" s="313">
        <v>0</v>
      </c>
      <c r="DC238" s="261">
        <f>$AW238-$AX238-BB238</f>
        <v>0</v>
      </c>
      <c r="DD238" s="261">
        <f t="shared" ref="DD238:DG239" si="298">DP238</f>
        <v>0</v>
      </c>
      <c r="DE238" s="261">
        <f t="shared" si="298"/>
        <v>0</v>
      </c>
      <c r="DF238" s="261">
        <f t="shared" si="298"/>
        <v>0</v>
      </c>
      <c r="DG238" s="261">
        <f t="shared" si="298"/>
        <v>0</v>
      </c>
      <c r="DH238" s="261">
        <f>DI238+DJ238+DK238</f>
        <v>0</v>
      </c>
      <c r="DI238" s="313">
        <v>0</v>
      </c>
      <c r="DJ238" s="313">
        <v>0</v>
      </c>
      <c r="DK238" s="313">
        <v>0</v>
      </c>
      <c r="DL238" s="261">
        <f>DM238+DN238+DO238</f>
        <v>0</v>
      </c>
      <c r="DM238" s="313">
        <v>0</v>
      </c>
      <c r="DN238" s="313">
        <v>0</v>
      </c>
      <c r="DO238" s="313">
        <v>0</v>
      </c>
      <c r="DP238" s="261">
        <f>DQ238+DR238+DS238</f>
        <v>0</v>
      </c>
      <c r="DQ238" s="313">
        <v>0</v>
      </c>
      <c r="DR238" s="313">
        <v>0</v>
      </c>
      <c r="DS238" s="313">
        <v>0</v>
      </c>
      <c r="DT238" s="261">
        <f>$AW238-$AX238-BC238</f>
        <v>0</v>
      </c>
      <c r="DU238" s="261">
        <f>BC238-AY238</f>
        <v>0</v>
      </c>
      <c r="DV238" s="313"/>
      <c r="DW238" s="313"/>
      <c r="DX238" s="314"/>
      <c r="DY238" s="313"/>
      <c r="DZ238" s="314"/>
      <c r="EA238" s="343" t="s">
        <v>151</v>
      </c>
      <c r="EB238" s="164">
        <v>0</v>
      </c>
      <c r="EC238" s="162" t="str">
        <f>AN238 &amp; EB238</f>
        <v>Прибыль направляемая на инвестиции0</v>
      </c>
      <c r="ED238" s="162" t="str">
        <f>AN238&amp;AO238</f>
        <v>Прибыль направляемая на инвестициинет</v>
      </c>
      <c r="EE238" s="163"/>
      <c r="EF238" s="163"/>
      <c r="EG238" s="179"/>
      <c r="EH238" s="179"/>
      <c r="EI238" s="179"/>
      <c r="EJ238" s="179"/>
      <c r="EV238" s="163"/>
    </row>
    <row r="239" spans="3:152" ht="15" customHeight="1" thickBot="1">
      <c r="C239" s="217"/>
      <c r="D239" s="385"/>
      <c r="E239" s="399"/>
      <c r="F239" s="399"/>
      <c r="G239" s="399"/>
      <c r="H239" s="399"/>
      <c r="I239" s="399"/>
      <c r="J239" s="399"/>
      <c r="K239" s="385"/>
      <c r="L239" s="337"/>
      <c r="M239" s="337"/>
      <c r="N239" s="385"/>
      <c r="O239" s="385"/>
      <c r="P239" s="387"/>
      <c r="Q239" s="387"/>
      <c r="R239" s="389"/>
      <c r="S239" s="391"/>
      <c r="T239" s="401"/>
      <c r="U239" s="395"/>
      <c r="V239" s="397"/>
      <c r="W239" s="383"/>
      <c r="X239" s="383"/>
      <c r="Y239" s="383"/>
      <c r="Z239" s="383"/>
      <c r="AA239" s="383"/>
      <c r="AB239" s="383"/>
      <c r="AC239" s="383"/>
      <c r="AD239" s="383"/>
      <c r="AE239" s="383"/>
      <c r="AF239" s="383"/>
      <c r="AG239" s="383"/>
      <c r="AH239" s="383"/>
      <c r="AI239" s="383"/>
      <c r="AJ239" s="383"/>
      <c r="AK239" s="383"/>
      <c r="AL239" s="333"/>
      <c r="AM239" s="200" t="s">
        <v>115</v>
      </c>
      <c r="AN239" s="311" t="s">
        <v>199</v>
      </c>
      <c r="AO239" s="312" t="s">
        <v>18</v>
      </c>
      <c r="AP239" s="312"/>
      <c r="AQ239" s="312"/>
      <c r="AR239" s="312"/>
      <c r="AS239" s="312"/>
      <c r="AT239" s="312"/>
      <c r="AU239" s="312"/>
      <c r="AV239" s="312"/>
      <c r="AW239" s="261">
        <v>0</v>
      </c>
      <c r="AX239" s="261">
        <v>0</v>
      </c>
      <c r="AY239" s="261">
        <v>0</v>
      </c>
      <c r="AZ239" s="261">
        <f>BE239</f>
        <v>0</v>
      </c>
      <c r="BA239" s="261">
        <f>BV239</f>
        <v>0</v>
      </c>
      <c r="BB239" s="261">
        <f>CM239</f>
        <v>0</v>
      </c>
      <c r="BC239" s="261">
        <f>DD239</f>
        <v>0</v>
      </c>
      <c r="BD239" s="261">
        <f>AW239-AX239-BC239</f>
        <v>0</v>
      </c>
      <c r="BE239" s="261">
        <f t="shared" si="295"/>
        <v>0</v>
      </c>
      <c r="BF239" s="261">
        <f t="shared" si="295"/>
        <v>0</v>
      </c>
      <c r="BG239" s="261">
        <f t="shared" si="295"/>
        <v>0</v>
      </c>
      <c r="BH239" s="261">
        <f t="shared" si="295"/>
        <v>0</v>
      </c>
      <c r="BI239" s="261">
        <f>BJ239+BK239+BL239</f>
        <v>0</v>
      </c>
      <c r="BJ239" s="313">
        <v>0</v>
      </c>
      <c r="BK239" s="313">
        <v>0</v>
      </c>
      <c r="BL239" s="313">
        <v>0</v>
      </c>
      <c r="BM239" s="261">
        <f>BN239+BO239+BP239</f>
        <v>0</v>
      </c>
      <c r="BN239" s="313">
        <v>0</v>
      </c>
      <c r="BO239" s="313">
        <v>0</v>
      </c>
      <c r="BP239" s="313">
        <v>0</v>
      </c>
      <c r="BQ239" s="261">
        <f>BR239+BS239+BT239</f>
        <v>0</v>
      </c>
      <c r="BR239" s="313">
        <v>0</v>
      </c>
      <c r="BS239" s="313">
        <v>0</v>
      </c>
      <c r="BT239" s="313">
        <v>0</v>
      </c>
      <c r="BU239" s="261">
        <f>$AW239-$AX239-AZ239</f>
        <v>0</v>
      </c>
      <c r="BV239" s="261">
        <f t="shared" si="296"/>
        <v>0</v>
      </c>
      <c r="BW239" s="261">
        <f t="shared" si="296"/>
        <v>0</v>
      </c>
      <c r="BX239" s="261">
        <f t="shared" si="296"/>
        <v>0</v>
      </c>
      <c r="BY239" s="261">
        <f t="shared" si="296"/>
        <v>0</v>
      </c>
      <c r="BZ239" s="261">
        <f>CA239+CB239+CC239</f>
        <v>0</v>
      </c>
      <c r="CA239" s="313">
        <v>0</v>
      </c>
      <c r="CB239" s="313">
        <v>0</v>
      </c>
      <c r="CC239" s="313">
        <v>0</v>
      </c>
      <c r="CD239" s="261">
        <f>CE239+CF239+CG239</f>
        <v>0</v>
      </c>
      <c r="CE239" s="313">
        <v>0</v>
      </c>
      <c r="CF239" s="313">
        <v>0</v>
      </c>
      <c r="CG239" s="313">
        <v>0</v>
      </c>
      <c r="CH239" s="261">
        <f>CI239+CJ239+CK239</f>
        <v>0</v>
      </c>
      <c r="CI239" s="313">
        <v>0</v>
      </c>
      <c r="CJ239" s="313">
        <v>0</v>
      </c>
      <c r="CK239" s="313">
        <v>0</v>
      </c>
      <c r="CL239" s="261">
        <f>$AW239-$AX239-BA239</f>
        <v>0</v>
      </c>
      <c r="CM239" s="261">
        <f t="shared" si="297"/>
        <v>0</v>
      </c>
      <c r="CN239" s="261">
        <f t="shared" si="297"/>
        <v>0</v>
      </c>
      <c r="CO239" s="261">
        <f t="shared" si="297"/>
        <v>0</v>
      </c>
      <c r="CP239" s="261">
        <f t="shared" si="297"/>
        <v>0</v>
      </c>
      <c r="CQ239" s="261">
        <f>CR239+CS239+CT239</f>
        <v>0</v>
      </c>
      <c r="CR239" s="313">
        <v>0</v>
      </c>
      <c r="CS239" s="313">
        <v>0</v>
      </c>
      <c r="CT239" s="313">
        <v>0</v>
      </c>
      <c r="CU239" s="261">
        <f>CV239+CW239+CX239</f>
        <v>0</v>
      </c>
      <c r="CV239" s="313">
        <v>0</v>
      </c>
      <c r="CW239" s="313">
        <v>0</v>
      </c>
      <c r="CX239" s="313">
        <v>0</v>
      </c>
      <c r="CY239" s="261">
        <f>CZ239+DA239+DB239</f>
        <v>0</v>
      </c>
      <c r="CZ239" s="313">
        <v>0</v>
      </c>
      <c r="DA239" s="313">
        <v>0</v>
      </c>
      <c r="DB239" s="313">
        <v>0</v>
      </c>
      <c r="DC239" s="261">
        <f>$AW239-$AX239-BB239</f>
        <v>0</v>
      </c>
      <c r="DD239" s="261">
        <f t="shared" si="298"/>
        <v>0</v>
      </c>
      <c r="DE239" s="261">
        <f t="shared" si="298"/>
        <v>0</v>
      </c>
      <c r="DF239" s="261">
        <f t="shared" si="298"/>
        <v>0</v>
      </c>
      <c r="DG239" s="261">
        <f t="shared" si="298"/>
        <v>0</v>
      </c>
      <c r="DH239" s="261">
        <f>DI239+DJ239+DK239</f>
        <v>0</v>
      </c>
      <c r="DI239" s="313">
        <v>0</v>
      </c>
      <c r="DJ239" s="313">
        <v>0</v>
      </c>
      <c r="DK239" s="313">
        <v>0</v>
      </c>
      <c r="DL239" s="261">
        <f>DM239+DN239+DO239</f>
        <v>0</v>
      </c>
      <c r="DM239" s="313">
        <v>0</v>
      </c>
      <c r="DN239" s="313">
        <v>0</v>
      </c>
      <c r="DO239" s="313">
        <v>0</v>
      </c>
      <c r="DP239" s="261">
        <f>DQ239+DR239+DS239</f>
        <v>0</v>
      </c>
      <c r="DQ239" s="313">
        <v>0</v>
      </c>
      <c r="DR239" s="313">
        <v>0</v>
      </c>
      <c r="DS239" s="313">
        <v>0</v>
      </c>
      <c r="DT239" s="261">
        <f>$AW239-$AX239-BC239</f>
        <v>0</v>
      </c>
      <c r="DU239" s="261">
        <f>BC239-AY239</f>
        <v>0</v>
      </c>
      <c r="DV239" s="313"/>
      <c r="DW239" s="313"/>
      <c r="DX239" s="314"/>
      <c r="DY239" s="313"/>
      <c r="DZ239" s="314"/>
      <c r="EA239" s="343" t="s">
        <v>151</v>
      </c>
      <c r="EB239" s="164">
        <v>0</v>
      </c>
      <c r="EC239" s="162" t="str">
        <f>AN239 &amp; EB239</f>
        <v>Прочие собственные средства0</v>
      </c>
      <c r="ED239" s="162" t="str">
        <f>AN239&amp;AO239</f>
        <v>Прочие собственные средстванет</v>
      </c>
      <c r="EE239" s="163"/>
      <c r="EF239" s="163"/>
      <c r="EG239" s="179"/>
      <c r="EH239" s="179"/>
      <c r="EI239" s="179"/>
      <c r="EJ239" s="179"/>
      <c r="EV239" s="163"/>
    </row>
    <row r="240" spans="3:152" ht="11.25" customHeight="1">
      <c r="C240" s="217"/>
      <c r="D240" s="384" t="s">
        <v>862</v>
      </c>
      <c r="E240" s="398" t="s">
        <v>780</v>
      </c>
      <c r="F240" s="398" t="s">
        <v>800</v>
      </c>
      <c r="G240" s="398" t="s">
        <v>161</v>
      </c>
      <c r="H240" s="398" t="s">
        <v>863</v>
      </c>
      <c r="I240" s="398" t="s">
        <v>783</v>
      </c>
      <c r="J240" s="398" t="s">
        <v>783</v>
      </c>
      <c r="K240" s="384" t="s">
        <v>784</v>
      </c>
      <c r="L240" s="336"/>
      <c r="M240" s="336"/>
      <c r="N240" s="384" t="s">
        <v>240</v>
      </c>
      <c r="O240" s="384" t="s">
        <v>4</v>
      </c>
      <c r="P240" s="386" t="s">
        <v>189</v>
      </c>
      <c r="Q240" s="386" t="s">
        <v>4</v>
      </c>
      <c r="R240" s="388">
        <v>100</v>
      </c>
      <c r="S240" s="390">
        <v>100</v>
      </c>
      <c r="T240" s="400" t="s">
        <v>151</v>
      </c>
      <c r="U240" s="305"/>
      <c r="V240" s="306"/>
      <c r="W240" s="306"/>
      <c r="X240" s="306"/>
      <c r="Y240" s="306"/>
      <c r="Z240" s="306"/>
      <c r="AA240" s="306"/>
      <c r="AB240" s="306"/>
      <c r="AC240" s="306"/>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6"/>
      <c r="AY240" s="306"/>
      <c r="AZ240" s="306"/>
      <c r="BA240" s="306"/>
      <c r="BB240" s="306"/>
      <c r="BC240" s="306"/>
      <c r="BD240" s="306"/>
      <c r="BE240" s="306"/>
      <c r="BF240" s="306"/>
      <c r="BG240" s="306"/>
      <c r="BH240" s="306"/>
      <c r="BI240" s="306"/>
      <c r="BJ240" s="306"/>
      <c r="BK240" s="306"/>
      <c r="BL240" s="306"/>
      <c r="BM240" s="306"/>
      <c r="BN240" s="306"/>
      <c r="BO240" s="306"/>
      <c r="BP240" s="306"/>
      <c r="BQ240" s="306"/>
      <c r="BR240" s="306"/>
      <c r="BS240" s="306"/>
      <c r="BT240" s="306"/>
      <c r="BU240" s="306"/>
      <c r="BV240" s="306"/>
      <c r="BW240" s="306"/>
      <c r="BX240" s="306"/>
      <c r="BY240" s="306"/>
      <c r="BZ240" s="306"/>
      <c r="CA240" s="306"/>
      <c r="CB240" s="306"/>
      <c r="CC240" s="306"/>
      <c r="CD240" s="306"/>
      <c r="CE240" s="306"/>
      <c r="CF240" s="306"/>
      <c r="CG240" s="306"/>
      <c r="CH240" s="306"/>
      <c r="CI240" s="306"/>
      <c r="CJ240" s="306"/>
      <c r="CK240" s="306"/>
      <c r="CL240" s="306"/>
      <c r="CM240" s="306"/>
      <c r="CN240" s="306"/>
      <c r="CO240" s="306"/>
      <c r="CP240" s="306"/>
      <c r="CQ240" s="306"/>
      <c r="CR240" s="306"/>
      <c r="CS240" s="306"/>
      <c r="CT240" s="306"/>
      <c r="CU240" s="306"/>
      <c r="CV240" s="306"/>
      <c r="CW240" s="306"/>
      <c r="CX240" s="306"/>
      <c r="CY240" s="306"/>
      <c r="CZ240" s="306"/>
      <c r="DA240" s="306"/>
      <c r="DB240" s="306"/>
      <c r="DC240" s="306"/>
      <c r="DD240" s="306"/>
      <c r="DE240" s="306"/>
      <c r="DF240" s="306"/>
      <c r="DG240" s="306"/>
      <c r="DH240" s="306"/>
      <c r="DI240" s="306"/>
      <c r="DJ240" s="306"/>
      <c r="DK240" s="306"/>
      <c r="DL240" s="306"/>
      <c r="DM240" s="306"/>
      <c r="DN240" s="306"/>
      <c r="DO240" s="306"/>
      <c r="DP240" s="306"/>
      <c r="DQ240" s="306"/>
      <c r="DR240" s="306"/>
      <c r="DS240" s="306"/>
      <c r="DT240" s="306"/>
      <c r="DU240" s="306"/>
      <c r="DV240" s="306"/>
      <c r="DW240" s="306"/>
      <c r="DX240" s="306"/>
      <c r="DY240" s="306"/>
      <c r="DZ240" s="306"/>
      <c r="EA240" s="306"/>
      <c r="EB240" s="164"/>
      <c r="EC240" s="163"/>
      <c r="ED240" s="163"/>
      <c r="EE240" s="163"/>
      <c r="EF240" s="163"/>
      <c r="EG240" s="163"/>
      <c r="EH240" s="163"/>
      <c r="EI240" s="163"/>
    </row>
    <row r="241" spans="3:152" ht="11.25" customHeight="1">
      <c r="C241" s="217"/>
      <c r="D241" s="385"/>
      <c r="E241" s="399"/>
      <c r="F241" s="399"/>
      <c r="G241" s="399"/>
      <c r="H241" s="399"/>
      <c r="I241" s="399"/>
      <c r="J241" s="399"/>
      <c r="K241" s="385"/>
      <c r="L241" s="337"/>
      <c r="M241" s="337"/>
      <c r="N241" s="385"/>
      <c r="O241" s="385"/>
      <c r="P241" s="387"/>
      <c r="Q241" s="387"/>
      <c r="R241" s="389"/>
      <c r="S241" s="391"/>
      <c r="T241" s="401"/>
      <c r="U241" s="394"/>
      <c r="V241" s="396">
        <v>1</v>
      </c>
      <c r="W241" s="382" t="s">
        <v>821</v>
      </c>
      <c r="X241" s="382"/>
      <c r="Y241" s="382"/>
      <c r="Z241" s="382"/>
      <c r="AA241" s="382"/>
      <c r="AB241" s="382"/>
      <c r="AC241" s="382"/>
      <c r="AD241" s="382"/>
      <c r="AE241" s="382"/>
      <c r="AF241" s="382"/>
      <c r="AG241" s="382"/>
      <c r="AH241" s="382"/>
      <c r="AI241" s="382"/>
      <c r="AJ241" s="382"/>
      <c r="AK241" s="382"/>
      <c r="AL241" s="307"/>
      <c r="AM241" s="308"/>
      <c r="AN241" s="309"/>
      <c r="AO241" s="309"/>
      <c r="AP241" s="309"/>
      <c r="AQ241" s="309"/>
      <c r="AR241" s="309"/>
      <c r="AS241" s="309"/>
      <c r="AT241" s="309"/>
      <c r="AU241" s="309"/>
      <c r="AV241" s="309"/>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c r="DF241" s="95"/>
      <c r="DG241" s="95"/>
      <c r="DH241" s="95"/>
      <c r="DI241" s="95"/>
      <c r="DJ241" s="95"/>
      <c r="DK241" s="95"/>
      <c r="DL241" s="95"/>
      <c r="DM241" s="95"/>
      <c r="DN241" s="95"/>
      <c r="DO241" s="95"/>
      <c r="DP241" s="95"/>
      <c r="DQ241" s="95"/>
      <c r="DR241" s="95"/>
      <c r="DS241" s="95"/>
      <c r="DT241" s="95"/>
      <c r="DU241" s="95"/>
      <c r="DV241" s="95"/>
      <c r="DW241" s="95"/>
      <c r="DX241" s="95"/>
      <c r="DY241" s="95"/>
      <c r="DZ241" s="95"/>
      <c r="EA241" s="95"/>
      <c r="EB241" s="164"/>
      <c r="EC241" s="179"/>
      <c r="ED241" s="179"/>
      <c r="EE241" s="179"/>
      <c r="EF241" s="163"/>
      <c r="EG241" s="179"/>
      <c r="EH241" s="179"/>
      <c r="EI241" s="179"/>
      <c r="EJ241" s="179"/>
      <c r="EK241" s="179"/>
    </row>
    <row r="242" spans="3:152" ht="15" customHeight="1">
      <c r="C242" s="217"/>
      <c r="D242" s="385"/>
      <c r="E242" s="399"/>
      <c r="F242" s="399"/>
      <c r="G242" s="399"/>
      <c r="H242" s="399"/>
      <c r="I242" s="399"/>
      <c r="J242" s="399"/>
      <c r="K242" s="385"/>
      <c r="L242" s="337"/>
      <c r="M242" s="337"/>
      <c r="N242" s="385"/>
      <c r="O242" s="385"/>
      <c r="P242" s="387"/>
      <c r="Q242" s="387"/>
      <c r="R242" s="389"/>
      <c r="S242" s="391"/>
      <c r="T242" s="401"/>
      <c r="U242" s="395"/>
      <c r="V242" s="397"/>
      <c r="W242" s="383"/>
      <c r="X242" s="383"/>
      <c r="Y242" s="383"/>
      <c r="Z242" s="383"/>
      <c r="AA242" s="383"/>
      <c r="AB242" s="383"/>
      <c r="AC242" s="383"/>
      <c r="AD242" s="383"/>
      <c r="AE242" s="383"/>
      <c r="AF242" s="383"/>
      <c r="AG242" s="383"/>
      <c r="AH242" s="383"/>
      <c r="AI242" s="383"/>
      <c r="AJ242" s="383"/>
      <c r="AK242" s="383"/>
      <c r="AL242" s="333"/>
      <c r="AM242" s="200" t="s">
        <v>240</v>
      </c>
      <c r="AN242" s="311" t="s">
        <v>197</v>
      </c>
      <c r="AO242" s="312" t="s">
        <v>18</v>
      </c>
      <c r="AP242" s="312"/>
      <c r="AQ242" s="312"/>
      <c r="AR242" s="312"/>
      <c r="AS242" s="312"/>
      <c r="AT242" s="312"/>
      <c r="AU242" s="312"/>
      <c r="AV242" s="312"/>
      <c r="AW242" s="261">
        <v>101139.7083</v>
      </c>
      <c r="AX242" s="261">
        <v>96885.607539999997</v>
      </c>
      <c r="AY242" s="261">
        <v>0</v>
      </c>
      <c r="AZ242" s="261">
        <f>BE242</f>
        <v>0</v>
      </c>
      <c r="BA242" s="261">
        <f>BV242</f>
        <v>0</v>
      </c>
      <c r="BB242" s="261">
        <f>CM242</f>
        <v>0</v>
      </c>
      <c r="BC242" s="261">
        <f>DD242</f>
        <v>0</v>
      </c>
      <c r="BD242" s="261">
        <f>AW242-AX242-BC242</f>
        <v>4254.1007600000012</v>
      </c>
      <c r="BE242" s="261">
        <f t="shared" ref="BE242:BH243" si="299">BQ242</f>
        <v>0</v>
      </c>
      <c r="BF242" s="261">
        <f t="shared" si="299"/>
        <v>0</v>
      </c>
      <c r="BG242" s="261">
        <f t="shared" si="299"/>
        <v>0</v>
      </c>
      <c r="BH242" s="261">
        <f t="shared" si="299"/>
        <v>0</v>
      </c>
      <c r="BI242" s="261">
        <f>BJ242+BK242+BL242</f>
        <v>0</v>
      </c>
      <c r="BJ242" s="313">
        <v>0</v>
      </c>
      <c r="BK242" s="313">
        <v>0</v>
      </c>
      <c r="BL242" s="313">
        <v>0</v>
      </c>
      <c r="BM242" s="261">
        <f>BN242+BO242+BP242</f>
        <v>0</v>
      </c>
      <c r="BN242" s="313">
        <v>0</v>
      </c>
      <c r="BO242" s="313">
        <v>0</v>
      </c>
      <c r="BP242" s="313">
        <v>0</v>
      </c>
      <c r="BQ242" s="261">
        <f>BR242+BS242+BT242</f>
        <v>0</v>
      </c>
      <c r="BR242" s="313">
        <v>0</v>
      </c>
      <c r="BS242" s="313">
        <v>0</v>
      </c>
      <c r="BT242" s="313">
        <v>0</v>
      </c>
      <c r="BU242" s="261">
        <f>$AW242-$AX242-AZ242</f>
        <v>4254.1007600000012</v>
      </c>
      <c r="BV242" s="261">
        <f t="shared" ref="BV242:BY243" si="300">CH242</f>
        <v>0</v>
      </c>
      <c r="BW242" s="261">
        <f t="shared" si="300"/>
        <v>0</v>
      </c>
      <c r="BX242" s="261">
        <f t="shared" si="300"/>
        <v>0</v>
      </c>
      <c r="BY242" s="261">
        <f t="shared" si="300"/>
        <v>0</v>
      </c>
      <c r="BZ242" s="261">
        <f>CA242+CB242+CC242</f>
        <v>0</v>
      </c>
      <c r="CA242" s="313">
        <v>0</v>
      </c>
      <c r="CB242" s="313">
        <v>0</v>
      </c>
      <c r="CC242" s="313">
        <v>0</v>
      </c>
      <c r="CD242" s="261">
        <f>CE242+CF242+CG242</f>
        <v>0</v>
      </c>
      <c r="CE242" s="313">
        <v>0</v>
      </c>
      <c r="CF242" s="313">
        <v>0</v>
      </c>
      <c r="CG242" s="313">
        <v>0</v>
      </c>
      <c r="CH242" s="261">
        <f>CI242+CJ242+CK242</f>
        <v>0</v>
      </c>
      <c r="CI242" s="313">
        <v>0</v>
      </c>
      <c r="CJ242" s="313">
        <v>0</v>
      </c>
      <c r="CK242" s="313">
        <v>0</v>
      </c>
      <c r="CL242" s="261">
        <f>$AW242-$AX242-BA242</f>
        <v>4254.1007600000012</v>
      </c>
      <c r="CM242" s="261">
        <f t="shared" ref="CM242:CP243" si="301">CY242</f>
        <v>0</v>
      </c>
      <c r="CN242" s="261">
        <f t="shared" si="301"/>
        <v>0</v>
      </c>
      <c r="CO242" s="261">
        <f t="shared" si="301"/>
        <v>0</v>
      </c>
      <c r="CP242" s="261">
        <f t="shared" si="301"/>
        <v>0</v>
      </c>
      <c r="CQ242" s="261">
        <f>CR242+CS242+CT242</f>
        <v>0</v>
      </c>
      <c r="CR242" s="313">
        <v>0</v>
      </c>
      <c r="CS242" s="313">
        <v>0</v>
      </c>
      <c r="CT242" s="313">
        <v>0</v>
      </c>
      <c r="CU242" s="261">
        <f>CV242+CW242+CX242</f>
        <v>0</v>
      </c>
      <c r="CV242" s="313">
        <v>0</v>
      </c>
      <c r="CW242" s="313">
        <v>0</v>
      </c>
      <c r="CX242" s="313">
        <v>0</v>
      </c>
      <c r="CY242" s="261">
        <f>CZ242+DA242+DB242</f>
        <v>0</v>
      </c>
      <c r="CZ242" s="313">
        <v>0</v>
      </c>
      <c r="DA242" s="313">
        <v>0</v>
      </c>
      <c r="DB242" s="313">
        <v>0</v>
      </c>
      <c r="DC242" s="261">
        <f>$AW242-$AX242-BB242</f>
        <v>4254.1007600000012</v>
      </c>
      <c r="DD242" s="261">
        <f t="shared" ref="DD242:DG243" si="302">DP242</f>
        <v>0</v>
      </c>
      <c r="DE242" s="261">
        <f t="shared" si="302"/>
        <v>0</v>
      </c>
      <c r="DF242" s="261">
        <f t="shared" si="302"/>
        <v>0</v>
      </c>
      <c r="DG242" s="261">
        <f t="shared" si="302"/>
        <v>0</v>
      </c>
      <c r="DH242" s="261">
        <f>DI242+DJ242+DK242</f>
        <v>0</v>
      </c>
      <c r="DI242" s="313">
        <v>0</v>
      </c>
      <c r="DJ242" s="313">
        <v>0</v>
      </c>
      <c r="DK242" s="313">
        <v>0</v>
      </c>
      <c r="DL242" s="261">
        <f>DM242+DN242+DO242</f>
        <v>0</v>
      </c>
      <c r="DM242" s="313">
        <v>0</v>
      </c>
      <c r="DN242" s="313">
        <v>0</v>
      </c>
      <c r="DO242" s="313">
        <v>0</v>
      </c>
      <c r="DP242" s="261">
        <f>DQ242+DR242+DS242</f>
        <v>0</v>
      </c>
      <c r="DQ242" s="313">
        <v>0</v>
      </c>
      <c r="DR242" s="313">
        <v>0</v>
      </c>
      <c r="DS242" s="313">
        <v>0</v>
      </c>
      <c r="DT242" s="261">
        <f>$AW242-$AX242-BC242</f>
        <v>4254.1007600000012</v>
      </c>
      <c r="DU242" s="261">
        <f>BC242-AY242</f>
        <v>0</v>
      </c>
      <c r="DV242" s="313"/>
      <c r="DW242" s="313"/>
      <c r="DX242" s="314"/>
      <c r="DY242" s="313"/>
      <c r="DZ242" s="314"/>
      <c r="EA242" s="343" t="s">
        <v>151</v>
      </c>
      <c r="EB242" s="164">
        <v>0</v>
      </c>
      <c r="EC242" s="162" t="str">
        <f>AN242 &amp; EB242</f>
        <v>Амортизационные отчисления0</v>
      </c>
      <c r="ED242" s="162" t="str">
        <f>AN242&amp;AO242</f>
        <v>Амортизационные отчислениянет</v>
      </c>
      <c r="EE242" s="163"/>
      <c r="EF242" s="163"/>
      <c r="EG242" s="179"/>
      <c r="EH242" s="179"/>
      <c r="EI242" s="179"/>
      <c r="EJ242" s="179"/>
      <c r="EV242" s="163"/>
    </row>
    <row r="243" spans="3:152" ht="15" customHeight="1" thickBot="1">
      <c r="C243" s="217"/>
      <c r="D243" s="385"/>
      <c r="E243" s="399"/>
      <c r="F243" s="399"/>
      <c r="G243" s="399"/>
      <c r="H243" s="399"/>
      <c r="I243" s="399"/>
      <c r="J243" s="399"/>
      <c r="K243" s="385"/>
      <c r="L243" s="337"/>
      <c r="M243" s="337"/>
      <c r="N243" s="385"/>
      <c r="O243" s="385"/>
      <c r="P243" s="387"/>
      <c r="Q243" s="387"/>
      <c r="R243" s="389"/>
      <c r="S243" s="391"/>
      <c r="T243" s="401"/>
      <c r="U243" s="395"/>
      <c r="V243" s="397"/>
      <c r="W243" s="383"/>
      <c r="X243" s="383"/>
      <c r="Y243" s="383"/>
      <c r="Z243" s="383"/>
      <c r="AA243" s="383"/>
      <c r="AB243" s="383"/>
      <c r="AC243" s="383"/>
      <c r="AD243" s="383"/>
      <c r="AE243" s="383"/>
      <c r="AF243" s="383"/>
      <c r="AG243" s="383"/>
      <c r="AH243" s="383"/>
      <c r="AI243" s="383"/>
      <c r="AJ243" s="383"/>
      <c r="AK243" s="383"/>
      <c r="AL243" s="333"/>
      <c r="AM243" s="200" t="s">
        <v>115</v>
      </c>
      <c r="AN243" s="311" t="s">
        <v>199</v>
      </c>
      <c r="AO243" s="312" t="s">
        <v>18</v>
      </c>
      <c r="AP243" s="312"/>
      <c r="AQ243" s="312"/>
      <c r="AR243" s="312"/>
      <c r="AS243" s="312"/>
      <c r="AT243" s="312"/>
      <c r="AU243" s="312"/>
      <c r="AV243" s="312"/>
      <c r="AW243" s="261">
        <v>0</v>
      </c>
      <c r="AX243" s="261">
        <v>0</v>
      </c>
      <c r="AY243" s="261">
        <v>0</v>
      </c>
      <c r="AZ243" s="261">
        <f>BE243</f>
        <v>0</v>
      </c>
      <c r="BA243" s="261">
        <f>BV243</f>
        <v>0</v>
      </c>
      <c r="BB243" s="261">
        <f>CM243</f>
        <v>0</v>
      </c>
      <c r="BC243" s="261">
        <f>DD243</f>
        <v>0</v>
      </c>
      <c r="BD243" s="261">
        <f>AW243-AX243-BC243</f>
        <v>0</v>
      </c>
      <c r="BE243" s="261">
        <f t="shared" si="299"/>
        <v>0</v>
      </c>
      <c r="BF243" s="261">
        <f t="shared" si="299"/>
        <v>0</v>
      </c>
      <c r="BG243" s="261">
        <f t="shared" si="299"/>
        <v>0</v>
      </c>
      <c r="BH243" s="261">
        <f t="shared" si="299"/>
        <v>0</v>
      </c>
      <c r="BI243" s="261">
        <f>BJ243+BK243+BL243</f>
        <v>0</v>
      </c>
      <c r="BJ243" s="313">
        <v>0</v>
      </c>
      <c r="BK243" s="313">
        <v>0</v>
      </c>
      <c r="BL243" s="313">
        <v>0</v>
      </c>
      <c r="BM243" s="261">
        <f>BN243+BO243+BP243</f>
        <v>0</v>
      </c>
      <c r="BN243" s="313">
        <v>0</v>
      </c>
      <c r="BO243" s="313">
        <v>0</v>
      </c>
      <c r="BP243" s="313">
        <v>0</v>
      </c>
      <c r="BQ243" s="261">
        <f>BR243+BS243+BT243</f>
        <v>0</v>
      </c>
      <c r="BR243" s="313">
        <v>0</v>
      </c>
      <c r="BS243" s="313">
        <v>0</v>
      </c>
      <c r="BT243" s="313">
        <v>0</v>
      </c>
      <c r="BU243" s="261">
        <f>$AW243-$AX243-AZ243</f>
        <v>0</v>
      </c>
      <c r="BV243" s="261">
        <f t="shared" si="300"/>
        <v>0</v>
      </c>
      <c r="BW243" s="261">
        <f t="shared" si="300"/>
        <v>0</v>
      </c>
      <c r="BX243" s="261">
        <f t="shared" si="300"/>
        <v>0</v>
      </c>
      <c r="BY243" s="261">
        <f t="shared" si="300"/>
        <v>0</v>
      </c>
      <c r="BZ243" s="261">
        <f>CA243+CB243+CC243</f>
        <v>0</v>
      </c>
      <c r="CA243" s="313">
        <v>0</v>
      </c>
      <c r="CB243" s="313">
        <v>0</v>
      </c>
      <c r="CC243" s="313">
        <v>0</v>
      </c>
      <c r="CD243" s="261">
        <f>CE243+CF243+CG243</f>
        <v>0</v>
      </c>
      <c r="CE243" s="313">
        <v>0</v>
      </c>
      <c r="CF243" s="313">
        <v>0</v>
      </c>
      <c r="CG243" s="313">
        <v>0</v>
      </c>
      <c r="CH243" s="261">
        <f>CI243+CJ243+CK243</f>
        <v>0</v>
      </c>
      <c r="CI243" s="313">
        <v>0</v>
      </c>
      <c r="CJ243" s="313">
        <v>0</v>
      </c>
      <c r="CK243" s="313">
        <v>0</v>
      </c>
      <c r="CL243" s="261">
        <f>$AW243-$AX243-BA243</f>
        <v>0</v>
      </c>
      <c r="CM243" s="261">
        <f t="shared" si="301"/>
        <v>0</v>
      </c>
      <c r="CN243" s="261">
        <f t="shared" si="301"/>
        <v>0</v>
      </c>
      <c r="CO243" s="261">
        <f t="shared" si="301"/>
        <v>0</v>
      </c>
      <c r="CP243" s="261">
        <f t="shared" si="301"/>
        <v>0</v>
      </c>
      <c r="CQ243" s="261">
        <f>CR243+CS243+CT243</f>
        <v>0</v>
      </c>
      <c r="CR243" s="313">
        <v>0</v>
      </c>
      <c r="CS243" s="313">
        <v>0</v>
      </c>
      <c r="CT243" s="313">
        <v>0</v>
      </c>
      <c r="CU243" s="261">
        <f>CV243+CW243+CX243</f>
        <v>0</v>
      </c>
      <c r="CV243" s="313">
        <v>0</v>
      </c>
      <c r="CW243" s="313">
        <v>0</v>
      </c>
      <c r="CX243" s="313">
        <v>0</v>
      </c>
      <c r="CY243" s="261">
        <f>CZ243+DA243+DB243</f>
        <v>0</v>
      </c>
      <c r="CZ243" s="313">
        <v>0</v>
      </c>
      <c r="DA243" s="313">
        <v>0</v>
      </c>
      <c r="DB243" s="313">
        <v>0</v>
      </c>
      <c r="DC243" s="261">
        <f>$AW243-$AX243-BB243</f>
        <v>0</v>
      </c>
      <c r="DD243" s="261">
        <f t="shared" si="302"/>
        <v>0</v>
      </c>
      <c r="DE243" s="261">
        <f t="shared" si="302"/>
        <v>0</v>
      </c>
      <c r="DF243" s="261">
        <f t="shared" si="302"/>
        <v>0</v>
      </c>
      <c r="DG243" s="261">
        <f t="shared" si="302"/>
        <v>0</v>
      </c>
      <c r="DH243" s="261">
        <f>DI243+DJ243+DK243</f>
        <v>0</v>
      </c>
      <c r="DI243" s="313">
        <v>0</v>
      </c>
      <c r="DJ243" s="313">
        <v>0</v>
      </c>
      <c r="DK243" s="313">
        <v>0</v>
      </c>
      <c r="DL243" s="261">
        <f>DM243+DN243+DO243</f>
        <v>0</v>
      </c>
      <c r="DM243" s="313">
        <v>0</v>
      </c>
      <c r="DN243" s="313">
        <v>0</v>
      </c>
      <c r="DO243" s="313">
        <v>0</v>
      </c>
      <c r="DP243" s="261">
        <f>DQ243+DR243+DS243</f>
        <v>0</v>
      </c>
      <c r="DQ243" s="313">
        <v>0</v>
      </c>
      <c r="DR243" s="313">
        <v>0</v>
      </c>
      <c r="DS243" s="313">
        <v>0</v>
      </c>
      <c r="DT243" s="261">
        <f>$AW243-$AX243-BC243</f>
        <v>0</v>
      </c>
      <c r="DU243" s="261">
        <f>BC243-AY243</f>
        <v>0</v>
      </c>
      <c r="DV243" s="313"/>
      <c r="DW243" s="313"/>
      <c r="DX243" s="314"/>
      <c r="DY243" s="313"/>
      <c r="DZ243" s="314"/>
      <c r="EA243" s="343" t="s">
        <v>151</v>
      </c>
      <c r="EB243" s="164">
        <v>0</v>
      </c>
      <c r="EC243" s="162" t="str">
        <f>AN243 &amp; EB243</f>
        <v>Прочие собственные средства0</v>
      </c>
      <c r="ED243" s="162" t="str">
        <f>AN243&amp;AO243</f>
        <v>Прочие собственные средстванет</v>
      </c>
      <c r="EE243" s="163"/>
      <c r="EF243" s="163"/>
      <c r="EG243" s="179"/>
      <c r="EH243" s="179"/>
      <c r="EI243" s="179"/>
      <c r="EJ243" s="179"/>
      <c r="EV243" s="163"/>
    </row>
    <row r="244" spans="3:152" ht="11.25" customHeight="1">
      <c r="C244" s="217"/>
      <c r="D244" s="384" t="s">
        <v>864</v>
      </c>
      <c r="E244" s="398" t="s">
        <v>780</v>
      </c>
      <c r="F244" s="398" t="s">
        <v>800</v>
      </c>
      <c r="G244" s="398" t="s">
        <v>161</v>
      </c>
      <c r="H244" s="398" t="s">
        <v>865</v>
      </c>
      <c r="I244" s="398" t="s">
        <v>783</v>
      </c>
      <c r="J244" s="398" t="s">
        <v>783</v>
      </c>
      <c r="K244" s="384" t="s">
        <v>784</v>
      </c>
      <c r="L244" s="336"/>
      <c r="M244" s="336"/>
      <c r="N244" s="384" t="s">
        <v>240</v>
      </c>
      <c r="O244" s="384" t="s">
        <v>3</v>
      </c>
      <c r="P244" s="386" t="s">
        <v>185</v>
      </c>
      <c r="Q244" s="386" t="s">
        <v>3</v>
      </c>
      <c r="R244" s="388">
        <v>100</v>
      </c>
      <c r="S244" s="390">
        <v>100</v>
      </c>
      <c r="T244" s="400" t="s">
        <v>151</v>
      </c>
      <c r="U244" s="305"/>
      <c r="V244" s="306"/>
      <c r="W244" s="306"/>
      <c r="X244" s="306"/>
      <c r="Y244" s="306"/>
      <c r="Z244" s="306"/>
      <c r="AA244" s="306"/>
      <c r="AB244" s="306"/>
      <c r="AC244" s="306"/>
      <c r="AD244" s="306"/>
      <c r="AE244" s="306"/>
      <c r="AF244" s="306"/>
      <c r="AG244" s="306"/>
      <c r="AH244" s="306"/>
      <c r="AI244" s="306"/>
      <c r="AJ244" s="306"/>
      <c r="AK244" s="306"/>
      <c r="AL244" s="306"/>
      <c r="AM244" s="306"/>
      <c r="AN244" s="306"/>
      <c r="AO244" s="306"/>
      <c r="AP244" s="306"/>
      <c r="AQ244" s="306"/>
      <c r="AR244" s="306"/>
      <c r="AS244" s="306"/>
      <c r="AT244" s="306"/>
      <c r="AU244" s="306"/>
      <c r="AV244" s="306"/>
      <c r="AW244" s="306"/>
      <c r="AX244" s="306"/>
      <c r="AY244" s="306"/>
      <c r="AZ244" s="306"/>
      <c r="BA244" s="306"/>
      <c r="BB244" s="306"/>
      <c r="BC244" s="306"/>
      <c r="BD244" s="306"/>
      <c r="BE244" s="306"/>
      <c r="BF244" s="306"/>
      <c r="BG244" s="306"/>
      <c r="BH244" s="306"/>
      <c r="BI244" s="306"/>
      <c r="BJ244" s="306"/>
      <c r="BK244" s="306"/>
      <c r="BL244" s="306"/>
      <c r="BM244" s="306"/>
      <c r="BN244" s="306"/>
      <c r="BO244" s="306"/>
      <c r="BP244" s="306"/>
      <c r="BQ244" s="306"/>
      <c r="BR244" s="306"/>
      <c r="BS244" s="306"/>
      <c r="BT244" s="306"/>
      <c r="BU244" s="306"/>
      <c r="BV244" s="306"/>
      <c r="BW244" s="306"/>
      <c r="BX244" s="306"/>
      <c r="BY244" s="306"/>
      <c r="BZ244" s="306"/>
      <c r="CA244" s="306"/>
      <c r="CB244" s="306"/>
      <c r="CC244" s="306"/>
      <c r="CD244" s="306"/>
      <c r="CE244" s="306"/>
      <c r="CF244" s="306"/>
      <c r="CG244" s="306"/>
      <c r="CH244" s="306"/>
      <c r="CI244" s="306"/>
      <c r="CJ244" s="306"/>
      <c r="CK244" s="306"/>
      <c r="CL244" s="306"/>
      <c r="CM244" s="306"/>
      <c r="CN244" s="306"/>
      <c r="CO244" s="306"/>
      <c r="CP244" s="306"/>
      <c r="CQ244" s="306"/>
      <c r="CR244" s="306"/>
      <c r="CS244" s="306"/>
      <c r="CT244" s="306"/>
      <c r="CU244" s="306"/>
      <c r="CV244" s="306"/>
      <c r="CW244" s="306"/>
      <c r="CX244" s="306"/>
      <c r="CY244" s="306"/>
      <c r="CZ244" s="306"/>
      <c r="DA244" s="306"/>
      <c r="DB244" s="306"/>
      <c r="DC244" s="306"/>
      <c r="DD244" s="306"/>
      <c r="DE244" s="306"/>
      <c r="DF244" s="306"/>
      <c r="DG244" s="306"/>
      <c r="DH244" s="306"/>
      <c r="DI244" s="306"/>
      <c r="DJ244" s="306"/>
      <c r="DK244" s="306"/>
      <c r="DL244" s="306"/>
      <c r="DM244" s="306"/>
      <c r="DN244" s="306"/>
      <c r="DO244" s="306"/>
      <c r="DP244" s="306"/>
      <c r="DQ244" s="306"/>
      <c r="DR244" s="306"/>
      <c r="DS244" s="306"/>
      <c r="DT244" s="306"/>
      <c r="DU244" s="306"/>
      <c r="DV244" s="306"/>
      <c r="DW244" s="306"/>
      <c r="DX244" s="306"/>
      <c r="DY244" s="306"/>
      <c r="DZ244" s="306"/>
      <c r="EA244" s="306"/>
      <c r="EB244" s="164"/>
      <c r="EC244" s="163"/>
      <c r="ED244" s="163"/>
      <c r="EE244" s="163"/>
      <c r="EF244" s="163"/>
      <c r="EG244" s="163"/>
      <c r="EH244" s="163"/>
      <c r="EI244" s="163"/>
    </row>
    <row r="245" spans="3:152" ht="11.25" customHeight="1">
      <c r="C245" s="217"/>
      <c r="D245" s="385"/>
      <c r="E245" s="399"/>
      <c r="F245" s="399"/>
      <c r="G245" s="399"/>
      <c r="H245" s="399"/>
      <c r="I245" s="399"/>
      <c r="J245" s="399"/>
      <c r="K245" s="385"/>
      <c r="L245" s="337"/>
      <c r="M245" s="337"/>
      <c r="N245" s="385"/>
      <c r="O245" s="385"/>
      <c r="P245" s="387"/>
      <c r="Q245" s="387"/>
      <c r="R245" s="389"/>
      <c r="S245" s="391"/>
      <c r="T245" s="401"/>
      <c r="U245" s="394"/>
      <c r="V245" s="396">
        <v>1</v>
      </c>
      <c r="W245" s="382" t="s">
        <v>821</v>
      </c>
      <c r="X245" s="382"/>
      <c r="Y245" s="382"/>
      <c r="Z245" s="382"/>
      <c r="AA245" s="382"/>
      <c r="AB245" s="382"/>
      <c r="AC245" s="382"/>
      <c r="AD245" s="382"/>
      <c r="AE245" s="382"/>
      <c r="AF245" s="382"/>
      <c r="AG245" s="382"/>
      <c r="AH245" s="382"/>
      <c r="AI245" s="382"/>
      <c r="AJ245" s="382"/>
      <c r="AK245" s="382"/>
      <c r="AL245" s="307"/>
      <c r="AM245" s="308"/>
      <c r="AN245" s="309"/>
      <c r="AO245" s="309"/>
      <c r="AP245" s="309"/>
      <c r="AQ245" s="309"/>
      <c r="AR245" s="309"/>
      <c r="AS245" s="309"/>
      <c r="AT245" s="309"/>
      <c r="AU245" s="309"/>
      <c r="AV245" s="309"/>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c r="DF245" s="95"/>
      <c r="DG245" s="95"/>
      <c r="DH245" s="95"/>
      <c r="DI245" s="95"/>
      <c r="DJ245" s="95"/>
      <c r="DK245" s="95"/>
      <c r="DL245" s="95"/>
      <c r="DM245" s="95"/>
      <c r="DN245" s="95"/>
      <c r="DO245" s="95"/>
      <c r="DP245" s="95"/>
      <c r="DQ245" s="95"/>
      <c r="DR245" s="95"/>
      <c r="DS245" s="95"/>
      <c r="DT245" s="95"/>
      <c r="DU245" s="95"/>
      <c r="DV245" s="95"/>
      <c r="DW245" s="95"/>
      <c r="DX245" s="95"/>
      <c r="DY245" s="95"/>
      <c r="DZ245" s="95"/>
      <c r="EA245" s="95"/>
      <c r="EB245" s="164"/>
      <c r="EC245" s="179"/>
      <c r="ED245" s="179"/>
      <c r="EE245" s="179"/>
      <c r="EF245" s="163"/>
      <c r="EG245" s="179"/>
      <c r="EH245" s="179"/>
      <c r="EI245" s="179"/>
      <c r="EJ245" s="179"/>
      <c r="EK245" s="179"/>
    </row>
    <row r="246" spans="3:152" ht="15" customHeight="1">
      <c r="C246" s="217"/>
      <c r="D246" s="385"/>
      <c r="E246" s="399"/>
      <c r="F246" s="399"/>
      <c r="G246" s="399"/>
      <c r="H246" s="399"/>
      <c r="I246" s="399"/>
      <c r="J246" s="399"/>
      <c r="K246" s="385"/>
      <c r="L246" s="337"/>
      <c r="M246" s="337"/>
      <c r="N246" s="385"/>
      <c r="O246" s="385"/>
      <c r="P246" s="387"/>
      <c r="Q246" s="387"/>
      <c r="R246" s="389"/>
      <c r="S246" s="391"/>
      <c r="T246" s="401"/>
      <c r="U246" s="395"/>
      <c r="V246" s="397"/>
      <c r="W246" s="383"/>
      <c r="X246" s="383"/>
      <c r="Y246" s="383"/>
      <c r="Z246" s="383"/>
      <c r="AA246" s="383"/>
      <c r="AB246" s="383"/>
      <c r="AC246" s="383"/>
      <c r="AD246" s="383"/>
      <c r="AE246" s="383"/>
      <c r="AF246" s="383"/>
      <c r="AG246" s="383"/>
      <c r="AH246" s="383"/>
      <c r="AI246" s="383"/>
      <c r="AJ246" s="383"/>
      <c r="AK246" s="383"/>
      <c r="AL246" s="333"/>
      <c r="AM246" s="200" t="s">
        <v>240</v>
      </c>
      <c r="AN246" s="311" t="s">
        <v>197</v>
      </c>
      <c r="AO246" s="312" t="s">
        <v>18</v>
      </c>
      <c r="AP246" s="312"/>
      <c r="AQ246" s="312"/>
      <c r="AR246" s="312"/>
      <c r="AS246" s="312"/>
      <c r="AT246" s="312"/>
      <c r="AU246" s="312"/>
      <c r="AV246" s="312"/>
      <c r="AW246" s="261">
        <v>144737.9791</v>
      </c>
      <c r="AX246" s="261">
        <v>107588.24490000001</v>
      </c>
      <c r="AY246" s="261">
        <v>0</v>
      </c>
      <c r="AZ246" s="261">
        <f>BE246</f>
        <v>0</v>
      </c>
      <c r="BA246" s="261">
        <f>BV246</f>
        <v>0</v>
      </c>
      <c r="BB246" s="261">
        <f>CM246</f>
        <v>0</v>
      </c>
      <c r="BC246" s="261">
        <f>DD246</f>
        <v>0</v>
      </c>
      <c r="BD246" s="261">
        <f>AW246-AX246-BC246</f>
        <v>37149.734199999992</v>
      </c>
      <c r="BE246" s="261">
        <f t="shared" ref="BE246:BH247" si="303">BQ246</f>
        <v>0</v>
      </c>
      <c r="BF246" s="261">
        <f t="shared" si="303"/>
        <v>0</v>
      </c>
      <c r="BG246" s="261">
        <f t="shared" si="303"/>
        <v>0</v>
      </c>
      <c r="BH246" s="261">
        <f t="shared" si="303"/>
        <v>0</v>
      </c>
      <c r="BI246" s="261">
        <f>BJ246+BK246+BL246</f>
        <v>0</v>
      </c>
      <c r="BJ246" s="313">
        <v>0</v>
      </c>
      <c r="BK246" s="313">
        <v>0</v>
      </c>
      <c r="BL246" s="313">
        <v>0</v>
      </c>
      <c r="BM246" s="261">
        <f>BN246+BO246+BP246</f>
        <v>0</v>
      </c>
      <c r="BN246" s="313">
        <v>0</v>
      </c>
      <c r="BO246" s="313">
        <v>0</v>
      </c>
      <c r="BP246" s="313">
        <v>0</v>
      </c>
      <c r="BQ246" s="261">
        <f>BR246+BS246+BT246</f>
        <v>0</v>
      </c>
      <c r="BR246" s="313">
        <v>0</v>
      </c>
      <c r="BS246" s="313">
        <v>0</v>
      </c>
      <c r="BT246" s="313">
        <v>0</v>
      </c>
      <c r="BU246" s="261">
        <f>$AW246-$AX246-AZ246</f>
        <v>37149.734199999992</v>
      </c>
      <c r="BV246" s="261">
        <f t="shared" ref="BV246:BY247" si="304">CH246</f>
        <v>0</v>
      </c>
      <c r="BW246" s="261">
        <f t="shared" si="304"/>
        <v>0</v>
      </c>
      <c r="BX246" s="261">
        <f t="shared" si="304"/>
        <v>0</v>
      </c>
      <c r="BY246" s="261">
        <f t="shared" si="304"/>
        <v>0</v>
      </c>
      <c r="BZ246" s="261">
        <f>CA246+CB246+CC246</f>
        <v>0</v>
      </c>
      <c r="CA246" s="313">
        <v>0</v>
      </c>
      <c r="CB246" s="313">
        <v>0</v>
      </c>
      <c r="CC246" s="313">
        <v>0</v>
      </c>
      <c r="CD246" s="261">
        <f>CE246+CF246+CG246</f>
        <v>0</v>
      </c>
      <c r="CE246" s="313">
        <v>0</v>
      </c>
      <c r="CF246" s="313">
        <v>0</v>
      </c>
      <c r="CG246" s="313">
        <v>0</v>
      </c>
      <c r="CH246" s="261">
        <f>CI246+CJ246+CK246</f>
        <v>0</v>
      </c>
      <c r="CI246" s="313">
        <v>0</v>
      </c>
      <c r="CJ246" s="313">
        <v>0</v>
      </c>
      <c r="CK246" s="313">
        <v>0</v>
      </c>
      <c r="CL246" s="261">
        <f>$AW246-$AX246-BA246</f>
        <v>37149.734199999992</v>
      </c>
      <c r="CM246" s="261">
        <f t="shared" ref="CM246:CP247" si="305">CY246</f>
        <v>0</v>
      </c>
      <c r="CN246" s="261">
        <f t="shared" si="305"/>
        <v>0</v>
      </c>
      <c r="CO246" s="261">
        <f t="shared" si="305"/>
        <v>0</v>
      </c>
      <c r="CP246" s="261">
        <f t="shared" si="305"/>
        <v>0</v>
      </c>
      <c r="CQ246" s="261">
        <f>CR246+CS246+CT246</f>
        <v>0</v>
      </c>
      <c r="CR246" s="313">
        <v>0</v>
      </c>
      <c r="CS246" s="313">
        <v>0</v>
      </c>
      <c r="CT246" s="313">
        <v>0</v>
      </c>
      <c r="CU246" s="261">
        <f>CV246+CW246+CX246</f>
        <v>0</v>
      </c>
      <c r="CV246" s="313">
        <v>0</v>
      </c>
      <c r="CW246" s="313">
        <v>0</v>
      </c>
      <c r="CX246" s="313">
        <v>0</v>
      </c>
      <c r="CY246" s="261">
        <f>CZ246+DA246+DB246</f>
        <v>0</v>
      </c>
      <c r="CZ246" s="313">
        <v>0</v>
      </c>
      <c r="DA246" s="313">
        <v>0</v>
      </c>
      <c r="DB246" s="313">
        <v>0</v>
      </c>
      <c r="DC246" s="261">
        <f>$AW246-$AX246-BB246</f>
        <v>37149.734199999992</v>
      </c>
      <c r="DD246" s="261">
        <f t="shared" ref="DD246:DG247" si="306">DP246</f>
        <v>0</v>
      </c>
      <c r="DE246" s="261">
        <f t="shared" si="306"/>
        <v>0</v>
      </c>
      <c r="DF246" s="261">
        <f t="shared" si="306"/>
        <v>0</v>
      </c>
      <c r="DG246" s="261">
        <f t="shared" si="306"/>
        <v>0</v>
      </c>
      <c r="DH246" s="261">
        <f>DI246+DJ246+DK246</f>
        <v>0</v>
      </c>
      <c r="DI246" s="313">
        <v>0</v>
      </c>
      <c r="DJ246" s="313">
        <v>0</v>
      </c>
      <c r="DK246" s="313">
        <v>0</v>
      </c>
      <c r="DL246" s="261">
        <f>DM246+DN246+DO246</f>
        <v>0</v>
      </c>
      <c r="DM246" s="313">
        <v>0</v>
      </c>
      <c r="DN246" s="313">
        <v>0</v>
      </c>
      <c r="DO246" s="313">
        <v>0</v>
      </c>
      <c r="DP246" s="261">
        <f>DQ246+DR246+DS246</f>
        <v>0</v>
      </c>
      <c r="DQ246" s="313">
        <v>0</v>
      </c>
      <c r="DR246" s="313">
        <v>0</v>
      </c>
      <c r="DS246" s="313">
        <v>0</v>
      </c>
      <c r="DT246" s="261">
        <f>$AW246-$AX246-BC246</f>
        <v>37149.734199999992</v>
      </c>
      <c r="DU246" s="261">
        <f>BC246-AY246</f>
        <v>0</v>
      </c>
      <c r="DV246" s="313"/>
      <c r="DW246" s="313"/>
      <c r="DX246" s="314"/>
      <c r="DY246" s="313"/>
      <c r="DZ246" s="314"/>
      <c r="EA246" s="343" t="s">
        <v>151</v>
      </c>
      <c r="EB246" s="164">
        <v>0</v>
      </c>
      <c r="EC246" s="162" t="str">
        <f>AN246 &amp; EB246</f>
        <v>Амортизационные отчисления0</v>
      </c>
      <c r="ED246" s="162" t="str">
        <f>AN246&amp;AO246</f>
        <v>Амортизационные отчислениянет</v>
      </c>
      <c r="EE246" s="163"/>
      <c r="EF246" s="163"/>
      <c r="EG246" s="179"/>
      <c r="EH246" s="179"/>
      <c r="EI246" s="179"/>
      <c r="EJ246" s="179"/>
      <c r="EV246" s="163"/>
    </row>
    <row r="247" spans="3:152" ht="15" customHeight="1" thickBot="1">
      <c r="C247" s="217"/>
      <c r="D247" s="385"/>
      <c r="E247" s="399"/>
      <c r="F247" s="399"/>
      <c r="G247" s="399"/>
      <c r="H247" s="399"/>
      <c r="I247" s="399"/>
      <c r="J247" s="399"/>
      <c r="K247" s="385"/>
      <c r="L247" s="337"/>
      <c r="M247" s="337"/>
      <c r="N247" s="385"/>
      <c r="O247" s="385"/>
      <c r="P247" s="387"/>
      <c r="Q247" s="387"/>
      <c r="R247" s="389"/>
      <c r="S247" s="391"/>
      <c r="T247" s="401"/>
      <c r="U247" s="395"/>
      <c r="V247" s="397"/>
      <c r="W247" s="383"/>
      <c r="X247" s="383"/>
      <c r="Y247" s="383"/>
      <c r="Z247" s="383"/>
      <c r="AA247" s="383"/>
      <c r="AB247" s="383"/>
      <c r="AC247" s="383"/>
      <c r="AD247" s="383"/>
      <c r="AE247" s="383"/>
      <c r="AF247" s="383"/>
      <c r="AG247" s="383"/>
      <c r="AH247" s="383"/>
      <c r="AI247" s="383"/>
      <c r="AJ247" s="383"/>
      <c r="AK247" s="383"/>
      <c r="AL247" s="333"/>
      <c r="AM247" s="200" t="s">
        <v>115</v>
      </c>
      <c r="AN247" s="311" t="s">
        <v>199</v>
      </c>
      <c r="AO247" s="312" t="s">
        <v>18</v>
      </c>
      <c r="AP247" s="312"/>
      <c r="AQ247" s="312"/>
      <c r="AR247" s="312"/>
      <c r="AS247" s="312"/>
      <c r="AT247" s="312"/>
      <c r="AU247" s="312"/>
      <c r="AV247" s="312"/>
      <c r="AW247" s="261">
        <v>28947.595799999999</v>
      </c>
      <c r="AX247" s="261">
        <v>12397.8166</v>
      </c>
      <c r="AY247" s="261">
        <v>0</v>
      </c>
      <c r="AZ247" s="261">
        <f>BE247</f>
        <v>0</v>
      </c>
      <c r="BA247" s="261">
        <f>BV247</f>
        <v>0</v>
      </c>
      <c r="BB247" s="261">
        <f>CM247</f>
        <v>0</v>
      </c>
      <c r="BC247" s="261">
        <f>DD247</f>
        <v>0</v>
      </c>
      <c r="BD247" s="261">
        <f>AW247-AX247-BC247</f>
        <v>16549.779199999997</v>
      </c>
      <c r="BE247" s="261">
        <f t="shared" si="303"/>
        <v>0</v>
      </c>
      <c r="BF247" s="261">
        <f t="shared" si="303"/>
        <v>0</v>
      </c>
      <c r="BG247" s="261">
        <f t="shared" si="303"/>
        <v>0</v>
      </c>
      <c r="BH247" s="261">
        <f t="shared" si="303"/>
        <v>0</v>
      </c>
      <c r="BI247" s="261">
        <f>BJ247+BK247+BL247</f>
        <v>0</v>
      </c>
      <c r="BJ247" s="313">
        <v>0</v>
      </c>
      <c r="BK247" s="313">
        <v>0</v>
      </c>
      <c r="BL247" s="313">
        <v>0</v>
      </c>
      <c r="BM247" s="261">
        <f>BN247+BO247+BP247</f>
        <v>0</v>
      </c>
      <c r="BN247" s="313">
        <v>0</v>
      </c>
      <c r="BO247" s="313">
        <v>0</v>
      </c>
      <c r="BP247" s="313">
        <v>0</v>
      </c>
      <c r="BQ247" s="261">
        <f>BR247+BS247+BT247</f>
        <v>0</v>
      </c>
      <c r="BR247" s="313">
        <v>0</v>
      </c>
      <c r="BS247" s="313">
        <v>0</v>
      </c>
      <c r="BT247" s="313">
        <v>0</v>
      </c>
      <c r="BU247" s="261">
        <f>$AW247-$AX247-AZ247</f>
        <v>16549.779199999997</v>
      </c>
      <c r="BV247" s="261">
        <f t="shared" si="304"/>
        <v>0</v>
      </c>
      <c r="BW247" s="261">
        <f t="shared" si="304"/>
        <v>0</v>
      </c>
      <c r="BX247" s="261">
        <f t="shared" si="304"/>
        <v>0</v>
      </c>
      <c r="BY247" s="261">
        <f t="shared" si="304"/>
        <v>0</v>
      </c>
      <c r="BZ247" s="261">
        <f>CA247+CB247+CC247</f>
        <v>0</v>
      </c>
      <c r="CA247" s="313">
        <v>0</v>
      </c>
      <c r="CB247" s="313">
        <v>0</v>
      </c>
      <c r="CC247" s="313">
        <v>0</v>
      </c>
      <c r="CD247" s="261">
        <f>CE247+CF247+CG247</f>
        <v>0</v>
      </c>
      <c r="CE247" s="313">
        <v>0</v>
      </c>
      <c r="CF247" s="313">
        <v>0</v>
      </c>
      <c r="CG247" s="313">
        <v>0</v>
      </c>
      <c r="CH247" s="261">
        <f>CI247+CJ247+CK247</f>
        <v>0</v>
      </c>
      <c r="CI247" s="313">
        <v>0</v>
      </c>
      <c r="CJ247" s="313">
        <v>0</v>
      </c>
      <c r="CK247" s="313">
        <v>0</v>
      </c>
      <c r="CL247" s="261">
        <f>$AW247-$AX247-BA247</f>
        <v>16549.779199999997</v>
      </c>
      <c r="CM247" s="261">
        <f t="shared" si="305"/>
        <v>0</v>
      </c>
      <c r="CN247" s="261">
        <f t="shared" si="305"/>
        <v>0</v>
      </c>
      <c r="CO247" s="261">
        <f t="shared" si="305"/>
        <v>0</v>
      </c>
      <c r="CP247" s="261">
        <f t="shared" si="305"/>
        <v>0</v>
      </c>
      <c r="CQ247" s="261">
        <f>CR247+CS247+CT247</f>
        <v>0</v>
      </c>
      <c r="CR247" s="313">
        <v>0</v>
      </c>
      <c r="CS247" s="313">
        <v>0</v>
      </c>
      <c r="CT247" s="313">
        <v>0</v>
      </c>
      <c r="CU247" s="261">
        <f>CV247+CW247+CX247</f>
        <v>0</v>
      </c>
      <c r="CV247" s="313">
        <v>0</v>
      </c>
      <c r="CW247" s="313">
        <v>0</v>
      </c>
      <c r="CX247" s="313">
        <v>0</v>
      </c>
      <c r="CY247" s="261">
        <f>CZ247+DA247+DB247</f>
        <v>0</v>
      </c>
      <c r="CZ247" s="313">
        <v>0</v>
      </c>
      <c r="DA247" s="313">
        <v>0</v>
      </c>
      <c r="DB247" s="313">
        <v>0</v>
      </c>
      <c r="DC247" s="261">
        <f>$AW247-$AX247-BB247</f>
        <v>16549.779199999997</v>
      </c>
      <c r="DD247" s="261">
        <f t="shared" si="306"/>
        <v>0</v>
      </c>
      <c r="DE247" s="261">
        <f t="shared" si="306"/>
        <v>0</v>
      </c>
      <c r="DF247" s="261">
        <f t="shared" si="306"/>
        <v>0</v>
      </c>
      <c r="DG247" s="261">
        <f t="shared" si="306"/>
        <v>0</v>
      </c>
      <c r="DH247" s="261">
        <f>DI247+DJ247+DK247</f>
        <v>0</v>
      </c>
      <c r="DI247" s="313">
        <v>0</v>
      </c>
      <c r="DJ247" s="313">
        <v>0</v>
      </c>
      <c r="DK247" s="313">
        <v>0</v>
      </c>
      <c r="DL247" s="261">
        <f>DM247+DN247+DO247</f>
        <v>0</v>
      </c>
      <c r="DM247" s="313">
        <v>0</v>
      </c>
      <c r="DN247" s="313">
        <v>0</v>
      </c>
      <c r="DO247" s="313">
        <v>0</v>
      </c>
      <c r="DP247" s="261">
        <f>DQ247+DR247+DS247</f>
        <v>0</v>
      </c>
      <c r="DQ247" s="313">
        <v>0</v>
      </c>
      <c r="DR247" s="313">
        <v>0</v>
      </c>
      <c r="DS247" s="313">
        <v>0</v>
      </c>
      <c r="DT247" s="261">
        <f>$AW247-$AX247-BC247</f>
        <v>16549.779199999997</v>
      </c>
      <c r="DU247" s="261">
        <f>BC247-AY247</f>
        <v>0</v>
      </c>
      <c r="DV247" s="313"/>
      <c r="DW247" s="313"/>
      <c r="DX247" s="314"/>
      <c r="DY247" s="313"/>
      <c r="DZ247" s="314"/>
      <c r="EA247" s="343" t="s">
        <v>151</v>
      </c>
      <c r="EB247" s="164">
        <v>0</v>
      </c>
      <c r="EC247" s="162" t="str">
        <f>AN247 &amp; EB247</f>
        <v>Прочие собственные средства0</v>
      </c>
      <c r="ED247" s="162" t="str">
        <f>AN247&amp;AO247</f>
        <v>Прочие собственные средстванет</v>
      </c>
      <c r="EE247" s="163"/>
      <c r="EF247" s="163"/>
      <c r="EG247" s="179"/>
      <c r="EH247" s="179"/>
      <c r="EI247" s="179"/>
      <c r="EJ247" s="179"/>
      <c r="EV247" s="163"/>
    </row>
    <row r="248" spans="3:152" ht="11.25" customHeight="1">
      <c r="C248" s="217"/>
      <c r="D248" s="384" t="s">
        <v>866</v>
      </c>
      <c r="E248" s="398" t="s">
        <v>780</v>
      </c>
      <c r="F248" s="398" t="s">
        <v>800</v>
      </c>
      <c r="G248" s="398" t="s">
        <v>161</v>
      </c>
      <c r="H248" s="398" t="s">
        <v>867</v>
      </c>
      <c r="I248" s="398" t="s">
        <v>783</v>
      </c>
      <c r="J248" s="398" t="s">
        <v>783</v>
      </c>
      <c r="K248" s="384" t="s">
        <v>784</v>
      </c>
      <c r="L248" s="336"/>
      <c r="M248" s="336"/>
      <c r="N248" s="384" t="s">
        <v>240</v>
      </c>
      <c r="O248" s="384" t="s">
        <v>3</v>
      </c>
      <c r="P248" s="386" t="s">
        <v>188</v>
      </c>
      <c r="Q248" s="386" t="s">
        <v>3</v>
      </c>
      <c r="R248" s="388">
        <v>100</v>
      </c>
      <c r="S248" s="390">
        <v>100</v>
      </c>
      <c r="T248" s="400" t="s">
        <v>151</v>
      </c>
      <c r="U248" s="305"/>
      <c r="V248" s="306"/>
      <c r="W248" s="306"/>
      <c r="X248" s="306"/>
      <c r="Y248" s="306"/>
      <c r="Z248" s="306"/>
      <c r="AA248" s="306"/>
      <c r="AB248" s="306"/>
      <c r="AC248" s="306"/>
      <c r="AD248" s="306"/>
      <c r="AE248" s="306"/>
      <c r="AF248" s="306"/>
      <c r="AG248" s="306"/>
      <c r="AH248" s="306"/>
      <c r="AI248" s="306"/>
      <c r="AJ248" s="306"/>
      <c r="AK248" s="306"/>
      <c r="AL248" s="306"/>
      <c r="AM248" s="306"/>
      <c r="AN248" s="306"/>
      <c r="AO248" s="306"/>
      <c r="AP248" s="306"/>
      <c r="AQ248" s="306"/>
      <c r="AR248" s="306"/>
      <c r="AS248" s="306"/>
      <c r="AT248" s="306"/>
      <c r="AU248" s="306"/>
      <c r="AV248" s="306"/>
      <c r="AW248" s="306"/>
      <c r="AX248" s="306"/>
      <c r="AY248" s="306"/>
      <c r="AZ248" s="306"/>
      <c r="BA248" s="306"/>
      <c r="BB248" s="306"/>
      <c r="BC248" s="306"/>
      <c r="BD248" s="306"/>
      <c r="BE248" s="306"/>
      <c r="BF248" s="306"/>
      <c r="BG248" s="306"/>
      <c r="BH248" s="306"/>
      <c r="BI248" s="306"/>
      <c r="BJ248" s="306"/>
      <c r="BK248" s="306"/>
      <c r="BL248" s="306"/>
      <c r="BM248" s="306"/>
      <c r="BN248" s="306"/>
      <c r="BO248" s="306"/>
      <c r="BP248" s="306"/>
      <c r="BQ248" s="306"/>
      <c r="BR248" s="306"/>
      <c r="BS248" s="306"/>
      <c r="BT248" s="306"/>
      <c r="BU248" s="306"/>
      <c r="BV248" s="306"/>
      <c r="BW248" s="306"/>
      <c r="BX248" s="306"/>
      <c r="BY248" s="306"/>
      <c r="BZ248" s="306"/>
      <c r="CA248" s="306"/>
      <c r="CB248" s="306"/>
      <c r="CC248" s="306"/>
      <c r="CD248" s="306"/>
      <c r="CE248" s="306"/>
      <c r="CF248" s="306"/>
      <c r="CG248" s="306"/>
      <c r="CH248" s="306"/>
      <c r="CI248" s="306"/>
      <c r="CJ248" s="306"/>
      <c r="CK248" s="306"/>
      <c r="CL248" s="306"/>
      <c r="CM248" s="306"/>
      <c r="CN248" s="306"/>
      <c r="CO248" s="306"/>
      <c r="CP248" s="306"/>
      <c r="CQ248" s="306"/>
      <c r="CR248" s="306"/>
      <c r="CS248" s="306"/>
      <c r="CT248" s="306"/>
      <c r="CU248" s="306"/>
      <c r="CV248" s="306"/>
      <c r="CW248" s="306"/>
      <c r="CX248" s="306"/>
      <c r="CY248" s="306"/>
      <c r="CZ248" s="306"/>
      <c r="DA248" s="306"/>
      <c r="DB248" s="306"/>
      <c r="DC248" s="306"/>
      <c r="DD248" s="306"/>
      <c r="DE248" s="306"/>
      <c r="DF248" s="306"/>
      <c r="DG248" s="306"/>
      <c r="DH248" s="306"/>
      <c r="DI248" s="306"/>
      <c r="DJ248" s="306"/>
      <c r="DK248" s="306"/>
      <c r="DL248" s="306"/>
      <c r="DM248" s="306"/>
      <c r="DN248" s="306"/>
      <c r="DO248" s="306"/>
      <c r="DP248" s="306"/>
      <c r="DQ248" s="306"/>
      <c r="DR248" s="306"/>
      <c r="DS248" s="306"/>
      <c r="DT248" s="306"/>
      <c r="DU248" s="306"/>
      <c r="DV248" s="306"/>
      <c r="DW248" s="306"/>
      <c r="DX248" s="306"/>
      <c r="DY248" s="306"/>
      <c r="DZ248" s="306"/>
      <c r="EA248" s="306"/>
      <c r="EB248" s="164"/>
      <c r="EC248" s="163"/>
      <c r="ED248" s="163"/>
      <c r="EE248" s="163"/>
      <c r="EF248" s="163"/>
      <c r="EG248" s="163"/>
      <c r="EH248" s="163"/>
      <c r="EI248" s="163"/>
    </row>
    <row r="249" spans="3:152" ht="11.25" customHeight="1">
      <c r="C249" s="217"/>
      <c r="D249" s="385"/>
      <c r="E249" s="399"/>
      <c r="F249" s="399"/>
      <c r="G249" s="399"/>
      <c r="H249" s="399"/>
      <c r="I249" s="399"/>
      <c r="J249" s="399"/>
      <c r="K249" s="385"/>
      <c r="L249" s="337"/>
      <c r="M249" s="337"/>
      <c r="N249" s="385"/>
      <c r="O249" s="385"/>
      <c r="P249" s="387"/>
      <c r="Q249" s="387"/>
      <c r="R249" s="389"/>
      <c r="S249" s="391"/>
      <c r="T249" s="401"/>
      <c r="U249" s="394"/>
      <c r="V249" s="396">
        <v>1</v>
      </c>
      <c r="W249" s="382" t="s">
        <v>821</v>
      </c>
      <c r="X249" s="382"/>
      <c r="Y249" s="382"/>
      <c r="Z249" s="382"/>
      <c r="AA249" s="382"/>
      <c r="AB249" s="382"/>
      <c r="AC249" s="382"/>
      <c r="AD249" s="382"/>
      <c r="AE249" s="382"/>
      <c r="AF249" s="382"/>
      <c r="AG249" s="382"/>
      <c r="AH249" s="382"/>
      <c r="AI249" s="382"/>
      <c r="AJ249" s="382"/>
      <c r="AK249" s="382"/>
      <c r="AL249" s="307"/>
      <c r="AM249" s="308"/>
      <c r="AN249" s="309"/>
      <c r="AO249" s="309"/>
      <c r="AP249" s="309"/>
      <c r="AQ249" s="309"/>
      <c r="AR249" s="309"/>
      <c r="AS249" s="309"/>
      <c r="AT249" s="309"/>
      <c r="AU249" s="309"/>
      <c r="AV249" s="309"/>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c r="CK249" s="95"/>
      <c r="CL249" s="95"/>
      <c r="CM249" s="95"/>
      <c r="CN249" s="95"/>
      <c r="CO249" s="95"/>
      <c r="CP249" s="95"/>
      <c r="CQ249" s="95"/>
      <c r="CR249" s="95"/>
      <c r="CS249" s="95"/>
      <c r="CT249" s="95"/>
      <c r="CU249" s="95"/>
      <c r="CV249" s="95"/>
      <c r="CW249" s="95"/>
      <c r="CX249" s="95"/>
      <c r="CY249" s="95"/>
      <c r="CZ249" s="95"/>
      <c r="DA249" s="95"/>
      <c r="DB249" s="95"/>
      <c r="DC249" s="95"/>
      <c r="DD249" s="95"/>
      <c r="DE249" s="95"/>
      <c r="DF249" s="95"/>
      <c r="DG249" s="95"/>
      <c r="DH249" s="95"/>
      <c r="DI249" s="95"/>
      <c r="DJ249" s="95"/>
      <c r="DK249" s="95"/>
      <c r="DL249" s="95"/>
      <c r="DM249" s="95"/>
      <c r="DN249" s="95"/>
      <c r="DO249" s="95"/>
      <c r="DP249" s="95"/>
      <c r="DQ249" s="95"/>
      <c r="DR249" s="95"/>
      <c r="DS249" s="95"/>
      <c r="DT249" s="95"/>
      <c r="DU249" s="95"/>
      <c r="DV249" s="95"/>
      <c r="DW249" s="95"/>
      <c r="DX249" s="95"/>
      <c r="DY249" s="95"/>
      <c r="DZ249" s="95"/>
      <c r="EA249" s="95"/>
      <c r="EB249" s="164"/>
      <c r="EC249" s="179"/>
      <c r="ED249" s="179"/>
      <c r="EE249" s="179"/>
      <c r="EF249" s="163"/>
      <c r="EG249" s="179"/>
      <c r="EH249" s="179"/>
      <c r="EI249" s="179"/>
      <c r="EJ249" s="179"/>
      <c r="EK249" s="179"/>
    </row>
    <row r="250" spans="3:152" ht="15" customHeight="1">
      <c r="C250" s="217"/>
      <c r="D250" s="385"/>
      <c r="E250" s="399"/>
      <c r="F250" s="399"/>
      <c r="G250" s="399"/>
      <c r="H250" s="399"/>
      <c r="I250" s="399"/>
      <c r="J250" s="399"/>
      <c r="K250" s="385"/>
      <c r="L250" s="337"/>
      <c r="M250" s="337"/>
      <c r="N250" s="385"/>
      <c r="O250" s="385"/>
      <c r="P250" s="387"/>
      <c r="Q250" s="387"/>
      <c r="R250" s="389"/>
      <c r="S250" s="391"/>
      <c r="T250" s="401"/>
      <c r="U250" s="395"/>
      <c r="V250" s="397"/>
      <c r="W250" s="383"/>
      <c r="X250" s="383"/>
      <c r="Y250" s="383"/>
      <c r="Z250" s="383"/>
      <c r="AA250" s="383"/>
      <c r="AB250" s="383"/>
      <c r="AC250" s="383"/>
      <c r="AD250" s="383"/>
      <c r="AE250" s="383"/>
      <c r="AF250" s="383"/>
      <c r="AG250" s="383"/>
      <c r="AH250" s="383"/>
      <c r="AI250" s="383"/>
      <c r="AJ250" s="383"/>
      <c r="AK250" s="383"/>
      <c r="AL250" s="333"/>
      <c r="AM250" s="200" t="s">
        <v>240</v>
      </c>
      <c r="AN250" s="311" t="s">
        <v>197</v>
      </c>
      <c r="AO250" s="312" t="s">
        <v>18</v>
      </c>
      <c r="AP250" s="312"/>
      <c r="AQ250" s="312"/>
      <c r="AR250" s="312"/>
      <c r="AS250" s="312"/>
      <c r="AT250" s="312"/>
      <c r="AU250" s="312"/>
      <c r="AV250" s="312"/>
      <c r="AW250" s="261">
        <v>101843.4374</v>
      </c>
      <c r="AX250" s="261">
        <v>73577.245599999995</v>
      </c>
      <c r="AY250" s="261">
        <v>0</v>
      </c>
      <c r="AZ250" s="261">
        <f>BE250</f>
        <v>0</v>
      </c>
      <c r="BA250" s="261">
        <f>BV250</f>
        <v>0</v>
      </c>
      <c r="BB250" s="261">
        <f>CM250</f>
        <v>0</v>
      </c>
      <c r="BC250" s="261">
        <f>DD250</f>
        <v>0</v>
      </c>
      <c r="BD250" s="261">
        <f>AW250-AX250-BC250</f>
        <v>28266.191800000001</v>
      </c>
      <c r="BE250" s="261">
        <f t="shared" ref="BE250:BH251" si="307">BQ250</f>
        <v>0</v>
      </c>
      <c r="BF250" s="261">
        <f t="shared" si="307"/>
        <v>0</v>
      </c>
      <c r="BG250" s="261">
        <f t="shared" si="307"/>
        <v>0</v>
      </c>
      <c r="BH250" s="261">
        <f t="shared" si="307"/>
        <v>0</v>
      </c>
      <c r="BI250" s="261">
        <f>BJ250+BK250+BL250</f>
        <v>0</v>
      </c>
      <c r="BJ250" s="313">
        <v>0</v>
      </c>
      <c r="BK250" s="313">
        <v>0</v>
      </c>
      <c r="BL250" s="313">
        <v>0</v>
      </c>
      <c r="BM250" s="261">
        <f>BN250+BO250+BP250</f>
        <v>0</v>
      </c>
      <c r="BN250" s="313">
        <v>0</v>
      </c>
      <c r="BO250" s="313">
        <v>0</v>
      </c>
      <c r="BP250" s="313">
        <v>0</v>
      </c>
      <c r="BQ250" s="261">
        <f>BR250+BS250+BT250</f>
        <v>0</v>
      </c>
      <c r="BR250" s="313">
        <v>0</v>
      </c>
      <c r="BS250" s="313">
        <v>0</v>
      </c>
      <c r="BT250" s="313">
        <v>0</v>
      </c>
      <c r="BU250" s="261">
        <f>$AW250-$AX250-AZ250</f>
        <v>28266.191800000001</v>
      </c>
      <c r="BV250" s="261">
        <f t="shared" ref="BV250:BY251" si="308">CH250</f>
        <v>0</v>
      </c>
      <c r="BW250" s="261">
        <f t="shared" si="308"/>
        <v>0</v>
      </c>
      <c r="BX250" s="261">
        <f t="shared" si="308"/>
        <v>0</v>
      </c>
      <c r="BY250" s="261">
        <f t="shared" si="308"/>
        <v>0</v>
      </c>
      <c r="BZ250" s="261">
        <f>CA250+CB250+CC250</f>
        <v>0</v>
      </c>
      <c r="CA250" s="313">
        <v>0</v>
      </c>
      <c r="CB250" s="313">
        <v>0</v>
      </c>
      <c r="CC250" s="313">
        <v>0</v>
      </c>
      <c r="CD250" s="261">
        <f>CE250+CF250+CG250</f>
        <v>0</v>
      </c>
      <c r="CE250" s="313">
        <v>0</v>
      </c>
      <c r="CF250" s="313">
        <v>0</v>
      </c>
      <c r="CG250" s="313">
        <v>0</v>
      </c>
      <c r="CH250" s="261">
        <f>CI250+CJ250+CK250</f>
        <v>0</v>
      </c>
      <c r="CI250" s="313">
        <v>0</v>
      </c>
      <c r="CJ250" s="313">
        <v>0</v>
      </c>
      <c r="CK250" s="313">
        <v>0</v>
      </c>
      <c r="CL250" s="261">
        <f>$AW250-$AX250-BA250</f>
        <v>28266.191800000001</v>
      </c>
      <c r="CM250" s="261">
        <f t="shared" ref="CM250:CP251" si="309">CY250</f>
        <v>0</v>
      </c>
      <c r="CN250" s="261">
        <f t="shared" si="309"/>
        <v>0</v>
      </c>
      <c r="CO250" s="261">
        <f t="shared" si="309"/>
        <v>0</v>
      </c>
      <c r="CP250" s="261">
        <f t="shared" si="309"/>
        <v>0</v>
      </c>
      <c r="CQ250" s="261">
        <f>CR250+CS250+CT250</f>
        <v>0</v>
      </c>
      <c r="CR250" s="313">
        <v>0</v>
      </c>
      <c r="CS250" s="313">
        <v>0</v>
      </c>
      <c r="CT250" s="313">
        <v>0</v>
      </c>
      <c r="CU250" s="261">
        <f>CV250+CW250+CX250</f>
        <v>0</v>
      </c>
      <c r="CV250" s="313">
        <v>0</v>
      </c>
      <c r="CW250" s="313">
        <v>0</v>
      </c>
      <c r="CX250" s="313">
        <v>0</v>
      </c>
      <c r="CY250" s="261">
        <f>CZ250+DA250+DB250</f>
        <v>0</v>
      </c>
      <c r="CZ250" s="313">
        <v>0</v>
      </c>
      <c r="DA250" s="313">
        <v>0</v>
      </c>
      <c r="DB250" s="313">
        <v>0</v>
      </c>
      <c r="DC250" s="261">
        <f>$AW250-$AX250-BB250</f>
        <v>28266.191800000001</v>
      </c>
      <c r="DD250" s="261">
        <f t="shared" ref="DD250:DG251" si="310">DP250</f>
        <v>0</v>
      </c>
      <c r="DE250" s="261">
        <f t="shared" si="310"/>
        <v>0</v>
      </c>
      <c r="DF250" s="261">
        <f t="shared" si="310"/>
        <v>0</v>
      </c>
      <c r="DG250" s="261">
        <f t="shared" si="310"/>
        <v>0</v>
      </c>
      <c r="DH250" s="261">
        <f>DI250+DJ250+DK250</f>
        <v>0</v>
      </c>
      <c r="DI250" s="313">
        <v>0</v>
      </c>
      <c r="DJ250" s="313">
        <v>0</v>
      </c>
      <c r="DK250" s="313">
        <v>0</v>
      </c>
      <c r="DL250" s="261">
        <f>DM250+DN250+DO250</f>
        <v>0</v>
      </c>
      <c r="DM250" s="313">
        <v>0</v>
      </c>
      <c r="DN250" s="313">
        <v>0</v>
      </c>
      <c r="DO250" s="313">
        <v>0</v>
      </c>
      <c r="DP250" s="261">
        <f>DQ250+DR250+DS250</f>
        <v>0</v>
      </c>
      <c r="DQ250" s="313">
        <v>0</v>
      </c>
      <c r="DR250" s="313">
        <v>0</v>
      </c>
      <c r="DS250" s="313">
        <v>0</v>
      </c>
      <c r="DT250" s="261">
        <f>$AW250-$AX250-BC250</f>
        <v>28266.191800000001</v>
      </c>
      <c r="DU250" s="261">
        <f>BC250-AY250</f>
        <v>0</v>
      </c>
      <c r="DV250" s="313"/>
      <c r="DW250" s="313"/>
      <c r="DX250" s="314"/>
      <c r="DY250" s="313"/>
      <c r="DZ250" s="314"/>
      <c r="EA250" s="343" t="s">
        <v>151</v>
      </c>
      <c r="EB250" s="164">
        <v>0</v>
      </c>
      <c r="EC250" s="162" t="str">
        <f>AN250 &amp; EB250</f>
        <v>Амортизационные отчисления0</v>
      </c>
      <c r="ED250" s="162" t="str">
        <f>AN250&amp;AO250</f>
        <v>Амортизационные отчислениянет</v>
      </c>
      <c r="EE250" s="163"/>
      <c r="EF250" s="163"/>
      <c r="EG250" s="179"/>
      <c r="EH250" s="179"/>
      <c r="EI250" s="179"/>
      <c r="EJ250" s="179"/>
      <c r="EV250" s="163"/>
    </row>
    <row r="251" spans="3:152" ht="15" customHeight="1" thickBot="1">
      <c r="C251" s="217"/>
      <c r="D251" s="385"/>
      <c r="E251" s="399"/>
      <c r="F251" s="399"/>
      <c r="G251" s="399"/>
      <c r="H251" s="399"/>
      <c r="I251" s="399"/>
      <c r="J251" s="399"/>
      <c r="K251" s="385"/>
      <c r="L251" s="337"/>
      <c r="M251" s="337"/>
      <c r="N251" s="385"/>
      <c r="O251" s="385"/>
      <c r="P251" s="387"/>
      <c r="Q251" s="387"/>
      <c r="R251" s="389"/>
      <c r="S251" s="391"/>
      <c r="T251" s="401"/>
      <c r="U251" s="395"/>
      <c r="V251" s="397"/>
      <c r="W251" s="383"/>
      <c r="X251" s="383"/>
      <c r="Y251" s="383"/>
      <c r="Z251" s="383"/>
      <c r="AA251" s="383"/>
      <c r="AB251" s="383"/>
      <c r="AC251" s="383"/>
      <c r="AD251" s="383"/>
      <c r="AE251" s="383"/>
      <c r="AF251" s="383"/>
      <c r="AG251" s="383"/>
      <c r="AH251" s="383"/>
      <c r="AI251" s="383"/>
      <c r="AJ251" s="383"/>
      <c r="AK251" s="383"/>
      <c r="AL251" s="333"/>
      <c r="AM251" s="200" t="s">
        <v>115</v>
      </c>
      <c r="AN251" s="311" t="s">
        <v>199</v>
      </c>
      <c r="AO251" s="312" t="s">
        <v>18</v>
      </c>
      <c r="AP251" s="312"/>
      <c r="AQ251" s="312"/>
      <c r="AR251" s="312"/>
      <c r="AS251" s="312"/>
      <c r="AT251" s="312"/>
      <c r="AU251" s="312"/>
      <c r="AV251" s="312"/>
      <c r="AW251" s="261">
        <v>20368.6875</v>
      </c>
      <c r="AX251" s="261">
        <v>8857.2224000000006</v>
      </c>
      <c r="AY251" s="261">
        <v>0</v>
      </c>
      <c r="AZ251" s="261">
        <f>BE251</f>
        <v>0</v>
      </c>
      <c r="BA251" s="261">
        <f>BV251</f>
        <v>0</v>
      </c>
      <c r="BB251" s="261">
        <f>CM251</f>
        <v>0</v>
      </c>
      <c r="BC251" s="261">
        <f>DD251</f>
        <v>0</v>
      </c>
      <c r="BD251" s="261">
        <f>AW251-AX251-BC251</f>
        <v>11511.465099999999</v>
      </c>
      <c r="BE251" s="261">
        <f t="shared" si="307"/>
        <v>0</v>
      </c>
      <c r="BF251" s="261">
        <f t="shared" si="307"/>
        <v>0</v>
      </c>
      <c r="BG251" s="261">
        <f t="shared" si="307"/>
        <v>0</v>
      </c>
      <c r="BH251" s="261">
        <f t="shared" si="307"/>
        <v>0</v>
      </c>
      <c r="BI251" s="261">
        <f>BJ251+BK251+BL251</f>
        <v>0</v>
      </c>
      <c r="BJ251" s="313">
        <v>0</v>
      </c>
      <c r="BK251" s="313">
        <v>0</v>
      </c>
      <c r="BL251" s="313">
        <v>0</v>
      </c>
      <c r="BM251" s="261">
        <f>BN251+BO251+BP251</f>
        <v>0</v>
      </c>
      <c r="BN251" s="313">
        <v>0</v>
      </c>
      <c r="BO251" s="313">
        <v>0</v>
      </c>
      <c r="BP251" s="313">
        <v>0</v>
      </c>
      <c r="BQ251" s="261">
        <f>BR251+BS251+BT251</f>
        <v>0</v>
      </c>
      <c r="BR251" s="313">
        <v>0</v>
      </c>
      <c r="BS251" s="313">
        <v>0</v>
      </c>
      <c r="BT251" s="313">
        <v>0</v>
      </c>
      <c r="BU251" s="261">
        <f>$AW251-$AX251-AZ251</f>
        <v>11511.465099999999</v>
      </c>
      <c r="BV251" s="261">
        <f t="shared" si="308"/>
        <v>0</v>
      </c>
      <c r="BW251" s="261">
        <f t="shared" si="308"/>
        <v>0</v>
      </c>
      <c r="BX251" s="261">
        <f t="shared" si="308"/>
        <v>0</v>
      </c>
      <c r="BY251" s="261">
        <f t="shared" si="308"/>
        <v>0</v>
      </c>
      <c r="BZ251" s="261">
        <f>CA251+CB251+CC251</f>
        <v>0</v>
      </c>
      <c r="CA251" s="313">
        <v>0</v>
      </c>
      <c r="CB251" s="313">
        <v>0</v>
      </c>
      <c r="CC251" s="313">
        <v>0</v>
      </c>
      <c r="CD251" s="261">
        <f>CE251+CF251+CG251</f>
        <v>0</v>
      </c>
      <c r="CE251" s="313">
        <v>0</v>
      </c>
      <c r="CF251" s="313">
        <v>0</v>
      </c>
      <c r="CG251" s="313">
        <v>0</v>
      </c>
      <c r="CH251" s="261">
        <f>CI251+CJ251+CK251</f>
        <v>0</v>
      </c>
      <c r="CI251" s="313">
        <v>0</v>
      </c>
      <c r="CJ251" s="313">
        <v>0</v>
      </c>
      <c r="CK251" s="313">
        <v>0</v>
      </c>
      <c r="CL251" s="261">
        <f>$AW251-$AX251-BA251</f>
        <v>11511.465099999999</v>
      </c>
      <c r="CM251" s="261">
        <f t="shared" si="309"/>
        <v>0</v>
      </c>
      <c r="CN251" s="261">
        <f t="shared" si="309"/>
        <v>0</v>
      </c>
      <c r="CO251" s="261">
        <f t="shared" si="309"/>
        <v>0</v>
      </c>
      <c r="CP251" s="261">
        <f t="shared" si="309"/>
        <v>0</v>
      </c>
      <c r="CQ251" s="261">
        <f>CR251+CS251+CT251</f>
        <v>0</v>
      </c>
      <c r="CR251" s="313">
        <v>0</v>
      </c>
      <c r="CS251" s="313">
        <v>0</v>
      </c>
      <c r="CT251" s="313">
        <v>0</v>
      </c>
      <c r="CU251" s="261">
        <f>CV251+CW251+CX251</f>
        <v>0</v>
      </c>
      <c r="CV251" s="313">
        <v>0</v>
      </c>
      <c r="CW251" s="313">
        <v>0</v>
      </c>
      <c r="CX251" s="313">
        <v>0</v>
      </c>
      <c r="CY251" s="261">
        <f>CZ251+DA251+DB251</f>
        <v>0</v>
      </c>
      <c r="CZ251" s="313">
        <v>0</v>
      </c>
      <c r="DA251" s="313">
        <v>0</v>
      </c>
      <c r="DB251" s="313">
        <v>0</v>
      </c>
      <c r="DC251" s="261">
        <f>$AW251-$AX251-BB251</f>
        <v>11511.465099999999</v>
      </c>
      <c r="DD251" s="261">
        <f t="shared" si="310"/>
        <v>0</v>
      </c>
      <c r="DE251" s="261">
        <f t="shared" si="310"/>
        <v>0</v>
      </c>
      <c r="DF251" s="261">
        <f t="shared" si="310"/>
        <v>0</v>
      </c>
      <c r="DG251" s="261">
        <f t="shared" si="310"/>
        <v>0</v>
      </c>
      <c r="DH251" s="261">
        <f>DI251+DJ251+DK251</f>
        <v>0</v>
      </c>
      <c r="DI251" s="313">
        <v>0</v>
      </c>
      <c r="DJ251" s="313">
        <v>0</v>
      </c>
      <c r="DK251" s="313">
        <v>0</v>
      </c>
      <c r="DL251" s="261">
        <f>DM251+DN251+DO251</f>
        <v>0</v>
      </c>
      <c r="DM251" s="313">
        <v>0</v>
      </c>
      <c r="DN251" s="313">
        <v>0</v>
      </c>
      <c r="DO251" s="313">
        <v>0</v>
      </c>
      <c r="DP251" s="261">
        <f>DQ251+DR251+DS251</f>
        <v>0</v>
      </c>
      <c r="DQ251" s="313">
        <v>0</v>
      </c>
      <c r="DR251" s="313">
        <v>0</v>
      </c>
      <c r="DS251" s="313">
        <v>0</v>
      </c>
      <c r="DT251" s="261">
        <f>$AW251-$AX251-BC251</f>
        <v>11511.465099999999</v>
      </c>
      <c r="DU251" s="261">
        <f>BC251-AY251</f>
        <v>0</v>
      </c>
      <c r="DV251" s="313"/>
      <c r="DW251" s="313"/>
      <c r="DX251" s="314"/>
      <c r="DY251" s="313"/>
      <c r="DZ251" s="314"/>
      <c r="EA251" s="343" t="s">
        <v>151</v>
      </c>
      <c r="EB251" s="164">
        <v>0</v>
      </c>
      <c r="EC251" s="162" t="str">
        <f>AN251 &amp; EB251</f>
        <v>Прочие собственные средства0</v>
      </c>
      <c r="ED251" s="162" t="str">
        <f>AN251&amp;AO251</f>
        <v>Прочие собственные средстванет</v>
      </c>
      <c r="EE251" s="163"/>
      <c r="EF251" s="163"/>
      <c r="EG251" s="179"/>
      <c r="EH251" s="179"/>
      <c r="EI251" s="179"/>
      <c r="EJ251" s="179"/>
      <c r="EV251" s="163"/>
    </row>
    <row r="252" spans="3:152" ht="11.25" customHeight="1">
      <c r="C252" s="217"/>
      <c r="D252" s="384" t="s">
        <v>868</v>
      </c>
      <c r="E252" s="398" t="s">
        <v>780</v>
      </c>
      <c r="F252" s="398" t="s">
        <v>800</v>
      </c>
      <c r="G252" s="398" t="s">
        <v>161</v>
      </c>
      <c r="H252" s="398" t="s">
        <v>869</v>
      </c>
      <c r="I252" s="398" t="s">
        <v>783</v>
      </c>
      <c r="J252" s="398" t="s">
        <v>783</v>
      </c>
      <c r="K252" s="384" t="s">
        <v>784</v>
      </c>
      <c r="L252" s="336"/>
      <c r="M252" s="336"/>
      <c r="N252" s="384" t="s">
        <v>240</v>
      </c>
      <c r="O252" s="384" t="s">
        <v>3</v>
      </c>
      <c r="P252" s="386" t="s">
        <v>188</v>
      </c>
      <c r="Q252" s="386" t="s">
        <v>3</v>
      </c>
      <c r="R252" s="388">
        <v>100</v>
      </c>
      <c r="S252" s="390">
        <v>100</v>
      </c>
      <c r="T252" s="400" t="s">
        <v>151</v>
      </c>
      <c r="U252" s="305"/>
      <c r="V252" s="306"/>
      <c r="W252" s="306"/>
      <c r="X252" s="306"/>
      <c r="Y252" s="306"/>
      <c r="Z252" s="306"/>
      <c r="AA252" s="306"/>
      <c r="AB252" s="306"/>
      <c r="AC252" s="306"/>
      <c r="AD252" s="306"/>
      <c r="AE252" s="306"/>
      <c r="AF252" s="306"/>
      <c r="AG252" s="306"/>
      <c r="AH252" s="306"/>
      <c r="AI252" s="306"/>
      <c r="AJ252" s="306"/>
      <c r="AK252" s="306"/>
      <c r="AL252" s="306"/>
      <c r="AM252" s="306"/>
      <c r="AN252" s="306"/>
      <c r="AO252" s="306"/>
      <c r="AP252" s="306"/>
      <c r="AQ252" s="306"/>
      <c r="AR252" s="306"/>
      <c r="AS252" s="306"/>
      <c r="AT252" s="306"/>
      <c r="AU252" s="306"/>
      <c r="AV252" s="306"/>
      <c r="AW252" s="306"/>
      <c r="AX252" s="306"/>
      <c r="AY252" s="306"/>
      <c r="AZ252" s="306"/>
      <c r="BA252" s="306"/>
      <c r="BB252" s="306"/>
      <c r="BC252" s="306"/>
      <c r="BD252" s="306"/>
      <c r="BE252" s="306"/>
      <c r="BF252" s="306"/>
      <c r="BG252" s="306"/>
      <c r="BH252" s="306"/>
      <c r="BI252" s="306"/>
      <c r="BJ252" s="306"/>
      <c r="BK252" s="306"/>
      <c r="BL252" s="306"/>
      <c r="BM252" s="306"/>
      <c r="BN252" s="306"/>
      <c r="BO252" s="306"/>
      <c r="BP252" s="306"/>
      <c r="BQ252" s="306"/>
      <c r="BR252" s="306"/>
      <c r="BS252" s="306"/>
      <c r="BT252" s="306"/>
      <c r="BU252" s="306"/>
      <c r="BV252" s="306"/>
      <c r="BW252" s="306"/>
      <c r="BX252" s="306"/>
      <c r="BY252" s="306"/>
      <c r="BZ252" s="306"/>
      <c r="CA252" s="306"/>
      <c r="CB252" s="306"/>
      <c r="CC252" s="306"/>
      <c r="CD252" s="306"/>
      <c r="CE252" s="306"/>
      <c r="CF252" s="306"/>
      <c r="CG252" s="306"/>
      <c r="CH252" s="306"/>
      <c r="CI252" s="306"/>
      <c r="CJ252" s="306"/>
      <c r="CK252" s="306"/>
      <c r="CL252" s="306"/>
      <c r="CM252" s="306"/>
      <c r="CN252" s="306"/>
      <c r="CO252" s="306"/>
      <c r="CP252" s="306"/>
      <c r="CQ252" s="306"/>
      <c r="CR252" s="306"/>
      <c r="CS252" s="306"/>
      <c r="CT252" s="306"/>
      <c r="CU252" s="306"/>
      <c r="CV252" s="306"/>
      <c r="CW252" s="306"/>
      <c r="CX252" s="306"/>
      <c r="CY252" s="306"/>
      <c r="CZ252" s="306"/>
      <c r="DA252" s="306"/>
      <c r="DB252" s="306"/>
      <c r="DC252" s="306"/>
      <c r="DD252" s="306"/>
      <c r="DE252" s="306"/>
      <c r="DF252" s="306"/>
      <c r="DG252" s="306"/>
      <c r="DH252" s="306"/>
      <c r="DI252" s="306"/>
      <c r="DJ252" s="306"/>
      <c r="DK252" s="306"/>
      <c r="DL252" s="306"/>
      <c r="DM252" s="306"/>
      <c r="DN252" s="306"/>
      <c r="DO252" s="306"/>
      <c r="DP252" s="306"/>
      <c r="DQ252" s="306"/>
      <c r="DR252" s="306"/>
      <c r="DS252" s="306"/>
      <c r="DT252" s="306"/>
      <c r="DU252" s="306"/>
      <c r="DV252" s="306"/>
      <c r="DW252" s="306"/>
      <c r="DX252" s="306"/>
      <c r="DY252" s="306"/>
      <c r="DZ252" s="306"/>
      <c r="EA252" s="306"/>
      <c r="EB252" s="164"/>
      <c r="EC252" s="163"/>
      <c r="ED252" s="163"/>
      <c r="EE252" s="163"/>
      <c r="EF252" s="163"/>
      <c r="EG252" s="163"/>
      <c r="EH252" s="163"/>
      <c r="EI252" s="163"/>
    </row>
    <row r="253" spans="3:152" ht="11.25" customHeight="1">
      <c r="C253" s="217"/>
      <c r="D253" s="385"/>
      <c r="E253" s="399"/>
      <c r="F253" s="399"/>
      <c r="G253" s="399"/>
      <c r="H253" s="399"/>
      <c r="I253" s="399"/>
      <c r="J253" s="399"/>
      <c r="K253" s="385"/>
      <c r="L253" s="337"/>
      <c r="M253" s="337"/>
      <c r="N253" s="385"/>
      <c r="O253" s="385"/>
      <c r="P253" s="387"/>
      <c r="Q253" s="387"/>
      <c r="R253" s="389"/>
      <c r="S253" s="391"/>
      <c r="T253" s="401"/>
      <c r="U253" s="394"/>
      <c r="V253" s="396">
        <v>1</v>
      </c>
      <c r="W253" s="382" t="s">
        <v>821</v>
      </c>
      <c r="X253" s="382"/>
      <c r="Y253" s="382"/>
      <c r="Z253" s="382"/>
      <c r="AA253" s="382"/>
      <c r="AB253" s="382"/>
      <c r="AC253" s="382"/>
      <c r="AD253" s="382"/>
      <c r="AE253" s="382"/>
      <c r="AF253" s="382"/>
      <c r="AG253" s="382"/>
      <c r="AH253" s="382"/>
      <c r="AI253" s="382"/>
      <c r="AJ253" s="382"/>
      <c r="AK253" s="382"/>
      <c r="AL253" s="307"/>
      <c r="AM253" s="308"/>
      <c r="AN253" s="309"/>
      <c r="AO253" s="309"/>
      <c r="AP253" s="309"/>
      <c r="AQ253" s="309"/>
      <c r="AR253" s="309"/>
      <c r="AS253" s="309"/>
      <c r="AT253" s="309"/>
      <c r="AU253" s="309"/>
      <c r="AV253" s="309"/>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c r="CK253" s="95"/>
      <c r="CL253" s="95"/>
      <c r="CM253" s="95"/>
      <c r="CN253" s="95"/>
      <c r="CO253" s="95"/>
      <c r="CP253" s="95"/>
      <c r="CQ253" s="95"/>
      <c r="CR253" s="95"/>
      <c r="CS253" s="95"/>
      <c r="CT253" s="95"/>
      <c r="CU253" s="95"/>
      <c r="CV253" s="95"/>
      <c r="CW253" s="95"/>
      <c r="CX253" s="95"/>
      <c r="CY253" s="95"/>
      <c r="CZ253" s="95"/>
      <c r="DA253" s="95"/>
      <c r="DB253" s="95"/>
      <c r="DC253" s="95"/>
      <c r="DD253" s="95"/>
      <c r="DE253" s="95"/>
      <c r="DF253" s="95"/>
      <c r="DG253" s="95"/>
      <c r="DH253" s="95"/>
      <c r="DI253" s="95"/>
      <c r="DJ253" s="95"/>
      <c r="DK253" s="95"/>
      <c r="DL253" s="95"/>
      <c r="DM253" s="95"/>
      <c r="DN253" s="95"/>
      <c r="DO253" s="95"/>
      <c r="DP253" s="95"/>
      <c r="DQ253" s="95"/>
      <c r="DR253" s="95"/>
      <c r="DS253" s="95"/>
      <c r="DT253" s="95"/>
      <c r="DU253" s="95"/>
      <c r="DV253" s="95"/>
      <c r="DW253" s="95"/>
      <c r="DX253" s="95"/>
      <c r="DY253" s="95"/>
      <c r="DZ253" s="95"/>
      <c r="EA253" s="95"/>
      <c r="EB253" s="164"/>
      <c r="EC253" s="179"/>
      <c r="ED253" s="179"/>
      <c r="EE253" s="179"/>
      <c r="EF253" s="163"/>
      <c r="EG253" s="179"/>
      <c r="EH253" s="179"/>
      <c r="EI253" s="179"/>
      <c r="EJ253" s="179"/>
      <c r="EK253" s="179"/>
    </row>
    <row r="254" spans="3:152" ht="15" customHeight="1">
      <c r="C254" s="217"/>
      <c r="D254" s="385"/>
      <c r="E254" s="399"/>
      <c r="F254" s="399"/>
      <c r="G254" s="399"/>
      <c r="H254" s="399"/>
      <c r="I254" s="399"/>
      <c r="J254" s="399"/>
      <c r="K254" s="385"/>
      <c r="L254" s="337"/>
      <c r="M254" s="337"/>
      <c r="N254" s="385"/>
      <c r="O254" s="385"/>
      <c r="P254" s="387"/>
      <c r="Q254" s="387"/>
      <c r="R254" s="389"/>
      <c r="S254" s="391"/>
      <c r="T254" s="401"/>
      <c r="U254" s="395"/>
      <c r="V254" s="397"/>
      <c r="W254" s="383"/>
      <c r="X254" s="383"/>
      <c r="Y254" s="383"/>
      <c r="Z254" s="383"/>
      <c r="AA254" s="383"/>
      <c r="AB254" s="383"/>
      <c r="AC254" s="383"/>
      <c r="AD254" s="383"/>
      <c r="AE254" s="383"/>
      <c r="AF254" s="383"/>
      <c r="AG254" s="383"/>
      <c r="AH254" s="383"/>
      <c r="AI254" s="383"/>
      <c r="AJ254" s="383"/>
      <c r="AK254" s="383"/>
      <c r="AL254" s="333"/>
      <c r="AM254" s="200" t="s">
        <v>240</v>
      </c>
      <c r="AN254" s="311" t="s">
        <v>197</v>
      </c>
      <c r="AO254" s="312" t="s">
        <v>18</v>
      </c>
      <c r="AP254" s="312"/>
      <c r="AQ254" s="312"/>
      <c r="AR254" s="312"/>
      <c r="AS254" s="312"/>
      <c r="AT254" s="312"/>
      <c r="AU254" s="312"/>
      <c r="AV254" s="312"/>
      <c r="AW254" s="261">
        <v>116417.65059999999</v>
      </c>
      <c r="AX254" s="261">
        <v>74556.193400000004</v>
      </c>
      <c r="AY254" s="261">
        <v>0</v>
      </c>
      <c r="AZ254" s="261">
        <f>BE254</f>
        <v>0</v>
      </c>
      <c r="BA254" s="261">
        <f>BV254</f>
        <v>0</v>
      </c>
      <c r="BB254" s="261">
        <f>CM254</f>
        <v>0</v>
      </c>
      <c r="BC254" s="261">
        <f>DD254</f>
        <v>0</v>
      </c>
      <c r="BD254" s="261">
        <f>AW254-AX254-BC254</f>
        <v>41861.45719999999</v>
      </c>
      <c r="BE254" s="261">
        <f t="shared" ref="BE254:BH255" si="311">BQ254</f>
        <v>0</v>
      </c>
      <c r="BF254" s="261">
        <f t="shared" si="311"/>
        <v>0</v>
      </c>
      <c r="BG254" s="261">
        <f t="shared" si="311"/>
        <v>0</v>
      </c>
      <c r="BH254" s="261">
        <f t="shared" si="311"/>
        <v>0</v>
      </c>
      <c r="BI254" s="261">
        <f>BJ254+BK254+BL254</f>
        <v>0</v>
      </c>
      <c r="BJ254" s="313">
        <v>0</v>
      </c>
      <c r="BK254" s="313">
        <v>0</v>
      </c>
      <c r="BL254" s="313">
        <v>0</v>
      </c>
      <c r="BM254" s="261">
        <f>BN254+BO254+BP254</f>
        <v>0</v>
      </c>
      <c r="BN254" s="313">
        <v>0</v>
      </c>
      <c r="BO254" s="313">
        <v>0</v>
      </c>
      <c r="BP254" s="313">
        <v>0</v>
      </c>
      <c r="BQ254" s="261">
        <f>BR254+BS254+BT254</f>
        <v>0</v>
      </c>
      <c r="BR254" s="313">
        <v>0</v>
      </c>
      <c r="BS254" s="313">
        <v>0</v>
      </c>
      <c r="BT254" s="313">
        <v>0</v>
      </c>
      <c r="BU254" s="261">
        <f>$AW254-$AX254-AZ254</f>
        <v>41861.45719999999</v>
      </c>
      <c r="BV254" s="261">
        <f t="shared" ref="BV254:BY255" si="312">CH254</f>
        <v>0</v>
      </c>
      <c r="BW254" s="261">
        <f t="shared" si="312"/>
        <v>0</v>
      </c>
      <c r="BX254" s="261">
        <f t="shared" si="312"/>
        <v>0</v>
      </c>
      <c r="BY254" s="261">
        <f t="shared" si="312"/>
        <v>0</v>
      </c>
      <c r="BZ254" s="261">
        <f>CA254+CB254+CC254</f>
        <v>0</v>
      </c>
      <c r="CA254" s="313">
        <v>0</v>
      </c>
      <c r="CB254" s="313">
        <v>0</v>
      </c>
      <c r="CC254" s="313">
        <v>0</v>
      </c>
      <c r="CD254" s="261">
        <f>CE254+CF254+CG254</f>
        <v>0</v>
      </c>
      <c r="CE254" s="313">
        <v>0</v>
      </c>
      <c r="CF254" s="313">
        <v>0</v>
      </c>
      <c r="CG254" s="313">
        <v>0</v>
      </c>
      <c r="CH254" s="261">
        <f>CI254+CJ254+CK254</f>
        <v>0</v>
      </c>
      <c r="CI254" s="313">
        <v>0</v>
      </c>
      <c r="CJ254" s="313">
        <v>0</v>
      </c>
      <c r="CK254" s="313">
        <v>0</v>
      </c>
      <c r="CL254" s="261">
        <f>$AW254-$AX254-BA254</f>
        <v>41861.45719999999</v>
      </c>
      <c r="CM254" s="261">
        <f t="shared" ref="CM254:CP255" si="313">CY254</f>
        <v>0</v>
      </c>
      <c r="CN254" s="261">
        <f t="shared" si="313"/>
        <v>0</v>
      </c>
      <c r="CO254" s="261">
        <f t="shared" si="313"/>
        <v>0</v>
      </c>
      <c r="CP254" s="261">
        <f t="shared" si="313"/>
        <v>0</v>
      </c>
      <c r="CQ254" s="261">
        <f>CR254+CS254+CT254</f>
        <v>0</v>
      </c>
      <c r="CR254" s="313">
        <v>0</v>
      </c>
      <c r="CS254" s="313">
        <v>0</v>
      </c>
      <c r="CT254" s="313">
        <v>0</v>
      </c>
      <c r="CU254" s="261">
        <f>CV254+CW254+CX254</f>
        <v>0</v>
      </c>
      <c r="CV254" s="313">
        <v>0</v>
      </c>
      <c r="CW254" s="313">
        <v>0</v>
      </c>
      <c r="CX254" s="313">
        <v>0</v>
      </c>
      <c r="CY254" s="261">
        <f>CZ254+DA254+DB254</f>
        <v>0</v>
      </c>
      <c r="CZ254" s="313">
        <v>0</v>
      </c>
      <c r="DA254" s="313">
        <v>0</v>
      </c>
      <c r="DB254" s="313">
        <v>0</v>
      </c>
      <c r="DC254" s="261">
        <f>$AW254-$AX254-BB254</f>
        <v>41861.45719999999</v>
      </c>
      <c r="DD254" s="261">
        <f t="shared" ref="DD254:DG255" si="314">DP254</f>
        <v>0</v>
      </c>
      <c r="DE254" s="261">
        <f t="shared" si="314"/>
        <v>0</v>
      </c>
      <c r="DF254" s="261">
        <f t="shared" si="314"/>
        <v>0</v>
      </c>
      <c r="DG254" s="261">
        <f t="shared" si="314"/>
        <v>0</v>
      </c>
      <c r="DH254" s="261">
        <f>DI254+DJ254+DK254</f>
        <v>0</v>
      </c>
      <c r="DI254" s="313">
        <v>0</v>
      </c>
      <c r="DJ254" s="313">
        <v>0</v>
      </c>
      <c r="DK254" s="313">
        <v>0</v>
      </c>
      <c r="DL254" s="261">
        <f>DM254+DN254+DO254</f>
        <v>0</v>
      </c>
      <c r="DM254" s="313">
        <v>0</v>
      </c>
      <c r="DN254" s="313">
        <v>0</v>
      </c>
      <c r="DO254" s="313">
        <v>0</v>
      </c>
      <c r="DP254" s="261">
        <f>DQ254+DR254+DS254</f>
        <v>0</v>
      </c>
      <c r="DQ254" s="313">
        <v>0</v>
      </c>
      <c r="DR254" s="313">
        <v>0</v>
      </c>
      <c r="DS254" s="313">
        <v>0</v>
      </c>
      <c r="DT254" s="261">
        <f>$AW254-$AX254-BC254</f>
        <v>41861.45719999999</v>
      </c>
      <c r="DU254" s="261">
        <f>BC254-AY254</f>
        <v>0</v>
      </c>
      <c r="DV254" s="313"/>
      <c r="DW254" s="313"/>
      <c r="DX254" s="314"/>
      <c r="DY254" s="313"/>
      <c r="DZ254" s="314"/>
      <c r="EA254" s="343" t="s">
        <v>151</v>
      </c>
      <c r="EB254" s="164">
        <v>0</v>
      </c>
      <c r="EC254" s="162" t="str">
        <f>AN254 &amp; EB254</f>
        <v>Амортизационные отчисления0</v>
      </c>
      <c r="ED254" s="162" t="str">
        <f>AN254&amp;AO254</f>
        <v>Амортизационные отчислениянет</v>
      </c>
      <c r="EE254" s="163"/>
      <c r="EF254" s="163"/>
      <c r="EG254" s="179"/>
      <c r="EH254" s="179"/>
      <c r="EI254" s="179"/>
      <c r="EJ254" s="179"/>
      <c r="EV254" s="163"/>
    </row>
    <row r="255" spans="3:152" ht="15" customHeight="1" thickBot="1">
      <c r="C255" s="217"/>
      <c r="D255" s="385"/>
      <c r="E255" s="399"/>
      <c r="F255" s="399"/>
      <c r="G255" s="399"/>
      <c r="H255" s="399"/>
      <c r="I255" s="399"/>
      <c r="J255" s="399"/>
      <c r="K255" s="385"/>
      <c r="L255" s="337"/>
      <c r="M255" s="337"/>
      <c r="N255" s="385"/>
      <c r="O255" s="385"/>
      <c r="P255" s="387"/>
      <c r="Q255" s="387"/>
      <c r="R255" s="389"/>
      <c r="S255" s="391"/>
      <c r="T255" s="401"/>
      <c r="U255" s="395"/>
      <c r="V255" s="397"/>
      <c r="W255" s="383"/>
      <c r="X255" s="383"/>
      <c r="Y255" s="383"/>
      <c r="Z255" s="383"/>
      <c r="AA255" s="383"/>
      <c r="AB255" s="383"/>
      <c r="AC255" s="383"/>
      <c r="AD255" s="383"/>
      <c r="AE255" s="383"/>
      <c r="AF255" s="383"/>
      <c r="AG255" s="383"/>
      <c r="AH255" s="383"/>
      <c r="AI255" s="383"/>
      <c r="AJ255" s="383"/>
      <c r="AK255" s="383"/>
      <c r="AL255" s="333"/>
      <c r="AM255" s="200" t="s">
        <v>115</v>
      </c>
      <c r="AN255" s="311" t="s">
        <v>199</v>
      </c>
      <c r="AO255" s="312" t="s">
        <v>18</v>
      </c>
      <c r="AP255" s="312"/>
      <c r="AQ255" s="312"/>
      <c r="AR255" s="312"/>
      <c r="AS255" s="312"/>
      <c r="AT255" s="312"/>
      <c r="AU255" s="312"/>
      <c r="AV255" s="312"/>
      <c r="AW255" s="261">
        <v>23283.5301</v>
      </c>
      <c r="AX255" s="261">
        <v>8531.2720000000008</v>
      </c>
      <c r="AY255" s="261">
        <v>0</v>
      </c>
      <c r="AZ255" s="261">
        <f>BE255</f>
        <v>0</v>
      </c>
      <c r="BA255" s="261">
        <f>BV255</f>
        <v>0</v>
      </c>
      <c r="BB255" s="261">
        <f>CM255</f>
        <v>0</v>
      </c>
      <c r="BC255" s="261">
        <f>DD255</f>
        <v>0</v>
      </c>
      <c r="BD255" s="261">
        <f>AW255-AX255-BC255</f>
        <v>14752.258099999999</v>
      </c>
      <c r="BE255" s="261">
        <f t="shared" si="311"/>
        <v>0</v>
      </c>
      <c r="BF255" s="261">
        <f t="shared" si="311"/>
        <v>0</v>
      </c>
      <c r="BG255" s="261">
        <f t="shared" si="311"/>
        <v>0</v>
      </c>
      <c r="BH255" s="261">
        <f t="shared" si="311"/>
        <v>0</v>
      </c>
      <c r="BI255" s="261">
        <f>BJ255+BK255+BL255</f>
        <v>0</v>
      </c>
      <c r="BJ255" s="313">
        <v>0</v>
      </c>
      <c r="BK255" s="313">
        <v>0</v>
      </c>
      <c r="BL255" s="313">
        <v>0</v>
      </c>
      <c r="BM255" s="261">
        <f>BN255+BO255+BP255</f>
        <v>0</v>
      </c>
      <c r="BN255" s="313">
        <v>0</v>
      </c>
      <c r="BO255" s="313">
        <v>0</v>
      </c>
      <c r="BP255" s="313">
        <v>0</v>
      </c>
      <c r="BQ255" s="261">
        <f>BR255+BS255+BT255</f>
        <v>0</v>
      </c>
      <c r="BR255" s="313">
        <v>0</v>
      </c>
      <c r="BS255" s="313">
        <v>0</v>
      </c>
      <c r="BT255" s="313">
        <v>0</v>
      </c>
      <c r="BU255" s="261">
        <f>$AW255-$AX255-AZ255</f>
        <v>14752.258099999999</v>
      </c>
      <c r="BV255" s="261">
        <f t="shared" si="312"/>
        <v>0</v>
      </c>
      <c r="BW255" s="261">
        <f t="shared" si="312"/>
        <v>0</v>
      </c>
      <c r="BX255" s="261">
        <f t="shared" si="312"/>
        <v>0</v>
      </c>
      <c r="BY255" s="261">
        <f t="shared" si="312"/>
        <v>0</v>
      </c>
      <c r="BZ255" s="261">
        <f>CA255+CB255+CC255</f>
        <v>0</v>
      </c>
      <c r="CA255" s="313">
        <v>0</v>
      </c>
      <c r="CB255" s="313">
        <v>0</v>
      </c>
      <c r="CC255" s="313">
        <v>0</v>
      </c>
      <c r="CD255" s="261">
        <f>CE255+CF255+CG255</f>
        <v>0</v>
      </c>
      <c r="CE255" s="313">
        <v>0</v>
      </c>
      <c r="CF255" s="313">
        <v>0</v>
      </c>
      <c r="CG255" s="313">
        <v>0</v>
      </c>
      <c r="CH255" s="261">
        <f>CI255+CJ255+CK255</f>
        <v>0</v>
      </c>
      <c r="CI255" s="313">
        <v>0</v>
      </c>
      <c r="CJ255" s="313">
        <v>0</v>
      </c>
      <c r="CK255" s="313">
        <v>0</v>
      </c>
      <c r="CL255" s="261">
        <f>$AW255-$AX255-BA255</f>
        <v>14752.258099999999</v>
      </c>
      <c r="CM255" s="261">
        <f t="shared" si="313"/>
        <v>0</v>
      </c>
      <c r="CN255" s="261">
        <f t="shared" si="313"/>
        <v>0</v>
      </c>
      <c r="CO255" s="261">
        <f t="shared" si="313"/>
        <v>0</v>
      </c>
      <c r="CP255" s="261">
        <f t="shared" si="313"/>
        <v>0</v>
      </c>
      <c r="CQ255" s="261">
        <f>CR255+CS255+CT255</f>
        <v>0</v>
      </c>
      <c r="CR255" s="313">
        <v>0</v>
      </c>
      <c r="CS255" s="313">
        <v>0</v>
      </c>
      <c r="CT255" s="313">
        <v>0</v>
      </c>
      <c r="CU255" s="261">
        <f>CV255+CW255+CX255</f>
        <v>0</v>
      </c>
      <c r="CV255" s="313">
        <v>0</v>
      </c>
      <c r="CW255" s="313">
        <v>0</v>
      </c>
      <c r="CX255" s="313">
        <v>0</v>
      </c>
      <c r="CY255" s="261">
        <f>CZ255+DA255+DB255</f>
        <v>0</v>
      </c>
      <c r="CZ255" s="313">
        <v>0</v>
      </c>
      <c r="DA255" s="313">
        <v>0</v>
      </c>
      <c r="DB255" s="313">
        <v>0</v>
      </c>
      <c r="DC255" s="261">
        <f>$AW255-$AX255-BB255</f>
        <v>14752.258099999999</v>
      </c>
      <c r="DD255" s="261">
        <f t="shared" si="314"/>
        <v>0</v>
      </c>
      <c r="DE255" s="261">
        <f t="shared" si="314"/>
        <v>0</v>
      </c>
      <c r="DF255" s="261">
        <f t="shared" si="314"/>
        <v>0</v>
      </c>
      <c r="DG255" s="261">
        <f t="shared" si="314"/>
        <v>0</v>
      </c>
      <c r="DH255" s="261">
        <f>DI255+DJ255+DK255</f>
        <v>0</v>
      </c>
      <c r="DI255" s="313">
        <v>0</v>
      </c>
      <c r="DJ255" s="313">
        <v>0</v>
      </c>
      <c r="DK255" s="313">
        <v>0</v>
      </c>
      <c r="DL255" s="261">
        <f>DM255+DN255+DO255</f>
        <v>0</v>
      </c>
      <c r="DM255" s="313">
        <v>0</v>
      </c>
      <c r="DN255" s="313">
        <v>0</v>
      </c>
      <c r="DO255" s="313">
        <v>0</v>
      </c>
      <c r="DP255" s="261">
        <f>DQ255+DR255+DS255</f>
        <v>0</v>
      </c>
      <c r="DQ255" s="313">
        <v>0</v>
      </c>
      <c r="DR255" s="313">
        <v>0</v>
      </c>
      <c r="DS255" s="313">
        <v>0</v>
      </c>
      <c r="DT255" s="261">
        <f>$AW255-$AX255-BC255</f>
        <v>14752.258099999999</v>
      </c>
      <c r="DU255" s="261">
        <f>BC255-AY255</f>
        <v>0</v>
      </c>
      <c r="DV255" s="313"/>
      <c r="DW255" s="313"/>
      <c r="DX255" s="314"/>
      <c r="DY255" s="313"/>
      <c r="DZ255" s="314"/>
      <c r="EA255" s="343" t="s">
        <v>151</v>
      </c>
      <c r="EB255" s="164">
        <v>0</v>
      </c>
      <c r="EC255" s="162" t="str">
        <f>AN255 &amp; EB255</f>
        <v>Прочие собственные средства0</v>
      </c>
      <c r="ED255" s="162" t="str">
        <f>AN255&amp;AO255</f>
        <v>Прочие собственные средстванет</v>
      </c>
      <c r="EE255" s="163"/>
      <c r="EF255" s="163"/>
      <c r="EG255" s="179"/>
      <c r="EH255" s="179"/>
      <c r="EI255" s="179"/>
      <c r="EJ255" s="179"/>
      <c r="EV255" s="163"/>
    </row>
    <row r="256" spans="3:152" ht="11.25" customHeight="1">
      <c r="C256" s="217"/>
      <c r="D256" s="384" t="s">
        <v>870</v>
      </c>
      <c r="E256" s="398" t="s">
        <v>780</v>
      </c>
      <c r="F256" s="398" t="s">
        <v>800</v>
      </c>
      <c r="G256" s="398" t="s">
        <v>161</v>
      </c>
      <c r="H256" s="398" t="s">
        <v>871</v>
      </c>
      <c r="I256" s="398" t="s">
        <v>783</v>
      </c>
      <c r="J256" s="398" t="s">
        <v>783</v>
      </c>
      <c r="K256" s="384" t="s">
        <v>784</v>
      </c>
      <c r="L256" s="336"/>
      <c r="M256" s="336"/>
      <c r="N256" s="384" t="s">
        <v>240</v>
      </c>
      <c r="O256" s="384" t="s">
        <v>4</v>
      </c>
      <c r="P256" s="386" t="s">
        <v>189</v>
      </c>
      <c r="Q256" s="386" t="s">
        <v>4</v>
      </c>
      <c r="R256" s="388">
        <v>100</v>
      </c>
      <c r="S256" s="390">
        <v>100</v>
      </c>
      <c r="T256" s="400" t="s">
        <v>151</v>
      </c>
      <c r="U256" s="305"/>
      <c r="V256" s="306"/>
      <c r="W256" s="306"/>
      <c r="X256" s="306"/>
      <c r="Y256" s="306"/>
      <c r="Z256" s="306"/>
      <c r="AA256" s="306"/>
      <c r="AB256" s="306"/>
      <c r="AC256" s="306"/>
      <c r="AD256" s="306"/>
      <c r="AE256" s="306"/>
      <c r="AF256" s="306"/>
      <c r="AG256" s="306"/>
      <c r="AH256" s="306"/>
      <c r="AI256" s="306"/>
      <c r="AJ256" s="306"/>
      <c r="AK256" s="306"/>
      <c r="AL256" s="306"/>
      <c r="AM256" s="306"/>
      <c r="AN256" s="306"/>
      <c r="AO256" s="306"/>
      <c r="AP256" s="306"/>
      <c r="AQ256" s="306"/>
      <c r="AR256" s="306"/>
      <c r="AS256" s="306"/>
      <c r="AT256" s="306"/>
      <c r="AU256" s="306"/>
      <c r="AV256" s="306"/>
      <c r="AW256" s="306"/>
      <c r="AX256" s="306"/>
      <c r="AY256" s="306"/>
      <c r="AZ256" s="306"/>
      <c r="BA256" s="306"/>
      <c r="BB256" s="306"/>
      <c r="BC256" s="306"/>
      <c r="BD256" s="306"/>
      <c r="BE256" s="306"/>
      <c r="BF256" s="306"/>
      <c r="BG256" s="306"/>
      <c r="BH256" s="306"/>
      <c r="BI256" s="306"/>
      <c r="BJ256" s="306"/>
      <c r="BK256" s="306"/>
      <c r="BL256" s="306"/>
      <c r="BM256" s="306"/>
      <c r="BN256" s="306"/>
      <c r="BO256" s="306"/>
      <c r="BP256" s="306"/>
      <c r="BQ256" s="306"/>
      <c r="BR256" s="306"/>
      <c r="BS256" s="306"/>
      <c r="BT256" s="306"/>
      <c r="BU256" s="306"/>
      <c r="BV256" s="306"/>
      <c r="BW256" s="306"/>
      <c r="BX256" s="306"/>
      <c r="BY256" s="306"/>
      <c r="BZ256" s="306"/>
      <c r="CA256" s="306"/>
      <c r="CB256" s="306"/>
      <c r="CC256" s="306"/>
      <c r="CD256" s="306"/>
      <c r="CE256" s="306"/>
      <c r="CF256" s="306"/>
      <c r="CG256" s="306"/>
      <c r="CH256" s="306"/>
      <c r="CI256" s="306"/>
      <c r="CJ256" s="306"/>
      <c r="CK256" s="306"/>
      <c r="CL256" s="306"/>
      <c r="CM256" s="306"/>
      <c r="CN256" s="306"/>
      <c r="CO256" s="306"/>
      <c r="CP256" s="306"/>
      <c r="CQ256" s="306"/>
      <c r="CR256" s="306"/>
      <c r="CS256" s="306"/>
      <c r="CT256" s="306"/>
      <c r="CU256" s="306"/>
      <c r="CV256" s="306"/>
      <c r="CW256" s="306"/>
      <c r="CX256" s="306"/>
      <c r="CY256" s="306"/>
      <c r="CZ256" s="306"/>
      <c r="DA256" s="306"/>
      <c r="DB256" s="306"/>
      <c r="DC256" s="306"/>
      <c r="DD256" s="306"/>
      <c r="DE256" s="306"/>
      <c r="DF256" s="306"/>
      <c r="DG256" s="306"/>
      <c r="DH256" s="306"/>
      <c r="DI256" s="306"/>
      <c r="DJ256" s="306"/>
      <c r="DK256" s="306"/>
      <c r="DL256" s="306"/>
      <c r="DM256" s="306"/>
      <c r="DN256" s="306"/>
      <c r="DO256" s="306"/>
      <c r="DP256" s="306"/>
      <c r="DQ256" s="306"/>
      <c r="DR256" s="306"/>
      <c r="DS256" s="306"/>
      <c r="DT256" s="306"/>
      <c r="DU256" s="306"/>
      <c r="DV256" s="306"/>
      <c r="DW256" s="306"/>
      <c r="DX256" s="306"/>
      <c r="DY256" s="306"/>
      <c r="DZ256" s="306"/>
      <c r="EA256" s="306"/>
      <c r="EB256" s="164"/>
      <c r="EC256" s="163"/>
      <c r="ED256" s="163"/>
      <c r="EE256" s="163"/>
      <c r="EF256" s="163"/>
      <c r="EG256" s="163"/>
      <c r="EH256" s="163"/>
      <c r="EI256" s="163"/>
    </row>
    <row r="257" spans="3:152" ht="11.25" customHeight="1">
      <c r="C257" s="217"/>
      <c r="D257" s="385"/>
      <c r="E257" s="399"/>
      <c r="F257" s="399"/>
      <c r="G257" s="399"/>
      <c r="H257" s="399"/>
      <c r="I257" s="399"/>
      <c r="J257" s="399"/>
      <c r="K257" s="385"/>
      <c r="L257" s="337"/>
      <c r="M257" s="337"/>
      <c r="N257" s="385"/>
      <c r="O257" s="385"/>
      <c r="P257" s="387"/>
      <c r="Q257" s="387"/>
      <c r="R257" s="389"/>
      <c r="S257" s="391"/>
      <c r="T257" s="401"/>
      <c r="U257" s="394"/>
      <c r="V257" s="396">
        <v>1</v>
      </c>
      <c r="W257" s="382" t="s">
        <v>821</v>
      </c>
      <c r="X257" s="382"/>
      <c r="Y257" s="382"/>
      <c r="Z257" s="382"/>
      <c r="AA257" s="382"/>
      <c r="AB257" s="382"/>
      <c r="AC257" s="382"/>
      <c r="AD257" s="382"/>
      <c r="AE257" s="382"/>
      <c r="AF257" s="382"/>
      <c r="AG257" s="382"/>
      <c r="AH257" s="382"/>
      <c r="AI257" s="382"/>
      <c r="AJ257" s="382"/>
      <c r="AK257" s="382"/>
      <c r="AL257" s="307"/>
      <c r="AM257" s="308"/>
      <c r="AN257" s="309"/>
      <c r="AO257" s="309"/>
      <c r="AP257" s="309"/>
      <c r="AQ257" s="309"/>
      <c r="AR257" s="309"/>
      <c r="AS257" s="309"/>
      <c r="AT257" s="309"/>
      <c r="AU257" s="309"/>
      <c r="AV257" s="309"/>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c r="CK257" s="95"/>
      <c r="CL257" s="95"/>
      <c r="CM257" s="95"/>
      <c r="CN257" s="95"/>
      <c r="CO257" s="95"/>
      <c r="CP257" s="95"/>
      <c r="CQ257" s="95"/>
      <c r="CR257" s="95"/>
      <c r="CS257" s="95"/>
      <c r="CT257" s="95"/>
      <c r="CU257" s="95"/>
      <c r="CV257" s="95"/>
      <c r="CW257" s="95"/>
      <c r="CX257" s="95"/>
      <c r="CY257" s="95"/>
      <c r="CZ257" s="95"/>
      <c r="DA257" s="95"/>
      <c r="DB257" s="95"/>
      <c r="DC257" s="95"/>
      <c r="DD257" s="95"/>
      <c r="DE257" s="95"/>
      <c r="DF257" s="95"/>
      <c r="DG257" s="95"/>
      <c r="DH257" s="95"/>
      <c r="DI257" s="95"/>
      <c r="DJ257" s="95"/>
      <c r="DK257" s="95"/>
      <c r="DL257" s="95"/>
      <c r="DM257" s="95"/>
      <c r="DN257" s="95"/>
      <c r="DO257" s="95"/>
      <c r="DP257" s="95"/>
      <c r="DQ257" s="95"/>
      <c r="DR257" s="95"/>
      <c r="DS257" s="95"/>
      <c r="DT257" s="95"/>
      <c r="DU257" s="95"/>
      <c r="DV257" s="95"/>
      <c r="DW257" s="95"/>
      <c r="DX257" s="95"/>
      <c r="DY257" s="95"/>
      <c r="DZ257" s="95"/>
      <c r="EA257" s="95"/>
      <c r="EB257" s="164"/>
      <c r="EC257" s="179"/>
      <c r="ED257" s="179"/>
      <c r="EE257" s="179"/>
      <c r="EF257" s="163"/>
      <c r="EG257" s="179"/>
      <c r="EH257" s="179"/>
      <c r="EI257" s="179"/>
      <c r="EJ257" s="179"/>
      <c r="EK257" s="179"/>
    </row>
    <row r="258" spans="3:152" ht="15" customHeight="1">
      <c r="C258" s="217"/>
      <c r="D258" s="385"/>
      <c r="E258" s="399"/>
      <c r="F258" s="399"/>
      <c r="G258" s="399"/>
      <c r="H258" s="399"/>
      <c r="I258" s="399"/>
      <c r="J258" s="399"/>
      <c r="K258" s="385"/>
      <c r="L258" s="337"/>
      <c r="M258" s="337"/>
      <c r="N258" s="385"/>
      <c r="O258" s="385"/>
      <c r="P258" s="387"/>
      <c r="Q258" s="387"/>
      <c r="R258" s="389"/>
      <c r="S258" s="391"/>
      <c r="T258" s="401"/>
      <c r="U258" s="395"/>
      <c r="V258" s="397"/>
      <c r="W258" s="383"/>
      <c r="X258" s="383"/>
      <c r="Y258" s="383"/>
      <c r="Z258" s="383"/>
      <c r="AA258" s="383"/>
      <c r="AB258" s="383"/>
      <c r="AC258" s="383"/>
      <c r="AD258" s="383"/>
      <c r="AE258" s="383"/>
      <c r="AF258" s="383"/>
      <c r="AG258" s="383"/>
      <c r="AH258" s="383"/>
      <c r="AI258" s="383"/>
      <c r="AJ258" s="383"/>
      <c r="AK258" s="383"/>
      <c r="AL258" s="333"/>
      <c r="AM258" s="200" t="s">
        <v>240</v>
      </c>
      <c r="AN258" s="311" t="s">
        <v>197</v>
      </c>
      <c r="AO258" s="312" t="s">
        <v>18</v>
      </c>
      <c r="AP258" s="312"/>
      <c r="AQ258" s="312"/>
      <c r="AR258" s="312"/>
      <c r="AS258" s="312"/>
      <c r="AT258" s="312"/>
      <c r="AU258" s="312"/>
      <c r="AV258" s="312"/>
      <c r="AW258" s="261">
        <v>27068.216700000001</v>
      </c>
      <c r="AX258" s="261">
        <v>26812.970570000001</v>
      </c>
      <c r="AY258" s="261">
        <v>0</v>
      </c>
      <c r="AZ258" s="261">
        <f>BE258</f>
        <v>0</v>
      </c>
      <c r="BA258" s="261">
        <f>BV258</f>
        <v>0</v>
      </c>
      <c r="BB258" s="261">
        <f>CM258</f>
        <v>0</v>
      </c>
      <c r="BC258" s="261">
        <f>DD258</f>
        <v>0</v>
      </c>
      <c r="BD258" s="261">
        <f>AW258-AX258-BC258</f>
        <v>255.24612999999954</v>
      </c>
      <c r="BE258" s="261">
        <f t="shared" ref="BE258:BH259" si="315">BQ258</f>
        <v>0</v>
      </c>
      <c r="BF258" s="261">
        <f t="shared" si="315"/>
        <v>0</v>
      </c>
      <c r="BG258" s="261">
        <f t="shared" si="315"/>
        <v>0</v>
      </c>
      <c r="BH258" s="261">
        <f t="shared" si="315"/>
        <v>0</v>
      </c>
      <c r="BI258" s="261">
        <f>BJ258+BK258+BL258</f>
        <v>0</v>
      </c>
      <c r="BJ258" s="313">
        <v>0</v>
      </c>
      <c r="BK258" s="313">
        <v>0</v>
      </c>
      <c r="BL258" s="313">
        <v>0</v>
      </c>
      <c r="BM258" s="261">
        <f>BN258+BO258+BP258</f>
        <v>0</v>
      </c>
      <c r="BN258" s="313">
        <v>0</v>
      </c>
      <c r="BO258" s="313">
        <v>0</v>
      </c>
      <c r="BP258" s="313">
        <v>0</v>
      </c>
      <c r="BQ258" s="261">
        <f>BR258+BS258+BT258</f>
        <v>0</v>
      </c>
      <c r="BR258" s="313">
        <v>0</v>
      </c>
      <c r="BS258" s="313">
        <v>0</v>
      </c>
      <c r="BT258" s="313">
        <v>0</v>
      </c>
      <c r="BU258" s="261">
        <f>$AW258-$AX258-AZ258</f>
        <v>255.24612999999954</v>
      </c>
      <c r="BV258" s="261">
        <f t="shared" ref="BV258:BY259" si="316">CH258</f>
        <v>0</v>
      </c>
      <c r="BW258" s="261">
        <f t="shared" si="316"/>
        <v>0</v>
      </c>
      <c r="BX258" s="261">
        <f t="shared" si="316"/>
        <v>0</v>
      </c>
      <c r="BY258" s="261">
        <f t="shared" si="316"/>
        <v>0</v>
      </c>
      <c r="BZ258" s="261">
        <f>CA258+CB258+CC258</f>
        <v>0</v>
      </c>
      <c r="CA258" s="313">
        <v>0</v>
      </c>
      <c r="CB258" s="313">
        <v>0</v>
      </c>
      <c r="CC258" s="313">
        <v>0</v>
      </c>
      <c r="CD258" s="261">
        <f>CE258+CF258+CG258</f>
        <v>0</v>
      </c>
      <c r="CE258" s="313">
        <v>0</v>
      </c>
      <c r="CF258" s="313">
        <v>0</v>
      </c>
      <c r="CG258" s="313">
        <v>0</v>
      </c>
      <c r="CH258" s="261">
        <f>CI258+CJ258+CK258</f>
        <v>0</v>
      </c>
      <c r="CI258" s="313">
        <v>0</v>
      </c>
      <c r="CJ258" s="313">
        <v>0</v>
      </c>
      <c r="CK258" s="313">
        <v>0</v>
      </c>
      <c r="CL258" s="261">
        <f>$AW258-$AX258-BA258</f>
        <v>255.24612999999954</v>
      </c>
      <c r="CM258" s="261">
        <f t="shared" ref="CM258:CP259" si="317">CY258</f>
        <v>0</v>
      </c>
      <c r="CN258" s="261">
        <f t="shared" si="317"/>
        <v>0</v>
      </c>
      <c r="CO258" s="261">
        <f t="shared" si="317"/>
        <v>0</v>
      </c>
      <c r="CP258" s="261">
        <f t="shared" si="317"/>
        <v>0</v>
      </c>
      <c r="CQ258" s="261">
        <f>CR258+CS258+CT258</f>
        <v>0</v>
      </c>
      <c r="CR258" s="313">
        <v>0</v>
      </c>
      <c r="CS258" s="313">
        <v>0</v>
      </c>
      <c r="CT258" s="313">
        <v>0</v>
      </c>
      <c r="CU258" s="261">
        <f>CV258+CW258+CX258</f>
        <v>0</v>
      </c>
      <c r="CV258" s="313">
        <v>0</v>
      </c>
      <c r="CW258" s="313">
        <v>0</v>
      </c>
      <c r="CX258" s="313">
        <v>0</v>
      </c>
      <c r="CY258" s="261">
        <f>CZ258+DA258+DB258</f>
        <v>0</v>
      </c>
      <c r="CZ258" s="313">
        <v>0</v>
      </c>
      <c r="DA258" s="313">
        <v>0</v>
      </c>
      <c r="DB258" s="313">
        <v>0</v>
      </c>
      <c r="DC258" s="261">
        <f>$AW258-$AX258-BB258</f>
        <v>255.24612999999954</v>
      </c>
      <c r="DD258" s="261">
        <f t="shared" ref="DD258:DG259" si="318">DP258</f>
        <v>0</v>
      </c>
      <c r="DE258" s="261">
        <f t="shared" si="318"/>
        <v>0</v>
      </c>
      <c r="DF258" s="261">
        <f t="shared" si="318"/>
        <v>0</v>
      </c>
      <c r="DG258" s="261">
        <f t="shared" si="318"/>
        <v>0</v>
      </c>
      <c r="DH258" s="261">
        <f>DI258+DJ258+DK258</f>
        <v>0</v>
      </c>
      <c r="DI258" s="313">
        <v>0</v>
      </c>
      <c r="DJ258" s="313">
        <v>0</v>
      </c>
      <c r="DK258" s="313">
        <v>0</v>
      </c>
      <c r="DL258" s="261">
        <f>DM258+DN258+DO258</f>
        <v>0</v>
      </c>
      <c r="DM258" s="313">
        <v>0</v>
      </c>
      <c r="DN258" s="313">
        <v>0</v>
      </c>
      <c r="DO258" s="313">
        <v>0</v>
      </c>
      <c r="DP258" s="261">
        <f>DQ258+DR258+DS258</f>
        <v>0</v>
      </c>
      <c r="DQ258" s="313">
        <v>0</v>
      </c>
      <c r="DR258" s="313">
        <v>0</v>
      </c>
      <c r="DS258" s="313">
        <v>0</v>
      </c>
      <c r="DT258" s="261">
        <f>$AW258-$AX258-BC258</f>
        <v>255.24612999999954</v>
      </c>
      <c r="DU258" s="261">
        <f>BC258-AY258</f>
        <v>0</v>
      </c>
      <c r="DV258" s="313"/>
      <c r="DW258" s="313"/>
      <c r="DX258" s="314"/>
      <c r="DY258" s="313"/>
      <c r="DZ258" s="314"/>
      <c r="EA258" s="343" t="s">
        <v>151</v>
      </c>
      <c r="EB258" s="164">
        <v>0</v>
      </c>
      <c r="EC258" s="162" t="str">
        <f>AN258 &amp; EB258</f>
        <v>Амортизационные отчисления0</v>
      </c>
      <c r="ED258" s="162" t="str">
        <f>AN258&amp;AO258</f>
        <v>Амортизационные отчислениянет</v>
      </c>
      <c r="EE258" s="163"/>
      <c r="EF258" s="163"/>
      <c r="EG258" s="179"/>
      <c r="EH258" s="179"/>
      <c r="EI258" s="179"/>
      <c r="EJ258" s="179"/>
      <c r="EV258" s="163"/>
    </row>
    <row r="259" spans="3:152" ht="15" customHeight="1" thickBot="1">
      <c r="C259" s="217"/>
      <c r="D259" s="385"/>
      <c r="E259" s="399"/>
      <c r="F259" s="399"/>
      <c r="G259" s="399"/>
      <c r="H259" s="399"/>
      <c r="I259" s="399"/>
      <c r="J259" s="399"/>
      <c r="K259" s="385"/>
      <c r="L259" s="337"/>
      <c r="M259" s="337"/>
      <c r="N259" s="385"/>
      <c r="O259" s="385"/>
      <c r="P259" s="387"/>
      <c r="Q259" s="387"/>
      <c r="R259" s="389"/>
      <c r="S259" s="391"/>
      <c r="T259" s="401"/>
      <c r="U259" s="395"/>
      <c r="V259" s="397"/>
      <c r="W259" s="383"/>
      <c r="X259" s="383"/>
      <c r="Y259" s="383"/>
      <c r="Z259" s="383"/>
      <c r="AA259" s="383"/>
      <c r="AB259" s="383"/>
      <c r="AC259" s="383"/>
      <c r="AD259" s="383"/>
      <c r="AE259" s="383"/>
      <c r="AF259" s="383"/>
      <c r="AG259" s="383"/>
      <c r="AH259" s="383"/>
      <c r="AI259" s="383"/>
      <c r="AJ259" s="383"/>
      <c r="AK259" s="383"/>
      <c r="AL259" s="333"/>
      <c r="AM259" s="200" t="s">
        <v>115</v>
      </c>
      <c r="AN259" s="311" t="s">
        <v>199</v>
      </c>
      <c r="AO259" s="312" t="s">
        <v>18</v>
      </c>
      <c r="AP259" s="312"/>
      <c r="AQ259" s="312"/>
      <c r="AR259" s="312"/>
      <c r="AS259" s="312"/>
      <c r="AT259" s="312"/>
      <c r="AU259" s="312"/>
      <c r="AV259" s="312"/>
      <c r="AW259" s="261">
        <v>0</v>
      </c>
      <c r="AX259" s="261">
        <v>0</v>
      </c>
      <c r="AY259" s="261">
        <v>0</v>
      </c>
      <c r="AZ259" s="261">
        <f>BE259</f>
        <v>0</v>
      </c>
      <c r="BA259" s="261">
        <f>BV259</f>
        <v>0</v>
      </c>
      <c r="BB259" s="261">
        <f>CM259</f>
        <v>0</v>
      </c>
      <c r="BC259" s="261">
        <f>DD259</f>
        <v>0</v>
      </c>
      <c r="BD259" s="261">
        <f>AW259-AX259-BC259</f>
        <v>0</v>
      </c>
      <c r="BE259" s="261">
        <f t="shared" si="315"/>
        <v>0</v>
      </c>
      <c r="BF259" s="261">
        <f t="shared" si="315"/>
        <v>0</v>
      </c>
      <c r="BG259" s="261">
        <f t="shared" si="315"/>
        <v>0</v>
      </c>
      <c r="BH259" s="261">
        <f t="shared" si="315"/>
        <v>0</v>
      </c>
      <c r="BI259" s="261">
        <f>BJ259+BK259+BL259</f>
        <v>0</v>
      </c>
      <c r="BJ259" s="313">
        <v>0</v>
      </c>
      <c r="BK259" s="313">
        <v>0</v>
      </c>
      <c r="BL259" s="313">
        <v>0</v>
      </c>
      <c r="BM259" s="261">
        <f>BN259+BO259+BP259</f>
        <v>0</v>
      </c>
      <c r="BN259" s="313">
        <v>0</v>
      </c>
      <c r="BO259" s="313">
        <v>0</v>
      </c>
      <c r="BP259" s="313">
        <v>0</v>
      </c>
      <c r="BQ259" s="261">
        <f>BR259+BS259+BT259</f>
        <v>0</v>
      </c>
      <c r="BR259" s="313">
        <v>0</v>
      </c>
      <c r="BS259" s="313">
        <v>0</v>
      </c>
      <c r="BT259" s="313">
        <v>0</v>
      </c>
      <c r="BU259" s="261">
        <f>$AW259-$AX259-AZ259</f>
        <v>0</v>
      </c>
      <c r="BV259" s="261">
        <f t="shared" si="316"/>
        <v>0</v>
      </c>
      <c r="BW259" s="261">
        <f t="shared" si="316"/>
        <v>0</v>
      </c>
      <c r="BX259" s="261">
        <f t="shared" si="316"/>
        <v>0</v>
      </c>
      <c r="BY259" s="261">
        <f t="shared" si="316"/>
        <v>0</v>
      </c>
      <c r="BZ259" s="261">
        <f>CA259+CB259+CC259</f>
        <v>0</v>
      </c>
      <c r="CA259" s="313">
        <v>0</v>
      </c>
      <c r="CB259" s="313">
        <v>0</v>
      </c>
      <c r="CC259" s="313">
        <v>0</v>
      </c>
      <c r="CD259" s="261">
        <f>CE259+CF259+CG259</f>
        <v>0</v>
      </c>
      <c r="CE259" s="313">
        <v>0</v>
      </c>
      <c r="CF259" s="313">
        <v>0</v>
      </c>
      <c r="CG259" s="313">
        <v>0</v>
      </c>
      <c r="CH259" s="261">
        <f>CI259+CJ259+CK259</f>
        <v>0</v>
      </c>
      <c r="CI259" s="313">
        <v>0</v>
      </c>
      <c r="CJ259" s="313">
        <v>0</v>
      </c>
      <c r="CK259" s="313">
        <v>0</v>
      </c>
      <c r="CL259" s="261">
        <f>$AW259-$AX259-BA259</f>
        <v>0</v>
      </c>
      <c r="CM259" s="261">
        <f t="shared" si="317"/>
        <v>0</v>
      </c>
      <c r="CN259" s="261">
        <f t="shared" si="317"/>
        <v>0</v>
      </c>
      <c r="CO259" s="261">
        <f t="shared" si="317"/>
        <v>0</v>
      </c>
      <c r="CP259" s="261">
        <f t="shared" si="317"/>
        <v>0</v>
      </c>
      <c r="CQ259" s="261">
        <f>CR259+CS259+CT259</f>
        <v>0</v>
      </c>
      <c r="CR259" s="313">
        <v>0</v>
      </c>
      <c r="CS259" s="313">
        <v>0</v>
      </c>
      <c r="CT259" s="313">
        <v>0</v>
      </c>
      <c r="CU259" s="261">
        <f>CV259+CW259+CX259</f>
        <v>0</v>
      </c>
      <c r="CV259" s="313">
        <v>0</v>
      </c>
      <c r="CW259" s="313">
        <v>0</v>
      </c>
      <c r="CX259" s="313">
        <v>0</v>
      </c>
      <c r="CY259" s="261">
        <f>CZ259+DA259+DB259</f>
        <v>0</v>
      </c>
      <c r="CZ259" s="313">
        <v>0</v>
      </c>
      <c r="DA259" s="313">
        <v>0</v>
      </c>
      <c r="DB259" s="313">
        <v>0</v>
      </c>
      <c r="DC259" s="261">
        <f>$AW259-$AX259-BB259</f>
        <v>0</v>
      </c>
      <c r="DD259" s="261">
        <f t="shared" si="318"/>
        <v>0</v>
      </c>
      <c r="DE259" s="261">
        <f t="shared" si="318"/>
        <v>0</v>
      </c>
      <c r="DF259" s="261">
        <f t="shared" si="318"/>
        <v>0</v>
      </c>
      <c r="DG259" s="261">
        <f t="shared" si="318"/>
        <v>0</v>
      </c>
      <c r="DH259" s="261">
        <f>DI259+DJ259+DK259</f>
        <v>0</v>
      </c>
      <c r="DI259" s="313">
        <v>0</v>
      </c>
      <c r="DJ259" s="313">
        <v>0</v>
      </c>
      <c r="DK259" s="313">
        <v>0</v>
      </c>
      <c r="DL259" s="261">
        <f>DM259+DN259+DO259</f>
        <v>0</v>
      </c>
      <c r="DM259" s="313">
        <v>0</v>
      </c>
      <c r="DN259" s="313">
        <v>0</v>
      </c>
      <c r="DO259" s="313">
        <v>0</v>
      </c>
      <c r="DP259" s="261">
        <f>DQ259+DR259+DS259</f>
        <v>0</v>
      </c>
      <c r="DQ259" s="313">
        <v>0</v>
      </c>
      <c r="DR259" s="313">
        <v>0</v>
      </c>
      <c r="DS259" s="313">
        <v>0</v>
      </c>
      <c r="DT259" s="261">
        <f>$AW259-$AX259-BC259</f>
        <v>0</v>
      </c>
      <c r="DU259" s="261">
        <f>BC259-AY259</f>
        <v>0</v>
      </c>
      <c r="DV259" s="313"/>
      <c r="DW259" s="313"/>
      <c r="DX259" s="314"/>
      <c r="DY259" s="313"/>
      <c r="DZ259" s="314"/>
      <c r="EA259" s="343" t="s">
        <v>151</v>
      </c>
      <c r="EB259" s="164">
        <v>0</v>
      </c>
      <c r="EC259" s="162" t="str">
        <f>AN259 &amp; EB259</f>
        <v>Прочие собственные средства0</v>
      </c>
      <c r="ED259" s="162" t="str">
        <f>AN259&amp;AO259</f>
        <v>Прочие собственные средстванет</v>
      </c>
      <c r="EE259" s="163"/>
      <c r="EF259" s="163"/>
      <c r="EG259" s="179"/>
      <c r="EH259" s="179"/>
      <c r="EI259" s="179"/>
      <c r="EJ259" s="179"/>
      <c r="EV259" s="163"/>
    </row>
    <row r="260" spans="3:152" ht="11.25" customHeight="1">
      <c r="C260" s="217"/>
      <c r="D260" s="384" t="s">
        <v>872</v>
      </c>
      <c r="E260" s="398" t="s">
        <v>780</v>
      </c>
      <c r="F260" s="398" t="s">
        <v>800</v>
      </c>
      <c r="G260" s="398" t="s">
        <v>161</v>
      </c>
      <c r="H260" s="398" t="s">
        <v>873</v>
      </c>
      <c r="I260" s="398" t="s">
        <v>783</v>
      </c>
      <c r="J260" s="398" t="s">
        <v>783</v>
      </c>
      <c r="K260" s="384" t="s">
        <v>784</v>
      </c>
      <c r="L260" s="336"/>
      <c r="M260" s="336"/>
      <c r="N260" s="384" t="s">
        <v>240</v>
      </c>
      <c r="O260" s="384" t="s">
        <v>3</v>
      </c>
      <c r="P260" s="386" t="s">
        <v>188</v>
      </c>
      <c r="Q260" s="386" t="s">
        <v>3</v>
      </c>
      <c r="R260" s="388">
        <v>100</v>
      </c>
      <c r="S260" s="390">
        <v>100</v>
      </c>
      <c r="T260" s="400" t="s">
        <v>151</v>
      </c>
      <c r="U260" s="305"/>
      <c r="V260" s="306"/>
      <c r="W260" s="306"/>
      <c r="X260" s="306"/>
      <c r="Y260" s="306"/>
      <c r="Z260" s="306"/>
      <c r="AA260" s="306"/>
      <c r="AB260" s="306"/>
      <c r="AC260" s="306"/>
      <c r="AD260" s="306"/>
      <c r="AE260" s="306"/>
      <c r="AF260" s="306"/>
      <c r="AG260" s="306"/>
      <c r="AH260" s="306"/>
      <c r="AI260" s="306"/>
      <c r="AJ260" s="306"/>
      <c r="AK260" s="306"/>
      <c r="AL260" s="306"/>
      <c r="AM260" s="306"/>
      <c r="AN260" s="306"/>
      <c r="AO260" s="306"/>
      <c r="AP260" s="306"/>
      <c r="AQ260" s="306"/>
      <c r="AR260" s="306"/>
      <c r="AS260" s="306"/>
      <c r="AT260" s="306"/>
      <c r="AU260" s="306"/>
      <c r="AV260" s="306"/>
      <c r="AW260" s="306"/>
      <c r="AX260" s="306"/>
      <c r="AY260" s="306"/>
      <c r="AZ260" s="306"/>
      <c r="BA260" s="306"/>
      <c r="BB260" s="306"/>
      <c r="BC260" s="306"/>
      <c r="BD260" s="306"/>
      <c r="BE260" s="306"/>
      <c r="BF260" s="306"/>
      <c r="BG260" s="306"/>
      <c r="BH260" s="306"/>
      <c r="BI260" s="306"/>
      <c r="BJ260" s="306"/>
      <c r="BK260" s="306"/>
      <c r="BL260" s="306"/>
      <c r="BM260" s="306"/>
      <c r="BN260" s="306"/>
      <c r="BO260" s="306"/>
      <c r="BP260" s="306"/>
      <c r="BQ260" s="306"/>
      <c r="BR260" s="306"/>
      <c r="BS260" s="306"/>
      <c r="BT260" s="306"/>
      <c r="BU260" s="306"/>
      <c r="BV260" s="306"/>
      <c r="BW260" s="306"/>
      <c r="BX260" s="306"/>
      <c r="BY260" s="306"/>
      <c r="BZ260" s="306"/>
      <c r="CA260" s="306"/>
      <c r="CB260" s="306"/>
      <c r="CC260" s="306"/>
      <c r="CD260" s="306"/>
      <c r="CE260" s="306"/>
      <c r="CF260" s="306"/>
      <c r="CG260" s="306"/>
      <c r="CH260" s="306"/>
      <c r="CI260" s="306"/>
      <c r="CJ260" s="306"/>
      <c r="CK260" s="306"/>
      <c r="CL260" s="306"/>
      <c r="CM260" s="306"/>
      <c r="CN260" s="306"/>
      <c r="CO260" s="306"/>
      <c r="CP260" s="306"/>
      <c r="CQ260" s="306"/>
      <c r="CR260" s="306"/>
      <c r="CS260" s="306"/>
      <c r="CT260" s="306"/>
      <c r="CU260" s="306"/>
      <c r="CV260" s="306"/>
      <c r="CW260" s="306"/>
      <c r="CX260" s="306"/>
      <c r="CY260" s="306"/>
      <c r="CZ260" s="306"/>
      <c r="DA260" s="306"/>
      <c r="DB260" s="306"/>
      <c r="DC260" s="306"/>
      <c r="DD260" s="306"/>
      <c r="DE260" s="306"/>
      <c r="DF260" s="306"/>
      <c r="DG260" s="306"/>
      <c r="DH260" s="306"/>
      <c r="DI260" s="306"/>
      <c r="DJ260" s="306"/>
      <c r="DK260" s="306"/>
      <c r="DL260" s="306"/>
      <c r="DM260" s="306"/>
      <c r="DN260" s="306"/>
      <c r="DO260" s="306"/>
      <c r="DP260" s="306"/>
      <c r="DQ260" s="306"/>
      <c r="DR260" s="306"/>
      <c r="DS260" s="306"/>
      <c r="DT260" s="306"/>
      <c r="DU260" s="306"/>
      <c r="DV260" s="306"/>
      <c r="DW260" s="306"/>
      <c r="DX260" s="306"/>
      <c r="DY260" s="306"/>
      <c r="DZ260" s="306"/>
      <c r="EA260" s="306"/>
      <c r="EB260" s="164"/>
      <c r="EC260" s="163"/>
      <c r="ED260" s="163"/>
      <c r="EE260" s="163"/>
      <c r="EF260" s="163"/>
      <c r="EG260" s="163"/>
      <c r="EH260" s="163"/>
      <c r="EI260" s="163"/>
    </row>
    <row r="261" spans="3:152" ht="11.25" customHeight="1">
      <c r="C261" s="217"/>
      <c r="D261" s="385"/>
      <c r="E261" s="399"/>
      <c r="F261" s="399"/>
      <c r="G261" s="399"/>
      <c r="H261" s="399"/>
      <c r="I261" s="399"/>
      <c r="J261" s="399"/>
      <c r="K261" s="385"/>
      <c r="L261" s="337"/>
      <c r="M261" s="337"/>
      <c r="N261" s="385"/>
      <c r="O261" s="385"/>
      <c r="P261" s="387"/>
      <c r="Q261" s="387"/>
      <c r="R261" s="389"/>
      <c r="S261" s="391"/>
      <c r="T261" s="401"/>
      <c r="U261" s="394"/>
      <c r="V261" s="396">
        <v>1</v>
      </c>
      <c r="W261" s="382" t="s">
        <v>821</v>
      </c>
      <c r="X261" s="382"/>
      <c r="Y261" s="382"/>
      <c r="Z261" s="382"/>
      <c r="AA261" s="382"/>
      <c r="AB261" s="382"/>
      <c r="AC261" s="382"/>
      <c r="AD261" s="382"/>
      <c r="AE261" s="382"/>
      <c r="AF261" s="382"/>
      <c r="AG261" s="382"/>
      <c r="AH261" s="382"/>
      <c r="AI261" s="382"/>
      <c r="AJ261" s="382"/>
      <c r="AK261" s="382"/>
      <c r="AL261" s="307"/>
      <c r="AM261" s="308"/>
      <c r="AN261" s="309"/>
      <c r="AO261" s="309"/>
      <c r="AP261" s="309"/>
      <c r="AQ261" s="309"/>
      <c r="AR261" s="309"/>
      <c r="AS261" s="309"/>
      <c r="AT261" s="309"/>
      <c r="AU261" s="309"/>
      <c r="AV261" s="309"/>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c r="CK261" s="95"/>
      <c r="CL261" s="95"/>
      <c r="CM261" s="95"/>
      <c r="CN261" s="95"/>
      <c r="CO261" s="95"/>
      <c r="CP261" s="95"/>
      <c r="CQ261" s="95"/>
      <c r="CR261" s="95"/>
      <c r="CS261" s="95"/>
      <c r="CT261" s="95"/>
      <c r="CU261" s="95"/>
      <c r="CV261" s="95"/>
      <c r="CW261" s="95"/>
      <c r="CX261" s="95"/>
      <c r="CY261" s="95"/>
      <c r="CZ261" s="95"/>
      <c r="DA261" s="95"/>
      <c r="DB261" s="95"/>
      <c r="DC261" s="95"/>
      <c r="DD261" s="95"/>
      <c r="DE261" s="95"/>
      <c r="DF261" s="95"/>
      <c r="DG261" s="95"/>
      <c r="DH261" s="95"/>
      <c r="DI261" s="95"/>
      <c r="DJ261" s="95"/>
      <c r="DK261" s="95"/>
      <c r="DL261" s="95"/>
      <c r="DM261" s="95"/>
      <c r="DN261" s="95"/>
      <c r="DO261" s="95"/>
      <c r="DP261" s="95"/>
      <c r="DQ261" s="95"/>
      <c r="DR261" s="95"/>
      <c r="DS261" s="95"/>
      <c r="DT261" s="95"/>
      <c r="DU261" s="95"/>
      <c r="DV261" s="95"/>
      <c r="DW261" s="95"/>
      <c r="DX261" s="95"/>
      <c r="DY261" s="95"/>
      <c r="DZ261" s="95"/>
      <c r="EA261" s="95"/>
      <c r="EB261" s="164"/>
      <c r="EC261" s="179"/>
      <c r="ED261" s="179"/>
      <c r="EE261" s="179"/>
      <c r="EF261" s="163"/>
      <c r="EG261" s="179"/>
      <c r="EH261" s="179"/>
      <c r="EI261" s="179"/>
      <c r="EJ261" s="179"/>
      <c r="EK261" s="179"/>
    </row>
    <row r="262" spans="3:152" ht="15" customHeight="1">
      <c r="C262" s="217"/>
      <c r="D262" s="385"/>
      <c r="E262" s="399"/>
      <c r="F262" s="399"/>
      <c r="G262" s="399"/>
      <c r="H262" s="399"/>
      <c r="I262" s="399"/>
      <c r="J262" s="399"/>
      <c r="K262" s="385"/>
      <c r="L262" s="337"/>
      <c r="M262" s="337"/>
      <c r="N262" s="385"/>
      <c r="O262" s="385"/>
      <c r="P262" s="387"/>
      <c r="Q262" s="387"/>
      <c r="R262" s="389"/>
      <c r="S262" s="391"/>
      <c r="T262" s="401"/>
      <c r="U262" s="395"/>
      <c r="V262" s="397"/>
      <c r="W262" s="383"/>
      <c r="X262" s="383"/>
      <c r="Y262" s="383"/>
      <c r="Z262" s="383"/>
      <c r="AA262" s="383"/>
      <c r="AB262" s="383"/>
      <c r="AC262" s="383"/>
      <c r="AD262" s="383"/>
      <c r="AE262" s="383"/>
      <c r="AF262" s="383"/>
      <c r="AG262" s="383"/>
      <c r="AH262" s="383"/>
      <c r="AI262" s="383"/>
      <c r="AJ262" s="383"/>
      <c r="AK262" s="383"/>
      <c r="AL262" s="333"/>
      <c r="AM262" s="200" t="s">
        <v>240</v>
      </c>
      <c r="AN262" s="311" t="s">
        <v>197</v>
      </c>
      <c r="AO262" s="312" t="s">
        <v>18</v>
      </c>
      <c r="AP262" s="312"/>
      <c r="AQ262" s="312"/>
      <c r="AR262" s="312"/>
      <c r="AS262" s="312"/>
      <c r="AT262" s="312"/>
      <c r="AU262" s="312"/>
      <c r="AV262" s="312"/>
      <c r="AW262" s="261">
        <v>34157.035799999998</v>
      </c>
      <c r="AX262" s="261">
        <v>25666.305799999998</v>
      </c>
      <c r="AY262" s="261">
        <v>0</v>
      </c>
      <c r="AZ262" s="261">
        <f>BE262</f>
        <v>0</v>
      </c>
      <c r="BA262" s="261">
        <f>BV262</f>
        <v>0</v>
      </c>
      <c r="BB262" s="261">
        <f>CM262</f>
        <v>0</v>
      </c>
      <c r="BC262" s="261">
        <f>DD262</f>
        <v>0</v>
      </c>
      <c r="BD262" s="261">
        <f>AW262-AX262-BC262</f>
        <v>8490.73</v>
      </c>
      <c r="BE262" s="261">
        <f t="shared" ref="BE262:BH263" si="319">BQ262</f>
        <v>0</v>
      </c>
      <c r="BF262" s="261">
        <f t="shared" si="319"/>
        <v>0</v>
      </c>
      <c r="BG262" s="261">
        <f t="shared" si="319"/>
        <v>0</v>
      </c>
      <c r="BH262" s="261">
        <f t="shared" si="319"/>
        <v>0</v>
      </c>
      <c r="BI262" s="261">
        <f>BJ262+BK262+BL262</f>
        <v>0</v>
      </c>
      <c r="BJ262" s="313">
        <v>0</v>
      </c>
      <c r="BK262" s="313">
        <v>0</v>
      </c>
      <c r="BL262" s="313">
        <v>0</v>
      </c>
      <c r="BM262" s="261">
        <f>BN262+BO262+BP262</f>
        <v>0</v>
      </c>
      <c r="BN262" s="313">
        <v>0</v>
      </c>
      <c r="BO262" s="313">
        <v>0</v>
      </c>
      <c r="BP262" s="313">
        <v>0</v>
      </c>
      <c r="BQ262" s="261">
        <f>BR262+BS262+BT262</f>
        <v>0</v>
      </c>
      <c r="BR262" s="313">
        <v>0</v>
      </c>
      <c r="BS262" s="313">
        <v>0</v>
      </c>
      <c r="BT262" s="313">
        <v>0</v>
      </c>
      <c r="BU262" s="261">
        <f>$AW262-$AX262-AZ262</f>
        <v>8490.73</v>
      </c>
      <c r="BV262" s="261">
        <f t="shared" ref="BV262:BY263" si="320">CH262</f>
        <v>0</v>
      </c>
      <c r="BW262" s="261">
        <f t="shared" si="320"/>
        <v>0</v>
      </c>
      <c r="BX262" s="261">
        <f t="shared" si="320"/>
        <v>0</v>
      </c>
      <c r="BY262" s="261">
        <f t="shared" si="320"/>
        <v>0</v>
      </c>
      <c r="BZ262" s="261">
        <f>CA262+CB262+CC262</f>
        <v>0</v>
      </c>
      <c r="CA262" s="313">
        <v>0</v>
      </c>
      <c r="CB262" s="313">
        <v>0</v>
      </c>
      <c r="CC262" s="313">
        <v>0</v>
      </c>
      <c r="CD262" s="261">
        <f>CE262+CF262+CG262</f>
        <v>0</v>
      </c>
      <c r="CE262" s="313">
        <v>0</v>
      </c>
      <c r="CF262" s="313">
        <v>0</v>
      </c>
      <c r="CG262" s="313">
        <v>0</v>
      </c>
      <c r="CH262" s="261">
        <f>CI262+CJ262+CK262</f>
        <v>0</v>
      </c>
      <c r="CI262" s="313">
        <v>0</v>
      </c>
      <c r="CJ262" s="313">
        <v>0</v>
      </c>
      <c r="CK262" s="313">
        <v>0</v>
      </c>
      <c r="CL262" s="261">
        <f>$AW262-$AX262-BA262</f>
        <v>8490.73</v>
      </c>
      <c r="CM262" s="261">
        <f t="shared" ref="CM262:CP263" si="321">CY262</f>
        <v>0</v>
      </c>
      <c r="CN262" s="261">
        <f t="shared" si="321"/>
        <v>0</v>
      </c>
      <c r="CO262" s="261">
        <f t="shared" si="321"/>
        <v>0</v>
      </c>
      <c r="CP262" s="261">
        <f t="shared" si="321"/>
        <v>0</v>
      </c>
      <c r="CQ262" s="261">
        <f>CR262+CS262+CT262</f>
        <v>0</v>
      </c>
      <c r="CR262" s="313">
        <v>0</v>
      </c>
      <c r="CS262" s="313">
        <v>0</v>
      </c>
      <c r="CT262" s="313">
        <v>0</v>
      </c>
      <c r="CU262" s="261">
        <f>CV262+CW262+CX262</f>
        <v>0</v>
      </c>
      <c r="CV262" s="313">
        <v>0</v>
      </c>
      <c r="CW262" s="313">
        <v>0</v>
      </c>
      <c r="CX262" s="313">
        <v>0</v>
      </c>
      <c r="CY262" s="261">
        <f>CZ262+DA262+DB262</f>
        <v>0</v>
      </c>
      <c r="CZ262" s="313">
        <v>0</v>
      </c>
      <c r="DA262" s="313">
        <v>0</v>
      </c>
      <c r="DB262" s="313">
        <v>0</v>
      </c>
      <c r="DC262" s="261">
        <f>$AW262-$AX262-BB262</f>
        <v>8490.73</v>
      </c>
      <c r="DD262" s="261">
        <f t="shared" ref="DD262:DG263" si="322">DP262</f>
        <v>0</v>
      </c>
      <c r="DE262" s="261">
        <f t="shared" si="322"/>
        <v>0</v>
      </c>
      <c r="DF262" s="261">
        <f t="shared" si="322"/>
        <v>0</v>
      </c>
      <c r="DG262" s="261">
        <f t="shared" si="322"/>
        <v>0</v>
      </c>
      <c r="DH262" s="261">
        <f>DI262+DJ262+DK262</f>
        <v>0</v>
      </c>
      <c r="DI262" s="313">
        <v>0</v>
      </c>
      <c r="DJ262" s="313">
        <v>0</v>
      </c>
      <c r="DK262" s="313">
        <v>0</v>
      </c>
      <c r="DL262" s="261">
        <f>DM262+DN262+DO262</f>
        <v>0</v>
      </c>
      <c r="DM262" s="313">
        <v>0</v>
      </c>
      <c r="DN262" s="313">
        <v>0</v>
      </c>
      <c r="DO262" s="313">
        <v>0</v>
      </c>
      <c r="DP262" s="261">
        <f>DQ262+DR262+DS262</f>
        <v>0</v>
      </c>
      <c r="DQ262" s="313">
        <v>0</v>
      </c>
      <c r="DR262" s="313">
        <v>0</v>
      </c>
      <c r="DS262" s="313">
        <v>0</v>
      </c>
      <c r="DT262" s="261">
        <f>$AW262-$AX262-BC262</f>
        <v>8490.73</v>
      </c>
      <c r="DU262" s="261">
        <f>BC262-AY262</f>
        <v>0</v>
      </c>
      <c r="DV262" s="313"/>
      <c r="DW262" s="313"/>
      <c r="DX262" s="314"/>
      <c r="DY262" s="313"/>
      <c r="DZ262" s="314"/>
      <c r="EA262" s="343" t="s">
        <v>151</v>
      </c>
      <c r="EB262" s="164">
        <v>0</v>
      </c>
      <c r="EC262" s="162" t="str">
        <f>AN262 &amp; EB262</f>
        <v>Амортизационные отчисления0</v>
      </c>
      <c r="ED262" s="162" t="str">
        <f>AN262&amp;AO262</f>
        <v>Амортизационные отчислениянет</v>
      </c>
      <c r="EE262" s="163"/>
      <c r="EF262" s="163"/>
      <c r="EG262" s="179"/>
      <c r="EH262" s="179"/>
      <c r="EI262" s="179"/>
      <c r="EJ262" s="179"/>
      <c r="EV262" s="163"/>
    </row>
    <row r="263" spans="3:152" ht="15" customHeight="1" thickBot="1">
      <c r="C263" s="217"/>
      <c r="D263" s="385"/>
      <c r="E263" s="399"/>
      <c r="F263" s="399"/>
      <c r="G263" s="399"/>
      <c r="H263" s="399"/>
      <c r="I263" s="399"/>
      <c r="J263" s="399"/>
      <c r="K263" s="385"/>
      <c r="L263" s="337"/>
      <c r="M263" s="337"/>
      <c r="N263" s="385"/>
      <c r="O263" s="385"/>
      <c r="P263" s="387"/>
      <c r="Q263" s="387"/>
      <c r="R263" s="389"/>
      <c r="S263" s="391"/>
      <c r="T263" s="401"/>
      <c r="U263" s="395"/>
      <c r="V263" s="397"/>
      <c r="W263" s="383"/>
      <c r="X263" s="383"/>
      <c r="Y263" s="383"/>
      <c r="Z263" s="383"/>
      <c r="AA263" s="383"/>
      <c r="AB263" s="383"/>
      <c r="AC263" s="383"/>
      <c r="AD263" s="383"/>
      <c r="AE263" s="383"/>
      <c r="AF263" s="383"/>
      <c r="AG263" s="383"/>
      <c r="AH263" s="383"/>
      <c r="AI263" s="383"/>
      <c r="AJ263" s="383"/>
      <c r="AK263" s="383"/>
      <c r="AL263" s="333"/>
      <c r="AM263" s="200" t="s">
        <v>115</v>
      </c>
      <c r="AN263" s="311" t="s">
        <v>199</v>
      </c>
      <c r="AO263" s="312" t="s">
        <v>18</v>
      </c>
      <c r="AP263" s="312"/>
      <c r="AQ263" s="312"/>
      <c r="AR263" s="312"/>
      <c r="AS263" s="312"/>
      <c r="AT263" s="312"/>
      <c r="AU263" s="312"/>
      <c r="AV263" s="312"/>
      <c r="AW263" s="261">
        <v>6831.4071999999996</v>
      </c>
      <c r="AX263" s="261">
        <v>3431.6777999999999</v>
      </c>
      <c r="AY263" s="261">
        <v>0</v>
      </c>
      <c r="AZ263" s="261">
        <f>BE263</f>
        <v>0</v>
      </c>
      <c r="BA263" s="261">
        <f>BV263</f>
        <v>0</v>
      </c>
      <c r="BB263" s="261">
        <f>CM263</f>
        <v>0</v>
      </c>
      <c r="BC263" s="261">
        <f>DD263</f>
        <v>0</v>
      </c>
      <c r="BD263" s="261">
        <f>AW263-AX263-BC263</f>
        <v>3399.7293999999997</v>
      </c>
      <c r="BE263" s="261">
        <f t="shared" si="319"/>
        <v>0</v>
      </c>
      <c r="BF263" s="261">
        <f t="shared" si="319"/>
        <v>0</v>
      </c>
      <c r="BG263" s="261">
        <f t="shared" si="319"/>
        <v>0</v>
      </c>
      <c r="BH263" s="261">
        <f t="shared" si="319"/>
        <v>0</v>
      </c>
      <c r="BI263" s="261">
        <f>BJ263+BK263+BL263</f>
        <v>0</v>
      </c>
      <c r="BJ263" s="313">
        <v>0</v>
      </c>
      <c r="BK263" s="313">
        <v>0</v>
      </c>
      <c r="BL263" s="313">
        <v>0</v>
      </c>
      <c r="BM263" s="261">
        <f>BN263+BO263+BP263</f>
        <v>0</v>
      </c>
      <c r="BN263" s="313">
        <v>0</v>
      </c>
      <c r="BO263" s="313">
        <v>0</v>
      </c>
      <c r="BP263" s="313">
        <v>0</v>
      </c>
      <c r="BQ263" s="261">
        <f>BR263+BS263+BT263</f>
        <v>0</v>
      </c>
      <c r="BR263" s="313">
        <v>0</v>
      </c>
      <c r="BS263" s="313">
        <v>0</v>
      </c>
      <c r="BT263" s="313">
        <v>0</v>
      </c>
      <c r="BU263" s="261">
        <f>$AW263-$AX263-AZ263</f>
        <v>3399.7293999999997</v>
      </c>
      <c r="BV263" s="261">
        <f t="shared" si="320"/>
        <v>0</v>
      </c>
      <c r="BW263" s="261">
        <f t="shared" si="320"/>
        <v>0</v>
      </c>
      <c r="BX263" s="261">
        <f t="shared" si="320"/>
        <v>0</v>
      </c>
      <c r="BY263" s="261">
        <f t="shared" si="320"/>
        <v>0</v>
      </c>
      <c r="BZ263" s="261">
        <f>CA263+CB263+CC263</f>
        <v>0</v>
      </c>
      <c r="CA263" s="313">
        <v>0</v>
      </c>
      <c r="CB263" s="313">
        <v>0</v>
      </c>
      <c r="CC263" s="313">
        <v>0</v>
      </c>
      <c r="CD263" s="261">
        <f>CE263+CF263+CG263</f>
        <v>0</v>
      </c>
      <c r="CE263" s="313">
        <v>0</v>
      </c>
      <c r="CF263" s="313">
        <v>0</v>
      </c>
      <c r="CG263" s="313">
        <v>0</v>
      </c>
      <c r="CH263" s="261">
        <f>CI263+CJ263+CK263</f>
        <v>0</v>
      </c>
      <c r="CI263" s="313">
        <v>0</v>
      </c>
      <c r="CJ263" s="313">
        <v>0</v>
      </c>
      <c r="CK263" s="313">
        <v>0</v>
      </c>
      <c r="CL263" s="261">
        <f>$AW263-$AX263-BA263</f>
        <v>3399.7293999999997</v>
      </c>
      <c r="CM263" s="261">
        <f t="shared" si="321"/>
        <v>0</v>
      </c>
      <c r="CN263" s="261">
        <f t="shared" si="321"/>
        <v>0</v>
      </c>
      <c r="CO263" s="261">
        <f t="shared" si="321"/>
        <v>0</v>
      </c>
      <c r="CP263" s="261">
        <f t="shared" si="321"/>
        <v>0</v>
      </c>
      <c r="CQ263" s="261">
        <f>CR263+CS263+CT263</f>
        <v>0</v>
      </c>
      <c r="CR263" s="313">
        <v>0</v>
      </c>
      <c r="CS263" s="313">
        <v>0</v>
      </c>
      <c r="CT263" s="313">
        <v>0</v>
      </c>
      <c r="CU263" s="261">
        <f>CV263+CW263+CX263</f>
        <v>0</v>
      </c>
      <c r="CV263" s="313">
        <v>0</v>
      </c>
      <c r="CW263" s="313">
        <v>0</v>
      </c>
      <c r="CX263" s="313">
        <v>0</v>
      </c>
      <c r="CY263" s="261">
        <f>CZ263+DA263+DB263</f>
        <v>0</v>
      </c>
      <c r="CZ263" s="313">
        <v>0</v>
      </c>
      <c r="DA263" s="313">
        <v>0</v>
      </c>
      <c r="DB263" s="313">
        <v>0</v>
      </c>
      <c r="DC263" s="261">
        <f>$AW263-$AX263-BB263</f>
        <v>3399.7293999999997</v>
      </c>
      <c r="DD263" s="261">
        <f t="shared" si="322"/>
        <v>0</v>
      </c>
      <c r="DE263" s="261">
        <f t="shared" si="322"/>
        <v>0</v>
      </c>
      <c r="DF263" s="261">
        <f t="shared" si="322"/>
        <v>0</v>
      </c>
      <c r="DG263" s="261">
        <f t="shared" si="322"/>
        <v>0</v>
      </c>
      <c r="DH263" s="261">
        <f>DI263+DJ263+DK263</f>
        <v>0</v>
      </c>
      <c r="DI263" s="313">
        <v>0</v>
      </c>
      <c r="DJ263" s="313">
        <v>0</v>
      </c>
      <c r="DK263" s="313">
        <v>0</v>
      </c>
      <c r="DL263" s="261">
        <f>DM263+DN263+DO263</f>
        <v>0</v>
      </c>
      <c r="DM263" s="313">
        <v>0</v>
      </c>
      <c r="DN263" s="313">
        <v>0</v>
      </c>
      <c r="DO263" s="313">
        <v>0</v>
      </c>
      <c r="DP263" s="261">
        <f>DQ263+DR263+DS263</f>
        <v>0</v>
      </c>
      <c r="DQ263" s="313">
        <v>0</v>
      </c>
      <c r="DR263" s="313">
        <v>0</v>
      </c>
      <c r="DS263" s="313">
        <v>0</v>
      </c>
      <c r="DT263" s="261">
        <f>$AW263-$AX263-BC263</f>
        <v>3399.7293999999997</v>
      </c>
      <c r="DU263" s="261">
        <f>BC263-AY263</f>
        <v>0</v>
      </c>
      <c r="DV263" s="313"/>
      <c r="DW263" s="313"/>
      <c r="DX263" s="314"/>
      <c r="DY263" s="313"/>
      <c r="DZ263" s="314"/>
      <c r="EA263" s="343" t="s">
        <v>151</v>
      </c>
      <c r="EB263" s="164">
        <v>0</v>
      </c>
      <c r="EC263" s="162" t="str">
        <f>AN263 &amp; EB263</f>
        <v>Прочие собственные средства0</v>
      </c>
      <c r="ED263" s="162" t="str">
        <f>AN263&amp;AO263</f>
        <v>Прочие собственные средстванет</v>
      </c>
      <c r="EE263" s="163"/>
      <c r="EF263" s="163"/>
      <c r="EG263" s="179"/>
      <c r="EH263" s="179"/>
      <c r="EI263" s="179"/>
      <c r="EJ263" s="179"/>
      <c r="EV263" s="163"/>
    </row>
    <row r="264" spans="3:152" ht="11.25" customHeight="1">
      <c r="C264" s="217"/>
      <c r="D264" s="384" t="s">
        <v>874</v>
      </c>
      <c r="E264" s="398" t="s">
        <v>780</v>
      </c>
      <c r="F264" s="398" t="s">
        <v>800</v>
      </c>
      <c r="G264" s="398" t="s">
        <v>161</v>
      </c>
      <c r="H264" s="398" t="s">
        <v>875</v>
      </c>
      <c r="I264" s="398" t="s">
        <v>783</v>
      </c>
      <c r="J264" s="398" t="s">
        <v>783</v>
      </c>
      <c r="K264" s="384" t="s">
        <v>784</v>
      </c>
      <c r="L264" s="336"/>
      <c r="M264" s="336"/>
      <c r="N264" s="384" t="s">
        <v>240</v>
      </c>
      <c r="O264" s="384" t="s">
        <v>3</v>
      </c>
      <c r="P264" s="386" t="s">
        <v>184</v>
      </c>
      <c r="Q264" s="386" t="s">
        <v>3</v>
      </c>
      <c r="R264" s="388">
        <v>100</v>
      </c>
      <c r="S264" s="390">
        <v>100</v>
      </c>
      <c r="T264" s="400" t="s">
        <v>151</v>
      </c>
      <c r="U264" s="305"/>
      <c r="V264" s="306"/>
      <c r="W264" s="306"/>
      <c r="X264" s="306"/>
      <c r="Y264" s="306"/>
      <c r="Z264" s="306"/>
      <c r="AA264" s="306"/>
      <c r="AB264" s="306"/>
      <c r="AC264" s="306"/>
      <c r="AD264" s="306"/>
      <c r="AE264" s="306"/>
      <c r="AF264" s="306"/>
      <c r="AG264" s="306"/>
      <c r="AH264" s="306"/>
      <c r="AI264" s="306"/>
      <c r="AJ264" s="306"/>
      <c r="AK264" s="306"/>
      <c r="AL264" s="306"/>
      <c r="AM264" s="306"/>
      <c r="AN264" s="306"/>
      <c r="AO264" s="306"/>
      <c r="AP264" s="306"/>
      <c r="AQ264" s="306"/>
      <c r="AR264" s="306"/>
      <c r="AS264" s="306"/>
      <c r="AT264" s="306"/>
      <c r="AU264" s="306"/>
      <c r="AV264" s="306"/>
      <c r="AW264" s="306"/>
      <c r="AX264" s="306"/>
      <c r="AY264" s="306"/>
      <c r="AZ264" s="306"/>
      <c r="BA264" s="306"/>
      <c r="BB264" s="306"/>
      <c r="BC264" s="306"/>
      <c r="BD264" s="306"/>
      <c r="BE264" s="306"/>
      <c r="BF264" s="306"/>
      <c r="BG264" s="306"/>
      <c r="BH264" s="306"/>
      <c r="BI264" s="306"/>
      <c r="BJ264" s="306"/>
      <c r="BK264" s="306"/>
      <c r="BL264" s="306"/>
      <c r="BM264" s="306"/>
      <c r="BN264" s="306"/>
      <c r="BO264" s="306"/>
      <c r="BP264" s="306"/>
      <c r="BQ264" s="306"/>
      <c r="BR264" s="306"/>
      <c r="BS264" s="306"/>
      <c r="BT264" s="306"/>
      <c r="BU264" s="306"/>
      <c r="BV264" s="306"/>
      <c r="BW264" s="306"/>
      <c r="BX264" s="306"/>
      <c r="BY264" s="306"/>
      <c r="BZ264" s="306"/>
      <c r="CA264" s="306"/>
      <c r="CB264" s="306"/>
      <c r="CC264" s="306"/>
      <c r="CD264" s="306"/>
      <c r="CE264" s="306"/>
      <c r="CF264" s="306"/>
      <c r="CG264" s="306"/>
      <c r="CH264" s="306"/>
      <c r="CI264" s="306"/>
      <c r="CJ264" s="306"/>
      <c r="CK264" s="306"/>
      <c r="CL264" s="306"/>
      <c r="CM264" s="306"/>
      <c r="CN264" s="306"/>
      <c r="CO264" s="306"/>
      <c r="CP264" s="306"/>
      <c r="CQ264" s="306"/>
      <c r="CR264" s="306"/>
      <c r="CS264" s="306"/>
      <c r="CT264" s="306"/>
      <c r="CU264" s="306"/>
      <c r="CV264" s="306"/>
      <c r="CW264" s="306"/>
      <c r="CX264" s="306"/>
      <c r="CY264" s="306"/>
      <c r="CZ264" s="306"/>
      <c r="DA264" s="306"/>
      <c r="DB264" s="306"/>
      <c r="DC264" s="306"/>
      <c r="DD264" s="306"/>
      <c r="DE264" s="306"/>
      <c r="DF264" s="306"/>
      <c r="DG264" s="306"/>
      <c r="DH264" s="306"/>
      <c r="DI264" s="306"/>
      <c r="DJ264" s="306"/>
      <c r="DK264" s="306"/>
      <c r="DL264" s="306"/>
      <c r="DM264" s="306"/>
      <c r="DN264" s="306"/>
      <c r="DO264" s="306"/>
      <c r="DP264" s="306"/>
      <c r="DQ264" s="306"/>
      <c r="DR264" s="306"/>
      <c r="DS264" s="306"/>
      <c r="DT264" s="306"/>
      <c r="DU264" s="306"/>
      <c r="DV264" s="306"/>
      <c r="DW264" s="306"/>
      <c r="DX264" s="306"/>
      <c r="DY264" s="306"/>
      <c r="DZ264" s="306"/>
      <c r="EA264" s="306"/>
      <c r="EB264" s="164"/>
      <c r="EC264" s="163"/>
      <c r="ED264" s="163"/>
      <c r="EE264" s="163"/>
      <c r="EF264" s="163"/>
      <c r="EG264" s="163"/>
      <c r="EH264" s="163"/>
      <c r="EI264" s="163"/>
    </row>
    <row r="265" spans="3:152" ht="11.25" customHeight="1">
      <c r="C265" s="217"/>
      <c r="D265" s="385"/>
      <c r="E265" s="399"/>
      <c r="F265" s="399"/>
      <c r="G265" s="399"/>
      <c r="H265" s="399"/>
      <c r="I265" s="399"/>
      <c r="J265" s="399"/>
      <c r="K265" s="385"/>
      <c r="L265" s="337"/>
      <c r="M265" s="337"/>
      <c r="N265" s="385"/>
      <c r="O265" s="385"/>
      <c r="P265" s="387"/>
      <c r="Q265" s="387"/>
      <c r="R265" s="389"/>
      <c r="S265" s="391"/>
      <c r="T265" s="401"/>
      <c r="U265" s="394"/>
      <c r="V265" s="396">
        <v>1</v>
      </c>
      <c r="W265" s="382" t="s">
        <v>821</v>
      </c>
      <c r="X265" s="382"/>
      <c r="Y265" s="382"/>
      <c r="Z265" s="382"/>
      <c r="AA265" s="382"/>
      <c r="AB265" s="382"/>
      <c r="AC265" s="382"/>
      <c r="AD265" s="382"/>
      <c r="AE265" s="382"/>
      <c r="AF265" s="382"/>
      <c r="AG265" s="382"/>
      <c r="AH265" s="382"/>
      <c r="AI265" s="382"/>
      <c r="AJ265" s="382"/>
      <c r="AK265" s="382"/>
      <c r="AL265" s="307"/>
      <c r="AM265" s="308"/>
      <c r="AN265" s="309"/>
      <c r="AO265" s="309"/>
      <c r="AP265" s="309"/>
      <c r="AQ265" s="309"/>
      <c r="AR265" s="309"/>
      <c r="AS265" s="309"/>
      <c r="AT265" s="309"/>
      <c r="AU265" s="309"/>
      <c r="AV265" s="309"/>
      <c r="AW265" s="95"/>
      <c r="AX265" s="95"/>
      <c r="AY265" s="95"/>
      <c r="AZ265" s="95"/>
      <c r="BA265" s="95"/>
      <c r="BB265" s="95"/>
      <c r="BC265" s="95"/>
      <c r="BD265" s="95"/>
      <c r="BE265" s="95"/>
      <c r="BF265" s="95"/>
      <c r="BG265" s="95"/>
      <c r="BH265" s="95"/>
      <c r="BI265" s="95"/>
      <c r="BJ265" s="95"/>
      <c r="BK265" s="95"/>
      <c r="BL265" s="95"/>
      <c r="BM265" s="95"/>
      <c r="BN265" s="95"/>
      <c r="BO265" s="95"/>
      <c r="BP265" s="95"/>
      <c r="BQ265" s="95"/>
      <c r="BR265" s="95"/>
      <c r="BS265" s="95"/>
      <c r="BT265" s="95"/>
      <c r="BU265" s="95"/>
      <c r="BV265" s="95"/>
      <c r="BW265" s="95"/>
      <c r="BX265" s="95"/>
      <c r="BY265" s="95"/>
      <c r="BZ265" s="95"/>
      <c r="CA265" s="95"/>
      <c r="CB265" s="95"/>
      <c r="CC265" s="95"/>
      <c r="CD265" s="95"/>
      <c r="CE265" s="95"/>
      <c r="CF265" s="95"/>
      <c r="CG265" s="95"/>
      <c r="CH265" s="95"/>
      <c r="CI265" s="95"/>
      <c r="CJ265" s="95"/>
      <c r="CK265" s="95"/>
      <c r="CL265" s="95"/>
      <c r="CM265" s="95"/>
      <c r="CN265" s="95"/>
      <c r="CO265" s="95"/>
      <c r="CP265" s="95"/>
      <c r="CQ265" s="95"/>
      <c r="CR265" s="95"/>
      <c r="CS265" s="95"/>
      <c r="CT265" s="95"/>
      <c r="CU265" s="95"/>
      <c r="CV265" s="95"/>
      <c r="CW265" s="95"/>
      <c r="CX265" s="95"/>
      <c r="CY265" s="95"/>
      <c r="CZ265" s="95"/>
      <c r="DA265" s="95"/>
      <c r="DB265" s="95"/>
      <c r="DC265" s="95"/>
      <c r="DD265" s="95"/>
      <c r="DE265" s="95"/>
      <c r="DF265" s="95"/>
      <c r="DG265" s="95"/>
      <c r="DH265" s="95"/>
      <c r="DI265" s="95"/>
      <c r="DJ265" s="95"/>
      <c r="DK265" s="95"/>
      <c r="DL265" s="95"/>
      <c r="DM265" s="95"/>
      <c r="DN265" s="95"/>
      <c r="DO265" s="95"/>
      <c r="DP265" s="95"/>
      <c r="DQ265" s="95"/>
      <c r="DR265" s="95"/>
      <c r="DS265" s="95"/>
      <c r="DT265" s="95"/>
      <c r="DU265" s="95"/>
      <c r="DV265" s="95"/>
      <c r="DW265" s="95"/>
      <c r="DX265" s="95"/>
      <c r="DY265" s="95"/>
      <c r="DZ265" s="95"/>
      <c r="EA265" s="95"/>
      <c r="EB265" s="164"/>
      <c r="EC265" s="179"/>
      <c r="ED265" s="179"/>
      <c r="EE265" s="179"/>
      <c r="EF265" s="163"/>
      <c r="EG265" s="179"/>
      <c r="EH265" s="179"/>
      <c r="EI265" s="179"/>
      <c r="EJ265" s="179"/>
      <c r="EK265" s="179"/>
    </row>
    <row r="266" spans="3:152" ht="15" customHeight="1">
      <c r="C266" s="217"/>
      <c r="D266" s="385"/>
      <c r="E266" s="399"/>
      <c r="F266" s="399"/>
      <c r="G266" s="399"/>
      <c r="H266" s="399"/>
      <c r="I266" s="399"/>
      <c r="J266" s="399"/>
      <c r="K266" s="385"/>
      <c r="L266" s="337"/>
      <c r="M266" s="337"/>
      <c r="N266" s="385"/>
      <c r="O266" s="385"/>
      <c r="P266" s="387"/>
      <c r="Q266" s="387"/>
      <c r="R266" s="389"/>
      <c r="S266" s="391"/>
      <c r="T266" s="401"/>
      <c r="U266" s="395"/>
      <c r="V266" s="397"/>
      <c r="W266" s="383"/>
      <c r="X266" s="383"/>
      <c r="Y266" s="383"/>
      <c r="Z266" s="383"/>
      <c r="AA266" s="383"/>
      <c r="AB266" s="383"/>
      <c r="AC266" s="383"/>
      <c r="AD266" s="383"/>
      <c r="AE266" s="383"/>
      <c r="AF266" s="383"/>
      <c r="AG266" s="383"/>
      <c r="AH266" s="383"/>
      <c r="AI266" s="383"/>
      <c r="AJ266" s="383"/>
      <c r="AK266" s="383"/>
      <c r="AL266" s="333"/>
      <c r="AM266" s="200" t="s">
        <v>240</v>
      </c>
      <c r="AN266" s="311" t="s">
        <v>197</v>
      </c>
      <c r="AO266" s="312" t="s">
        <v>18</v>
      </c>
      <c r="AP266" s="312"/>
      <c r="AQ266" s="312"/>
      <c r="AR266" s="312"/>
      <c r="AS266" s="312"/>
      <c r="AT266" s="312"/>
      <c r="AU266" s="312"/>
      <c r="AV266" s="312"/>
      <c r="AW266" s="261">
        <v>11222.681</v>
      </c>
      <c r="AX266" s="261">
        <v>9844.3924999999999</v>
      </c>
      <c r="AY266" s="261">
        <v>0</v>
      </c>
      <c r="AZ266" s="261">
        <f>BE266</f>
        <v>0</v>
      </c>
      <c r="BA266" s="261">
        <f>BV266</f>
        <v>0</v>
      </c>
      <c r="BB266" s="261">
        <f>CM266</f>
        <v>0</v>
      </c>
      <c r="BC266" s="261">
        <f>DD266</f>
        <v>0</v>
      </c>
      <c r="BD266" s="261">
        <f>AW266-AX266-BC266</f>
        <v>1378.2885000000006</v>
      </c>
      <c r="BE266" s="261">
        <f t="shared" ref="BE266:BH267" si="323">BQ266</f>
        <v>0</v>
      </c>
      <c r="BF266" s="261">
        <f t="shared" si="323"/>
        <v>0</v>
      </c>
      <c r="BG266" s="261">
        <f t="shared" si="323"/>
        <v>0</v>
      </c>
      <c r="BH266" s="261">
        <f t="shared" si="323"/>
        <v>0</v>
      </c>
      <c r="BI266" s="261">
        <f>BJ266+BK266+BL266</f>
        <v>0</v>
      </c>
      <c r="BJ266" s="313">
        <v>0</v>
      </c>
      <c r="BK266" s="313">
        <v>0</v>
      </c>
      <c r="BL266" s="313">
        <v>0</v>
      </c>
      <c r="BM266" s="261">
        <f>BN266+BO266+BP266</f>
        <v>0</v>
      </c>
      <c r="BN266" s="313">
        <v>0</v>
      </c>
      <c r="BO266" s="313">
        <v>0</v>
      </c>
      <c r="BP266" s="313">
        <v>0</v>
      </c>
      <c r="BQ266" s="261">
        <f>BR266+BS266+BT266</f>
        <v>0</v>
      </c>
      <c r="BR266" s="313">
        <v>0</v>
      </c>
      <c r="BS266" s="313">
        <v>0</v>
      </c>
      <c r="BT266" s="313">
        <v>0</v>
      </c>
      <c r="BU266" s="261">
        <f>$AW266-$AX266-AZ266</f>
        <v>1378.2885000000006</v>
      </c>
      <c r="BV266" s="261">
        <f t="shared" ref="BV266:BY267" si="324">CH266</f>
        <v>0</v>
      </c>
      <c r="BW266" s="261">
        <f t="shared" si="324"/>
        <v>0</v>
      </c>
      <c r="BX266" s="261">
        <f t="shared" si="324"/>
        <v>0</v>
      </c>
      <c r="BY266" s="261">
        <f t="shared" si="324"/>
        <v>0</v>
      </c>
      <c r="BZ266" s="261">
        <f>CA266+CB266+CC266</f>
        <v>0</v>
      </c>
      <c r="CA266" s="313">
        <v>0</v>
      </c>
      <c r="CB266" s="313">
        <v>0</v>
      </c>
      <c r="CC266" s="313">
        <v>0</v>
      </c>
      <c r="CD266" s="261">
        <f>CE266+CF266+CG266</f>
        <v>0</v>
      </c>
      <c r="CE266" s="313">
        <v>0</v>
      </c>
      <c r="CF266" s="313">
        <v>0</v>
      </c>
      <c r="CG266" s="313">
        <v>0</v>
      </c>
      <c r="CH266" s="261">
        <f>CI266+CJ266+CK266</f>
        <v>0</v>
      </c>
      <c r="CI266" s="313">
        <v>0</v>
      </c>
      <c r="CJ266" s="313">
        <v>0</v>
      </c>
      <c r="CK266" s="313">
        <v>0</v>
      </c>
      <c r="CL266" s="261">
        <f>$AW266-$AX266-BA266</f>
        <v>1378.2885000000006</v>
      </c>
      <c r="CM266" s="261">
        <f t="shared" ref="CM266:CP267" si="325">CY266</f>
        <v>0</v>
      </c>
      <c r="CN266" s="261">
        <f t="shared" si="325"/>
        <v>0</v>
      </c>
      <c r="CO266" s="261">
        <f t="shared" si="325"/>
        <v>0</v>
      </c>
      <c r="CP266" s="261">
        <f t="shared" si="325"/>
        <v>0</v>
      </c>
      <c r="CQ266" s="261">
        <f>CR266+CS266+CT266</f>
        <v>0</v>
      </c>
      <c r="CR266" s="313">
        <v>0</v>
      </c>
      <c r="CS266" s="313">
        <v>0</v>
      </c>
      <c r="CT266" s="313">
        <v>0</v>
      </c>
      <c r="CU266" s="261">
        <f>CV266+CW266+CX266</f>
        <v>0</v>
      </c>
      <c r="CV266" s="313">
        <v>0</v>
      </c>
      <c r="CW266" s="313">
        <v>0</v>
      </c>
      <c r="CX266" s="313">
        <v>0</v>
      </c>
      <c r="CY266" s="261">
        <f>CZ266+DA266+DB266</f>
        <v>0</v>
      </c>
      <c r="CZ266" s="313">
        <v>0</v>
      </c>
      <c r="DA266" s="313">
        <v>0</v>
      </c>
      <c r="DB266" s="313">
        <v>0</v>
      </c>
      <c r="DC266" s="261">
        <f>$AW266-$AX266-BB266</f>
        <v>1378.2885000000006</v>
      </c>
      <c r="DD266" s="261">
        <f t="shared" ref="DD266:DG267" si="326">DP266</f>
        <v>0</v>
      </c>
      <c r="DE266" s="261">
        <f t="shared" si="326"/>
        <v>0</v>
      </c>
      <c r="DF266" s="261">
        <f t="shared" si="326"/>
        <v>0</v>
      </c>
      <c r="DG266" s="261">
        <f t="shared" si="326"/>
        <v>0</v>
      </c>
      <c r="DH266" s="261">
        <f>DI266+DJ266+DK266</f>
        <v>0</v>
      </c>
      <c r="DI266" s="313">
        <v>0</v>
      </c>
      <c r="DJ266" s="313">
        <v>0</v>
      </c>
      <c r="DK266" s="313">
        <v>0</v>
      </c>
      <c r="DL266" s="261">
        <f>DM266+DN266+DO266</f>
        <v>0</v>
      </c>
      <c r="DM266" s="313">
        <v>0</v>
      </c>
      <c r="DN266" s="313">
        <v>0</v>
      </c>
      <c r="DO266" s="313">
        <v>0</v>
      </c>
      <c r="DP266" s="261">
        <f>DQ266+DR266+DS266</f>
        <v>0</v>
      </c>
      <c r="DQ266" s="313">
        <v>0</v>
      </c>
      <c r="DR266" s="313">
        <v>0</v>
      </c>
      <c r="DS266" s="313">
        <v>0</v>
      </c>
      <c r="DT266" s="261">
        <f>$AW266-$AX266-BC266</f>
        <v>1378.2885000000006</v>
      </c>
      <c r="DU266" s="261">
        <f>BC266-AY266</f>
        <v>0</v>
      </c>
      <c r="DV266" s="313"/>
      <c r="DW266" s="313"/>
      <c r="DX266" s="314"/>
      <c r="DY266" s="313"/>
      <c r="DZ266" s="314"/>
      <c r="EA266" s="343" t="s">
        <v>151</v>
      </c>
      <c r="EB266" s="164">
        <v>0</v>
      </c>
      <c r="EC266" s="162" t="str">
        <f>AN266 &amp; EB266</f>
        <v>Амортизационные отчисления0</v>
      </c>
      <c r="ED266" s="162" t="str">
        <f>AN266&amp;AO266</f>
        <v>Амортизационные отчислениянет</v>
      </c>
      <c r="EE266" s="163"/>
      <c r="EF266" s="163"/>
      <c r="EG266" s="179"/>
      <c r="EH266" s="179"/>
      <c r="EI266" s="179"/>
      <c r="EJ266" s="179"/>
      <c r="EV266" s="163"/>
    </row>
    <row r="267" spans="3:152" ht="15" customHeight="1" thickBot="1">
      <c r="C267" s="217"/>
      <c r="D267" s="385"/>
      <c r="E267" s="399"/>
      <c r="F267" s="399"/>
      <c r="G267" s="399"/>
      <c r="H267" s="399"/>
      <c r="I267" s="399"/>
      <c r="J267" s="399"/>
      <c r="K267" s="385"/>
      <c r="L267" s="337"/>
      <c r="M267" s="337"/>
      <c r="N267" s="385"/>
      <c r="O267" s="385"/>
      <c r="P267" s="387"/>
      <c r="Q267" s="387"/>
      <c r="R267" s="389"/>
      <c r="S267" s="391"/>
      <c r="T267" s="401"/>
      <c r="U267" s="395"/>
      <c r="V267" s="397"/>
      <c r="W267" s="383"/>
      <c r="X267" s="383"/>
      <c r="Y267" s="383"/>
      <c r="Z267" s="383"/>
      <c r="AA267" s="383"/>
      <c r="AB267" s="383"/>
      <c r="AC267" s="383"/>
      <c r="AD267" s="383"/>
      <c r="AE267" s="383"/>
      <c r="AF267" s="383"/>
      <c r="AG267" s="383"/>
      <c r="AH267" s="383"/>
      <c r="AI267" s="383"/>
      <c r="AJ267" s="383"/>
      <c r="AK267" s="383"/>
      <c r="AL267" s="333"/>
      <c r="AM267" s="200" t="s">
        <v>115</v>
      </c>
      <c r="AN267" s="311" t="s">
        <v>199</v>
      </c>
      <c r="AO267" s="312" t="s">
        <v>18</v>
      </c>
      <c r="AP267" s="312"/>
      <c r="AQ267" s="312"/>
      <c r="AR267" s="312"/>
      <c r="AS267" s="312"/>
      <c r="AT267" s="312"/>
      <c r="AU267" s="312"/>
      <c r="AV267" s="312"/>
      <c r="AW267" s="261">
        <v>2244.5362</v>
      </c>
      <c r="AX267" s="261">
        <v>1400.0886</v>
      </c>
      <c r="AY267" s="261">
        <v>0</v>
      </c>
      <c r="AZ267" s="261">
        <f>BE267</f>
        <v>0</v>
      </c>
      <c r="BA267" s="261">
        <f>BV267</f>
        <v>0</v>
      </c>
      <c r="BB267" s="261">
        <f>CM267</f>
        <v>0</v>
      </c>
      <c r="BC267" s="261">
        <f>DD267</f>
        <v>0</v>
      </c>
      <c r="BD267" s="261">
        <f>AW267-AX267-BC267</f>
        <v>844.44759999999997</v>
      </c>
      <c r="BE267" s="261">
        <f t="shared" si="323"/>
        <v>0</v>
      </c>
      <c r="BF267" s="261">
        <f t="shared" si="323"/>
        <v>0</v>
      </c>
      <c r="BG267" s="261">
        <f t="shared" si="323"/>
        <v>0</v>
      </c>
      <c r="BH267" s="261">
        <f t="shared" si="323"/>
        <v>0</v>
      </c>
      <c r="BI267" s="261">
        <f>BJ267+BK267+BL267</f>
        <v>0</v>
      </c>
      <c r="BJ267" s="313">
        <v>0</v>
      </c>
      <c r="BK267" s="313">
        <v>0</v>
      </c>
      <c r="BL267" s="313">
        <v>0</v>
      </c>
      <c r="BM267" s="261">
        <f>BN267+BO267+BP267</f>
        <v>0</v>
      </c>
      <c r="BN267" s="313">
        <v>0</v>
      </c>
      <c r="BO267" s="313">
        <v>0</v>
      </c>
      <c r="BP267" s="313">
        <v>0</v>
      </c>
      <c r="BQ267" s="261">
        <f>BR267+BS267+BT267</f>
        <v>0</v>
      </c>
      <c r="BR267" s="313">
        <v>0</v>
      </c>
      <c r="BS267" s="313">
        <v>0</v>
      </c>
      <c r="BT267" s="313">
        <v>0</v>
      </c>
      <c r="BU267" s="261">
        <f>$AW267-$AX267-AZ267</f>
        <v>844.44759999999997</v>
      </c>
      <c r="BV267" s="261">
        <f t="shared" si="324"/>
        <v>0</v>
      </c>
      <c r="BW267" s="261">
        <f t="shared" si="324"/>
        <v>0</v>
      </c>
      <c r="BX267" s="261">
        <f t="shared" si="324"/>
        <v>0</v>
      </c>
      <c r="BY267" s="261">
        <f t="shared" si="324"/>
        <v>0</v>
      </c>
      <c r="BZ267" s="261">
        <f>CA267+CB267+CC267</f>
        <v>0</v>
      </c>
      <c r="CA267" s="313">
        <v>0</v>
      </c>
      <c r="CB267" s="313">
        <v>0</v>
      </c>
      <c r="CC267" s="313">
        <v>0</v>
      </c>
      <c r="CD267" s="261">
        <f>CE267+CF267+CG267</f>
        <v>0</v>
      </c>
      <c r="CE267" s="313">
        <v>0</v>
      </c>
      <c r="CF267" s="313">
        <v>0</v>
      </c>
      <c r="CG267" s="313">
        <v>0</v>
      </c>
      <c r="CH267" s="261">
        <f>CI267+CJ267+CK267</f>
        <v>0</v>
      </c>
      <c r="CI267" s="313">
        <v>0</v>
      </c>
      <c r="CJ267" s="313">
        <v>0</v>
      </c>
      <c r="CK267" s="313">
        <v>0</v>
      </c>
      <c r="CL267" s="261">
        <f>$AW267-$AX267-BA267</f>
        <v>844.44759999999997</v>
      </c>
      <c r="CM267" s="261">
        <f t="shared" si="325"/>
        <v>0</v>
      </c>
      <c r="CN267" s="261">
        <f t="shared" si="325"/>
        <v>0</v>
      </c>
      <c r="CO267" s="261">
        <f t="shared" si="325"/>
        <v>0</v>
      </c>
      <c r="CP267" s="261">
        <f t="shared" si="325"/>
        <v>0</v>
      </c>
      <c r="CQ267" s="261">
        <f>CR267+CS267+CT267</f>
        <v>0</v>
      </c>
      <c r="CR267" s="313">
        <v>0</v>
      </c>
      <c r="CS267" s="313">
        <v>0</v>
      </c>
      <c r="CT267" s="313">
        <v>0</v>
      </c>
      <c r="CU267" s="261">
        <f>CV267+CW267+CX267</f>
        <v>0</v>
      </c>
      <c r="CV267" s="313">
        <v>0</v>
      </c>
      <c r="CW267" s="313">
        <v>0</v>
      </c>
      <c r="CX267" s="313">
        <v>0</v>
      </c>
      <c r="CY267" s="261">
        <f>CZ267+DA267+DB267</f>
        <v>0</v>
      </c>
      <c r="CZ267" s="313">
        <v>0</v>
      </c>
      <c r="DA267" s="313">
        <v>0</v>
      </c>
      <c r="DB267" s="313">
        <v>0</v>
      </c>
      <c r="DC267" s="261">
        <f>$AW267-$AX267-BB267</f>
        <v>844.44759999999997</v>
      </c>
      <c r="DD267" s="261">
        <f t="shared" si="326"/>
        <v>0</v>
      </c>
      <c r="DE267" s="261">
        <f t="shared" si="326"/>
        <v>0</v>
      </c>
      <c r="DF267" s="261">
        <f t="shared" si="326"/>
        <v>0</v>
      </c>
      <c r="DG267" s="261">
        <f t="shared" si="326"/>
        <v>0</v>
      </c>
      <c r="DH267" s="261">
        <f>DI267+DJ267+DK267</f>
        <v>0</v>
      </c>
      <c r="DI267" s="313">
        <v>0</v>
      </c>
      <c r="DJ267" s="313">
        <v>0</v>
      </c>
      <c r="DK267" s="313">
        <v>0</v>
      </c>
      <c r="DL267" s="261">
        <f>DM267+DN267+DO267</f>
        <v>0</v>
      </c>
      <c r="DM267" s="313">
        <v>0</v>
      </c>
      <c r="DN267" s="313">
        <v>0</v>
      </c>
      <c r="DO267" s="313">
        <v>0</v>
      </c>
      <c r="DP267" s="261">
        <f>DQ267+DR267+DS267</f>
        <v>0</v>
      </c>
      <c r="DQ267" s="313">
        <v>0</v>
      </c>
      <c r="DR267" s="313">
        <v>0</v>
      </c>
      <c r="DS267" s="313">
        <v>0</v>
      </c>
      <c r="DT267" s="261">
        <f>$AW267-$AX267-BC267</f>
        <v>844.44759999999997</v>
      </c>
      <c r="DU267" s="261">
        <f>BC267-AY267</f>
        <v>0</v>
      </c>
      <c r="DV267" s="313"/>
      <c r="DW267" s="313"/>
      <c r="DX267" s="314"/>
      <c r="DY267" s="313"/>
      <c r="DZ267" s="314"/>
      <c r="EA267" s="343" t="s">
        <v>151</v>
      </c>
      <c r="EB267" s="164">
        <v>0</v>
      </c>
      <c r="EC267" s="162" t="str">
        <f>AN267 &amp; EB267</f>
        <v>Прочие собственные средства0</v>
      </c>
      <c r="ED267" s="162" t="str">
        <f>AN267&amp;AO267</f>
        <v>Прочие собственные средстванет</v>
      </c>
      <c r="EE267" s="163"/>
      <c r="EF267" s="163"/>
      <c r="EG267" s="179"/>
      <c r="EH267" s="179"/>
      <c r="EI267" s="179"/>
      <c r="EJ267" s="179"/>
      <c r="EV267" s="163"/>
    </row>
    <row r="268" spans="3:152" ht="11.25" customHeight="1">
      <c r="C268" s="217"/>
      <c r="D268" s="384" t="s">
        <v>876</v>
      </c>
      <c r="E268" s="398" t="s">
        <v>780</v>
      </c>
      <c r="F268" s="398" t="s">
        <v>800</v>
      </c>
      <c r="G268" s="398" t="s">
        <v>161</v>
      </c>
      <c r="H268" s="398" t="s">
        <v>877</v>
      </c>
      <c r="I268" s="398" t="s">
        <v>783</v>
      </c>
      <c r="J268" s="398" t="s">
        <v>783</v>
      </c>
      <c r="K268" s="384" t="s">
        <v>784</v>
      </c>
      <c r="L268" s="336"/>
      <c r="M268" s="336"/>
      <c r="N268" s="384" t="s">
        <v>240</v>
      </c>
      <c r="O268" s="384" t="s">
        <v>4</v>
      </c>
      <c r="P268" s="386" t="s">
        <v>189</v>
      </c>
      <c r="Q268" s="386" t="s">
        <v>4</v>
      </c>
      <c r="R268" s="388">
        <v>100</v>
      </c>
      <c r="S268" s="390">
        <v>100</v>
      </c>
      <c r="T268" s="400" t="s">
        <v>151</v>
      </c>
      <c r="U268" s="305"/>
      <c r="V268" s="306"/>
      <c r="W268" s="306"/>
      <c r="X268" s="306"/>
      <c r="Y268" s="306"/>
      <c r="Z268" s="306"/>
      <c r="AA268" s="306"/>
      <c r="AB268" s="306"/>
      <c r="AC268" s="306"/>
      <c r="AD268" s="306"/>
      <c r="AE268" s="306"/>
      <c r="AF268" s="306"/>
      <c r="AG268" s="306"/>
      <c r="AH268" s="306"/>
      <c r="AI268" s="306"/>
      <c r="AJ268" s="306"/>
      <c r="AK268" s="306"/>
      <c r="AL268" s="306"/>
      <c r="AM268" s="306"/>
      <c r="AN268" s="306"/>
      <c r="AO268" s="306"/>
      <c r="AP268" s="306"/>
      <c r="AQ268" s="306"/>
      <c r="AR268" s="306"/>
      <c r="AS268" s="306"/>
      <c r="AT268" s="306"/>
      <c r="AU268" s="306"/>
      <c r="AV268" s="306"/>
      <c r="AW268" s="306"/>
      <c r="AX268" s="306"/>
      <c r="AY268" s="306"/>
      <c r="AZ268" s="306"/>
      <c r="BA268" s="306"/>
      <c r="BB268" s="306"/>
      <c r="BC268" s="306"/>
      <c r="BD268" s="306"/>
      <c r="BE268" s="306"/>
      <c r="BF268" s="306"/>
      <c r="BG268" s="306"/>
      <c r="BH268" s="306"/>
      <c r="BI268" s="306"/>
      <c r="BJ268" s="306"/>
      <c r="BK268" s="306"/>
      <c r="BL268" s="306"/>
      <c r="BM268" s="306"/>
      <c r="BN268" s="306"/>
      <c r="BO268" s="306"/>
      <c r="BP268" s="306"/>
      <c r="BQ268" s="306"/>
      <c r="BR268" s="306"/>
      <c r="BS268" s="306"/>
      <c r="BT268" s="306"/>
      <c r="BU268" s="306"/>
      <c r="BV268" s="306"/>
      <c r="BW268" s="306"/>
      <c r="BX268" s="306"/>
      <c r="BY268" s="306"/>
      <c r="BZ268" s="306"/>
      <c r="CA268" s="306"/>
      <c r="CB268" s="306"/>
      <c r="CC268" s="306"/>
      <c r="CD268" s="306"/>
      <c r="CE268" s="306"/>
      <c r="CF268" s="306"/>
      <c r="CG268" s="306"/>
      <c r="CH268" s="306"/>
      <c r="CI268" s="306"/>
      <c r="CJ268" s="306"/>
      <c r="CK268" s="306"/>
      <c r="CL268" s="306"/>
      <c r="CM268" s="306"/>
      <c r="CN268" s="306"/>
      <c r="CO268" s="306"/>
      <c r="CP268" s="306"/>
      <c r="CQ268" s="306"/>
      <c r="CR268" s="306"/>
      <c r="CS268" s="306"/>
      <c r="CT268" s="306"/>
      <c r="CU268" s="306"/>
      <c r="CV268" s="306"/>
      <c r="CW268" s="306"/>
      <c r="CX268" s="306"/>
      <c r="CY268" s="306"/>
      <c r="CZ268" s="306"/>
      <c r="DA268" s="306"/>
      <c r="DB268" s="306"/>
      <c r="DC268" s="306"/>
      <c r="DD268" s="306"/>
      <c r="DE268" s="306"/>
      <c r="DF268" s="306"/>
      <c r="DG268" s="306"/>
      <c r="DH268" s="306"/>
      <c r="DI268" s="306"/>
      <c r="DJ268" s="306"/>
      <c r="DK268" s="306"/>
      <c r="DL268" s="306"/>
      <c r="DM268" s="306"/>
      <c r="DN268" s="306"/>
      <c r="DO268" s="306"/>
      <c r="DP268" s="306"/>
      <c r="DQ268" s="306"/>
      <c r="DR268" s="306"/>
      <c r="DS268" s="306"/>
      <c r="DT268" s="306"/>
      <c r="DU268" s="306"/>
      <c r="DV268" s="306"/>
      <c r="DW268" s="306"/>
      <c r="DX268" s="306"/>
      <c r="DY268" s="306"/>
      <c r="DZ268" s="306"/>
      <c r="EA268" s="306"/>
      <c r="EB268" s="164"/>
      <c r="EC268" s="163"/>
      <c r="ED268" s="163"/>
      <c r="EE268" s="163"/>
      <c r="EF268" s="163"/>
      <c r="EG268" s="163"/>
      <c r="EH268" s="163"/>
      <c r="EI268" s="163"/>
    </row>
    <row r="269" spans="3:152" ht="11.25" customHeight="1">
      <c r="C269" s="217"/>
      <c r="D269" s="385"/>
      <c r="E269" s="399"/>
      <c r="F269" s="399"/>
      <c r="G269" s="399"/>
      <c r="H269" s="399"/>
      <c r="I269" s="399"/>
      <c r="J269" s="399"/>
      <c r="K269" s="385"/>
      <c r="L269" s="337"/>
      <c r="M269" s="337"/>
      <c r="N269" s="385"/>
      <c r="O269" s="385"/>
      <c r="P269" s="387"/>
      <c r="Q269" s="387"/>
      <c r="R269" s="389"/>
      <c r="S269" s="391"/>
      <c r="T269" s="401"/>
      <c r="U269" s="394"/>
      <c r="V269" s="396">
        <v>1</v>
      </c>
      <c r="W269" s="382" t="s">
        <v>821</v>
      </c>
      <c r="X269" s="382"/>
      <c r="Y269" s="382"/>
      <c r="Z269" s="382"/>
      <c r="AA269" s="382"/>
      <c r="AB269" s="382"/>
      <c r="AC269" s="382"/>
      <c r="AD269" s="382"/>
      <c r="AE269" s="382"/>
      <c r="AF269" s="382"/>
      <c r="AG269" s="382"/>
      <c r="AH269" s="382"/>
      <c r="AI269" s="382"/>
      <c r="AJ269" s="382"/>
      <c r="AK269" s="382"/>
      <c r="AL269" s="307"/>
      <c r="AM269" s="308"/>
      <c r="AN269" s="309"/>
      <c r="AO269" s="309"/>
      <c r="AP269" s="309"/>
      <c r="AQ269" s="309"/>
      <c r="AR269" s="309"/>
      <c r="AS269" s="309"/>
      <c r="AT269" s="309"/>
      <c r="AU269" s="309"/>
      <c r="AV269" s="309"/>
      <c r="AW269" s="95"/>
      <c r="AX269" s="95"/>
      <c r="AY269" s="95"/>
      <c r="AZ269" s="95"/>
      <c r="BA269" s="95"/>
      <c r="BB269" s="95"/>
      <c r="BC269" s="95"/>
      <c r="BD269" s="95"/>
      <c r="BE269" s="95"/>
      <c r="BF269" s="95"/>
      <c r="BG269" s="95"/>
      <c r="BH269" s="95"/>
      <c r="BI269" s="95"/>
      <c r="BJ269" s="95"/>
      <c r="BK269" s="95"/>
      <c r="BL269" s="95"/>
      <c r="BM269" s="95"/>
      <c r="BN269" s="95"/>
      <c r="BO269" s="95"/>
      <c r="BP269" s="95"/>
      <c r="BQ269" s="95"/>
      <c r="BR269" s="95"/>
      <c r="BS269" s="95"/>
      <c r="BT269" s="95"/>
      <c r="BU269" s="95"/>
      <c r="BV269" s="95"/>
      <c r="BW269" s="95"/>
      <c r="BX269" s="95"/>
      <c r="BY269" s="95"/>
      <c r="BZ269" s="95"/>
      <c r="CA269" s="95"/>
      <c r="CB269" s="95"/>
      <c r="CC269" s="95"/>
      <c r="CD269" s="95"/>
      <c r="CE269" s="95"/>
      <c r="CF269" s="95"/>
      <c r="CG269" s="95"/>
      <c r="CH269" s="95"/>
      <c r="CI269" s="95"/>
      <c r="CJ269" s="95"/>
      <c r="CK269" s="95"/>
      <c r="CL269" s="95"/>
      <c r="CM269" s="95"/>
      <c r="CN269" s="95"/>
      <c r="CO269" s="95"/>
      <c r="CP269" s="95"/>
      <c r="CQ269" s="95"/>
      <c r="CR269" s="95"/>
      <c r="CS269" s="95"/>
      <c r="CT269" s="95"/>
      <c r="CU269" s="95"/>
      <c r="CV269" s="95"/>
      <c r="CW269" s="95"/>
      <c r="CX269" s="95"/>
      <c r="CY269" s="95"/>
      <c r="CZ269" s="95"/>
      <c r="DA269" s="95"/>
      <c r="DB269" s="95"/>
      <c r="DC269" s="95"/>
      <c r="DD269" s="95"/>
      <c r="DE269" s="95"/>
      <c r="DF269" s="95"/>
      <c r="DG269" s="95"/>
      <c r="DH269" s="95"/>
      <c r="DI269" s="95"/>
      <c r="DJ269" s="95"/>
      <c r="DK269" s="95"/>
      <c r="DL269" s="95"/>
      <c r="DM269" s="95"/>
      <c r="DN269" s="95"/>
      <c r="DO269" s="95"/>
      <c r="DP269" s="95"/>
      <c r="DQ269" s="95"/>
      <c r="DR269" s="95"/>
      <c r="DS269" s="95"/>
      <c r="DT269" s="95"/>
      <c r="DU269" s="95"/>
      <c r="DV269" s="95"/>
      <c r="DW269" s="95"/>
      <c r="DX269" s="95"/>
      <c r="DY269" s="95"/>
      <c r="DZ269" s="95"/>
      <c r="EA269" s="95"/>
      <c r="EB269" s="164"/>
      <c r="EC269" s="179"/>
      <c r="ED269" s="179"/>
      <c r="EE269" s="179"/>
      <c r="EF269" s="163"/>
      <c r="EG269" s="179"/>
      <c r="EH269" s="179"/>
      <c r="EI269" s="179"/>
      <c r="EJ269" s="179"/>
      <c r="EK269" s="179"/>
    </row>
    <row r="270" spans="3:152" ht="15" customHeight="1">
      <c r="C270" s="217"/>
      <c r="D270" s="385"/>
      <c r="E270" s="399"/>
      <c r="F270" s="399"/>
      <c r="G270" s="399"/>
      <c r="H270" s="399"/>
      <c r="I270" s="399"/>
      <c r="J270" s="399"/>
      <c r="K270" s="385"/>
      <c r="L270" s="337"/>
      <c r="M270" s="337"/>
      <c r="N270" s="385"/>
      <c r="O270" s="385"/>
      <c r="P270" s="387"/>
      <c r="Q270" s="387"/>
      <c r="R270" s="389"/>
      <c r="S270" s="391"/>
      <c r="T270" s="401"/>
      <c r="U270" s="395"/>
      <c r="V270" s="397"/>
      <c r="W270" s="383"/>
      <c r="X270" s="383"/>
      <c r="Y270" s="383"/>
      <c r="Z270" s="383"/>
      <c r="AA270" s="383"/>
      <c r="AB270" s="383"/>
      <c r="AC270" s="383"/>
      <c r="AD270" s="383"/>
      <c r="AE270" s="383"/>
      <c r="AF270" s="383"/>
      <c r="AG270" s="383"/>
      <c r="AH270" s="383"/>
      <c r="AI270" s="383"/>
      <c r="AJ270" s="383"/>
      <c r="AK270" s="383"/>
      <c r="AL270" s="333"/>
      <c r="AM270" s="200" t="s">
        <v>240</v>
      </c>
      <c r="AN270" s="311" t="s">
        <v>197</v>
      </c>
      <c r="AO270" s="312" t="s">
        <v>18</v>
      </c>
      <c r="AP270" s="312"/>
      <c r="AQ270" s="312"/>
      <c r="AR270" s="312"/>
      <c r="AS270" s="312"/>
      <c r="AT270" s="312"/>
      <c r="AU270" s="312"/>
      <c r="AV270" s="312"/>
      <c r="AW270" s="261">
        <v>69376.608300000007</v>
      </c>
      <c r="AX270" s="261">
        <v>68187.79866</v>
      </c>
      <c r="AY270" s="261">
        <v>0</v>
      </c>
      <c r="AZ270" s="261">
        <f>BE270</f>
        <v>0</v>
      </c>
      <c r="BA270" s="261">
        <f>BV270</f>
        <v>0</v>
      </c>
      <c r="BB270" s="261">
        <f>CM270</f>
        <v>0</v>
      </c>
      <c r="BC270" s="261">
        <f>DD270</f>
        <v>0</v>
      </c>
      <c r="BD270" s="261">
        <f>AW270-AX270-BC270</f>
        <v>1188.8096400000068</v>
      </c>
      <c r="BE270" s="261">
        <f t="shared" ref="BE270:BH271" si="327">BQ270</f>
        <v>0</v>
      </c>
      <c r="BF270" s="261">
        <f t="shared" si="327"/>
        <v>0</v>
      </c>
      <c r="BG270" s="261">
        <f t="shared" si="327"/>
        <v>0</v>
      </c>
      <c r="BH270" s="261">
        <f t="shared" si="327"/>
        <v>0</v>
      </c>
      <c r="BI270" s="261">
        <f>BJ270+BK270+BL270</f>
        <v>0</v>
      </c>
      <c r="BJ270" s="313">
        <v>0</v>
      </c>
      <c r="BK270" s="313">
        <v>0</v>
      </c>
      <c r="BL270" s="313">
        <v>0</v>
      </c>
      <c r="BM270" s="261">
        <f>BN270+BO270+BP270</f>
        <v>0</v>
      </c>
      <c r="BN270" s="313">
        <v>0</v>
      </c>
      <c r="BO270" s="313">
        <v>0</v>
      </c>
      <c r="BP270" s="313">
        <v>0</v>
      </c>
      <c r="BQ270" s="261">
        <f>BR270+BS270+BT270</f>
        <v>0</v>
      </c>
      <c r="BR270" s="313">
        <v>0</v>
      </c>
      <c r="BS270" s="313">
        <v>0</v>
      </c>
      <c r="BT270" s="313">
        <v>0</v>
      </c>
      <c r="BU270" s="261">
        <f>$AW270-$AX270-AZ270</f>
        <v>1188.8096400000068</v>
      </c>
      <c r="BV270" s="261">
        <f t="shared" ref="BV270:BY271" si="328">CH270</f>
        <v>0</v>
      </c>
      <c r="BW270" s="261">
        <f t="shared" si="328"/>
        <v>0</v>
      </c>
      <c r="BX270" s="261">
        <f t="shared" si="328"/>
        <v>0</v>
      </c>
      <c r="BY270" s="261">
        <f t="shared" si="328"/>
        <v>0</v>
      </c>
      <c r="BZ270" s="261">
        <f>CA270+CB270+CC270</f>
        <v>0</v>
      </c>
      <c r="CA270" s="313">
        <v>0</v>
      </c>
      <c r="CB270" s="313">
        <v>0</v>
      </c>
      <c r="CC270" s="313">
        <v>0</v>
      </c>
      <c r="CD270" s="261">
        <f>CE270+CF270+CG270</f>
        <v>0</v>
      </c>
      <c r="CE270" s="313">
        <v>0</v>
      </c>
      <c r="CF270" s="313">
        <v>0</v>
      </c>
      <c r="CG270" s="313">
        <v>0</v>
      </c>
      <c r="CH270" s="261">
        <f>CI270+CJ270+CK270</f>
        <v>0</v>
      </c>
      <c r="CI270" s="313">
        <v>0</v>
      </c>
      <c r="CJ270" s="313">
        <v>0</v>
      </c>
      <c r="CK270" s="313">
        <v>0</v>
      </c>
      <c r="CL270" s="261">
        <f>$AW270-$AX270-BA270</f>
        <v>1188.8096400000068</v>
      </c>
      <c r="CM270" s="261">
        <f t="shared" ref="CM270:CP271" si="329">CY270</f>
        <v>0</v>
      </c>
      <c r="CN270" s="261">
        <f t="shared" si="329"/>
        <v>0</v>
      </c>
      <c r="CO270" s="261">
        <f t="shared" si="329"/>
        <v>0</v>
      </c>
      <c r="CP270" s="261">
        <f t="shared" si="329"/>
        <v>0</v>
      </c>
      <c r="CQ270" s="261">
        <f>CR270+CS270+CT270</f>
        <v>0</v>
      </c>
      <c r="CR270" s="313">
        <v>0</v>
      </c>
      <c r="CS270" s="313">
        <v>0</v>
      </c>
      <c r="CT270" s="313">
        <v>0</v>
      </c>
      <c r="CU270" s="261">
        <f>CV270+CW270+CX270</f>
        <v>0</v>
      </c>
      <c r="CV270" s="313">
        <v>0</v>
      </c>
      <c r="CW270" s="313">
        <v>0</v>
      </c>
      <c r="CX270" s="313">
        <v>0</v>
      </c>
      <c r="CY270" s="261">
        <f>CZ270+DA270+DB270</f>
        <v>0</v>
      </c>
      <c r="CZ270" s="313">
        <v>0</v>
      </c>
      <c r="DA270" s="313">
        <v>0</v>
      </c>
      <c r="DB270" s="313">
        <v>0</v>
      </c>
      <c r="DC270" s="261">
        <f>$AW270-$AX270-BB270</f>
        <v>1188.8096400000068</v>
      </c>
      <c r="DD270" s="261">
        <f t="shared" ref="DD270:DG271" si="330">DP270</f>
        <v>0</v>
      </c>
      <c r="DE270" s="261">
        <f t="shared" si="330"/>
        <v>0</v>
      </c>
      <c r="DF270" s="261">
        <f t="shared" si="330"/>
        <v>0</v>
      </c>
      <c r="DG270" s="261">
        <f t="shared" si="330"/>
        <v>0</v>
      </c>
      <c r="DH270" s="261">
        <f>DI270+DJ270+DK270</f>
        <v>0</v>
      </c>
      <c r="DI270" s="313">
        <v>0</v>
      </c>
      <c r="DJ270" s="313">
        <v>0</v>
      </c>
      <c r="DK270" s="313">
        <v>0</v>
      </c>
      <c r="DL270" s="261">
        <f>DM270+DN270+DO270</f>
        <v>0</v>
      </c>
      <c r="DM270" s="313">
        <v>0</v>
      </c>
      <c r="DN270" s="313">
        <v>0</v>
      </c>
      <c r="DO270" s="313">
        <v>0</v>
      </c>
      <c r="DP270" s="261">
        <f>DQ270+DR270+DS270</f>
        <v>0</v>
      </c>
      <c r="DQ270" s="313">
        <v>0</v>
      </c>
      <c r="DR270" s="313">
        <v>0</v>
      </c>
      <c r="DS270" s="313">
        <v>0</v>
      </c>
      <c r="DT270" s="261">
        <f>$AW270-$AX270-BC270</f>
        <v>1188.8096400000068</v>
      </c>
      <c r="DU270" s="261">
        <f>BC270-AY270</f>
        <v>0</v>
      </c>
      <c r="DV270" s="313"/>
      <c r="DW270" s="313"/>
      <c r="DX270" s="314"/>
      <c r="DY270" s="313"/>
      <c r="DZ270" s="314"/>
      <c r="EA270" s="343" t="s">
        <v>151</v>
      </c>
      <c r="EB270" s="164">
        <v>0</v>
      </c>
      <c r="EC270" s="162" t="str">
        <f>AN270 &amp; EB270</f>
        <v>Амортизационные отчисления0</v>
      </c>
      <c r="ED270" s="162" t="str">
        <f>AN270&amp;AO270</f>
        <v>Амортизационные отчислениянет</v>
      </c>
      <c r="EE270" s="163"/>
      <c r="EF270" s="163"/>
      <c r="EG270" s="179"/>
      <c r="EH270" s="179"/>
      <c r="EI270" s="179"/>
      <c r="EJ270" s="179"/>
      <c r="EV270" s="163"/>
    </row>
    <row r="271" spans="3:152" ht="15" customHeight="1" thickBot="1">
      <c r="C271" s="217"/>
      <c r="D271" s="385"/>
      <c r="E271" s="399"/>
      <c r="F271" s="399"/>
      <c r="G271" s="399"/>
      <c r="H271" s="399"/>
      <c r="I271" s="399"/>
      <c r="J271" s="399"/>
      <c r="K271" s="385"/>
      <c r="L271" s="337"/>
      <c r="M271" s="337"/>
      <c r="N271" s="385"/>
      <c r="O271" s="385"/>
      <c r="P271" s="387"/>
      <c r="Q271" s="387"/>
      <c r="R271" s="389"/>
      <c r="S271" s="391"/>
      <c r="T271" s="401"/>
      <c r="U271" s="395"/>
      <c r="V271" s="397"/>
      <c r="W271" s="383"/>
      <c r="X271" s="383"/>
      <c r="Y271" s="383"/>
      <c r="Z271" s="383"/>
      <c r="AA271" s="383"/>
      <c r="AB271" s="383"/>
      <c r="AC271" s="383"/>
      <c r="AD271" s="383"/>
      <c r="AE271" s="383"/>
      <c r="AF271" s="383"/>
      <c r="AG271" s="383"/>
      <c r="AH271" s="383"/>
      <c r="AI271" s="383"/>
      <c r="AJ271" s="383"/>
      <c r="AK271" s="383"/>
      <c r="AL271" s="333"/>
      <c r="AM271" s="200" t="s">
        <v>115</v>
      </c>
      <c r="AN271" s="311" t="s">
        <v>199</v>
      </c>
      <c r="AO271" s="312" t="s">
        <v>18</v>
      </c>
      <c r="AP271" s="312"/>
      <c r="AQ271" s="312"/>
      <c r="AR271" s="312"/>
      <c r="AS271" s="312"/>
      <c r="AT271" s="312"/>
      <c r="AU271" s="312"/>
      <c r="AV271" s="312"/>
      <c r="AW271" s="261">
        <v>0</v>
      </c>
      <c r="AX271" s="261">
        <v>0</v>
      </c>
      <c r="AY271" s="261">
        <v>0</v>
      </c>
      <c r="AZ271" s="261">
        <f>BE271</f>
        <v>0</v>
      </c>
      <c r="BA271" s="261">
        <f>BV271</f>
        <v>0</v>
      </c>
      <c r="BB271" s="261">
        <f>CM271</f>
        <v>0</v>
      </c>
      <c r="BC271" s="261">
        <f>DD271</f>
        <v>0</v>
      </c>
      <c r="BD271" s="261">
        <f>AW271-AX271-BC271</f>
        <v>0</v>
      </c>
      <c r="BE271" s="261">
        <f t="shared" si="327"/>
        <v>0</v>
      </c>
      <c r="BF271" s="261">
        <f t="shared" si="327"/>
        <v>0</v>
      </c>
      <c r="BG271" s="261">
        <f t="shared" si="327"/>
        <v>0</v>
      </c>
      <c r="BH271" s="261">
        <f t="shared" si="327"/>
        <v>0</v>
      </c>
      <c r="BI271" s="261">
        <f>BJ271+BK271+BL271</f>
        <v>0</v>
      </c>
      <c r="BJ271" s="313">
        <v>0</v>
      </c>
      <c r="BK271" s="313">
        <v>0</v>
      </c>
      <c r="BL271" s="313">
        <v>0</v>
      </c>
      <c r="BM271" s="261">
        <f>BN271+BO271+BP271</f>
        <v>0</v>
      </c>
      <c r="BN271" s="313">
        <v>0</v>
      </c>
      <c r="BO271" s="313">
        <v>0</v>
      </c>
      <c r="BP271" s="313">
        <v>0</v>
      </c>
      <c r="BQ271" s="261">
        <f>BR271+BS271+BT271</f>
        <v>0</v>
      </c>
      <c r="BR271" s="313">
        <v>0</v>
      </c>
      <c r="BS271" s="313">
        <v>0</v>
      </c>
      <c r="BT271" s="313">
        <v>0</v>
      </c>
      <c r="BU271" s="261">
        <f>$AW271-$AX271-AZ271</f>
        <v>0</v>
      </c>
      <c r="BV271" s="261">
        <f t="shared" si="328"/>
        <v>0</v>
      </c>
      <c r="BW271" s="261">
        <f t="shared" si="328"/>
        <v>0</v>
      </c>
      <c r="BX271" s="261">
        <f t="shared" si="328"/>
        <v>0</v>
      </c>
      <c r="BY271" s="261">
        <f t="shared" si="328"/>
        <v>0</v>
      </c>
      <c r="BZ271" s="261">
        <f>CA271+CB271+CC271</f>
        <v>0</v>
      </c>
      <c r="CA271" s="313">
        <v>0</v>
      </c>
      <c r="CB271" s="313">
        <v>0</v>
      </c>
      <c r="CC271" s="313">
        <v>0</v>
      </c>
      <c r="CD271" s="261">
        <f>CE271+CF271+CG271</f>
        <v>0</v>
      </c>
      <c r="CE271" s="313">
        <v>0</v>
      </c>
      <c r="CF271" s="313">
        <v>0</v>
      </c>
      <c r="CG271" s="313">
        <v>0</v>
      </c>
      <c r="CH271" s="261">
        <f>CI271+CJ271+CK271</f>
        <v>0</v>
      </c>
      <c r="CI271" s="313">
        <v>0</v>
      </c>
      <c r="CJ271" s="313">
        <v>0</v>
      </c>
      <c r="CK271" s="313">
        <v>0</v>
      </c>
      <c r="CL271" s="261">
        <f>$AW271-$AX271-BA271</f>
        <v>0</v>
      </c>
      <c r="CM271" s="261">
        <f t="shared" si="329"/>
        <v>0</v>
      </c>
      <c r="CN271" s="261">
        <f t="shared" si="329"/>
        <v>0</v>
      </c>
      <c r="CO271" s="261">
        <f t="shared" si="329"/>
        <v>0</v>
      </c>
      <c r="CP271" s="261">
        <f t="shared" si="329"/>
        <v>0</v>
      </c>
      <c r="CQ271" s="261">
        <f>CR271+CS271+CT271</f>
        <v>0</v>
      </c>
      <c r="CR271" s="313">
        <v>0</v>
      </c>
      <c r="CS271" s="313">
        <v>0</v>
      </c>
      <c r="CT271" s="313">
        <v>0</v>
      </c>
      <c r="CU271" s="261">
        <f>CV271+CW271+CX271</f>
        <v>0</v>
      </c>
      <c r="CV271" s="313">
        <v>0</v>
      </c>
      <c r="CW271" s="313">
        <v>0</v>
      </c>
      <c r="CX271" s="313">
        <v>0</v>
      </c>
      <c r="CY271" s="261">
        <f>CZ271+DA271+DB271</f>
        <v>0</v>
      </c>
      <c r="CZ271" s="313">
        <v>0</v>
      </c>
      <c r="DA271" s="313">
        <v>0</v>
      </c>
      <c r="DB271" s="313">
        <v>0</v>
      </c>
      <c r="DC271" s="261">
        <f>$AW271-$AX271-BB271</f>
        <v>0</v>
      </c>
      <c r="DD271" s="261">
        <f t="shared" si="330"/>
        <v>0</v>
      </c>
      <c r="DE271" s="261">
        <f t="shared" si="330"/>
        <v>0</v>
      </c>
      <c r="DF271" s="261">
        <f t="shared" si="330"/>
        <v>0</v>
      </c>
      <c r="DG271" s="261">
        <f t="shared" si="330"/>
        <v>0</v>
      </c>
      <c r="DH271" s="261">
        <f>DI271+DJ271+DK271</f>
        <v>0</v>
      </c>
      <c r="DI271" s="313">
        <v>0</v>
      </c>
      <c r="DJ271" s="313">
        <v>0</v>
      </c>
      <c r="DK271" s="313">
        <v>0</v>
      </c>
      <c r="DL271" s="261">
        <f>DM271+DN271+DO271</f>
        <v>0</v>
      </c>
      <c r="DM271" s="313">
        <v>0</v>
      </c>
      <c r="DN271" s="313">
        <v>0</v>
      </c>
      <c r="DO271" s="313">
        <v>0</v>
      </c>
      <c r="DP271" s="261">
        <f>DQ271+DR271+DS271</f>
        <v>0</v>
      </c>
      <c r="DQ271" s="313">
        <v>0</v>
      </c>
      <c r="DR271" s="313">
        <v>0</v>
      </c>
      <c r="DS271" s="313">
        <v>0</v>
      </c>
      <c r="DT271" s="261">
        <f>$AW271-$AX271-BC271</f>
        <v>0</v>
      </c>
      <c r="DU271" s="261">
        <f>BC271-AY271</f>
        <v>0</v>
      </c>
      <c r="DV271" s="313"/>
      <c r="DW271" s="313"/>
      <c r="DX271" s="314"/>
      <c r="DY271" s="313"/>
      <c r="DZ271" s="314"/>
      <c r="EA271" s="343" t="s">
        <v>151</v>
      </c>
      <c r="EB271" s="164">
        <v>0</v>
      </c>
      <c r="EC271" s="162" t="str">
        <f>AN271 &amp; EB271</f>
        <v>Прочие собственные средства0</v>
      </c>
      <c r="ED271" s="162" t="str">
        <f>AN271&amp;AO271</f>
        <v>Прочие собственные средстванет</v>
      </c>
      <c r="EE271" s="163"/>
      <c r="EF271" s="163"/>
      <c r="EG271" s="179"/>
      <c r="EH271" s="179"/>
      <c r="EI271" s="179"/>
      <c r="EJ271" s="179"/>
      <c r="EV271" s="163"/>
    </row>
    <row r="272" spans="3:152" ht="11.25" customHeight="1">
      <c r="C272" s="217"/>
      <c r="D272" s="384" t="s">
        <v>878</v>
      </c>
      <c r="E272" s="398" t="s">
        <v>780</v>
      </c>
      <c r="F272" s="398" t="s">
        <v>800</v>
      </c>
      <c r="G272" s="398" t="s">
        <v>161</v>
      </c>
      <c r="H272" s="398" t="s">
        <v>879</v>
      </c>
      <c r="I272" s="398" t="s">
        <v>783</v>
      </c>
      <c r="J272" s="398" t="s">
        <v>783</v>
      </c>
      <c r="K272" s="384" t="s">
        <v>784</v>
      </c>
      <c r="L272" s="336"/>
      <c r="M272" s="336"/>
      <c r="N272" s="384" t="s">
        <v>240</v>
      </c>
      <c r="O272" s="384" t="s">
        <v>4</v>
      </c>
      <c r="P272" s="386" t="s">
        <v>189</v>
      </c>
      <c r="Q272" s="386" t="s">
        <v>3</v>
      </c>
      <c r="R272" s="388">
        <v>100</v>
      </c>
      <c r="S272" s="390">
        <v>100</v>
      </c>
      <c r="T272" s="400" t="s">
        <v>151</v>
      </c>
      <c r="U272" s="305"/>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6"/>
      <c r="BL272" s="306"/>
      <c r="BM272" s="306"/>
      <c r="BN272" s="306"/>
      <c r="BO272" s="306"/>
      <c r="BP272" s="306"/>
      <c r="BQ272" s="306"/>
      <c r="BR272" s="306"/>
      <c r="BS272" s="306"/>
      <c r="BT272" s="306"/>
      <c r="BU272" s="306"/>
      <c r="BV272" s="306"/>
      <c r="BW272" s="306"/>
      <c r="BX272" s="306"/>
      <c r="BY272" s="306"/>
      <c r="BZ272" s="306"/>
      <c r="CA272" s="306"/>
      <c r="CB272" s="306"/>
      <c r="CC272" s="306"/>
      <c r="CD272" s="306"/>
      <c r="CE272" s="306"/>
      <c r="CF272" s="306"/>
      <c r="CG272" s="306"/>
      <c r="CH272" s="306"/>
      <c r="CI272" s="306"/>
      <c r="CJ272" s="306"/>
      <c r="CK272" s="306"/>
      <c r="CL272" s="306"/>
      <c r="CM272" s="306"/>
      <c r="CN272" s="306"/>
      <c r="CO272" s="306"/>
      <c r="CP272" s="306"/>
      <c r="CQ272" s="306"/>
      <c r="CR272" s="306"/>
      <c r="CS272" s="306"/>
      <c r="CT272" s="306"/>
      <c r="CU272" s="306"/>
      <c r="CV272" s="306"/>
      <c r="CW272" s="306"/>
      <c r="CX272" s="306"/>
      <c r="CY272" s="306"/>
      <c r="CZ272" s="306"/>
      <c r="DA272" s="306"/>
      <c r="DB272" s="306"/>
      <c r="DC272" s="306"/>
      <c r="DD272" s="306"/>
      <c r="DE272" s="306"/>
      <c r="DF272" s="306"/>
      <c r="DG272" s="306"/>
      <c r="DH272" s="306"/>
      <c r="DI272" s="306"/>
      <c r="DJ272" s="306"/>
      <c r="DK272" s="306"/>
      <c r="DL272" s="306"/>
      <c r="DM272" s="306"/>
      <c r="DN272" s="306"/>
      <c r="DO272" s="306"/>
      <c r="DP272" s="306"/>
      <c r="DQ272" s="306"/>
      <c r="DR272" s="306"/>
      <c r="DS272" s="306"/>
      <c r="DT272" s="306"/>
      <c r="DU272" s="306"/>
      <c r="DV272" s="306"/>
      <c r="DW272" s="306"/>
      <c r="DX272" s="306"/>
      <c r="DY272" s="306"/>
      <c r="DZ272" s="306"/>
      <c r="EA272" s="306"/>
      <c r="EB272" s="164"/>
      <c r="EC272" s="163"/>
      <c r="ED272" s="163"/>
      <c r="EE272" s="163"/>
      <c r="EF272" s="163"/>
      <c r="EG272" s="163"/>
      <c r="EH272" s="163"/>
      <c r="EI272" s="163"/>
    </row>
    <row r="273" spans="3:152" ht="11.25" customHeight="1">
      <c r="C273" s="217"/>
      <c r="D273" s="385"/>
      <c r="E273" s="399"/>
      <c r="F273" s="399"/>
      <c r="G273" s="399"/>
      <c r="H273" s="399"/>
      <c r="I273" s="399"/>
      <c r="J273" s="399"/>
      <c r="K273" s="385"/>
      <c r="L273" s="337"/>
      <c r="M273" s="337"/>
      <c r="N273" s="385"/>
      <c r="O273" s="385"/>
      <c r="P273" s="387"/>
      <c r="Q273" s="387"/>
      <c r="R273" s="389"/>
      <c r="S273" s="391"/>
      <c r="T273" s="401"/>
      <c r="U273" s="394"/>
      <c r="V273" s="396">
        <v>1</v>
      </c>
      <c r="W273" s="382" t="s">
        <v>821</v>
      </c>
      <c r="X273" s="382"/>
      <c r="Y273" s="382"/>
      <c r="Z273" s="382"/>
      <c r="AA273" s="382"/>
      <c r="AB273" s="382"/>
      <c r="AC273" s="382"/>
      <c r="AD273" s="382"/>
      <c r="AE273" s="382"/>
      <c r="AF273" s="382"/>
      <c r="AG273" s="382"/>
      <c r="AH273" s="382"/>
      <c r="AI273" s="382"/>
      <c r="AJ273" s="382"/>
      <c r="AK273" s="382"/>
      <c r="AL273" s="307"/>
      <c r="AM273" s="308"/>
      <c r="AN273" s="309"/>
      <c r="AO273" s="309"/>
      <c r="AP273" s="309"/>
      <c r="AQ273" s="309"/>
      <c r="AR273" s="309"/>
      <c r="AS273" s="309"/>
      <c r="AT273" s="309"/>
      <c r="AU273" s="309"/>
      <c r="AV273" s="309"/>
      <c r="AW273" s="95"/>
      <c r="AX273" s="95"/>
      <c r="AY273" s="95"/>
      <c r="AZ273" s="95"/>
      <c r="BA273" s="95"/>
      <c r="BB273" s="95"/>
      <c r="BC273" s="95"/>
      <c r="BD273" s="95"/>
      <c r="BE273" s="95"/>
      <c r="BF273" s="95"/>
      <c r="BG273" s="95"/>
      <c r="BH273" s="95"/>
      <c r="BI273" s="95"/>
      <c r="BJ273" s="95"/>
      <c r="BK273" s="95"/>
      <c r="BL273" s="95"/>
      <c r="BM273" s="95"/>
      <c r="BN273" s="95"/>
      <c r="BO273" s="95"/>
      <c r="BP273" s="95"/>
      <c r="BQ273" s="95"/>
      <c r="BR273" s="95"/>
      <c r="BS273" s="95"/>
      <c r="BT273" s="95"/>
      <c r="BU273" s="95"/>
      <c r="BV273" s="95"/>
      <c r="BW273" s="95"/>
      <c r="BX273" s="95"/>
      <c r="BY273" s="95"/>
      <c r="BZ273" s="95"/>
      <c r="CA273" s="95"/>
      <c r="CB273" s="95"/>
      <c r="CC273" s="95"/>
      <c r="CD273" s="95"/>
      <c r="CE273" s="95"/>
      <c r="CF273" s="95"/>
      <c r="CG273" s="95"/>
      <c r="CH273" s="95"/>
      <c r="CI273" s="95"/>
      <c r="CJ273" s="95"/>
      <c r="CK273" s="95"/>
      <c r="CL273" s="95"/>
      <c r="CM273" s="95"/>
      <c r="CN273" s="95"/>
      <c r="CO273" s="95"/>
      <c r="CP273" s="95"/>
      <c r="CQ273" s="95"/>
      <c r="CR273" s="95"/>
      <c r="CS273" s="95"/>
      <c r="CT273" s="95"/>
      <c r="CU273" s="95"/>
      <c r="CV273" s="95"/>
      <c r="CW273" s="95"/>
      <c r="CX273" s="95"/>
      <c r="CY273" s="95"/>
      <c r="CZ273" s="95"/>
      <c r="DA273" s="95"/>
      <c r="DB273" s="95"/>
      <c r="DC273" s="95"/>
      <c r="DD273" s="95"/>
      <c r="DE273" s="95"/>
      <c r="DF273" s="95"/>
      <c r="DG273" s="95"/>
      <c r="DH273" s="95"/>
      <c r="DI273" s="95"/>
      <c r="DJ273" s="95"/>
      <c r="DK273" s="95"/>
      <c r="DL273" s="95"/>
      <c r="DM273" s="95"/>
      <c r="DN273" s="95"/>
      <c r="DO273" s="95"/>
      <c r="DP273" s="95"/>
      <c r="DQ273" s="95"/>
      <c r="DR273" s="95"/>
      <c r="DS273" s="95"/>
      <c r="DT273" s="95"/>
      <c r="DU273" s="95"/>
      <c r="DV273" s="95"/>
      <c r="DW273" s="95"/>
      <c r="DX273" s="95"/>
      <c r="DY273" s="95"/>
      <c r="DZ273" s="95"/>
      <c r="EA273" s="95"/>
      <c r="EB273" s="164"/>
      <c r="EC273" s="179"/>
      <c r="ED273" s="179"/>
      <c r="EE273" s="179"/>
      <c r="EF273" s="163"/>
      <c r="EG273" s="179"/>
      <c r="EH273" s="179"/>
      <c r="EI273" s="179"/>
      <c r="EJ273" s="179"/>
      <c r="EK273" s="179"/>
    </row>
    <row r="274" spans="3:152" ht="15" customHeight="1">
      <c r="C274" s="217"/>
      <c r="D274" s="385"/>
      <c r="E274" s="399"/>
      <c r="F274" s="399"/>
      <c r="G274" s="399"/>
      <c r="H274" s="399"/>
      <c r="I274" s="399"/>
      <c r="J274" s="399"/>
      <c r="K274" s="385"/>
      <c r="L274" s="337"/>
      <c r="M274" s="337"/>
      <c r="N274" s="385"/>
      <c r="O274" s="385"/>
      <c r="P274" s="387"/>
      <c r="Q274" s="387"/>
      <c r="R274" s="389"/>
      <c r="S274" s="391"/>
      <c r="T274" s="401"/>
      <c r="U274" s="395"/>
      <c r="V274" s="397"/>
      <c r="W274" s="383"/>
      <c r="X274" s="383"/>
      <c r="Y274" s="383"/>
      <c r="Z274" s="383"/>
      <c r="AA274" s="383"/>
      <c r="AB274" s="383"/>
      <c r="AC274" s="383"/>
      <c r="AD274" s="383"/>
      <c r="AE274" s="383"/>
      <c r="AF274" s="383"/>
      <c r="AG274" s="383"/>
      <c r="AH274" s="383"/>
      <c r="AI274" s="383"/>
      <c r="AJ274" s="383"/>
      <c r="AK274" s="383"/>
      <c r="AL274" s="333"/>
      <c r="AM274" s="200" t="s">
        <v>240</v>
      </c>
      <c r="AN274" s="311" t="s">
        <v>197</v>
      </c>
      <c r="AO274" s="312" t="s">
        <v>18</v>
      </c>
      <c r="AP274" s="312"/>
      <c r="AQ274" s="312"/>
      <c r="AR274" s="312"/>
      <c r="AS274" s="312"/>
      <c r="AT274" s="312"/>
      <c r="AU274" s="312"/>
      <c r="AV274" s="312"/>
      <c r="AW274" s="261">
        <v>30214.773799999999</v>
      </c>
      <c r="AX274" s="261">
        <v>25918.8688</v>
      </c>
      <c r="AY274" s="261">
        <v>0</v>
      </c>
      <c r="AZ274" s="261">
        <f>BE274</f>
        <v>0</v>
      </c>
      <c r="BA274" s="261">
        <f>BV274</f>
        <v>0</v>
      </c>
      <c r="BB274" s="261">
        <f>CM274</f>
        <v>0</v>
      </c>
      <c r="BC274" s="261">
        <f>DD274</f>
        <v>0</v>
      </c>
      <c r="BD274" s="261">
        <f>AW274-AX274-BC274</f>
        <v>4295.9049999999988</v>
      </c>
      <c r="BE274" s="261">
        <f t="shared" ref="BE274:BH275" si="331">BQ274</f>
        <v>0</v>
      </c>
      <c r="BF274" s="261">
        <f t="shared" si="331"/>
        <v>0</v>
      </c>
      <c r="BG274" s="261">
        <f t="shared" si="331"/>
        <v>0</v>
      </c>
      <c r="BH274" s="261">
        <f t="shared" si="331"/>
        <v>0</v>
      </c>
      <c r="BI274" s="261">
        <f>BJ274+BK274+BL274</f>
        <v>0</v>
      </c>
      <c r="BJ274" s="313">
        <v>0</v>
      </c>
      <c r="BK274" s="313">
        <v>0</v>
      </c>
      <c r="BL274" s="313">
        <v>0</v>
      </c>
      <c r="BM274" s="261">
        <f>BN274+BO274+BP274</f>
        <v>0</v>
      </c>
      <c r="BN274" s="313">
        <v>0</v>
      </c>
      <c r="BO274" s="313">
        <v>0</v>
      </c>
      <c r="BP274" s="313">
        <v>0</v>
      </c>
      <c r="BQ274" s="261">
        <f>BR274+BS274+BT274</f>
        <v>0</v>
      </c>
      <c r="BR274" s="313">
        <v>0</v>
      </c>
      <c r="BS274" s="313">
        <v>0</v>
      </c>
      <c r="BT274" s="313">
        <v>0</v>
      </c>
      <c r="BU274" s="261">
        <f>$AW274-$AX274-AZ274</f>
        <v>4295.9049999999988</v>
      </c>
      <c r="BV274" s="261">
        <f t="shared" ref="BV274:BY275" si="332">CH274</f>
        <v>0</v>
      </c>
      <c r="BW274" s="261">
        <f t="shared" si="332"/>
        <v>0</v>
      </c>
      <c r="BX274" s="261">
        <f t="shared" si="332"/>
        <v>0</v>
      </c>
      <c r="BY274" s="261">
        <f t="shared" si="332"/>
        <v>0</v>
      </c>
      <c r="BZ274" s="261">
        <f>CA274+CB274+CC274</f>
        <v>0</v>
      </c>
      <c r="CA274" s="313">
        <v>0</v>
      </c>
      <c r="CB274" s="313">
        <v>0</v>
      </c>
      <c r="CC274" s="313">
        <v>0</v>
      </c>
      <c r="CD274" s="261">
        <f>CE274+CF274+CG274</f>
        <v>0</v>
      </c>
      <c r="CE274" s="313">
        <v>0</v>
      </c>
      <c r="CF274" s="313">
        <v>0</v>
      </c>
      <c r="CG274" s="313">
        <v>0</v>
      </c>
      <c r="CH274" s="261">
        <f>CI274+CJ274+CK274</f>
        <v>0</v>
      </c>
      <c r="CI274" s="313">
        <v>0</v>
      </c>
      <c r="CJ274" s="313">
        <v>0</v>
      </c>
      <c r="CK274" s="313">
        <v>0</v>
      </c>
      <c r="CL274" s="261">
        <f>$AW274-$AX274-BA274</f>
        <v>4295.9049999999988</v>
      </c>
      <c r="CM274" s="261">
        <f t="shared" ref="CM274:CP275" si="333">CY274</f>
        <v>0</v>
      </c>
      <c r="CN274" s="261">
        <f t="shared" si="333"/>
        <v>0</v>
      </c>
      <c r="CO274" s="261">
        <f t="shared" si="333"/>
        <v>0</v>
      </c>
      <c r="CP274" s="261">
        <f t="shared" si="333"/>
        <v>0</v>
      </c>
      <c r="CQ274" s="261">
        <f>CR274+CS274+CT274</f>
        <v>0</v>
      </c>
      <c r="CR274" s="313">
        <v>0</v>
      </c>
      <c r="CS274" s="313">
        <v>0</v>
      </c>
      <c r="CT274" s="313">
        <v>0</v>
      </c>
      <c r="CU274" s="261">
        <f>CV274+CW274+CX274</f>
        <v>0</v>
      </c>
      <c r="CV274" s="313">
        <v>0</v>
      </c>
      <c r="CW274" s="313">
        <v>0</v>
      </c>
      <c r="CX274" s="313">
        <v>0</v>
      </c>
      <c r="CY274" s="261">
        <f>CZ274+DA274+DB274</f>
        <v>0</v>
      </c>
      <c r="CZ274" s="313">
        <v>0</v>
      </c>
      <c r="DA274" s="313">
        <v>0</v>
      </c>
      <c r="DB274" s="313">
        <v>0</v>
      </c>
      <c r="DC274" s="261">
        <f>$AW274-$AX274-BB274</f>
        <v>4295.9049999999988</v>
      </c>
      <c r="DD274" s="261">
        <f t="shared" ref="DD274:DG275" si="334">DP274</f>
        <v>0</v>
      </c>
      <c r="DE274" s="261">
        <f t="shared" si="334"/>
        <v>0</v>
      </c>
      <c r="DF274" s="261">
        <f t="shared" si="334"/>
        <v>0</v>
      </c>
      <c r="DG274" s="261">
        <f t="shared" si="334"/>
        <v>0</v>
      </c>
      <c r="DH274" s="261">
        <f>DI274+DJ274+DK274</f>
        <v>0</v>
      </c>
      <c r="DI274" s="313">
        <v>0</v>
      </c>
      <c r="DJ274" s="313">
        <v>0</v>
      </c>
      <c r="DK274" s="313">
        <v>0</v>
      </c>
      <c r="DL274" s="261">
        <f>DM274+DN274+DO274</f>
        <v>0</v>
      </c>
      <c r="DM274" s="313">
        <v>0</v>
      </c>
      <c r="DN274" s="313">
        <v>0</v>
      </c>
      <c r="DO274" s="313">
        <v>0</v>
      </c>
      <c r="DP274" s="261">
        <f>DQ274+DR274+DS274</f>
        <v>0</v>
      </c>
      <c r="DQ274" s="313">
        <v>0</v>
      </c>
      <c r="DR274" s="313">
        <v>0</v>
      </c>
      <c r="DS274" s="313">
        <v>0</v>
      </c>
      <c r="DT274" s="261">
        <f>$AW274-$AX274-BC274</f>
        <v>4295.9049999999988</v>
      </c>
      <c r="DU274" s="261">
        <f>BC274-AY274</f>
        <v>0</v>
      </c>
      <c r="DV274" s="313"/>
      <c r="DW274" s="313"/>
      <c r="DX274" s="314"/>
      <c r="DY274" s="313"/>
      <c r="DZ274" s="314"/>
      <c r="EA274" s="343" t="s">
        <v>151</v>
      </c>
      <c r="EB274" s="164">
        <v>0</v>
      </c>
      <c r="EC274" s="162" t="str">
        <f>AN274 &amp; EB274</f>
        <v>Амортизационные отчисления0</v>
      </c>
      <c r="ED274" s="162" t="str">
        <f>AN274&amp;AO274</f>
        <v>Амортизационные отчислениянет</v>
      </c>
      <c r="EE274" s="163"/>
      <c r="EF274" s="163"/>
      <c r="EG274" s="179"/>
      <c r="EH274" s="179"/>
      <c r="EI274" s="179"/>
      <c r="EJ274" s="179"/>
      <c r="EV274" s="163"/>
    </row>
    <row r="275" spans="3:152" ht="15" customHeight="1" thickBot="1">
      <c r="C275" s="217"/>
      <c r="D275" s="385"/>
      <c r="E275" s="399"/>
      <c r="F275" s="399"/>
      <c r="G275" s="399"/>
      <c r="H275" s="399"/>
      <c r="I275" s="399"/>
      <c r="J275" s="399"/>
      <c r="K275" s="385"/>
      <c r="L275" s="337"/>
      <c r="M275" s="337"/>
      <c r="N275" s="385"/>
      <c r="O275" s="385"/>
      <c r="P275" s="387"/>
      <c r="Q275" s="387"/>
      <c r="R275" s="389"/>
      <c r="S275" s="391"/>
      <c r="T275" s="401"/>
      <c r="U275" s="395"/>
      <c r="V275" s="397"/>
      <c r="W275" s="383"/>
      <c r="X275" s="383"/>
      <c r="Y275" s="383"/>
      <c r="Z275" s="383"/>
      <c r="AA275" s="383"/>
      <c r="AB275" s="383"/>
      <c r="AC275" s="383"/>
      <c r="AD275" s="383"/>
      <c r="AE275" s="383"/>
      <c r="AF275" s="383"/>
      <c r="AG275" s="383"/>
      <c r="AH275" s="383"/>
      <c r="AI275" s="383"/>
      <c r="AJ275" s="383"/>
      <c r="AK275" s="383"/>
      <c r="AL275" s="333"/>
      <c r="AM275" s="200" t="s">
        <v>115</v>
      </c>
      <c r="AN275" s="311" t="s">
        <v>199</v>
      </c>
      <c r="AO275" s="312" t="s">
        <v>18</v>
      </c>
      <c r="AP275" s="312"/>
      <c r="AQ275" s="312"/>
      <c r="AR275" s="312"/>
      <c r="AS275" s="312"/>
      <c r="AT275" s="312"/>
      <c r="AU275" s="312"/>
      <c r="AV275" s="312"/>
      <c r="AW275" s="261">
        <v>6042.9548000000004</v>
      </c>
      <c r="AX275" s="261">
        <v>3038.1651999999999</v>
      </c>
      <c r="AY275" s="261">
        <v>0</v>
      </c>
      <c r="AZ275" s="261">
        <f>BE275</f>
        <v>0</v>
      </c>
      <c r="BA275" s="261">
        <f>BV275</f>
        <v>0</v>
      </c>
      <c r="BB275" s="261">
        <f>CM275</f>
        <v>0</v>
      </c>
      <c r="BC275" s="261">
        <f>DD275</f>
        <v>0</v>
      </c>
      <c r="BD275" s="261">
        <f>AW275-AX275-BC275</f>
        <v>3004.7896000000005</v>
      </c>
      <c r="BE275" s="261">
        <f t="shared" si="331"/>
        <v>0</v>
      </c>
      <c r="BF275" s="261">
        <f t="shared" si="331"/>
        <v>0</v>
      </c>
      <c r="BG275" s="261">
        <f t="shared" si="331"/>
        <v>0</v>
      </c>
      <c r="BH275" s="261">
        <f t="shared" si="331"/>
        <v>0</v>
      </c>
      <c r="BI275" s="261">
        <f>BJ275+BK275+BL275</f>
        <v>0</v>
      </c>
      <c r="BJ275" s="313">
        <v>0</v>
      </c>
      <c r="BK275" s="313">
        <v>0</v>
      </c>
      <c r="BL275" s="313">
        <v>0</v>
      </c>
      <c r="BM275" s="261">
        <f>BN275+BO275+BP275</f>
        <v>0</v>
      </c>
      <c r="BN275" s="313">
        <v>0</v>
      </c>
      <c r="BO275" s="313">
        <v>0</v>
      </c>
      <c r="BP275" s="313">
        <v>0</v>
      </c>
      <c r="BQ275" s="261">
        <f>BR275+BS275+BT275</f>
        <v>0</v>
      </c>
      <c r="BR275" s="313">
        <v>0</v>
      </c>
      <c r="BS275" s="313">
        <v>0</v>
      </c>
      <c r="BT275" s="313">
        <v>0</v>
      </c>
      <c r="BU275" s="261">
        <f>$AW275-$AX275-AZ275</f>
        <v>3004.7896000000005</v>
      </c>
      <c r="BV275" s="261">
        <f t="shared" si="332"/>
        <v>0</v>
      </c>
      <c r="BW275" s="261">
        <f t="shared" si="332"/>
        <v>0</v>
      </c>
      <c r="BX275" s="261">
        <f t="shared" si="332"/>
        <v>0</v>
      </c>
      <c r="BY275" s="261">
        <f t="shared" si="332"/>
        <v>0</v>
      </c>
      <c r="BZ275" s="261">
        <f>CA275+CB275+CC275</f>
        <v>0</v>
      </c>
      <c r="CA275" s="313">
        <v>0</v>
      </c>
      <c r="CB275" s="313">
        <v>0</v>
      </c>
      <c r="CC275" s="313">
        <v>0</v>
      </c>
      <c r="CD275" s="261">
        <f>CE275+CF275+CG275</f>
        <v>0</v>
      </c>
      <c r="CE275" s="313">
        <v>0</v>
      </c>
      <c r="CF275" s="313">
        <v>0</v>
      </c>
      <c r="CG275" s="313">
        <v>0</v>
      </c>
      <c r="CH275" s="261">
        <f>CI275+CJ275+CK275</f>
        <v>0</v>
      </c>
      <c r="CI275" s="313">
        <v>0</v>
      </c>
      <c r="CJ275" s="313">
        <v>0</v>
      </c>
      <c r="CK275" s="313">
        <v>0</v>
      </c>
      <c r="CL275" s="261">
        <f>$AW275-$AX275-BA275</f>
        <v>3004.7896000000005</v>
      </c>
      <c r="CM275" s="261">
        <f t="shared" si="333"/>
        <v>0</v>
      </c>
      <c r="CN275" s="261">
        <f t="shared" si="333"/>
        <v>0</v>
      </c>
      <c r="CO275" s="261">
        <f t="shared" si="333"/>
        <v>0</v>
      </c>
      <c r="CP275" s="261">
        <f t="shared" si="333"/>
        <v>0</v>
      </c>
      <c r="CQ275" s="261">
        <f>CR275+CS275+CT275</f>
        <v>0</v>
      </c>
      <c r="CR275" s="313">
        <v>0</v>
      </c>
      <c r="CS275" s="313">
        <v>0</v>
      </c>
      <c r="CT275" s="313">
        <v>0</v>
      </c>
      <c r="CU275" s="261">
        <f>CV275+CW275+CX275</f>
        <v>0</v>
      </c>
      <c r="CV275" s="313">
        <v>0</v>
      </c>
      <c r="CW275" s="313">
        <v>0</v>
      </c>
      <c r="CX275" s="313">
        <v>0</v>
      </c>
      <c r="CY275" s="261">
        <f>CZ275+DA275+DB275</f>
        <v>0</v>
      </c>
      <c r="CZ275" s="313">
        <v>0</v>
      </c>
      <c r="DA275" s="313">
        <v>0</v>
      </c>
      <c r="DB275" s="313">
        <v>0</v>
      </c>
      <c r="DC275" s="261">
        <f>$AW275-$AX275-BB275</f>
        <v>3004.7896000000005</v>
      </c>
      <c r="DD275" s="261">
        <f t="shared" si="334"/>
        <v>0</v>
      </c>
      <c r="DE275" s="261">
        <f t="shared" si="334"/>
        <v>0</v>
      </c>
      <c r="DF275" s="261">
        <f t="shared" si="334"/>
        <v>0</v>
      </c>
      <c r="DG275" s="261">
        <f t="shared" si="334"/>
        <v>0</v>
      </c>
      <c r="DH275" s="261">
        <f>DI275+DJ275+DK275</f>
        <v>0</v>
      </c>
      <c r="DI275" s="313">
        <v>0</v>
      </c>
      <c r="DJ275" s="313">
        <v>0</v>
      </c>
      <c r="DK275" s="313">
        <v>0</v>
      </c>
      <c r="DL275" s="261">
        <f>DM275+DN275+DO275</f>
        <v>0</v>
      </c>
      <c r="DM275" s="313">
        <v>0</v>
      </c>
      <c r="DN275" s="313">
        <v>0</v>
      </c>
      <c r="DO275" s="313">
        <v>0</v>
      </c>
      <c r="DP275" s="261">
        <f>DQ275+DR275+DS275</f>
        <v>0</v>
      </c>
      <c r="DQ275" s="313">
        <v>0</v>
      </c>
      <c r="DR275" s="313">
        <v>0</v>
      </c>
      <c r="DS275" s="313">
        <v>0</v>
      </c>
      <c r="DT275" s="261">
        <f>$AW275-$AX275-BC275</f>
        <v>3004.7896000000005</v>
      </c>
      <c r="DU275" s="261">
        <f>BC275-AY275</f>
        <v>0</v>
      </c>
      <c r="DV275" s="313"/>
      <c r="DW275" s="313"/>
      <c r="DX275" s="314"/>
      <c r="DY275" s="313"/>
      <c r="DZ275" s="314"/>
      <c r="EA275" s="343" t="s">
        <v>151</v>
      </c>
      <c r="EB275" s="164">
        <v>0</v>
      </c>
      <c r="EC275" s="162" t="str">
        <f>AN275 &amp; EB275</f>
        <v>Прочие собственные средства0</v>
      </c>
      <c r="ED275" s="162" t="str">
        <f>AN275&amp;AO275</f>
        <v>Прочие собственные средстванет</v>
      </c>
      <c r="EE275" s="163"/>
      <c r="EF275" s="163"/>
      <c r="EG275" s="179"/>
      <c r="EH275" s="179"/>
      <c r="EI275" s="179"/>
      <c r="EJ275" s="179"/>
      <c r="EV275" s="163"/>
    </row>
    <row r="276" spans="3:152" ht="11.25" customHeight="1">
      <c r="C276" s="217"/>
      <c r="D276" s="384" t="s">
        <v>880</v>
      </c>
      <c r="E276" s="398" t="s">
        <v>780</v>
      </c>
      <c r="F276" s="398" t="s">
        <v>800</v>
      </c>
      <c r="G276" s="398" t="s">
        <v>161</v>
      </c>
      <c r="H276" s="398" t="s">
        <v>881</v>
      </c>
      <c r="I276" s="398" t="s">
        <v>783</v>
      </c>
      <c r="J276" s="398" t="s">
        <v>783</v>
      </c>
      <c r="K276" s="384" t="s">
        <v>784</v>
      </c>
      <c r="L276" s="336"/>
      <c r="M276" s="336"/>
      <c r="N276" s="384" t="s">
        <v>240</v>
      </c>
      <c r="O276" s="384" t="s">
        <v>3</v>
      </c>
      <c r="P276" s="386" t="s">
        <v>189</v>
      </c>
      <c r="Q276" s="386" t="s">
        <v>6</v>
      </c>
      <c r="R276" s="388">
        <v>5</v>
      </c>
      <c r="S276" s="390">
        <v>5</v>
      </c>
      <c r="T276" s="400" t="s">
        <v>151</v>
      </c>
      <c r="U276" s="305"/>
      <c r="V276" s="306"/>
      <c r="W276" s="306"/>
      <c r="X276" s="306"/>
      <c r="Y276" s="306"/>
      <c r="Z276" s="306"/>
      <c r="AA276" s="306"/>
      <c r="AB276" s="306"/>
      <c r="AC276" s="306"/>
      <c r="AD276" s="306"/>
      <c r="AE276" s="306"/>
      <c r="AF276" s="306"/>
      <c r="AG276" s="306"/>
      <c r="AH276" s="306"/>
      <c r="AI276" s="306"/>
      <c r="AJ276" s="306"/>
      <c r="AK276" s="306"/>
      <c r="AL276" s="306"/>
      <c r="AM276" s="306"/>
      <c r="AN276" s="306"/>
      <c r="AO276" s="306"/>
      <c r="AP276" s="306"/>
      <c r="AQ276" s="306"/>
      <c r="AR276" s="306"/>
      <c r="AS276" s="306"/>
      <c r="AT276" s="306"/>
      <c r="AU276" s="306"/>
      <c r="AV276" s="306"/>
      <c r="AW276" s="306"/>
      <c r="AX276" s="306"/>
      <c r="AY276" s="306"/>
      <c r="AZ276" s="306"/>
      <c r="BA276" s="306"/>
      <c r="BB276" s="306"/>
      <c r="BC276" s="306"/>
      <c r="BD276" s="306"/>
      <c r="BE276" s="306"/>
      <c r="BF276" s="306"/>
      <c r="BG276" s="306"/>
      <c r="BH276" s="306"/>
      <c r="BI276" s="306"/>
      <c r="BJ276" s="306"/>
      <c r="BK276" s="306"/>
      <c r="BL276" s="306"/>
      <c r="BM276" s="306"/>
      <c r="BN276" s="306"/>
      <c r="BO276" s="306"/>
      <c r="BP276" s="306"/>
      <c r="BQ276" s="306"/>
      <c r="BR276" s="306"/>
      <c r="BS276" s="306"/>
      <c r="BT276" s="306"/>
      <c r="BU276" s="306"/>
      <c r="BV276" s="306"/>
      <c r="BW276" s="306"/>
      <c r="BX276" s="306"/>
      <c r="BY276" s="306"/>
      <c r="BZ276" s="306"/>
      <c r="CA276" s="306"/>
      <c r="CB276" s="306"/>
      <c r="CC276" s="306"/>
      <c r="CD276" s="306"/>
      <c r="CE276" s="306"/>
      <c r="CF276" s="306"/>
      <c r="CG276" s="306"/>
      <c r="CH276" s="306"/>
      <c r="CI276" s="306"/>
      <c r="CJ276" s="306"/>
      <c r="CK276" s="306"/>
      <c r="CL276" s="306"/>
      <c r="CM276" s="306"/>
      <c r="CN276" s="306"/>
      <c r="CO276" s="306"/>
      <c r="CP276" s="306"/>
      <c r="CQ276" s="306"/>
      <c r="CR276" s="306"/>
      <c r="CS276" s="306"/>
      <c r="CT276" s="306"/>
      <c r="CU276" s="306"/>
      <c r="CV276" s="306"/>
      <c r="CW276" s="306"/>
      <c r="CX276" s="306"/>
      <c r="CY276" s="306"/>
      <c r="CZ276" s="306"/>
      <c r="DA276" s="306"/>
      <c r="DB276" s="306"/>
      <c r="DC276" s="306"/>
      <c r="DD276" s="306"/>
      <c r="DE276" s="306"/>
      <c r="DF276" s="306"/>
      <c r="DG276" s="306"/>
      <c r="DH276" s="306"/>
      <c r="DI276" s="306"/>
      <c r="DJ276" s="306"/>
      <c r="DK276" s="306"/>
      <c r="DL276" s="306"/>
      <c r="DM276" s="306"/>
      <c r="DN276" s="306"/>
      <c r="DO276" s="306"/>
      <c r="DP276" s="306"/>
      <c r="DQ276" s="306"/>
      <c r="DR276" s="306"/>
      <c r="DS276" s="306"/>
      <c r="DT276" s="306"/>
      <c r="DU276" s="306"/>
      <c r="DV276" s="306"/>
      <c r="DW276" s="306"/>
      <c r="DX276" s="306"/>
      <c r="DY276" s="306"/>
      <c r="DZ276" s="306"/>
      <c r="EA276" s="306"/>
      <c r="EB276" s="164"/>
      <c r="EC276" s="163"/>
      <c r="ED276" s="163"/>
      <c r="EE276" s="163"/>
      <c r="EF276" s="163"/>
      <c r="EG276" s="163"/>
      <c r="EH276" s="163"/>
      <c r="EI276" s="163"/>
    </row>
    <row r="277" spans="3:152" ht="11.25" customHeight="1">
      <c r="C277" s="217"/>
      <c r="D277" s="385"/>
      <c r="E277" s="399"/>
      <c r="F277" s="399"/>
      <c r="G277" s="399"/>
      <c r="H277" s="399"/>
      <c r="I277" s="399"/>
      <c r="J277" s="399"/>
      <c r="K277" s="385"/>
      <c r="L277" s="337"/>
      <c r="M277" s="337"/>
      <c r="N277" s="385"/>
      <c r="O277" s="385"/>
      <c r="P277" s="387"/>
      <c r="Q277" s="387"/>
      <c r="R277" s="389"/>
      <c r="S277" s="391"/>
      <c r="T277" s="401"/>
      <c r="U277" s="394"/>
      <c r="V277" s="396">
        <v>1</v>
      </c>
      <c r="W277" s="382" t="s">
        <v>821</v>
      </c>
      <c r="X277" s="382"/>
      <c r="Y277" s="382"/>
      <c r="Z277" s="382"/>
      <c r="AA277" s="382"/>
      <c r="AB277" s="382"/>
      <c r="AC277" s="382"/>
      <c r="AD277" s="382"/>
      <c r="AE277" s="382"/>
      <c r="AF277" s="382"/>
      <c r="AG277" s="382"/>
      <c r="AH277" s="382"/>
      <c r="AI277" s="382"/>
      <c r="AJ277" s="382"/>
      <c r="AK277" s="382"/>
      <c r="AL277" s="307"/>
      <c r="AM277" s="308"/>
      <c r="AN277" s="309"/>
      <c r="AO277" s="309"/>
      <c r="AP277" s="309"/>
      <c r="AQ277" s="309"/>
      <c r="AR277" s="309"/>
      <c r="AS277" s="309"/>
      <c r="AT277" s="309"/>
      <c r="AU277" s="309"/>
      <c r="AV277" s="309"/>
      <c r="AW277" s="95"/>
      <c r="AX277" s="95"/>
      <c r="AY277" s="95"/>
      <c r="AZ277" s="95"/>
      <c r="BA277" s="95"/>
      <c r="BB277" s="95"/>
      <c r="BC277" s="95"/>
      <c r="BD277" s="95"/>
      <c r="BE277" s="95"/>
      <c r="BF277" s="95"/>
      <c r="BG277" s="95"/>
      <c r="BH277" s="95"/>
      <c r="BI277" s="95"/>
      <c r="BJ277" s="95"/>
      <c r="BK277" s="95"/>
      <c r="BL277" s="95"/>
      <c r="BM277" s="95"/>
      <c r="BN277" s="95"/>
      <c r="BO277" s="95"/>
      <c r="BP277" s="95"/>
      <c r="BQ277" s="95"/>
      <c r="BR277" s="95"/>
      <c r="BS277" s="95"/>
      <c r="BT277" s="95"/>
      <c r="BU277" s="95"/>
      <c r="BV277" s="95"/>
      <c r="BW277" s="95"/>
      <c r="BX277" s="95"/>
      <c r="BY277" s="95"/>
      <c r="BZ277" s="95"/>
      <c r="CA277" s="95"/>
      <c r="CB277" s="95"/>
      <c r="CC277" s="95"/>
      <c r="CD277" s="95"/>
      <c r="CE277" s="95"/>
      <c r="CF277" s="95"/>
      <c r="CG277" s="95"/>
      <c r="CH277" s="95"/>
      <c r="CI277" s="95"/>
      <c r="CJ277" s="95"/>
      <c r="CK277" s="95"/>
      <c r="CL277" s="95"/>
      <c r="CM277" s="95"/>
      <c r="CN277" s="95"/>
      <c r="CO277" s="95"/>
      <c r="CP277" s="95"/>
      <c r="CQ277" s="95"/>
      <c r="CR277" s="95"/>
      <c r="CS277" s="95"/>
      <c r="CT277" s="95"/>
      <c r="CU277" s="95"/>
      <c r="CV277" s="95"/>
      <c r="CW277" s="95"/>
      <c r="CX277" s="95"/>
      <c r="CY277" s="95"/>
      <c r="CZ277" s="95"/>
      <c r="DA277" s="95"/>
      <c r="DB277" s="95"/>
      <c r="DC277" s="95"/>
      <c r="DD277" s="95"/>
      <c r="DE277" s="95"/>
      <c r="DF277" s="95"/>
      <c r="DG277" s="95"/>
      <c r="DH277" s="95"/>
      <c r="DI277" s="95"/>
      <c r="DJ277" s="95"/>
      <c r="DK277" s="95"/>
      <c r="DL277" s="95"/>
      <c r="DM277" s="95"/>
      <c r="DN277" s="95"/>
      <c r="DO277" s="95"/>
      <c r="DP277" s="95"/>
      <c r="DQ277" s="95"/>
      <c r="DR277" s="95"/>
      <c r="DS277" s="95"/>
      <c r="DT277" s="95"/>
      <c r="DU277" s="95"/>
      <c r="DV277" s="95"/>
      <c r="DW277" s="95"/>
      <c r="DX277" s="95"/>
      <c r="DY277" s="95"/>
      <c r="DZ277" s="95"/>
      <c r="EA277" s="95"/>
      <c r="EB277" s="164"/>
      <c r="EC277" s="179"/>
      <c r="ED277" s="179"/>
      <c r="EE277" s="179"/>
      <c r="EF277" s="163"/>
      <c r="EG277" s="179"/>
      <c r="EH277" s="179"/>
      <c r="EI277" s="179"/>
      <c r="EJ277" s="179"/>
      <c r="EK277" s="179"/>
    </row>
    <row r="278" spans="3:152" ht="15" customHeight="1">
      <c r="C278" s="217"/>
      <c r="D278" s="385"/>
      <c r="E278" s="399"/>
      <c r="F278" s="399"/>
      <c r="G278" s="399"/>
      <c r="H278" s="399"/>
      <c r="I278" s="399"/>
      <c r="J278" s="399"/>
      <c r="K278" s="385"/>
      <c r="L278" s="337"/>
      <c r="M278" s="337"/>
      <c r="N278" s="385"/>
      <c r="O278" s="385"/>
      <c r="P278" s="387"/>
      <c r="Q278" s="387"/>
      <c r="R278" s="389"/>
      <c r="S278" s="391"/>
      <c r="T278" s="401"/>
      <c r="U278" s="395"/>
      <c r="V278" s="397"/>
      <c r="W278" s="383"/>
      <c r="X278" s="383"/>
      <c r="Y278" s="383"/>
      <c r="Z278" s="383"/>
      <c r="AA278" s="383"/>
      <c r="AB278" s="383"/>
      <c r="AC278" s="383"/>
      <c r="AD278" s="383"/>
      <c r="AE278" s="383"/>
      <c r="AF278" s="383"/>
      <c r="AG278" s="383"/>
      <c r="AH278" s="383"/>
      <c r="AI278" s="383"/>
      <c r="AJ278" s="383"/>
      <c r="AK278" s="383"/>
      <c r="AL278" s="333"/>
      <c r="AM278" s="200" t="s">
        <v>240</v>
      </c>
      <c r="AN278" s="311" t="s">
        <v>197</v>
      </c>
      <c r="AO278" s="312" t="s">
        <v>18</v>
      </c>
      <c r="AP278" s="312"/>
      <c r="AQ278" s="312"/>
      <c r="AR278" s="312"/>
      <c r="AS278" s="312"/>
      <c r="AT278" s="312"/>
      <c r="AU278" s="312"/>
      <c r="AV278" s="312"/>
      <c r="AW278" s="261">
        <v>7683.7727000000004</v>
      </c>
      <c r="AX278" s="261">
        <v>3678.4167000000002</v>
      </c>
      <c r="AY278" s="261">
        <v>0</v>
      </c>
      <c r="AZ278" s="261">
        <f>BE278</f>
        <v>0</v>
      </c>
      <c r="BA278" s="261">
        <f>BV278</f>
        <v>0</v>
      </c>
      <c r="BB278" s="261">
        <f>CM278</f>
        <v>0</v>
      </c>
      <c r="BC278" s="261">
        <f>DD278</f>
        <v>0</v>
      </c>
      <c r="BD278" s="261">
        <f>AW278-AX278-BC278</f>
        <v>4005.3560000000002</v>
      </c>
      <c r="BE278" s="261">
        <f t="shared" ref="BE278:BH279" si="335">BQ278</f>
        <v>0</v>
      </c>
      <c r="BF278" s="261">
        <f t="shared" si="335"/>
        <v>0</v>
      </c>
      <c r="BG278" s="261">
        <f t="shared" si="335"/>
        <v>0</v>
      </c>
      <c r="BH278" s="261">
        <f t="shared" si="335"/>
        <v>0</v>
      </c>
      <c r="BI278" s="261">
        <f>BJ278+BK278+BL278</f>
        <v>0</v>
      </c>
      <c r="BJ278" s="313">
        <v>0</v>
      </c>
      <c r="BK278" s="313">
        <v>0</v>
      </c>
      <c r="BL278" s="313">
        <v>0</v>
      </c>
      <c r="BM278" s="261">
        <f>BN278+BO278+BP278</f>
        <v>0</v>
      </c>
      <c r="BN278" s="313">
        <v>0</v>
      </c>
      <c r="BO278" s="313">
        <v>0</v>
      </c>
      <c r="BP278" s="313">
        <v>0</v>
      </c>
      <c r="BQ278" s="261">
        <f>BR278+BS278+BT278</f>
        <v>0</v>
      </c>
      <c r="BR278" s="313">
        <v>0</v>
      </c>
      <c r="BS278" s="313">
        <v>0</v>
      </c>
      <c r="BT278" s="313">
        <v>0</v>
      </c>
      <c r="BU278" s="261">
        <f>$AW278-$AX278-AZ278</f>
        <v>4005.3560000000002</v>
      </c>
      <c r="BV278" s="261">
        <f t="shared" ref="BV278:BY279" si="336">CH278</f>
        <v>0</v>
      </c>
      <c r="BW278" s="261">
        <f t="shared" si="336"/>
        <v>0</v>
      </c>
      <c r="BX278" s="261">
        <f t="shared" si="336"/>
        <v>0</v>
      </c>
      <c r="BY278" s="261">
        <f t="shared" si="336"/>
        <v>0</v>
      </c>
      <c r="BZ278" s="261">
        <f>CA278+CB278+CC278</f>
        <v>0</v>
      </c>
      <c r="CA278" s="313">
        <v>0</v>
      </c>
      <c r="CB278" s="313">
        <v>0</v>
      </c>
      <c r="CC278" s="313">
        <v>0</v>
      </c>
      <c r="CD278" s="261">
        <f>CE278+CF278+CG278</f>
        <v>0</v>
      </c>
      <c r="CE278" s="313">
        <v>0</v>
      </c>
      <c r="CF278" s="313">
        <v>0</v>
      </c>
      <c r="CG278" s="313">
        <v>0</v>
      </c>
      <c r="CH278" s="261">
        <f>CI278+CJ278+CK278</f>
        <v>0</v>
      </c>
      <c r="CI278" s="313">
        <v>0</v>
      </c>
      <c r="CJ278" s="313">
        <v>0</v>
      </c>
      <c r="CK278" s="313">
        <v>0</v>
      </c>
      <c r="CL278" s="261">
        <f>$AW278-$AX278-BA278</f>
        <v>4005.3560000000002</v>
      </c>
      <c r="CM278" s="261">
        <f t="shared" ref="CM278:CP279" si="337">CY278</f>
        <v>0</v>
      </c>
      <c r="CN278" s="261">
        <f t="shared" si="337"/>
        <v>0</v>
      </c>
      <c r="CO278" s="261">
        <f t="shared" si="337"/>
        <v>0</v>
      </c>
      <c r="CP278" s="261">
        <f t="shared" si="337"/>
        <v>0</v>
      </c>
      <c r="CQ278" s="261">
        <f>CR278+CS278+CT278</f>
        <v>0</v>
      </c>
      <c r="CR278" s="313">
        <v>0</v>
      </c>
      <c r="CS278" s="313">
        <v>0</v>
      </c>
      <c r="CT278" s="313">
        <v>0</v>
      </c>
      <c r="CU278" s="261">
        <f>CV278+CW278+CX278</f>
        <v>0</v>
      </c>
      <c r="CV278" s="313">
        <v>0</v>
      </c>
      <c r="CW278" s="313">
        <v>0</v>
      </c>
      <c r="CX278" s="313">
        <v>0</v>
      </c>
      <c r="CY278" s="261">
        <f>CZ278+DA278+DB278</f>
        <v>0</v>
      </c>
      <c r="CZ278" s="313">
        <v>0</v>
      </c>
      <c r="DA278" s="313">
        <v>0</v>
      </c>
      <c r="DB278" s="313">
        <v>0</v>
      </c>
      <c r="DC278" s="261">
        <f>$AW278-$AX278-BB278</f>
        <v>4005.3560000000002</v>
      </c>
      <c r="DD278" s="261">
        <f t="shared" ref="DD278:DG279" si="338">DP278</f>
        <v>0</v>
      </c>
      <c r="DE278" s="261">
        <f t="shared" si="338"/>
        <v>0</v>
      </c>
      <c r="DF278" s="261">
        <f t="shared" si="338"/>
        <v>0</v>
      </c>
      <c r="DG278" s="261">
        <f t="shared" si="338"/>
        <v>0</v>
      </c>
      <c r="DH278" s="261">
        <f>DI278+DJ278+DK278</f>
        <v>0</v>
      </c>
      <c r="DI278" s="313">
        <v>0</v>
      </c>
      <c r="DJ278" s="313">
        <v>0</v>
      </c>
      <c r="DK278" s="313">
        <v>0</v>
      </c>
      <c r="DL278" s="261">
        <f>DM278+DN278+DO278</f>
        <v>0</v>
      </c>
      <c r="DM278" s="313">
        <v>0</v>
      </c>
      <c r="DN278" s="313">
        <v>0</v>
      </c>
      <c r="DO278" s="313">
        <v>0</v>
      </c>
      <c r="DP278" s="261">
        <f>DQ278+DR278+DS278</f>
        <v>0</v>
      </c>
      <c r="DQ278" s="313">
        <v>0</v>
      </c>
      <c r="DR278" s="313">
        <v>0</v>
      </c>
      <c r="DS278" s="313">
        <v>0</v>
      </c>
      <c r="DT278" s="261">
        <f>$AW278-$AX278-BC278</f>
        <v>4005.3560000000002</v>
      </c>
      <c r="DU278" s="261">
        <f>BC278-AY278</f>
        <v>0</v>
      </c>
      <c r="DV278" s="313"/>
      <c r="DW278" s="313"/>
      <c r="DX278" s="314"/>
      <c r="DY278" s="313"/>
      <c r="DZ278" s="314"/>
      <c r="EA278" s="343" t="s">
        <v>151</v>
      </c>
      <c r="EB278" s="164">
        <v>0</v>
      </c>
      <c r="EC278" s="162" t="str">
        <f>AN278 &amp; EB278</f>
        <v>Амортизационные отчисления0</v>
      </c>
      <c r="ED278" s="162" t="str">
        <f>AN278&amp;AO278</f>
        <v>Амортизационные отчислениянет</v>
      </c>
      <c r="EE278" s="163"/>
      <c r="EF278" s="163"/>
      <c r="EG278" s="179"/>
      <c r="EH278" s="179"/>
      <c r="EI278" s="179"/>
      <c r="EJ278" s="179"/>
      <c r="EV278" s="163"/>
    </row>
    <row r="279" spans="3:152" ht="15" customHeight="1" thickBot="1">
      <c r="C279" s="217"/>
      <c r="D279" s="385"/>
      <c r="E279" s="399"/>
      <c r="F279" s="399"/>
      <c r="G279" s="399"/>
      <c r="H279" s="399"/>
      <c r="I279" s="399"/>
      <c r="J279" s="399"/>
      <c r="K279" s="385"/>
      <c r="L279" s="337"/>
      <c r="M279" s="337"/>
      <c r="N279" s="385"/>
      <c r="O279" s="385"/>
      <c r="P279" s="387"/>
      <c r="Q279" s="387"/>
      <c r="R279" s="389"/>
      <c r="S279" s="391"/>
      <c r="T279" s="401"/>
      <c r="U279" s="395"/>
      <c r="V279" s="397"/>
      <c r="W279" s="383"/>
      <c r="X279" s="383"/>
      <c r="Y279" s="383"/>
      <c r="Z279" s="383"/>
      <c r="AA279" s="383"/>
      <c r="AB279" s="383"/>
      <c r="AC279" s="383"/>
      <c r="AD279" s="383"/>
      <c r="AE279" s="383"/>
      <c r="AF279" s="383"/>
      <c r="AG279" s="383"/>
      <c r="AH279" s="383"/>
      <c r="AI279" s="383"/>
      <c r="AJ279" s="383"/>
      <c r="AK279" s="383"/>
      <c r="AL279" s="333"/>
      <c r="AM279" s="200" t="s">
        <v>115</v>
      </c>
      <c r="AN279" s="311" t="s">
        <v>199</v>
      </c>
      <c r="AO279" s="312" t="s">
        <v>18</v>
      </c>
      <c r="AP279" s="312"/>
      <c r="AQ279" s="312"/>
      <c r="AR279" s="312"/>
      <c r="AS279" s="312"/>
      <c r="AT279" s="312"/>
      <c r="AU279" s="312"/>
      <c r="AV279" s="312"/>
      <c r="AW279" s="261">
        <v>801.07119999999998</v>
      </c>
      <c r="AX279" s="261">
        <v>0</v>
      </c>
      <c r="AY279" s="261">
        <v>0</v>
      </c>
      <c r="AZ279" s="261">
        <f>BE279</f>
        <v>0</v>
      </c>
      <c r="BA279" s="261">
        <f>BV279</f>
        <v>0</v>
      </c>
      <c r="BB279" s="261">
        <f>CM279</f>
        <v>0</v>
      </c>
      <c r="BC279" s="261">
        <f>DD279</f>
        <v>0</v>
      </c>
      <c r="BD279" s="261">
        <f>AW279-AX279-BC279</f>
        <v>801.07119999999998</v>
      </c>
      <c r="BE279" s="261">
        <f t="shared" si="335"/>
        <v>0</v>
      </c>
      <c r="BF279" s="261">
        <f t="shared" si="335"/>
        <v>0</v>
      </c>
      <c r="BG279" s="261">
        <f t="shared" si="335"/>
        <v>0</v>
      </c>
      <c r="BH279" s="261">
        <f t="shared" si="335"/>
        <v>0</v>
      </c>
      <c r="BI279" s="261">
        <f>BJ279+BK279+BL279</f>
        <v>0</v>
      </c>
      <c r="BJ279" s="313">
        <v>0</v>
      </c>
      <c r="BK279" s="313">
        <v>0</v>
      </c>
      <c r="BL279" s="313">
        <v>0</v>
      </c>
      <c r="BM279" s="261">
        <f>BN279+BO279+BP279</f>
        <v>0</v>
      </c>
      <c r="BN279" s="313">
        <v>0</v>
      </c>
      <c r="BO279" s="313">
        <v>0</v>
      </c>
      <c r="BP279" s="313">
        <v>0</v>
      </c>
      <c r="BQ279" s="261">
        <f>BR279+BS279+BT279</f>
        <v>0</v>
      </c>
      <c r="BR279" s="313">
        <v>0</v>
      </c>
      <c r="BS279" s="313">
        <v>0</v>
      </c>
      <c r="BT279" s="313">
        <v>0</v>
      </c>
      <c r="BU279" s="261">
        <f>$AW279-$AX279-AZ279</f>
        <v>801.07119999999998</v>
      </c>
      <c r="BV279" s="261">
        <f t="shared" si="336"/>
        <v>0</v>
      </c>
      <c r="BW279" s="261">
        <f t="shared" si="336"/>
        <v>0</v>
      </c>
      <c r="BX279" s="261">
        <f t="shared" si="336"/>
        <v>0</v>
      </c>
      <c r="BY279" s="261">
        <f t="shared" si="336"/>
        <v>0</v>
      </c>
      <c r="BZ279" s="261">
        <f>CA279+CB279+CC279</f>
        <v>0</v>
      </c>
      <c r="CA279" s="313">
        <v>0</v>
      </c>
      <c r="CB279" s="313">
        <v>0</v>
      </c>
      <c r="CC279" s="313">
        <v>0</v>
      </c>
      <c r="CD279" s="261">
        <f>CE279+CF279+CG279</f>
        <v>0</v>
      </c>
      <c r="CE279" s="313">
        <v>0</v>
      </c>
      <c r="CF279" s="313">
        <v>0</v>
      </c>
      <c r="CG279" s="313">
        <v>0</v>
      </c>
      <c r="CH279" s="261">
        <f>CI279+CJ279+CK279</f>
        <v>0</v>
      </c>
      <c r="CI279" s="313">
        <v>0</v>
      </c>
      <c r="CJ279" s="313">
        <v>0</v>
      </c>
      <c r="CK279" s="313">
        <v>0</v>
      </c>
      <c r="CL279" s="261">
        <f>$AW279-$AX279-BA279</f>
        <v>801.07119999999998</v>
      </c>
      <c r="CM279" s="261">
        <f t="shared" si="337"/>
        <v>0</v>
      </c>
      <c r="CN279" s="261">
        <f t="shared" si="337"/>
        <v>0</v>
      </c>
      <c r="CO279" s="261">
        <f t="shared" si="337"/>
        <v>0</v>
      </c>
      <c r="CP279" s="261">
        <f t="shared" si="337"/>
        <v>0</v>
      </c>
      <c r="CQ279" s="261">
        <f>CR279+CS279+CT279</f>
        <v>0</v>
      </c>
      <c r="CR279" s="313">
        <v>0</v>
      </c>
      <c r="CS279" s="313">
        <v>0</v>
      </c>
      <c r="CT279" s="313">
        <v>0</v>
      </c>
      <c r="CU279" s="261">
        <f>CV279+CW279+CX279</f>
        <v>0</v>
      </c>
      <c r="CV279" s="313">
        <v>0</v>
      </c>
      <c r="CW279" s="313">
        <v>0</v>
      </c>
      <c r="CX279" s="313">
        <v>0</v>
      </c>
      <c r="CY279" s="261">
        <f>CZ279+DA279+DB279</f>
        <v>0</v>
      </c>
      <c r="CZ279" s="313">
        <v>0</v>
      </c>
      <c r="DA279" s="313">
        <v>0</v>
      </c>
      <c r="DB279" s="313">
        <v>0</v>
      </c>
      <c r="DC279" s="261">
        <f>$AW279-$AX279-BB279</f>
        <v>801.07119999999998</v>
      </c>
      <c r="DD279" s="261">
        <f t="shared" si="338"/>
        <v>0</v>
      </c>
      <c r="DE279" s="261">
        <f t="shared" si="338"/>
        <v>0</v>
      </c>
      <c r="DF279" s="261">
        <f t="shared" si="338"/>
        <v>0</v>
      </c>
      <c r="DG279" s="261">
        <f t="shared" si="338"/>
        <v>0</v>
      </c>
      <c r="DH279" s="261">
        <f>DI279+DJ279+DK279</f>
        <v>0</v>
      </c>
      <c r="DI279" s="313">
        <v>0</v>
      </c>
      <c r="DJ279" s="313">
        <v>0</v>
      </c>
      <c r="DK279" s="313">
        <v>0</v>
      </c>
      <c r="DL279" s="261">
        <f>DM279+DN279+DO279</f>
        <v>0</v>
      </c>
      <c r="DM279" s="313">
        <v>0</v>
      </c>
      <c r="DN279" s="313">
        <v>0</v>
      </c>
      <c r="DO279" s="313">
        <v>0</v>
      </c>
      <c r="DP279" s="261">
        <f>DQ279+DR279+DS279</f>
        <v>0</v>
      </c>
      <c r="DQ279" s="313">
        <v>0</v>
      </c>
      <c r="DR279" s="313">
        <v>0</v>
      </c>
      <c r="DS279" s="313">
        <v>0</v>
      </c>
      <c r="DT279" s="261">
        <f>$AW279-$AX279-BC279</f>
        <v>801.07119999999998</v>
      </c>
      <c r="DU279" s="261">
        <f>BC279-AY279</f>
        <v>0</v>
      </c>
      <c r="DV279" s="313"/>
      <c r="DW279" s="313"/>
      <c r="DX279" s="314"/>
      <c r="DY279" s="313"/>
      <c r="DZ279" s="314"/>
      <c r="EA279" s="343" t="s">
        <v>151</v>
      </c>
      <c r="EB279" s="164">
        <v>0</v>
      </c>
      <c r="EC279" s="162" t="str">
        <f>AN279 &amp; EB279</f>
        <v>Прочие собственные средства0</v>
      </c>
      <c r="ED279" s="162" t="str">
        <f>AN279&amp;AO279</f>
        <v>Прочие собственные средстванет</v>
      </c>
      <c r="EE279" s="163"/>
      <c r="EF279" s="163"/>
      <c r="EG279" s="179"/>
      <c r="EH279" s="179"/>
      <c r="EI279" s="179"/>
      <c r="EJ279" s="179"/>
      <c r="EV279" s="163"/>
    </row>
    <row r="280" spans="3:152" ht="11.25" customHeight="1">
      <c r="C280" s="217"/>
      <c r="D280" s="384" t="s">
        <v>882</v>
      </c>
      <c r="E280" s="398" t="s">
        <v>780</v>
      </c>
      <c r="F280" s="398" t="s">
        <v>800</v>
      </c>
      <c r="G280" s="398" t="s">
        <v>161</v>
      </c>
      <c r="H280" s="398" t="s">
        <v>883</v>
      </c>
      <c r="I280" s="398" t="s">
        <v>783</v>
      </c>
      <c r="J280" s="398" t="s">
        <v>783</v>
      </c>
      <c r="K280" s="384" t="s">
        <v>784</v>
      </c>
      <c r="L280" s="336"/>
      <c r="M280" s="336"/>
      <c r="N280" s="384" t="s">
        <v>240</v>
      </c>
      <c r="O280" s="384" t="s">
        <v>5</v>
      </c>
      <c r="P280" s="386" t="s">
        <v>189</v>
      </c>
      <c r="Q280" s="386" t="s">
        <v>7</v>
      </c>
      <c r="R280" s="388">
        <v>0</v>
      </c>
      <c r="S280" s="390">
        <v>5</v>
      </c>
      <c r="T280" s="392" t="s">
        <v>1147</v>
      </c>
      <c r="U280" s="305"/>
      <c r="V280" s="306"/>
      <c r="W280" s="306"/>
      <c r="X280" s="306"/>
      <c r="Y280" s="306"/>
      <c r="Z280" s="306"/>
      <c r="AA280" s="306"/>
      <c r="AB280" s="306"/>
      <c r="AC280" s="306"/>
      <c r="AD280" s="306"/>
      <c r="AE280" s="306"/>
      <c r="AF280" s="306"/>
      <c r="AG280" s="306"/>
      <c r="AH280" s="306"/>
      <c r="AI280" s="306"/>
      <c r="AJ280" s="306"/>
      <c r="AK280" s="306"/>
      <c r="AL280" s="306"/>
      <c r="AM280" s="306"/>
      <c r="AN280" s="306"/>
      <c r="AO280" s="306"/>
      <c r="AP280" s="306"/>
      <c r="AQ280" s="306"/>
      <c r="AR280" s="306"/>
      <c r="AS280" s="306"/>
      <c r="AT280" s="306"/>
      <c r="AU280" s="306"/>
      <c r="AV280" s="306"/>
      <c r="AW280" s="306"/>
      <c r="AX280" s="306"/>
      <c r="AY280" s="306"/>
      <c r="AZ280" s="306"/>
      <c r="BA280" s="306"/>
      <c r="BB280" s="306"/>
      <c r="BC280" s="306"/>
      <c r="BD280" s="306"/>
      <c r="BE280" s="306"/>
      <c r="BF280" s="306"/>
      <c r="BG280" s="306"/>
      <c r="BH280" s="306"/>
      <c r="BI280" s="306"/>
      <c r="BJ280" s="306"/>
      <c r="BK280" s="306"/>
      <c r="BL280" s="306"/>
      <c r="BM280" s="306"/>
      <c r="BN280" s="306"/>
      <c r="BO280" s="306"/>
      <c r="BP280" s="306"/>
      <c r="BQ280" s="306"/>
      <c r="BR280" s="306"/>
      <c r="BS280" s="306"/>
      <c r="BT280" s="306"/>
      <c r="BU280" s="306"/>
      <c r="BV280" s="306"/>
      <c r="BW280" s="306"/>
      <c r="BX280" s="306"/>
      <c r="BY280" s="306"/>
      <c r="BZ280" s="306"/>
      <c r="CA280" s="306"/>
      <c r="CB280" s="306"/>
      <c r="CC280" s="306"/>
      <c r="CD280" s="306"/>
      <c r="CE280" s="306"/>
      <c r="CF280" s="306"/>
      <c r="CG280" s="306"/>
      <c r="CH280" s="306"/>
      <c r="CI280" s="306"/>
      <c r="CJ280" s="306"/>
      <c r="CK280" s="306"/>
      <c r="CL280" s="306"/>
      <c r="CM280" s="306"/>
      <c r="CN280" s="306"/>
      <c r="CO280" s="306"/>
      <c r="CP280" s="306"/>
      <c r="CQ280" s="306"/>
      <c r="CR280" s="306"/>
      <c r="CS280" s="306"/>
      <c r="CT280" s="306"/>
      <c r="CU280" s="306"/>
      <c r="CV280" s="306"/>
      <c r="CW280" s="306"/>
      <c r="CX280" s="306"/>
      <c r="CY280" s="306"/>
      <c r="CZ280" s="306"/>
      <c r="DA280" s="306"/>
      <c r="DB280" s="306"/>
      <c r="DC280" s="306"/>
      <c r="DD280" s="306"/>
      <c r="DE280" s="306"/>
      <c r="DF280" s="306"/>
      <c r="DG280" s="306"/>
      <c r="DH280" s="306"/>
      <c r="DI280" s="306"/>
      <c r="DJ280" s="306"/>
      <c r="DK280" s="306"/>
      <c r="DL280" s="306"/>
      <c r="DM280" s="306"/>
      <c r="DN280" s="306"/>
      <c r="DO280" s="306"/>
      <c r="DP280" s="306"/>
      <c r="DQ280" s="306"/>
      <c r="DR280" s="306"/>
      <c r="DS280" s="306"/>
      <c r="DT280" s="306"/>
      <c r="DU280" s="306"/>
      <c r="DV280" s="306"/>
      <c r="DW280" s="306"/>
      <c r="DX280" s="306"/>
      <c r="DY280" s="306"/>
      <c r="DZ280" s="306"/>
      <c r="EA280" s="306"/>
      <c r="EB280" s="164"/>
      <c r="EC280" s="163"/>
      <c r="ED280" s="163"/>
      <c r="EE280" s="163"/>
      <c r="EF280" s="163"/>
      <c r="EG280" s="163"/>
      <c r="EH280" s="163"/>
      <c r="EI280" s="163"/>
    </row>
    <row r="281" spans="3:152" ht="11.25" customHeight="1">
      <c r="C281" s="217"/>
      <c r="D281" s="385"/>
      <c r="E281" s="399"/>
      <c r="F281" s="399"/>
      <c r="G281" s="399"/>
      <c r="H281" s="399"/>
      <c r="I281" s="399"/>
      <c r="J281" s="399"/>
      <c r="K281" s="385"/>
      <c r="L281" s="337"/>
      <c r="M281" s="337"/>
      <c r="N281" s="385"/>
      <c r="O281" s="385"/>
      <c r="P281" s="387"/>
      <c r="Q281" s="387"/>
      <c r="R281" s="389"/>
      <c r="S281" s="391"/>
      <c r="T281" s="393"/>
      <c r="U281" s="394"/>
      <c r="V281" s="396">
        <v>1</v>
      </c>
      <c r="W281" s="382" t="s">
        <v>821</v>
      </c>
      <c r="X281" s="382"/>
      <c r="Y281" s="382"/>
      <c r="Z281" s="382"/>
      <c r="AA281" s="382"/>
      <c r="AB281" s="382"/>
      <c r="AC281" s="382"/>
      <c r="AD281" s="382"/>
      <c r="AE281" s="382"/>
      <c r="AF281" s="382"/>
      <c r="AG281" s="382"/>
      <c r="AH281" s="382"/>
      <c r="AI281" s="382"/>
      <c r="AJ281" s="382"/>
      <c r="AK281" s="382"/>
      <c r="AL281" s="307"/>
      <c r="AM281" s="308"/>
      <c r="AN281" s="309"/>
      <c r="AO281" s="309"/>
      <c r="AP281" s="309"/>
      <c r="AQ281" s="309"/>
      <c r="AR281" s="309"/>
      <c r="AS281" s="309"/>
      <c r="AT281" s="309"/>
      <c r="AU281" s="309"/>
      <c r="AV281" s="309"/>
      <c r="AW281" s="95"/>
      <c r="AX281" s="95"/>
      <c r="AY281" s="95"/>
      <c r="AZ281" s="95"/>
      <c r="BA281" s="95"/>
      <c r="BB281" s="95"/>
      <c r="BC281" s="95"/>
      <c r="BD281" s="95"/>
      <c r="BE281" s="95"/>
      <c r="BF281" s="95"/>
      <c r="BG281" s="95"/>
      <c r="BH281" s="95"/>
      <c r="BI281" s="95"/>
      <c r="BJ281" s="95"/>
      <c r="BK281" s="95"/>
      <c r="BL281" s="95"/>
      <c r="BM281" s="95"/>
      <c r="BN281" s="95"/>
      <c r="BO281" s="95"/>
      <c r="BP281" s="95"/>
      <c r="BQ281" s="95"/>
      <c r="BR281" s="95"/>
      <c r="BS281" s="95"/>
      <c r="BT281" s="95"/>
      <c r="BU281" s="95"/>
      <c r="BV281" s="95"/>
      <c r="BW281" s="95"/>
      <c r="BX281" s="95"/>
      <c r="BY281" s="95"/>
      <c r="BZ281" s="95"/>
      <c r="CA281" s="95"/>
      <c r="CB281" s="95"/>
      <c r="CC281" s="95"/>
      <c r="CD281" s="95"/>
      <c r="CE281" s="95"/>
      <c r="CF281" s="95"/>
      <c r="CG281" s="95"/>
      <c r="CH281" s="95"/>
      <c r="CI281" s="95"/>
      <c r="CJ281" s="95"/>
      <c r="CK281" s="95"/>
      <c r="CL281" s="95"/>
      <c r="CM281" s="95"/>
      <c r="CN281" s="95"/>
      <c r="CO281" s="95"/>
      <c r="CP281" s="95"/>
      <c r="CQ281" s="95"/>
      <c r="CR281" s="95"/>
      <c r="CS281" s="95"/>
      <c r="CT281" s="95"/>
      <c r="CU281" s="95"/>
      <c r="CV281" s="95"/>
      <c r="CW281" s="95"/>
      <c r="CX281" s="95"/>
      <c r="CY281" s="95"/>
      <c r="CZ281" s="95"/>
      <c r="DA281" s="95"/>
      <c r="DB281" s="95"/>
      <c r="DC281" s="95"/>
      <c r="DD281" s="95"/>
      <c r="DE281" s="95"/>
      <c r="DF281" s="95"/>
      <c r="DG281" s="95"/>
      <c r="DH281" s="95"/>
      <c r="DI281" s="95"/>
      <c r="DJ281" s="95"/>
      <c r="DK281" s="95"/>
      <c r="DL281" s="95"/>
      <c r="DM281" s="95"/>
      <c r="DN281" s="95"/>
      <c r="DO281" s="95"/>
      <c r="DP281" s="95"/>
      <c r="DQ281" s="95"/>
      <c r="DR281" s="95"/>
      <c r="DS281" s="95"/>
      <c r="DT281" s="95"/>
      <c r="DU281" s="95"/>
      <c r="DV281" s="95"/>
      <c r="DW281" s="95"/>
      <c r="DX281" s="95"/>
      <c r="DY281" s="95"/>
      <c r="DZ281" s="95"/>
      <c r="EA281" s="95"/>
      <c r="EB281" s="164"/>
      <c r="EC281" s="179"/>
      <c r="ED281" s="179"/>
      <c r="EE281" s="179"/>
      <c r="EF281" s="163"/>
      <c r="EG281" s="179"/>
      <c r="EH281" s="179"/>
      <c r="EI281" s="179"/>
      <c r="EJ281" s="179"/>
      <c r="EK281" s="179"/>
    </row>
    <row r="282" spans="3:152" ht="15" customHeight="1">
      <c r="C282" s="217"/>
      <c r="D282" s="385"/>
      <c r="E282" s="399"/>
      <c r="F282" s="399"/>
      <c r="G282" s="399"/>
      <c r="H282" s="399"/>
      <c r="I282" s="399"/>
      <c r="J282" s="399"/>
      <c r="K282" s="385"/>
      <c r="L282" s="337"/>
      <c r="M282" s="337"/>
      <c r="N282" s="385"/>
      <c r="O282" s="385"/>
      <c r="P282" s="387"/>
      <c r="Q282" s="387"/>
      <c r="R282" s="389"/>
      <c r="S282" s="391"/>
      <c r="T282" s="393"/>
      <c r="U282" s="395"/>
      <c r="V282" s="397"/>
      <c r="W282" s="383"/>
      <c r="X282" s="383"/>
      <c r="Y282" s="383"/>
      <c r="Z282" s="383"/>
      <c r="AA282" s="383"/>
      <c r="AB282" s="383"/>
      <c r="AC282" s="383"/>
      <c r="AD282" s="383"/>
      <c r="AE282" s="383"/>
      <c r="AF282" s="383"/>
      <c r="AG282" s="383"/>
      <c r="AH282" s="383"/>
      <c r="AI282" s="383"/>
      <c r="AJ282" s="383"/>
      <c r="AK282" s="383"/>
      <c r="AL282" s="333"/>
      <c r="AM282" s="200" t="s">
        <v>240</v>
      </c>
      <c r="AN282" s="311" t="s">
        <v>197</v>
      </c>
      <c r="AO282" s="312" t="s">
        <v>18</v>
      </c>
      <c r="AP282" s="312"/>
      <c r="AQ282" s="312"/>
      <c r="AR282" s="312"/>
      <c r="AS282" s="312"/>
      <c r="AT282" s="312"/>
      <c r="AU282" s="312"/>
      <c r="AV282" s="312"/>
      <c r="AW282" s="261">
        <v>2497.0166666667001</v>
      </c>
      <c r="AX282" s="261">
        <v>0</v>
      </c>
      <c r="AY282" s="261">
        <v>2497.0166666667001</v>
      </c>
      <c r="AZ282" s="261">
        <f>BE282</f>
        <v>0</v>
      </c>
      <c r="BA282" s="261">
        <f>BV282</f>
        <v>0</v>
      </c>
      <c r="BB282" s="261">
        <f>CM282</f>
        <v>0</v>
      </c>
      <c r="BC282" s="261">
        <f>DD282</f>
        <v>2497.0140000000001</v>
      </c>
      <c r="BD282" s="261">
        <f>AW282-AX282-BC282</f>
        <v>2.6666666999517474E-3</v>
      </c>
      <c r="BE282" s="261">
        <f t="shared" ref="BE282:BH283" si="339">BQ282</f>
        <v>0</v>
      </c>
      <c r="BF282" s="261">
        <f t="shared" si="339"/>
        <v>0</v>
      </c>
      <c r="BG282" s="261">
        <f t="shared" si="339"/>
        <v>0</v>
      </c>
      <c r="BH282" s="261">
        <f t="shared" si="339"/>
        <v>0</v>
      </c>
      <c r="BI282" s="261">
        <f>BJ282+BK282+BL282</f>
        <v>0</v>
      </c>
      <c r="BJ282" s="313">
        <v>0</v>
      </c>
      <c r="BK282" s="313">
        <v>0</v>
      </c>
      <c r="BL282" s="313">
        <v>0</v>
      </c>
      <c r="BM282" s="261">
        <f>BN282+BO282+BP282</f>
        <v>0</v>
      </c>
      <c r="BN282" s="313">
        <v>0</v>
      </c>
      <c r="BO282" s="313">
        <v>0</v>
      </c>
      <c r="BP282" s="313">
        <v>0</v>
      </c>
      <c r="BQ282" s="261">
        <f>BR282+BS282+BT282</f>
        <v>0</v>
      </c>
      <c r="BR282" s="313">
        <v>0</v>
      </c>
      <c r="BS282" s="313">
        <v>0</v>
      </c>
      <c r="BT282" s="313">
        <v>0</v>
      </c>
      <c r="BU282" s="261">
        <f>$AW282-$AX282-AZ282</f>
        <v>2497.0166666667001</v>
      </c>
      <c r="BV282" s="261">
        <f t="shared" ref="BV282:BY283" si="340">CH282</f>
        <v>0</v>
      </c>
      <c r="BW282" s="261">
        <f t="shared" si="340"/>
        <v>0</v>
      </c>
      <c r="BX282" s="261">
        <f t="shared" si="340"/>
        <v>0</v>
      </c>
      <c r="BY282" s="261">
        <f t="shared" si="340"/>
        <v>0</v>
      </c>
      <c r="BZ282" s="261">
        <f>CA282+CB282+CC282</f>
        <v>0</v>
      </c>
      <c r="CA282" s="313">
        <v>0</v>
      </c>
      <c r="CB282" s="313">
        <v>0</v>
      </c>
      <c r="CC282" s="313">
        <v>0</v>
      </c>
      <c r="CD282" s="261">
        <f>CE282+CF282+CG282</f>
        <v>0</v>
      </c>
      <c r="CE282" s="313">
        <v>0</v>
      </c>
      <c r="CF282" s="313">
        <v>0</v>
      </c>
      <c r="CG282" s="313">
        <v>0</v>
      </c>
      <c r="CH282" s="261">
        <f>CI282+CJ282+CK282</f>
        <v>0</v>
      </c>
      <c r="CI282" s="313">
        <v>0</v>
      </c>
      <c r="CJ282" s="313">
        <v>0</v>
      </c>
      <c r="CK282" s="313">
        <v>0</v>
      </c>
      <c r="CL282" s="261">
        <f>$AW282-$AX282-BA282</f>
        <v>2497.0166666667001</v>
      </c>
      <c r="CM282" s="261">
        <f t="shared" ref="CM282:CP283" si="341">CY282</f>
        <v>0</v>
      </c>
      <c r="CN282" s="261">
        <f t="shared" si="341"/>
        <v>0</v>
      </c>
      <c r="CO282" s="261">
        <f t="shared" si="341"/>
        <v>0</v>
      </c>
      <c r="CP282" s="261">
        <f t="shared" si="341"/>
        <v>0</v>
      </c>
      <c r="CQ282" s="261">
        <f>CR282+CS282+CT282</f>
        <v>0</v>
      </c>
      <c r="CR282" s="313">
        <v>0</v>
      </c>
      <c r="CS282" s="313">
        <v>0</v>
      </c>
      <c r="CT282" s="313">
        <v>0</v>
      </c>
      <c r="CU282" s="261">
        <f>CV282+CW282+CX282</f>
        <v>0</v>
      </c>
      <c r="CV282" s="313">
        <v>0</v>
      </c>
      <c r="CW282" s="313">
        <v>0</v>
      </c>
      <c r="CX282" s="313">
        <v>0</v>
      </c>
      <c r="CY282" s="261">
        <f>CZ282+DA282+DB282</f>
        <v>0</v>
      </c>
      <c r="CZ282" s="313">
        <v>0</v>
      </c>
      <c r="DA282" s="313">
        <v>0</v>
      </c>
      <c r="DB282" s="313">
        <v>0</v>
      </c>
      <c r="DC282" s="261">
        <f>$AW282-$AX282-BB282</f>
        <v>2497.0166666667001</v>
      </c>
      <c r="DD282" s="261">
        <f t="shared" ref="DD282:DG283" si="342">DP282</f>
        <v>2497.0140000000001</v>
      </c>
      <c r="DE282" s="261">
        <f t="shared" si="342"/>
        <v>2497.0140000000001</v>
      </c>
      <c r="DF282" s="261">
        <f t="shared" si="342"/>
        <v>0</v>
      </c>
      <c r="DG282" s="261">
        <f t="shared" si="342"/>
        <v>0</v>
      </c>
      <c r="DH282" s="261">
        <f>DI282+DJ282+DK282</f>
        <v>0</v>
      </c>
      <c r="DI282" s="313">
        <v>0</v>
      </c>
      <c r="DJ282" s="313">
        <v>0</v>
      </c>
      <c r="DK282" s="313">
        <v>0</v>
      </c>
      <c r="DL282" s="261">
        <f>DM282+DN282+DO282</f>
        <v>0</v>
      </c>
      <c r="DM282" s="313">
        <v>0</v>
      </c>
      <c r="DN282" s="313">
        <v>0</v>
      </c>
      <c r="DO282" s="313">
        <v>0</v>
      </c>
      <c r="DP282" s="261">
        <f>DQ282+DR282+DS282</f>
        <v>2497.0140000000001</v>
      </c>
      <c r="DQ282" s="313">
        <v>2497.0140000000001</v>
      </c>
      <c r="DR282" s="313">
        <v>0</v>
      </c>
      <c r="DS282" s="313">
        <v>0</v>
      </c>
      <c r="DT282" s="261">
        <f>$AW282-$AX282-BC282</f>
        <v>2.6666666999517474E-3</v>
      </c>
      <c r="DU282" s="261">
        <f>BC282-AY282</f>
        <v>-2.6666666999517474E-3</v>
      </c>
      <c r="DV282" s="313"/>
      <c r="DW282" s="313"/>
      <c r="DX282" s="346" t="s">
        <v>1150</v>
      </c>
      <c r="DY282" s="313">
        <f>-DU282</f>
        <v>2.6666666999517474E-3</v>
      </c>
      <c r="DZ282" s="314" t="s">
        <v>1157</v>
      </c>
      <c r="EA282" s="343" t="s">
        <v>151</v>
      </c>
      <c r="EB282" s="164">
        <v>0</v>
      </c>
      <c r="EC282" s="162" t="str">
        <f>AN282 &amp; EB282</f>
        <v>Амортизационные отчисления0</v>
      </c>
      <c r="ED282" s="162" t="str">
        <f>AN282&amp;AO282</f>
        <v>Амортизационные отчислениянет</v>
      </c>
      <c r="EE282" s="163"/>
      <c r="EF282" s="163"/>
      <c r="EG282" s="179"/>
      <c r="EH282" s="179"/>
      <c r="EI282" s="179"/>
      <c r="EJ282" s="179"/>
      <c r="EV282" s="163"/>
    </row>
    <row r="283" spans="3:152" ht="15" customHeight="1" thickBot="1">
      <c r="C283" s="217"/>
      <c r="D283" s="385"/>
      <c r="E283" s="399"/>
      <c r="F283" s="399"/>
      <c r="G283" s="399"/>
      <c r="H283" s="399"/>
      <c r="I283" s="399"/>
      <c r="J283" s="399"/>
      <c r="K283" s="385"/>
      <c r="L283" s="337"/>
      <c r="M283" s="337"/>
      <c r="N283" s="385"/>
      <c r="O283" s="385"/>
      <c r="P283" s="387"/>
      <c r="Q283" s="387"/>
      <c r="R283" s="389"/>
      <c r="S283" s="391"/>
      <c r="T283" s="393"/>
      <c r="U283" s="395"/>
      <c r="V283" s="397"/>
      <c r="W283" s="383"/>
      <c r="X283" s="383"/>
      <c r="Y283" s="383"/>
      <c r="Z283" s="383"/>
      <c r="AA283" s="383"/>
      <c r="AB283" s="383"/>
      <c r="AC283" s="383"/>
      <c r="AD283" s="383"/>
      <c r="AE283" s="383"/>
      <c r="AF283" s="383"/>
      <c r="AG283" s="383"/>
      <c r="AH283" s="383"/>
      <c r="AI283" s="383"/>
      <c r="AJ283" s="383"/>
      <c r="AK283" s="383"/>
      <c r="AL283" s="333"/>
      <c r="AM283" s="200" t="s">
        <v>115</v>
      </c>
      <c r="AN283" s="311" t="s">
        <v>199</v>
      </c>
      <c r="AO283" s="312" t="s">
        <v>18</v>
      </c>
      <c r="AP283" s="312"/>
      <c r="AQ283" s="312"/>
      <c r="AR283" s="312"/>
      <c r="AS283" s="312"/>
      <c r="AT283" s="312"/>
      <c r="AU283" s="312"/>
      <c r="AV283" s="312"/>
      <c r="AW283" s="261">
        <v>0</v>
      </c>
      <c r="AX283" s="261">
        <v>0</v>
      </c>
      <c r="AY283" s="261">
        <v>0</v>
      </c>
      <c r="AZ283" s="261">
        <f>BE283</f>
        <v>0</v>
      </c>
      <c r="BA283" s="261">
        <f>BV283</f>
        <v>0</v>
      </c>
      <c r="BB283" s="261">
        <f>CM283</f>
        <v>0</v>
      </c>
      <c r="BC283" s="261">
        <f>DD283</f>
        <v>0</v>
      </c>
      <c r="BD283" s="261">
        <f>AW283-AX283-BC283</f>
        <v>0</v>
      </c>
      <c r="BE283" s="261">
        <f t="shared" si="339"/>
        <v>0</v>
      </c>
      <c r="BF283" s="261">
        <f t="shared" si="339"/>
        <v>0</v>
      </c>
      <c r="BG283" s="261">
        <f t="shared" si="339"/>
        <v>0</v>
      </c>
      <c r="BH283" s="261">
        <f t="shared" si="339"/>
        <v>0</v>
      </c>
      <c r="BI283" s="261">
        <f>BJ283+BK283+BL283</f>
        <v>0</v>
      </c>
      <c r="BJ283" s="313">
        <v>0</v>
      </c>
      <c r="BK283" s="313">
        <v>0</v>
      </c>
      <c r="BL283" s="313">
        <v>0</v>
      </c>
      <c r="BM283" s="261">
        <f>BN283+BO283+BP283</f>
        <v>0</v>
      </c>
      <c r="BN283" s="313">
        <v>0</v>
      </c>
      <c r="BO283" s="313">
        <v>0</v>
      </c>
      <c r="BP283" s="313">
        <v>0</v>
      </c>
      <c r="BQ283" s="261">
        <f>BR283+BS283+BT283</f>
        <v>0</v>
      </c>
      <c r="BR283" s="313">
        <v>0</v>
      </c>
      <c r="BS283" s="313">
        <v>0</v>
      </c>
      <c r="BT283" s="313">
        <v>0</v>
      </c>
      <c r="BU283" s="261">
        <f>$AW283-$AX283-AZ283</f>
        <v>0</v>
      </c>
      <c r="BV283" s="261">
        <f t="shared" si="340"/>
        <v>0</v>
      </c>
      <c r="BW283" s="261">
        <f t="shared" si="340"/>
        <v>0</v>
      </c>
      <c r="BX283" s="261">
        <f t="shared" si="340"/>
        <v>0</v>
      </c>
      <c r="BY283" s="261">
        <f t="shared" si="340"/>
        <v>0</v>
      </c>
      <c r="BZ283" s="261">
        <f>CA283+CB283+CC283</f>
        <v>0</v>
      </c>
      <c r="CA283" s="313">
        <v>0</v>
      </c>
      <c r="CB283" s="313">
        <v>0</v>
      </c>
      <c r="CC283" s="313">
        <v>0</v>
      </c>
      <c r="CD283" s="261">
        <f>CE283+CF283+CG283</f>
        <v>0</v>
      </c>
      <c r="CE283" s="313">
        <v>0</v>
      </c>
      <c r="CF283" s="313">
        <v>0</v>
      </c>
      <c r="CG283" s="313">
        <v>0</v>
      </c>
      <c r="CH283" s="261">
        <f>CI283+CJ283+CK283</f>
        <v>0</v>
      </c>
      <c r="CI283" s="313">
        <v>0</v>
      </c>
      <c r="CJ283" s="313">
        <v>0</v>
      </c>
      <c r="CK283" s="313">
        <v>0</v>
      </c>
      <c r="CL283" s="261">
        <f>$AW283-$AX283-BA283</f>
        <v>0</v>
      </c>
      <c r="CM283" s="261">
        <f t="shared" si="341"/>
        <v>0</v>
      </c>
      <c r="CN283" s="261">
        <f t="shared" si="341"/>
        <v>0</v>
      </c>
      <c r="CO283" s="261">
        <f t="shared" si="341"/>
        <v>0</v>
      </c>
      <c r="CP283" s="261">
        <f t="shared" si="341"/>
        <v>0</v>
      </c>
      <c r="CQ283" s="261">
        <f>CR283+CS283+CT283</f>
        <v>0</v>
      </c>
      <c r="CR283" s="313">
        <v>0</v>
      </c>
      <c r="CS283" s="313">
        <v>0</v>
      </c>
      <c r="CT283" s="313">
        <v>0</v>
      </c>
      <c r="CU283" s="261">
        <f>CV283+CW283+CX283</f>
        <v>0</v>
      </c>
      <c r="CV283" s="313">
        <v>0</v>
      </c>
      <c r="CW283" s="313">
        <v>0</v>
      </c>
      <c r="CX283" s="313">
        <v>0</v>
      </c>
      <c r="CY283" s="261">
        <f>CZ283+DA283+DB283</f>
        <v>0</v>
      </c>
      <c r="CZ283" s="313">
        <v>0</v>
      </c>
      <c r="DA283" s="313">
        <v>0</v>
      </c>
      <c r="DB283" s="313">
        <v>0</v>
      </c>
      <c r="DC283" s="261">
        <f>$AW283-$AX283-BB283</f>
        <v>0</v>
      </c>
      <c r="DD283" s="261">
        <f t="shared" si="342"/>
        <v>0</v>
      </c>
      <c r="DE283" s="261">
        <f t="shared" si="342"/>
        <v>0</v>
      </c>
      <c r="DF283" s="261">
        <f t="shared" si="342"/>
        <v>0</v>
      </c>
      <c r="DG283" s="261">
        <f t="shared" si="342"/>
        <v>0</v>
      </c>
      <c r="DH283" s="261">
        <f>DI283+DJ283+DK283</f>
        <v>0</v>
      </c>
      <c r="DI283" s="313">
        <v>0</v>
      </c>
      <c r="DJ283" s="313">
        <v>0</v>
      </c>
      <c r="DK283" s="313">
        <v>0</v>
      </c>
      <c r="DL283" s="261">
        <f>DM283+DN283+DO283</f>
        <v>0</v>
      </c>
      <c r="DM283" s="313">
        <v>0</v>
      </c>
      <c r="DN283" s="313">
        <v>0</v>
      </c>
      <c r="DO283" s="313">
        <v>0</v>
      </c>
      <c r="DP283" s="261">
        <f>DQ283+DR283+DS283</f>
        <v>0</v>
      </c>
      <c r="DQ283" s="313">
        <v>0</v>
      </c>
      <c r="DR283" s="313">
        <v>0</v>
      </c>
      <c r="DS283" s="313">
        <v>0</v>
      </c>
      <c r="DT283" s="261">
        <f>$AW283-$AX283-BC283</f>
        <v>0</v>
      </c>
      <c r="DU283" s="261">
        <f>BC283-AY283</f>
        <v>0</v>
      </c>
      <c r="DV283" s="313"/>
      <c r="DW283" s="313"/>
      <c r="DX283" s="314"/>
      <c r="DY283" s="313"/>
      <c r="DZ283" s="314"/>
      <c r="EA283" s="343" t="s">
        <v>151</v>
      </c>
      <c r="EB283" s="164">
        <v>0</v>
      </c>
      <c r="EC283" s="162" t="str">
        <f>AN283 &amp; EB283</f>
        <v>Прочие собственные средства0</v>
      </c>
      <c r="ED283" s="162" t="str">
        <f>AN283&amp;AO283</f>
        <v>Прочие собственные средстванет</v>
      </c>
      <c r="EE283" s="163"/>
      <c r="EF283" s="163"/>
      <c r="EG283" s="179"/>
      <c r="EH283" s="179"/>
      <c r="EI283" s="179"/>
      <c r="EJ283" s="179"/>
      <c r="EV283" s="163"/>
    </row>
    <row r="284" spans="3:152" ht="11.25" customHeight="1">
      <c r="C284" s="217"/>
      <c r="D284" s="384" t="s">
        <v>884</v>
      </c>
      <c r="E284" s="398" t="s">
        <v>780</v>
      </c>
      <c r="F284" s="398" t="s">
        <v>800</v>
      </c>
      <c r="G284" s="398" t="s">
        <v>161</v>
      </c>
      <c r="H284" s="398" t="s">
        <v>885</v>
      </c>
      <c r="I284" s="398" t="s">
        <v>783</v>
      </c>
      <c r="J284" s="398" t="s">
        <v>783</v>
      </c>
      <c r="K284" s="384" t="s">
        <v>784</v>
      </c>
      <c r="L284" s="336"/>
      <c r="M284" s="336"/>
      <c r="N284" s="384" t="s">
        <v>115</v>
      </c>
      <c r="O284" s="384" t="s">
        <v>5</v>
      </c>
      <c r="P284" s="386" t="s">
        <v>189</v>
      </c>
      <c r="Q284" s="386" t="s">
        <v>6</v>
      </c>
      <c r="R284" s="388">
        <v>5</v>
      </c>
      <c r="S284" s="390">
        <v>5</v>
      </c>
      <c r="T284" s="400" t="s">
        <v>151</v>
      </c>
      <c r="U284" s="305"/>
      <c r="V284" s="306"/>
      <c r="W284" s="306"/>
      <c r="X284" s="306"/>
      <c r="Y284" s="306"/>
      <c r="Z284" s="306"/>
      <c r="AA284" s="306"/>
      <c r="AB284" s="306"/>
      <c r="AC284" s="306"/>
      <c r="AD284" s="306"/>
      <c r="AE284" s="306"/>
      <c r="AF284" s="306"/>
      <c r="AG284" s="306"/>
      <c r="AH284" s="306"/>
      <c r="AI284" s="306"/>
      <c r="AJ284" s="306"/>
      <c r="AK284" s="306"/>
      <c r="AL284" s="306"/>
      <c r="AM284" s="306"/>
      <c r="AN284" s="306"/>
      <c r="AO284" s="306"/>
      <c r="AP284" s="306"/>
      <c r="AQ284" s="306"/>
      <c r="AR284" s="306"/>
      <c r="AS284" s="306"/>
      <c r="AT284" s="306"/>
      <c r="AU284" s="306"/>
      <c r="AV284" s="306"/>
      <c r="AW284" s="306"/>
      <c r="AX284" s="306"/>
      <c r="AY284" s="306"/>
      <c r="AZ284" s="306"/>
      <c r="BA284" s="306"/>
      <c r="BB284" s="306"/>
      <c r="BC284" s="306"/>
      <c r="BD284" s="306"/>
      <c r="BE284" s="306"/>
      <c r="BF284" s="306"/>
      <c r="BG284" s="306"/>
      <c r="BH284" s="306"/>
      <c r="BI284" s="306"/>
      <c r="BJ284" s="306"/>
      <c r="BK284" s="306"/>
      <c r="BL284" s="306"/>
      <c r="BM284" s="306"/>
      <c r="BN284" s="306"/>
      <c r="BO284" s="306"/>
      <c r="BP284" s="306"/>
      <c r="BQ284" s="306"/>
      <c r="BR284" s="306"/>
      <c r="BS284" s="306"/>
      <c r="BT284" s="306"/>
      <c r="BU284" s="306"/>
      <c r="BV284" s="306"/>
      <c r="BW284" s="306"/>
      <c r="BX284" s="306"/>
      <c r="BY284" s="306"/>
      <c r="BZ284" s="306"/>
      <c r="CA284" s="306"/>
      <c r="CB284" s="306"/>
      <c r="CC284" s="306"/>
      <c r="CD284" s="306"/>
      <c r="CE284" s="306"/>
      <c r="CF284" s="306"/>
      <c r="CG284" s="306"/>
      <c r="CH284" s="306"/>
      <c r="CI284" s="306"/>
      <c r="CJ284" s="306"/>
      <c r="CK284" s="306"/>
      <c r="CL284" s="306"/>
      <c r="CM284" s="306"/>
      <c r="CN284" s="306"/>
      <c r="CO284" s="306"/>
      <c r="CP284" s="306"/>
      <c r="CQ284" s="306"/>
      <c r="CR284" s="306"/>
      <c r="CS284" s="306"/>
      <c r="CT284" s="306"/>
      <c r="CU284" s="306"/>
      <c r="CV284" s="306"/>
      <c r="CW284" s="306"/>
      <c r="CX284" s="306"/>
      <c r="CY284" s="306"/>
      <c r="CZ284" s="306"/>
      <c r="DA284" s="306"/>
      <c r="DB284" s="306"/>
      <c r="DC284" s="306"/>
      <c r="DD284" s="306"/>
      <c r="DE284" s="306"/>
      <c r="DF284" s="306"/>
      <c r="DG284" s="306"/>
      <c r="DH284" s="306"/>
      <c r="DI284" s="306"/>
      <c r="DJ284" s="306"/>
      <c r="DK284" s="306"/>
      <c r="DL284" s="306"/>
      <c r="DM284" s="306"/>
      <c r="DN284" s="306"/>
      <c r="DO284" s="306"/>
      <c r="DP284" s="306"/>
      <c r="DQ284" s="306"/>
      <c r="DR284" s="306"/>
      <c r="DS284" s="306"/>
      <c r="DT284" s="306"/>
      <c r="DU284" s="306"/>
      <c r="DV284" s="306"/>
      <c r="DW284" s="306"/>
      <c r="DX284" s="306"/>
      <c r="DY284" s="306"/>
      <c r="DZ284" s="306"/>
      <c r="EA284" s="306"/>
      <c r="EB284" s="164"/>
      <c r="EC284" s="163"/>
      <c r="ED284" s="163"/>
      <c r="EE284" s="163"/>
      <c r="EF284" s="163"/>
      <c r="EG284" s="163"/>
      <c r="EH284" s="163"/>
      <c r="EI284" s="163"/>
    </row>
    <row r="285" spans="3:152" ht="11.25" customHeight="1">
      <c r="C285" s="217"/>
      <c r="D285" s="385"/>
      <c r="E285" s="399"/>
      <c r="F285" s="399"/>
      <c r="G285" s="399"/>
      <c r="H285" s="399"/>
      <c r="I285" s="399"/>
      <c r="J285" s="399"/>
      <c r="K285" s="385"/>
      <c r="L285" s="337"/>
      <c r="M285" s="337"/>
      <c r="N285" s="385"/>
      <c r="O285" s="385"/>
      <c r="P285" s="387"/>
      <c r="Q285" s="387"/>
      <c r="R285" s="389"/>
      <c r="S285" s="391"/>
      <c r="T285" s="401"/>
      <c r="U285" s="394"/>
      <c r="V285" s="396">
        <v>1</v>
      </c>
      <c r="W285" s="382" t="s">
        <v>821</v>
      </c>
      <c r="X285" s="382"/>
      <c r="Y285" s="382"/>
      <c r="Z285" s="382"/>
      <c r="AA285" s="382"/>
      <c r="AB285" s="382"/>
      <c r="AC285" s="382"/>
      <c r="AD285" s="382"/>
      <c r="AE285" s="382"/>
      <c r="AF285" s="382"/>
      <c r="AG285" s="382"/>
      <c r="AH285" s="382"/>
      <c r="AI285" s="382"/>
      <c r="AJ285" s="382"/>
      <c r="AK285" s="382"/>
      <c r="AL285" s="307"/>
      <c r="AM285" s="308"/>
      <c r="AN285" s="309"/>
      <c r="AO285" s="309"/>
      <c r="AP285" s="309"/>
      <c r="AQ285" s="309"/>
      <c r="AR285" s="309"/>
      <c r="AS285" s="309"/>
      <c r="AT285" s="309"/>
      <c r="AU285" s="309"/>
      <c r="AV285" s="309"/>
      <c r="AW285" s="95"/>
      <c r="AX285" s="95"/>
      <c r="AY285" s="95"/>
      <c r="AZ285" s="95"/>
      <c r="BA285" s="95"/>
      <c r="BB285" s="95"/>
      <c r="BC285" s="95"/>
      <c r="BD285" s="95"/>
      <c r="BE285" s="95"/>
      <c r="BF285" s="95"/>
      <c r="BG285" s="95"/>
      <c r="BH285" s="95"/>
      <c r="BI285" s="95"/>
      <c r="BJ285" s="95"/>
      <c r="BK285" s="95"/>
      <c r="BL285" s="95"/>
      <c r="BM285" s="95"/>
      <c r="BN285" s="95"/>
      <c r="BO285" s="95"/>
      <c r="BP285" s="95"/>
      <c r="BQ285" s="95"/>
      <c r="BR285" s="95"/>
      <c r="BS285" s="95"/>
      <c r="BT285" s="95"/>
      <c r="BU285" s="95"/>
      <c r="BV285" s="95"/>
      <c r="BW285" s="95"/>
      <c r="BX285" s="95"/>
      <c r="BY285" s="95"/>
      <c r="BZ285" s="95"/>
      <c r="CA285" s="95"/>
      <c r="CB285" s="95"/>
      <c r="CC285" s="95"/>
      <c r="CD285" s="95"/>
      <c r="CE285" s="95"/>
      <c r="CF285" s="95"/>
      <c r="CG285" s="95"/>
      <c r="CH285" s="95"/>
      <c r="CI285" s="95"/>
      <c r="CJ285" s="95"/>
      <c r="CK285" s="95"/>
      <c r="CL285" s="95"/>
      <c r="CM285" s="95"/>
      <c r="CN285" s="95"/>
      <c r="CO285" s="95"/>
      <c r="CP285" s="95"/>
      <c r="CQ285" s="95"/>
      <c r="CR285" s="95"/>
      <c r="CS285" s="95"/>
      <c r="CT285" s="95"/>
      <c r="CU285" s="95"/>
      <c r="CV285" s="95"/>
      <c r="CW285" s="95"/>
      <c r="CX285" s="95"/>
      <c r="CY285" s="95"/>
      <c r="CZ285" s="95"/>
      <c r="DA285" s="95"/>
      <c r="DB285" s="95"/>
      <c r="DC285" s="95"/>
      <c r="DD285" s="95"/>
      <c r="DE285" s="95"/>
      <c r="DF285" s="95"/>
      <c r="DG285" s="95"/>
      <c r="DH285" s="95"/>
      <c r="DI285" s="95"/>
      <c r="DJ285" s="95"/>
      <c r="DK285" s="95"/>
      <c r="DL285" s="95"/>
      <c r="DM285" s="95"/>
      <c r="DN285" s="95"/>
      <c r="DO285" s="95"/>
      <c r="DP285" s="95"/>
      <c r="DQ285" s="95"/>
      <c r="DR285" s="95"/>
      <c r="DS285" s="95"/>
      <c r="DT285" s="95"/>
      <c r="DU285" s="95"/>
      <c r="DV285" s="95"/>
      <c r="DW285" s="95"/>
      <c r="DX285" s="95"/>
      <c r="DY285" s="95"/>
      <c r="DZ285" s="95"/>
      <c r="EA285" s="95"/>
      <c r="EB285" s="164"/>
      <c r="EC285" s="179"/>
      <c r="ED285" s="179"/>
      <c r="EE285" s="179"/>
      <c r="EF285" s="163"/>
      <c r="EG285" s="179"/>
      <c r="EH285" s="179"/>
      <c r="EI285" s="179"/>
      <c r="EJ285" s="179"/>
      <c r="EK285" s="179"/>
    </row>
    <row r="286" spans="3:152" ht="15" customHeight="1">
      <c r="C286" s="217"/>
      <c r="D286" s="385"/>
      <c r="E286" s="399"/>
      <c r="F286" s="399"/>
      <c r="G286" s="399"/>
      <c r="H286" s="399"/>
      <c r="I286" s="399"/>
      <c r="J286" s="399"/>
      <c r="K286" s="385"/>
      <c r="L286" s="337"/>
      <c r="M286" s="337"/>
      <c r="N286" s="385"/>
      <c r="O286" s="385"/>
      <c r="P286" s="387"/>
      <c r="Q286" s="387"/>
      <c r="R286" s="389"/>
      <c r="S286" s="391"/>
      <c r="T286" s="401"/>
      <c r="U286" s="395"/>
      <c r="V286" s="397"/>
      <c r="W286" s="383"/>
      <c r="X286" s="383"/>
      <c r="Y286" s="383"/>
      <c r="Z286" s="383"/>
      <c r="AA286" s="383"/>
      <c r="AB286" s="383"/>
      <c r="AC286" s="383"/>
      <c r="AD286" s="383"/>
      <c r="AE286" s="383"/>
      <c r="AF286" s="383"/>
      <c r="AG286" s="383"/>
      <c r="AH286" s="383"/>
      <c r="AI286" s="383"/>
      <c r="AJ286" s="383"/>
      <c r="AK286" s="383"/>
      <c r="AL286" s="333"/>
      <c r="AM286" s="200" t="s">
        <v>240</v>
      </c>
      <c r="AN286" s="311" t="s">
        <v>197</v>
      </c>
      <c r="AO286" s="312" t="s">
        <v>18</v>
      </c>
      <c r="AP286" s="312"/>
      <c r="AQ286" s="312"/>
      <c r="AR286" s="312"/>
      <c r="AS286" s="312"/>
      <c r="AT286" s="312"/>
      <c r="AU286" s="312"/>
      <c r="AV286" s="312"/>
      <c r="AW286" s="261">
        <v>3665.4308999999998</v>
      </c>
      <c r="AX286" s="261">
        <v>3137.45</v>
      </c>
      <c r="AY286" s="261">
        <v>0</v>
      </c>
      <c r="AZ286" s="261">
        <f>BE286</f>
        <v>0</v>
      </c>
      <c r="BA286" s="261">
        <f>BV286</f>
        <v>0</v>
      </c>
      <c r="BB286" s="261">
        <f>CM286</f>
        <v>0</v>
      </c>
      <c r="BC286" s="261">
        <f>DD286</f>
        <v>0</v>
      </c>
      <c r="BD286" s="261">
        <f>AW286-AX286-BC286</f>
        <v>527.98090000000002</v>
      </c>
      <c r="BE286" s="261">
        <f t="shared" ref="BE286:BH287" si="343">BQ286</f>
        <v>0</v>
      </c>
      <c r="BF286" s="261">
        <f t="shared" si="343"/>
        <v>0</v>
      </c>
      <c r="BG286" s="261">
        <f t="shared" si="343"/>
        <v>0</v>
      </c>
      <c r="BH286" s="261">
        <f t="shared" si="343"/>
        <v>0</v>
      </c>
      <c r="BI286" s="261">
        <f>BJ286+BK286+BL286</f>
        <v>0</v>
      </c>
      <c r="BJ286" s="313">
        <v>0</v>
      </c>
      <c r="BK286" s="313">
        <v>0</v>
      </c>
      <c r="BL286" s="313">
        <v>0</v>
      </c>
      <c r="BM286" s="261">
        <f>BN286+BO286+BP286</f>
        <v>0</v>
      </c>
      <c r="BN286" s="313">
        <v>0</v>
      </c>
      <c r="BO286" s="313">
        <v>0</v>
      </c>
      <c r="BP286" s="313">
        <v>0</v>
      </c>
      <c r="BQ286" s="261">
        <f>BR286+BS286+BT286</f>
        <v>0</v>
      </c>
      <c r="BR286" s="313">
        <v>0</v>
      </c>
      <c r="BS286" s="313">
        <v>0</v>
      </c>
      <c r="BT286" s="313">
        <v>0</v>
      </c>
      <c r="BU286" s="261">
        <f>$AW286-$AX286-AZ286</f>
        <v>527.98090000000002</v>
      </c>
      <c r="BV286" s="261">
        <f t="shared" ref="BV286:BY287" si="344">CH286</f>
        <v>0</v>
      </c>
      <c r="BW286" s="261">
        <f t="shared" si="344"/>
        <v>0</v>
      </c>
      <c r="BX286" s="261">
        <f t="shared" si="344"/>
        <v>0</v>
      </c>
      <c r="BY286" s="261">
        <f t="shared" si="344"/>
        <v>0</v>
      </c>
      <c r="BZ286" s="261">
        <f>CA286+CB286+CC286</f>
        <v>0</v>
      </c>
      <c r="CA286" s="313">
        <v>0</v>
      </c>
      <c r="CB286" s="313">
        <v>0</v>
      </c>
      <c r="CC286" s="313">
        <v>0</v>
      </c>
      <c r="CD286" s="261">
        <f>CE286+CF286+CG286</f>
        <v>0</v>
      </c>
      <c r="CE286" s="313">
        <v>0</v>
      </c>
      <c r="CF286" s="313">
        <v>0</v>
      </c>
      <c r="CG286" s="313">
        <v>0</v>
      </c>
      <c r="CH286" s="261">
        <f>CI286+CJ286+CK286</f>
        <v>0</v>
      </c>
      <c r="CI286" s="313">
        <v>0</v>
      </c>
      <c r="CJ286" s="313">
        <v>0</v>
      </c>
      <c r="CK286" s="313">
        <v>0</v>
      </c>
      <c r="CL286" s="261">
        <f>$AW286-$AX286-BA286</f>
        <v>527.98090000000002</v>
      </c>
      <c r="CM286" s="261">
        <f t="shared" ref="CM286:CP287" si="345">CY286</f>
        <v>0</v>
      </c>
      <c r="CN286" s="261">
        <f t="shared" si="345"/>
        <v>0</v>
      </c>
      <c r="CO286" s="261">
        <f t="shared" si="345"/>
        <v>0</v>
      </c>
      <c r="CP286" s="261">
        <f t="shared" si="345"/>
        <v>0</v>
      </c>
      <c r="CQ286" s="261">
        <f>CR286+CS286+CT286</f>
        <v>0</v>
      </c>
      <c r="CR286" s="313">
        <v>0</v>
      </c>
      <c r="CS286" s="313">
        <v>0</v>
      </c>
      <c r="CT286" s="313">
        <v>0</v>
      </c>
      <c r="CU286" s="261">
        <f>CV286+CW286+CX286</f>
        <v>0</v>
      </c>
      <c r="CV286" s="313">
        <v>0</v>
      </c>
      <c r="CW286" s="313">
        <v>0</v>
      </c>
      <c r="CX286" s="313">
        <v>0</v>
      </c>
      <c r="CY286" s="261">
        <f>CZ286+DA286+DB286</f>
        <v>0</v>
      </c>
      <c r="CZ286" s="313">
        <v>0</v>
      </c>
      <c r="DA286" s="313">
        <v>0</v>
      </c>
      <c r="DB286" s="313">
        <v>0</v>
      </c>
      <c r="DC286" s="261">
        <f>$AW286-$AX286-BB286</f>
        <v>527.98090000000002</v>
      </c>
      <c r="DD286" s="261">
        <f t="shared" ref="DD286:DG287" si="346">DP286</f>
        <v>0</v>
      </c>
      <c r="DE286" s="261">
        <f t="shared" si="346"/>
        <v>0</v>
      </c>
      <c r="DF286" s="261">
        <f t="shared" si="346"/>
        <v>0</v>
      </c>
      <c r="DG286" s="261">
        <f t="shared" si="346"/>
        <v>0</v>
      </c>
      <c r="DH286" s="261">
        <f>DI286+DJ286+DK286</f>
        <v>0</v>
      </c>
      <c r="DI286" s="313">
        <v>0</v>
      </c>
      <c r="DJ286" s="313">
        <v>0</v>
      </c>
      <c r="DK286" s="313">
        <v>0</v>
      </c>
      <c r="DL286" s="261">
        <f>DM286+DN286+DO286</f>
        <v>0</v>
      </c>
      <c r="DM286" s="313">
        <v>0</v>
      </c>
      <c r="DN286" s="313">
        <v>0</v>
      </c>
      <c r="DO286" s="313">
        <v>0</v>
      </c>
      <c r="DP286" s="261">
        <f>DQ286+DR286+DS286</f>
        <v>0</v>
      </c>
      <c r="DQ286" s="313">
        <v>0</v>
      </c>
      <c r="DR286" s="313">
        <v>0</v>
      </c>
      <c r="DS286" s="313">
        <v>0</v>
      </c>
      <c r="DT286" s="261">
        <f>$AW286-$AX286-BC286</f>
        <v>527.98090000000002</v>
      </c>
      <c r="DU286" s="261">
        <f>BC286-AY286</f>
        <v>0</v>
      </c>
      <c r="DV286" s="313"/>
      <c r="DW286" s="313"/>
      <c r="DX286" s="314"/>
      <c r="DY286" s="313"/>
      <c r="DZ286" s="314"/>
      <c r="EA286" s="343" t="s">
        <v>151</v>
      </c>
      <c r="EB286" s="164">
        <v>0</v>
      </c>
      <c r="EC286" s="162" t="str">
        <f>AN286 &amp; EB286</f>
        <v>Амортизационные отчисления0</v>
      </c>
      <c r="ED286" s="162" t="str">
        <f>AN286&amp;AO286</f>
        <v>Амортизационные отчислениянет</v>
      </c>
      <c r="EE286" s="163"/>
      <c r="EF286" s="163"/>
      <c r="EG286" s="179"/>
      <c r="EH286" s="179"/>
      <c r="EI286" s="179"/>
      <c r="EJ286" s="179"/>
      <c r="EV286" s="163"/>
    </row>
    <row r="287" spans="3:152" ht="15" customHeight="1" thickBot="1">
      <c r="C287" s="217"/>
      <c r="D287" s="385"/>
      <c r="E287" s="399"/>
      <c r="F287" s="399"/>
      <c r="G287" s="399"/>
      <c r="H287" s="399"/>
      <c r="I287" s="399"/>
      <c r="J287" s="399"/>
      <c r="K287" s="385"/>
      <c r="L287" s="337"/>
      <c r="M287" s="337"/>
      <c r="N287" s="385"/>
      <c r="O287" s="385"/>
      <c r="P287" s="387"/>
      <c r="Q287" s="387"/>
      <c r="R287" s="389"/>
      <c r="S287" s="391"/>
      <c r="T287" s="401"/>
      <c r="U287" s="395"/>
      <c r="V287" s="397"/>
      <c r="W287" s="383"/>
      <c r="X287" s="383"/>
      <c r="Y287" s="383"/>
      <c r="Z287" s="383"/>
      <c r="AA287" s="383"/>
      <c r="AB287" s="383"/>
      <c r="AC287" s="383"/>
      <c r="AD287" s="383"/>
      <c r="AE287" s="383"/>
      <c r="AF287" s="383"/>
      <c r="AG287" s="383"/>
      <c r="AH287" s="383"/>
      <c r="AI287" s="383"/>
      <c r="AJ287" s="383"/>
      <c r="AK287" s="383"/>
      <c r="AL287" s="333"/>
      <c r="AM287" s="200" t="s">
        <v>115</v>
      </c>
      <c r="AN287" s="311" t="s">
        <v>199</v>
      </c>
      <c r="AO287" s="312" t="s">
        <v>18</v>
      </c>
      <c r="AP287" s="312"/>
      <c r="AQ287" s="312"/>
      <c r="AR287" s="312"/>
      <c r="AS287" s="312"/>
      <c r="AT287" s="312"/>
      <c r="AU287" s="312"/>
      <c r="AV287" s="312"/>
      <c r="AW287" s="261">
        <v>733.08619999999996</v>
      </c>
      <c r="AX287" s="261">
        <v>627.49</v>
      </c>
      <c r="AY287" s="261">
        <v>0</v>
      </c>
      <c r="AZ287" s="261">
        <f>BE287</f>
        <v>0</v>
      </c>
      <c r="BA287" s="261">
        <f>BV287</f>
        <v>0</v>
      </c>
      <c r="BB287" s="261">
        <f>CM287</f>
        <v>0</v>
      </c>
      <c r="BC287" s="261">
        <f>DD287</f>
        <v>0</v>
      </c>
      <c r="BD287" s="261">
        <f>AW287-AX287-BC287</f>
        <v>105.59619999999995</v>
      </c>
      <c r="BE287" s="261">
        <f t="shared" si="343"/>
        <v>0</v>
      </c>
      <c r="BF287" s="261">
        <f t="shared" si="343"/>
        <v>0</v>
      </c>
      <c r="BG287" s="261">
        <f t="shared" si="343"/>
        <v>0</v>
      </c>
      <c r="BH287" s="261">
        <f t="shared" si="343"/>
        <v>0</v>
      </c>
      <c r="BI287" s="261">
        <f>BJ287+BK287+BL287</f>
        <v>0</v>
      </c>
      <c r="BJ287" s="313">
        <v>0</v>
      </c>
      <c r="BK287" s="313">
        <v>0</v>
      </c>
      <c r="BL287" s="313">
        <v>0</v>
      </c>
      <c r="BM287" s="261">
        <f>BN287+BO287+BP287</f>
        <v>0</v>
      </c>
      <c r="BN287" s="313">
        <v>0</v>
      </c>
      <c r="BO287" s="313">
        <v>0</v>
      </c>
      <c r="BP287" s="313">
        <v>0</v>
      </c>
      <c r="BQ287" s="261">
        <f>BR287+BS287+BT287</f>
        <v>0</v>
      </c>
      <c r="BR287" s="313">
        <v>0</v>
      </c>
      <c r="BS287" s="313">
        <v>0</v>
      </c>
      <c r="BT287" s="313">
        <v>0</v>
      </c>
      <c r="BU287" s="261">
        <f>$AW287-$AX287-AZ287</f>
        <v>105.59619999999995</v>
      </c>
      <c r="BV287" s="261">
        <f t="shared" si="344"/>
        <v>0</v>
      </c>
      <c r="BW287" s="261">
        <f t="shared" si="344"/>
        <v>0</v>
      </c>
      <c r="BX287" s="261">
        <f t="shared" si="344"/>
        <v>0</v>
      </c>
      <c r="BY287" s="261">
        <f t="shared" si="344"/>
        <v>0</v>
      </c>
      <c r="BZ287" s="261">
        <f>CA287+CB287+CC287</f>
        <v>0</v>
      </c>
      <c r="CA287" s="313">
        <v>0</v>
      </c>
      <c r="CB287" s="313">
        <v>0</v>
      </c>
      <c r="CC287" s="313">
        <v>0</v>
      </c>
      <c r="CD287" s="261">
        <f>CE287+CF287+CG287</f>
        <v>0</v>
      </c>
      <c r="CE287" s="313">
        <v>0</v>
      </c>
      <c r="CF287" s="313">
        <v>0</v>
      </c>
      <c r="CG287" s="313">
        <v>0</v>
      </c>
      <c r="CH287" s="261">
        <f>CI287+CJ287+CK287</f>
        <v>0</v>
      </c>
      <c r="CI287" s="313">
        <v>0</v>
      </c>
      <c r="CJ287" s="313">
        <v>0</v>
      </c>
      <c r="CK287" s="313">
        <v>0</v>
      </c>
      <c r="CL287" s="261">
        <f>$AW287-$AX287-BA287</f>
        <v>105.59619999999995</v>
      </c>
      <c r="CM287" s="261">
        <f t="shared" si="345"/>
        <v>0</v>
      </c>
      <c r="CN287" s="261">
        <f t="shared" si="345"/>
        <v>0</v>
      </c>
      <c r="CO287" s="261">
        <f t="shared" si="345"/>
        <v>0</v>
      </c>
      <c r="CP287" s="261">
        <f t="shared" si="345"/>
        <v>0</v>
      </c>
      <c r="CQ287" s="261">
        <f>CR287+CS287+CT287</f>
        <v>0</v>
      </c>
      <c r="CR287" s="313">
        <v>0</v>
      </c>
      <c r="CS287" s="313">
        <v>0</v>
      </c>
      <c r="CT287" s="313">
        <v>0</v>
      </c>
      <c r="CU287" s="261">
        <f>CV287+CW287+CX287</f>
        <v>0</v>
      </c>
      <c r="CV287" s="313">
        <v>0</v>
      </c>
      <c r="CW287" s="313">
        <v>0</v>
      </c>
      <c r="CX287" s="313">
        <v>0</v>
      </c>
      <c r="CY287" s="261">
        <f>CZ287+DA287+DB287</f>
        <v>0</v>
      </c>
      <c r="CZ287" s="313">
        <v>0</v>
      </c>
      <c r="DA287" s="313">
        <v>0</v>
      </c>
      <c r="DB287" s="313">
        <v>0</v>
      </c>
      <c r="DC287" s="261">
        <f>$AW287-$AX287-BB287</f>
        <v>105.59619999999995</v>
      </c>
      <c r="DD287" s="261">
        <f t="shared" si="346"/>
        <v>0</v>
      </c>
      <c r="DE287" s="261">
        <f t="shared" si="346"/>
        <v>0</v>
      </c>
      <c r="DF287" s="261">
        <f t="shared" si="346"/>
        <v>0</v>
      </c>
      <c r="DG287" s="261">
        <f t="shared" si="346"/>
        <v>0</v>
      </c>
      <c r="DH287" s="261">
        <f>DI287+DJ287+DK287</f>
        <v>0</v>
      </c>
      <c r="DI287" s="313">
        <v>0</v>
      </c>
      <c r="DJ287" s="313">
        <v>0</v>
      </c>
      <c r="DK287" s="313">
        <v>0</v>
      </c>
      <c r="DL287" s="261">
        <f>DM287+DN287+DO287</f>
        <v>0</v>
      </c>
      <c r="DM287" s="313">
        <v>0</v>
      </c>
      <c r="DN287" s="313">
        <v>0</v>
      </c>
      <c r="DO287" s="313">
        <v>0</v>
      </c>
      <c r="DP287" s="261">
        <f>DQ287+DR287+DS287</f>
        <v>0</v>
      </c>
      <c r="DQ287" s="313">
        <v>0</v>
      </c>
      <c r="DR287" s="313">
        <v>0</v>
      </c>
      <c r="DS287" s="313">
        <v>0</v>
      </c>
      <c r="DT287" s="261">
        <f>$AW287-$AX287-BC287</f>
        <v>105.59619999999995</v>
      </c>
      <c r="DU287" s="261">
        <f>BC287-AY287</f>
        <v>0</v>
      </c>
      <c r="DV287" s="313"/>
      <c r="DW287" s="313"/>
      <c r="DX287" s="314"/>
      <c r="DY287" s="313"/>
      <c r="DZ287" s="314"/>
      <c r="EA287" s="343" t="s">
        <v>151</v>
      </c>
      <c r="EB287" s="164">
        <v>0</v>
      </c>
      <c r="EC287" s="162" t="str">
        <f>AN287 &amp; EB287</f>
        <v>Прочие собственные средства0</v>
      </c>
      <c r="ED287" s="162" t="str">
        <f>AN287&amp;AO287</f>
        <v>Прочие собственные средстванет</v>
      </c>
      <c r="EE287" s="163"/>
      <c r="EF287" s="163"/>
      <c r="EG287" s="179"/>
      <c r="EH287" s="179"/>
      <c r="EI287" s="179"/>
      <c r="EJ287" s="179"/>
      <c r="EV287" s="163"/>
    </row>
    <row r="288" spans="3:152" ht="11.25" customHeight="1">
      <c r="C288" s="217"/>
      <c r="D288" s="384" t="s">
        <v>886</v>
      </c>
      <c r="E288" s="398" t="s">
        <v>780</v>
      </c>
      <c r="F288" s="398" t="s">
        <v>800</v>
      </c>
      <c r="G288" s="398" t="s">
        <v>161</v>
      </c>
      <c r="H288" s="398" t="s">
        <v>887</v>
      </c>
      <c r="I288" s="398" t="s">
        <v>783</v>
      </c>
      <c r="J288" s="398" t="s">
        <v>783</v>
      </c>
      <c r="K288" s="384" t="s">
        <v>784</v>
      </c>
      <c r="L288" s="336"/>
      <c r="M288" s="336"/>
      <c r="N288" s="384" t="s">
        <v>240</v>
      </c>
      <c r="O288" s="384" t="s">
        <v>3</v>
      </c>
      <c r="P288" s="386" t="s">
        <v>189</v>
      </c>
      <c r="Q288" s="386" t="s">
        <v>6</v>
      </c>
      <c r="R288" s="388">
        <v>5</v>
      </c>
      <c r="S288" s="390">
        <v>5</v>
      </c>
      <c r="T288" s="400" t="s">
        <v>151</v>
      </c>
      <c r="U288" s="305"/>
      <c r="V288" s="306"/>
      <c r="W288" s="306"/>
      <c r="X288" s="306"/>
      <c r="Y288" s="306"/>
      <c r="Z288" s="306"/>
      <c r="AA288" s="306"/>
      <c r="AB288" s="306"/>
      <c r="AC288" s="306"/>
      <c r="AD288" s="306"/>
      <c r="AE288" s="306"/>
      <c r="AF288" s="306"/>
      <c r="AG288" s="306"/>
      <c r="AH288" s="306"/>
      <c r="AI288" s="306"/>
      <c r="AJ288" s="306"/>
      <c r="AK288" s="306"/>
      <c r="AL288" s="306"/>
      <c r="AM288" s="306"/>
      <c r="AN288" s="306"/>
      <c r="AO288" s="306"/>
      <c r="AP288" s="306"/>
      <c r="AQ288" s="306"/>
      <c r="AR288" s="306"/>
      <c r="AS288" s="306"/>
      <c r="AT288" s="306"/>
      <c r="AU288" s="306"/>
      <c r="AV288" s="306"/>
      <c r="AW288" s="306"/>
      <c r="AX288" s="306"/>
      <c r="AY288" s="306"/>
      <c r="AZ288" s="306"/>
      <c r="BA288" s="306"/>
      <c r="BB288" s="306"/>
      <c r="BC288" s="306"/>
      <c r="BD288" s="306"/>
      <c r="BE288" s="306"/>
      <c r="BF288" s="306"/>
      <c r="BG288" s="306"/>
      <c r="BH288" s="306"/>
      <c r="BI288" s="306"/>
      <c r="BJ288" s="306"/>
      <c r="BK288" s="306"/>
      <c r="BL288" s="306"/>
      <c r="BM288" s="306"/>
      <c r="BN288" s="306"/>
      <c r="BO288" s="306"/>
      <c r="BP288" s="306"/>
      <c r="BQ288" s="306"/>
      <c r="BR288" s="306"/>
      <c r="BS288" s="306"/>
      <c r="BT288" s="306"/>
      <c r="BU288" s="306"/>
      <c r="BV288" s="306"/>
      <c r="BW288" s="306"/>
      <c r="BX288" s="306"/>
      <c r="BY288" s="306"/>
      <c r="BZ288" s="306"/>
      <c r="CA288" s="306"/>
      <c r="CB288" s="306"/>
      <c r="CC288" s="306"/>
      <c r="CD288" s="306"/>
      <c r="CE288" s="306"/>
      <c r="CF288" s="306"/>
      <c r="CG288" s="306"/>
      <c r="CH288" s="306"/>
      <c r="CI288" s="306"/>
      <c r="CJ288" s="306"/>
      <c r="CK288" s="306"/>
      <c r="CL288" s="306"/>
      <c r="CM288" s="306"/>
      <c r="CN288" s="306"/>
      <c r="CO288" s="306"/>
      <c r="CP288" s="306"/>
      <c r="CQ288" s="306"/>
      <c r="CR288" s="306"/>
      <c r="CS288" s="306"/>
      <c r="CT288" s="306"/>
      <c r="CU288" s="306"/>
      <c r="CV288" s="306"/>
      <c r="CW288" s="306"/>
      <c r="CX288" s="306"/>
      <c r="CY288" s="306"/>
      <c r="CZ288" s="306"/>
      <c r="DA288" s="306"/>
      <c r="DB288" s="306"/>
      <c r="DC288" s="306"/>
      <c r="DD288" s="306"/>
      <c r="DE288" s="306"/>
      <c r="DF288" s="306"/>
      <c r="DG288" s="306"/>
      <c r="DH288" s="306"/>
      <c r="DI288" s="306"/>
      <c r="DJ288" s="306"/>
      <c r="DK288" s="306"/>
      <c r="DL288" s="306"/>
      <c r="DM288" s="306"/>
      <c r="DN288" s="306"/>
      <c r="DO288" s="306"/>
      <c r="DP288" s="306"/>
      <c r="DQ288" s="306"/>
      <c r="DR288" s="306"/>
      <c r="DS288" s="306"/>
      <c r="DT288" s="306"/>
      <c r="DU288" s="306"/>
      <c r="DV288" s="306"/>
      <c r="DW288" s="306"/>
      <c r="DX288" s="306"/>
      <c r="DY288" s="306"/>
      <c r="DZ288" s="306"/>
      <c r="EA288" s="306"/>
      <c r="EB288" s="164"/>
      <c r="EC288" s="163"/>
      <c r="ED288" s="163"/>
      <c r="EE288" s="163"/>
      <c r="EF288" s="163"/>
      <c r="EG288" s="163"/>
      <c r="EH288" s="163"/>
      <c r="EI288" s="163"/>
    </row>
    <row r="289" spans="3:152" ht="11.25" customHeight="1">
      <c r="C289" s="217"/>
      <c r="D289" s="385"/>
      <c r="E289" s="399"/>
      <c r="F289" s="399"/>
      <c r="G289" s="399"/>
      <c r="H289" s="399"/>
      <c r="I289" s="399"/>
      <c r="J289" s="399"/>
      <c r="K289" s="385"/>
      <c r="L289" s="337"/>
      <c r="M289" s="337"/>
      <c r="N289" s="385"/>
      <c r="O289" s="385"/>
      <c r="P289" s="387"/>
      <c r="Q289" s="387"/>
      <c r="R289" s="389"/>
      <c r="S289" s="391"/>
      <c r="T289" s="401"/>
      <c r="U289" s="394"/>
      <c r="V289" s="396">
        <v>1</v>
      </c>
      <c r="W289" s="382" t="s">
        <v>821</v>
      </c>
      <c r="X289" s="382"/>
      <c r="Y289" s="382"/>
      <c r="Z289" s="382"/>
      <c r="AA289" s="382"/>
      <c r="AB289" s="382"/>
      <c r="AC289" s="382"/>
      <c r="AD289" s="382"/>
      <c r="AE289" s="382"/>
      <c r="AF289" s="382"/>
      <c r="AG289" s="382"/>
      <c r="AH289" s="382"/>
      <c r="AI289" s="382"/>
      <c r="AJ289" s="382"/>
      <c r="AK289" s="382"/>
      <c r="AL289" s="307"/>
      <c r="AM289" s="308"/>
      <c r="AN289" s="309"/>
      <c r="AO289" s="309"/>
      <c r="AP289" s="309"/>
      <c r="AQ289" s="309"/>
      <c r="AR289" s="309"/>
      <c r="AS289" s="309"/>
      <c r="AT289" s="309"/>
      <c r="AU289" s="309"/>
      <c r="AV289" s="309"/>
      <c r="AW289" s="95"/>
      <c r="AX289" s="95"/>
      <c r="AY289" s="95"/>
      <c r="AZ289" s="95"/>
      <c r="BA289" s="95"/>
      <c r="BB289" s="95"/>
      <c r="BC289" s="95"/>
      <c r="BD289" s="95"/>
      <c r="BE289" s="95"/>
      <c r="BF289" s="95"/>
      <c r="BG289" s="95"/>
      <c r="BH289" s="95"/>
      <c r="BI289" s="95"/>
      <c r="BJ289" s="95"/>
      <c r="BK289" s="95"/>
      <c r="BL289" s="95"/>
      <c r="BM289" s="95"/>
      <c r="BN289" s="95"/>
      <c r="BO289" s="95"/>
      <c r="BP289" s="95"/>
      <c r="BQ289" s="95"/>
      <c r="BR289" s="95"/>
      <c r="BS289" s="95"/>
      <c r="BT289" s="95"/>
      <c r="BU289" s="95"/>
      <c r="BV289" s="95"/>
      <c r="BW289" s="95"/>
      <c r="BX289" s="95"/>
      <c r="BY289" s="95"/>
      <c r="BZ289" s="95"/>
      <c r="CA289" s="95"/>
      <c r="CB289" s="95"/>
      <c r="CC289" s="95"/>
      <c r="CD289" s="95"/>
      <c r="CE289" s="95"/>
      <c r="CF289" s="95"/>
      <c r="CG289" s="95"/>
      <c r="CH289" s="95"/>
      <c r="CI289" s="95"/>
      <c r="CJ289" s="95"/>
      <c r="CK289" s="95"/>
      <c r="CL289" s="95"/>
      <c r="CM289" s="95"/>
      <c r="CN289" s="95"/>
      <c r="CO289" s="95"/>
      <c r="CP289" s="95"/>
      <c r="CQ289" s="95"/>
      <c r="CR289" s="95"/>
      <c r="CS289" s="95"/>
      <c r="CT289" s="95"/>
      <c r="CU289" s="95"/>
      <c r="CV289" s="95"/>
      <c r="CW289" s="95"/>
      <c r="CX289" s="95"/>
      <c r="CY289" s="95"/>
      <c r="CZ289" s="95"/>
      <c r="DA289" s="95"/>
      <c r="DB289" s="95"/>
      <c r="DC289" s="95"/>
      <c r="DD289" s="95"/>
      <c r="DE289" s="95"/>
      <c r="DF289" s="95"/>
      <c r="DG289" s="95"/>
      <c r="DH289" s="95"/>
      <c r="DI289" s="95"/>
      <c r="DJ289" s="95"/>
      <c r="DK289" s="95"/>
      <c r="DL289" s="95"/>
      <c r="DM289" s="95"/>
      <c r="DN289" s="95"/>
      <c r="DO289" s="95"/>
      <c r="DP289" s="95"/>
      <c r="DQ289" s="95"/>
      <c r="DR289" s="95"/>
      <c r="DS289" s="95"/>
      <c r="DT289" s="95"/>
      <c r="DU289" s="95"/>
      <c r="DV289" s="95"/>
      <c r="DW289" s="95"/>
      <c r="DX289" s="95"/>
      <c r="DY289" s="95"/>
      <c r="DZ289" s="95"/>
      <c r="EA289" s="95"/>
      <c r="EB289" s="164"/>
      <c r="EC289" s="179"/>
      <c r="ED289" s="179"/>
      <c r="EE289" s="179"/>
      <c r="EF289" s="163"/>
      <c r="EG289" s="179"/>
      <c r="EH289" s="179"/>
      <c r="EI289" s="179"/>
      <c r="EJ289" s="179"/>
      <c r="EK289" s="179"/>
    </row>
    <row r="290" spans="3:152" ht="15" customHeight="1">
      <c r="C290" s="217"/>
      <c r="D290" s="385"/>
      <c r="E290" s="399"/>
      <c r="F290" s="399"/>
      <c r="G290" s="399"/>
      <c r="H290" s="399"/>
      <c r="I290" s="399"/>
      <c r="J290" s="399"/>
      <c r="K290" s="385"/>
      <c r="L290" s="337"/>
      <c r="M290" s="337"/>
      <c r="N290" s="385"/>
      <c r="O290" s="385"/>
      <c r="P290" s="387"/>
      <c r="Q290" s="387"/>
      <c r="R290" s="389"/>
      <c r="S290" s="391"/>
      <c r="T290" s="401"/>
      <c r="U290" s="395"/>
      <c r="V290" s="397"/>
      <c r="W290" s="383"/>
      <c r="X290" s="383"/>
      <c r="Y290" s="383"/>
      <c r="Z290" s="383"/>
      <c r="AA290" s="383"/>
      <c r="AB290" s="383"/>
      <c r="AC290" s="383"/>
      <c r="AD290" s="383"/>
      <c r="AE290" s="383"/>
      <c r="AF290" s="383"/>
      <c r="AG290" s="383"/>
      <c r="AH290" s="383"/>
      <c r="AI290" s="383"/>
      <c r="AJ290" s="383"/>
      <c r="AK290" s="383"/>
      <c r="AL290" s="333"/>
      <c r="AM290" s="200" t="s">
        <v>240</v>
      </c>
      <c r="AN290" s="311" t="s">
        <v>197</v>
      </c>
      <c r="AO290" s="312" t="s">
        <v>18</v>
      </c>
      <c r="AP290" s="312"/>
      <c r="AQ290" s="312"/>
      <c r="AR290" s="312"/>
      <c r="AS290" s="312"/>
      <c r="AT290" s="312"/>
      <c r="AU290" s="312"/>
      <c r="AV290" s="312"/>
      <c r="AW290" s="261">
        <v>3357.1399000000001</v>
      </c>
      <c r="AX290" s="261">
        <v>1606.65</v>
      </c>
      <c r="AY290" s="261">
        <v>0</v>
      </c>
      <c r="AZ290" s="261">
        <f>BE290</f>
        <v>0</v>
      </c>
      <c r="BA290" s="261">
        <f>BV290</f>
        <v>0</v>
      </c>
      <c r="BB290" s="261">
        <f>CM290</f>
        <v>0</v>
      </c>
      <c r="BC290" s="261">
        <f>DD290</f>
        <v>0</v>
      </c>
      <c r="BD290" s="261">
        <f>AW290-AX290-BC290</f>
        <v>1750.4899</v>
      </c>
      <c r="BE290" s="261">
        <f t="shared" ref="BE290:BH291" si="347">BQ290</f>
        <v>0</v>
      </c>
      <c r="BF290" s="261">
        <f t="shared" si="347"/>
        <v>0</v>
      </c>
      <c r="BG290" s="261">
        <f t="shared" si="347"/>
        <v>0</v>
      </c>
      <c r="BH290" s="261">
        <f t="shared" si="347"/>
        <v>0</v>
      </c>
      <c r="BI290" s="261">
        <f>BJ290+BK290+BL290</f>
        <v>0</v>
      </c>
      <c r="BJ290" s="313">
        <v>0</v>
      </c>
      <c r="BK290" s="313">
        <v>0</v>
      </c>
      <c r="BL290" s="313">
        <v>0</v>
      </c>
      <c r="BM290" s="261">
        <f>BN290+BO290+BP290</f>
        <v>0</v>
      </c>
      <c r="BN290" s="313">
        <v>0</v>
      </c>
      <c r="BO290" s="313">
        <v>0</v>
      </c>
      <c r="BP290" s="313">
        <v>0</v>
      </c>
      <c r="BQ290" s="261">
        <f>BR290+BS290+BT290</f>
        <v>0</v>
      </c>
      <c r="BR290" s="313">
        <v>0</v>
      </c>
      <c r="BS290" s="313">
        <v>0</v>
      </c>
      <c r="BT290" s="313">
        <v>0</v>
      </c>
      <c r="BU290" s="261">
        <f>$AW290-$AX290-AZ290</f>
        <v>1750.4899</v>
      </c>
      <c r="BV290" s="261">
        <f t="shared" ref="BV290:BY291" si="348">CH290</f>
        <v>0</v>
      </c>
      <c r="BW290" s="261">
        <f t="shared" si="348"/>
        <v>0</v>
      </c>
      <c r="BX290" s="261">
        <f t="shared" si="348"/>
        <v>0</v>
      </c>
      <c r="BY290" s="261">
        <f t="shared" si="348"/>
        <v>0</v>
      </c>
      <c r="BZ290" s="261">
        <f>CA290+CB290+CC290</f>
        <v>0</v>
      </c>
      <c r="CA290" s="313">
        <v>0</v>
      </c>
      <c r="CB290" s="313">
        <v>0</v>
      </c>
      <c r="CC290" s="313">
        <v>0</v>
      </c>
      <c r="CD290" s="261">
        <f>CE290+CF290+CG290</f>
        <v>0</v>
      </c>
      <c r="CE290" s="313">
        <v>0</v>
      </c>
      <c r="CF290" s="313">
        <v>0</v>
      </c>
      <c r="CG290" s="313">
        <v>0</v>
      </c>
      <c r="CH290" s="261">
        <f>CI290+CJ290+CK290</f>
        <v>0</v>
      </c>
      <c r="CI290" s="313">
        <v>0</v>
      </c>
      <c r="CJ290" s="313">
        <v>0</v>
      </c>
      <c r="CK290" s="313">
        <v>0</v>
      </c>
      <c r="CL290" s="261">
        <f>$AW290-$AX290-BA290</f>
        <v>1750.4899</v>
      </c>
      <c r="CM290" s="261">
        <f t="shared" ref="CM290:CP291" si="349">CY290</f>
        <v>0</v>
      </c>
      <c r="CN290" s="261">
        <f t="shared" si="349"/>
        <v>0</v>
      </c>
      <c r="CO290" s="261">
        <f t="shared" si="349"/>
        <v>0</v>
      </c>
      <c r="CP290" s="261">
        <f t="shared" si="349"/>
        <v>0</v>
      </c>
      <c r="CQ290" s="261">
        <f>CR290+CS290+CT290</f>
        <v>0</v>
      </c>
      <c r="CR290" s="313">
        <v>0</v>
      </c>
      <c r="CS290" s="313">
        <v>0</v>
      </c>
      <c r="CT290" s="313">
        <v>0</v>
      </c>
      <c r="CU290" s="261">
        <f>CV290+CW290+CX290</f>
        <v>0</v>
      </c>
      <c r="CV290" s="313">
        <v>0</v>
      </c>
      <c r="CW290" s="313">
        <v>0</v>
      </c>
      <c r="CX290" s="313">
        <v>0</v>
      </c>
      <c r="CY290" s="261">
        <f>CZ290+DA290+DB290</f>
        <v>0</v>
      </c>
      <c r="CZ290" s="313">
        <v>0</v>
      </c>
      <c r="DA290" s="313">
        <v>0</v>
      </c>
      <c r="DB290" s="313">
        <v>0</v>
      </c>
      <c r="DC290" s="261">
        <f>$AW290-$AX290-BB290</f>
        <v>1750.4899</v>
      </c>
      <c r="DD290" s="261">
        <f t="shared" ref="DD290:DG291" si="350">DP290</f>
        <v>0</v>
      </c>
      <c r="DE290" s="261">
        <f t="shared" si="350"/>
        <v>0</v>
      </c>
      <c r="DF290" s="261">
        <f t="shared" si="350"/>
        <v>0</v>
      </c>
      <c r="DG290" s="261">
        <f t="shared" si="350"/>
        <v>0</v>
      </c>
      <c r="DH290" s="261">
        <f>DI290+DJ290+DK290</f>
        <v>0</v>
      </c>
      <c r="DI290" s="313">
        <v>0</v>
      </c>
      <c r="DJ290" s="313">
        <v>0</v>
      </c>
      <c r="DK290" s="313">
        <v>0</v>
      </c>
      <c r="DL290" s="261">
        <f>DM290+DN290+DO290</f>
        <v>0</v>
      </c>
      <c r="DM290" s="313">
        <v>0</v>
      </c>
      <c r="DN290" s="313">
        <v>0</v>
      </c>
      <c r="DO290" s="313">
        <v>0</v>
      </c>
      <c r="DP290" s="261">
        <f>DQ290+DR290+DS290</f>
        <v>0</v>
      </c>
      <c r="DQ290" s="313">
        <v>0</v>
      </c>
      <c r="DR290" s="313">
        <v>0</v>
      </c>
      <c r="DS290" s="313">
        <v>0</v>
      </c>
      <c r="DT290" s="261">
        <f>$AW290-$AX290-BC290</f>
        <v>1750.4899</v>
      </c>
      <c r="DU290" s="261">
        <f>BC290-AY290</f>
        <v>0</v>
      </c>
      <c r="DV290" s="313"/>
      <c r="DW290" s="313"/>
      <c r="DX290" s="314"/>
      <c r="DY290" s="313"/>
      <c r="DZ290" s="314"/>
      <c r="EA290" s="343" t="s">
        <v>151</v>
      </c>
      <c r="EB290" s="164">
        <v>0</v>
      </c>
      <c r="EC290" s="162" t="str">
        <f>AN290 &amp; EB290</f>
        <v>Амортизационные отчисления0</v>
      </c>
      <c r="ED290" s="162" t="str">
        <f>AN290&amp;AO290</f>
        <v>Амортизационные отчислениянет</v>
      </c>
      <c r="EE290" s="163"/>
      <c r="EF290" s="163"/>
      <c r="EG290" s="179"/>
      <c r="EH290" s="179"/>
      <c r="EI290" s="179"/>
      <c r="EJ290" s="179"/>
      <c r="EV290" s="163"/>
    </row>
    <row r="291" spans="3:152" ht="15" customHeight="1" thickBot="1">
      <c r="C291" s="217"/>
      <c r="D291" s="385"/>
      <c r="E291" s="399"/>
      <c r="F291" s="399"/>
      <c r="G291" s="399"/>
      <c r="H291" s="399"/>
      <c r="I291" s="399"/>
      <c r="J291" s="399"/>
      <c r="K291" s="385"/>
      <c r="L291" s="337"/>
      <c r="M291" s="337"/>
      <c r="N291" s="385"/>
      <c r="O291" s="385"/>
      <c r="P291" s="387"/>
      <c r="Q291" s="387"/>
      <c r="R291" s="389"/>
      <c r="S291" s="391"/>
      <c r="T291" s="401"/>
      <c r="U291" s="395"/>
      <c r="V291" s="397"/>
      <c r="W291" s="383"/>
      <c r="X291" s="383"/>
      <c r="Y291" s="383"/>
      <c r="Z291" s="383"/>
      <c r="AA291" s="383"/>
      <c r="AB291" s="383"/>
      <c r="AC291" s="383"/>
      <c r="AD291" s="383"/>
      <c r="AE291" s="383"/>
      <c r="AF291" s="383"/>
      <c r="AG291" s="383"/>
      <c r="AH291" s="383"/>
      <c r="AI291" s="383"/>
      <c r="AJ291" s="383"/>
      <c r="AK291" s="383"/>
      <c r="AL291" s="333"/>
      <c r="AM291" s="200" t="s">
        <v>115</v>
      </c>
      <c r="AN291" s="311" t="s">
        <v>199</v>
      </c>
      <c r="AO291" s="312" t="s">
        <v>18</v>
      </c>
      <c r="AP291" s="312"/>
      <c r="AQ291" s="312"/>
      <c r="AR291" s="312"/>
      <c r="AS291" s="312"/>
      <c r="AT291" s="312"/>
      <c r="AU291" s="312"/>
      <c r="AV291" s="312"/>
      <c r="AW291" s="261">
        <v>350.09800000000001</v>
      </c>
      <c r="AX291" s="261">
        <v>0</v>
      </c>
      <c r="AY291" s="261">
        <v>0</v>
      </c>
      <c r="AZ291" s="261">
        <f>BE291</f>
        <v>0</v>
      </c>
      <c r="BA291" s="261">
        <f>BV291</f>
        <v>0</v>
      </c>
      <c r="BB291" s="261">
        <f>CM291</f>
        <v>0</v>
      </c>
      <c r="BC291" s="261">
        <f>DD291</f>
        <v>0</v>
      </c>
      <c r="BD291" s="261">
        <f>AW291-AX291-BC291</f>
        <v>350.09800000000001</v>
      </c>
      <c r="BE291" s="261">
        <f t="shared" si="347"/>
        <v>0</v>
      </c>
      <c r="BF291" s="261">
        <f t="shared" si="347"/>
        <v>0</v>
      </c>
      <c r="BG291" s="261">
        <f t="shared" si="347"/>
        <v>0</v>
      </c>
      <c r="BH291" s="261">
        <f t="shared" si="347"/>
        <v>0</v>
      </c>
      <c r="BI291" s="261">
        <f>BJ291+BK291+BL291</f>
        <v>0</v>
      </c>
      <c r="BJ291" s="313">
        <v>0</v>
      </c>
      <c r="BK291" s="313">
        <v>0</v>
      </c>
      <c r="BL291" s="313">
        <v>0</v>
      </c>
      <c r="BM291" s="261">
        <f>BN291+BO291+BP291</f>
        <v>0</v>
      </c>
      <c r="BN291" s="313">
        <v>0</v>
      </c>
      <c r="BO291" s="313">
        <v>0</v>
      </c>
      <c r="BP291" s="313">
        <v>0</v>
      </c>
      <c r="BQ291" s="261">
        <f>BR291+BS291+BT291</f>
        <v>0</v>
      </c>
      <c r="BR291" s="313">
        <v>0</v>
      </c>
      <c r="BS291" s="313">
        <v>0</v>
      </c>
      <c r="BT291" s="313">
        <v>0</v>
      </c>
      <c r="BU291" s="261">
        <f>$AW291-$AX291-AZ291</f>
        <v>350.09800000000001</v>
      </c>
      <c r="BV291" s="261">
        <f t="shared" si="348"/>
        <v>0</v>
      </c>
      <c r="BW291" s="261">
        <f t="shared" si="348"/>
        <v>0</v>
      </c>
      <c r="BX291" s="261">
        <f t="shared" si="348"/>
        <v>0</v>
      </c>
      <c r="BY291" s="261">
        <f t="shared" si="348"/>
        <v>0</v>
      </c>
      <c r="BZ291" s="261">
        <f>CA291+CB291+CC291</f>
        <v>0</v>
      </c>
      <c r="CA291" s="313">
        <v>0</v>
      </c>
      <c r="CB291" s="313">
        <v>0</v>
      </c>
      <c r="CC291" s="313">
        <v>0</v>
      </c>
      <c r="CD291" s="261">
        <f>CE291+CF291+CG291</f>
        <v>0</v>
      </c>
      <c r="CE291" s="313">
        <v>0</v>
      </c>
      <c r="CF291" s="313">
        <v>0</v>
      </c>
      <c r="CG291" s="313">
        <v>0</v>
      </c>
      <c r="CH291" s="261">
        <f>CI291+CJ291+CK291</f>
        <v>0</v>
      </c>
      <c r="CI291" s="313">
        <v>0</v>
      </c>
      <c r="CJ291" s="313">
        <v>0</v>
      </c>
      <c r="CK291" s="313">
        <v>0</v>
      </c>
      <c r="CL291" s="261">
        <f>$AW291-$AX291-BA291</f>
        <v>350.09800000000001</v>
      </c>
      <c r="CM291" s="261">
        <f t="shared" si="349"/>
        <v>0</v>
      </c>
      <c r="CN291" s="261">
        <f t="shared" si="349"/>
        <v>0</v>
      </c>
      <c r="CO291" s="261">
        <f t="shared" si="349"/>
        <v>0</v>
      </c>
      <c r="CP291" s="261">
        <f t="shared" si="349"/>
        <v>0</v>
      </c>
      <c r="CQ291" s="261">
        <f>CR291+CS291+CT291</f>
        <v>0</v>
      </c>
      <c r="CR291" s="313">
        <v>0</v>
      </c>
      <c r="CS291" s="313">
        <v>0</v>
      </c>
      <c r="CT291" s="313">
        <v>0</v>
      </c>
      <c r="CU291" s="261">
        <f>CV291+CW291+CX291</f>
        <v>0</v>
      </c>
      <c r="CV291" s="313">
        <v>0</v>
      </c>
      <c r="CW291" s="313">
        <v>0</v>
      </c>
      <c r="CX291" s="313">
        <v>0</v>
      </c>
      <c r="CY291" s="261">
        <f>CZ291+DA291+DB291</f>
        <v>0</v>
      </c>
      <c r="CZ291" s="313">
        <v>0</v>
      </c>
      <c r="DA291" s="313">
        <v>0</v>
      </c>
      <c r="DB291" s="313">
        <v>0</v>
      </c>
      <c r="DC291" s="261">
        <f>$AW291-$AX291-BB291</f>
        <v>350.09800000000001</v>
      </c>
      <c r="DD291" s="261">
        <f t="shared" si="350"/>
        <v>0</v>
      </c>
      <c r="DE291" s="261">
        <f t="shared" si="350"/>
        <v>0</v>
      </c>
      <c r="DF291" s="261">
        <f t="shared" si="350"/>
        <v>0</v>
      </c>
      <c r="DG291" s="261">
        <f t="shared" si="350"/>
        <v>0</v>
      </c>
      <c r="DH291" s="261">
        <f>DI291+DJ291+DK291</f>
        <v>0</v>
      </c>
      <c r="DI291" s="313">
        <v>0</v>
      </c>
      <c r="DJ291" s="313">
        <v>0</v>
      </c>
      <c r="DK291" s="313">
        <v>0</v>
      </c>
      <c r="DL291" s="261">
        <f>DM291+DN291+DO291</f>
        <v>0</v>
      </c>
      <c r="DM291" s="313">
        <v>0</v>
      </c>
      <c r="DN291" s="313">
        <v>0</v>
      </c>
      <c r="DO291" s="313">
        <v>0</v>
      </c>
      <c r="DP291" s="261">
        <f>DQ291+DR291+DS291</f>
        <v>0</v>
      </c>
      <c r="DQ291" s="313">
        <v>0</v>
      </c>
      <c r="DR291" s="313">
        <v>0</v>
      </c>
      <c r="DS291" s="313">
        <v>0</v>
      </c>
      <c r="DT291" s="261">
        <f>$AW291-$AX291-BC291</f>
        <v>350.09800000000001</v>
      </c>
      <c r="DU291" s="261">
        <f>BC291-AY291</f>
        <v>0</v>
      </c>
      <c r="DV291" s="313"/>
      <c r="DW291" s="313"/>
      <c r="DX291" s="314"/>
      <c r="DY291" s="313"/>
      <c r="DZ291" s="314"/>
      <c r="EA291" s="343" t="s">
        <v>151</v>
      </c>
      <c r="EB291" s="164">
        <v>0</v>
      </c>
      <c r="EC291" s="162" t="str">
        <f>AN291 &amp; EB291</f>
        <v>Прочие собственные средства0</v>
      </c>
      <c r="ED291" s="162" t="str">
        <f>AN291&amp;AO291</f>
        <v>Прочие собственные средстванет</v>
      </c>
      <c r="EE291" s="163"/>
      <c r="EF291" s="163"/>
      <c r="EG291" s="179"/>
      <c r="EH291" s="179"/>
      <c r="EI291" s="179"/>
      <c r="EJ291" s="179"/>
      <c r="EV291" s="163"/>
    </row>
    <row r="292" spans="3:152" ht="11.25" customHeight="1">
      <c r="C292" s="217"/>
      <c r="D292" s="384" t="s">
        <v>888</v>
      </c>
      <c r="E292" s="398" t="s">
        <v>780</v>
      </c>
      <c r="F292" s="398" t="s">
        <v>800</v>
      </c>
      <c r="G292" s="398" t="s">
        <v>161</v>
      </c>
      <c r="H292" s="398" t="s">
        <v>889</v>
      </c>
      <c r="I292" s="398" t="s">
        <v>783</v>
      </c>
      <c r="J292" s="398" t="s">
        <v>783</v>
      </c>
      <c r="K292" s="384" t="s">
        <v>784</v>
      </c>
      <c r="L292" s="336"/>
      <c r="M292" s="336"/>
      <c r="N292" s="384" t="s">
        <v>240</v>
      </c>
      <c r="O292" s="384" t="s">
        <v>4</v>
      </c>
      <c r="P292" s="386" t="s">
        <v>189</v>
      </c>
      <c r="Q292" s="386" t="s">
        <v>5</v>
      </c>
      <c r="R292" s="388">
        <v>100</v>
      </c>
      <c r="S292" s="390">
        <v>100</v>
      </c>
      <c r="T292" s="392" t="s">
        <v>1147</v>
      </c>
      <c r="U292" s="305"/>
      <c r="V292" s="306"/>
      <c r="W292" s="306"/>
      <c r="X292" s="306"/>
      <c r="Y292" s="306"/>
      <c r="Z292" s="306"/>
      <c r="AA292" s="306"/>
      <c r="AB292" s="306"/>
      <c r="AC292" s="306"/>
      <c r="AD292" s="306"/>
      <c r="AE292" s="306"/>
      <c r="AF292" s="306"/>
      <c r="AG292" s="306"/>
      <c r="AH292" s="306"/>
      <c r="AI292" s="306"/>
      <c r="AJ292" s="306"/>
      <c r="AK292" s="306"/>
      <c r="AL292" s="306"/>
      <c r="AM292" s="306"/>
      <c r="AN292" s="306"/>
      <c r="AO292" s="306"/>
      <c r="AP292" s="306"/>
      <c r="AQ292" s="306"/>
      <c r="AR292" s="306"/>
      <c r="AS292" s="306"/>
      <c r="AT292" s="306"/>
      <c r="AU292" s="306"/>
      <c r="AV292" s="306"/>
      <c r="AW292" s="306"/>
      <c r="AX292" s="306"/>
      <c r="AY292" s="306"/>
      <c r="AZ292" s="306"/>
      <c r="BA292" s="306"/>
      <c r="BB292" s="306"/>
      <c r="BC292" s="306"/>
      <c r="BD292" s="306"/>
      <c r="BE292" s="306"/>
      <c r="BF292" s="306"/>
      <c r="BG292" s="306"/>
      <c r="BH292" s="306"/>
      <c r="BI292" s="306"/>
      <c r="BJ292" s="306"/>
      <c r="BK292" s="306"/>
      <c r="BL292" s="306"/>
      <c r="BM292" s="306"/>
      <c r="BN292" s="306"/>
      <c r="BO292" s="306"/>
      <c r="BP292" s="306"/>
      <c r="BQ292" s="306"/>
      <c r="BR292" s="306"/>
      <c r="BS292" s="306"/>
      <c r="BT292" s="306"/>
      <c r="BU292" s="306"/>
      <c r="BV292" s="306"/>
      <c r="BW292" s="306"/>
      <c r="BX292" s="306"/>
      <c r="BY292" s="306"/>
      <c r="BZ292" s="306"/>
      <c r="CA292" s="306"/>
      <c r="CB292" s="306"/>
      <c r="CC292" s="306"/>
      <c r="CD292" s="306"/>
      <c r="CE292" s="306"/>
      <c r="CF292" s="306"/>
      <c r="CG292" s="306"/>
      <c r="CH292" s="306"/>
      <c r="CI292" s="306"/>
      <c r="CJ292" s="306"/>
      <c r="CK292" s="306"/>
      <c r="CL292" s="306"/>
      <c r="CM292" s="306"/>
      <c r="CN292" s="306"/>
      <c r="CO292" s="306"/>
      <c r="CP292" s="306"/>
      <c r="CQ292" s="306"/>
      <c r="CR292" s="306"/>
      <c r="CS292" s="306"/>
      <c r="CT292" s="306"/>
      <c r="CU292" s="306"/>
      <c r="CV292" s="306"/>
      <c r="CW292" s="306"/>
      <c r="CX292" s="306"/>
      <c r="CY292" s="306"/>
      <c r="CZ292" s="306"/>
      <c r="DA292" s="306"/>
      <c r="DB292" s="306"/>
      <c r="DC292" s="306"/>
      <c r="DD292" s="306"/>
      <c r="DE292" s="306"/>
      <c r="DF292" s="306"/>
      <c r="DG292" s="306"/>
      <c r="DH292" s="306"/>
      <c r="DI292" s="306"/>
      <c r="DJ292" s="306"/>
      <c r="DK292" s="306"/>
      <c r="DL292" s="306"/>
      <c r="DM292" s="306"/>
      <c r="DN292" s="306"/>
      <c r="DO292" s="306"/>
      <c r="DP292" s="306"/>
      <c r="DQ292" s="306"/>
      <c r="DR292" s="306"/>
      <c r="DS292" s="306"/>
      <c r="DT292" s="306"/>
      <c r="DU292" s="306"/>
      <c r="DV292" s="306"/>
      <c r="DW292" s="306"/>
      <c r="DX292" s="306"/>
      <c r="DY292" s="306"/>
      <c r="DZ292" s="306"/>
      <c r="EA292" s="306"/>
      <c r="EB292" s="164"/>
      <c r="EC292" s="163"/>
      <c r="ED292" s="163"/>
      <c r="EE292" s="163"/>
      <c r="EF292" s="163"/>
      <c r="EG292" s="163"/>
      <c r="EH292" s="163"/>
      <c r="EI292" s="163"/>
    </row>
    <row r="293" spans="3:152" ht="11.25" customHeight="1">
      <c r="C293" s="217"/>
      <c r="D293" s="385"/>
      <c r="E293" s="399"/>
      <c r="F293" s="399"/>
      <c r="G293" s="399"/>
      <c r="H293" s="399"/>
      <c r="I293" s="399"/>
      <c r="J293" s="399"/>
      <c r="K293" s="385"/>
      <c r="L293" s="337"/>
      <c r="M293" s="337"/>
      <c r="N293" s="385"/>
      <c r="O293" s="385"/>
      <c r="P293" s="387"/>
      <c r="Q293" s="387"/>
      <c r="R293" s="389"/>
      <c r="S293" s="391"/>
      <c r="T293" s="393"/>
      <c r="U293" s="394"/>
      <c r="V293" s="396">
        <v>1</v>
      </c>
      <c r="W293" s="382" t="s">
        <v>821</v>
      </c>
      <c r="X293" s="382"/>
      <c r="Y293" s="382"/>
      <c r="Z293" s="382"/>
      <c r="AA293" s="382"/>
      <c r="AB293" s="382"/>
      <c r="AC293" s="382"/>
      <c r="AD293" s="382"/>
      <c r="AE293" s="382"/>
      <c r="AF293" s="382"/>
      <c r="AG293" s="382"/>
      <c r="AH293" s="382"/>
      <c r="AI293" s="382"/>
      <c r="AJ293" s="382"/>
      <c r="AK293" s="382"/>
      <c r="AL293" s="307"/>
      <c r="AM293" s="308"/>
      <c r="AN293" s="309"/>
      <c r="AO293" s="309"/>
      <c r="AP293" s="309"/>
      <c r="AQ293" s="309"/>
      <c r="AR293" s="309"/>
      <c r="AS293" s="309"/>
      <c r="AT293" s="309"/>
      <c r="AU293" s="309"/>
      <c r="AV293" s="309"/>
      <c r="AW293" s="95"/>
      <c r="AX293" s="95"/>
      <c r="AY293" s="95"/>
      <c r="AZ293" s="95"/>
      <c r="BA293" s="95"/>
      <c r="BB293" s="95"/>
      <c r="BC293" s="95"/>
      <c r="BD293" s="95"/>
      <c r="BE293" s="95"/>
      <c r="BF293" s="95"/>
      <c r="BG293" s="95"/>
      <c r="BH293" s="95"/>
      <c r="BI293" s="95"/>
      <c r="BJ293" s="95"/>
      <c r="BK293" s="95"/>
      <c r="BL293" s="95"/>
      <c r="BM293" s="95"/>
      <c r="BN293" s="95"/>
      <c r="BO293" s="95"/>
      <c r="BP293" s="95"/>
      <c r="BQ293" s="95"/>
      <c r="BR293" s="95"/>
      <c r="BS293" s="95"/>
      <c r="BT293" s="95"/>
      <c r="BU293" s="95"/>
      <c r="BV293" s="95"/>
      <c r="BW293" s="95"/>
      <c r="BX293" s="95"/>
      <c r="BY293" s="95"/>
      <c r="BZ293" s="95"/>
      <c r="CA293" s="95"/>
      <c r="CB293" s="95"/>
      <c r="CC293" s="95"/>
      <c r="CD293" s="95"/>
      <c r="CE293" s="95"/>
      <c r="CF293" s="95"/>
      <c r="CG293" s="95"/>
      <c r="CH293" s="95"/>
      <c r="CI293" s="95"/>
      <c r="CJ293" s="95"/>
      <c r="CK293" s="95"/>
      <c r="CL293" s="95"/>
      <c r="CM293" s="95"/>
      <c r="CN293" s="95"/>
      <c r="CO293" s="95"/>
      <c r="CP293" s="95"/>
      <c r="CQ293" s="95"/>
      <c r="CR293" s="95"/>
      <c r="CS293" s="95"/>
      <c r="CT293" s="95"/>
      <c r="CU293" s="95"/>
      <c r="CV293" s="95"/>
      <c r="CW293" s="95"/>
      <c r="CX293" s="95"/>
      <c r="CY293" s="95"/>
      <c r="CZ293" s="95"/>
      <c r="DA293" s="95"/>
      <c r="DB293" s="95"/>
      <c r="DC293" s="95"/>
      <c r="DD293" s="95"/>
      <c r="DE293" s="95"/>
      <c r="DF293" s="95"/>
      <c r="DG293" s="95"/>
      <c r="DH293" s="95"/>
      <c r="DI293" s="95"/>
      <c r="DJ293" s="95"/>
      <c r="DK293" s="95"/>
      <c r="DL293" s="95"/>
      <c r="DM293" s="95"/>
      <c r="DN293" s="95"/>
      <c r="DO293" s="95"/>
      <c r="DP293" s="95"/>
      <c r="DQ293" s="95"/>
      <c r="DR293" s="95"/>
      <c r="DS293" s="95"/>
      <c r="DT293" s="95"/>
      <c r="DU293" s="95"/>
      <c r="DV293" s="95"/>
      <c r="DW293" s="95"/>
      <c r="DX293" s="95"/>
      <c r="DY293" s="95"/>
      <c r="DZ293" s="95"/>
      <c r="EA293" s="95"/>
      <c r="EB293" s="164"/>
      <c r="EC293" s="179"/>
      <c r="ED293" s="179"/>
      <c r="EE293" s="179"/>
      <c r="EF293" s="163"/>
      <c r="EG293" s="179"/>
      <c r="EH293" s="179"/>
      <c r="EI293" s="179"/>
      <c r="EJ293" s="179"/>
      <c r="EK293" s="179"/>
    </row>
    <row r="294" spans="3:152" ht="15" customHeight="1">
      <c r="C294" s="217"/>
      <c r="D294" s="385"/>
      <c r="E294" s="399"/>
      <c r="F294" s="399"/>
      <c r="G294" s="399"/>
      <c r="H294" s="399"/>
      <c r="I294" s="399"/>
      <c r="J294" s="399"/>
      <c r="K294" s="385"/>
      <c r="L294" s="337"/>
      <c r="M294" s="337"/>
      <c r="N294" s="385"/>
      <c r="O294" s="385"/>
      <c r="P294" s="387"/>
      <c r="Q294" s="387"/>
      <c r="R294" s="389"/>
      <c r="S294" s="391"/>
      <c r="T294" s="393"/>
      <c r="U294" s="395"/>
      <c r="V294" s="397"/>
      <c r="W294" s="383"/>
      <c r="X294" s="383"/>
      <c r="Y294" s="383"/>
      <c r="Z294" s="383"/>
      <c r="AA294" s="383"/>
      <c r="AB294" s="383"/>
      <c r="AC294" s="383"/>
      <c r="AD294" s="383"/>
      <c r="AE294" s="383"/>
      <c r="AF294" s="383"/>
      <c r="AG294" s="383"/>
      <c r="AH294" s="383"/>
      <c r="AI294" s="383"/>
      <c r="AJ294" s="383"/>
      <c r="AK294" s="383"/>
      <c r="AL294" s="333"/>
      <c r="AM294" s="200" t="s">
        <v>240</v>
      </c>
      <c r="AN294" s="311" t="s">
        <v>197</v>
      </c>
      <c r="AO294" s="312" t="s">
        <v>18</v>
      </c>
      <c r="AP294" s="312"/>
      <c r="AQ294" s="312"/>
      <c r="AR294" s="312"/>
      <c r="AS294" s="312"/>
      <c r="AT294" s="312"/>
      <c r="AU294" s="312"/>
      <c r="AV294" s="312"/>
      <c r="AW294" s="261">
        <v>32991.275033333302</v>
      </c>
      <c r="AX294" s="261">
        <v>1359.3167000000001</v>
      </c>
      <c r="AY294" s="261">
        <v>31631.958333333299</v>
      </c>
      <c r="AZ294" s="261">
        <f>BE294</f>
        <v>0</v>
      </c>
      <c r="BA294" s="261">
        <f>BV294</f>
        <v>0</v>
      </c>
      <c r="BB294" s="261">
        <f>CM294</f>
        <v>0</v>
      </c>
      <c r="BC294" s="261">
        <f>DD294</f>
        <v>31406.568319999998</v>
      </c>
      <c r="BD294" s="261">
        <f>AW294-AX294-BC294</f>
        <v>225.39001333330452</v>
      </c>
      <c r="BE294" s="261">
        <f t="shared" ref="BE294:BH295" si="351">BQ294</f>
        <v>0</v>
      </c>
      <c r="BF294" s="261">
        <f t="shared" si="351"/>
        <v>0</v>
      </c>
      <c r="BG294" s="261">
        <f t="shared" si="351"/>
        <v>0</v>
      </c>
      <c r="BH294" s="261">
        <f t="shared" si="351"/>
        <v>0</v>
      </c>
      <c r="BI294" s="261">
        <f>BJ294+BK294+BL294</f>
        <v>0</v>
      </c>
      <c r="BJ294" s="313">
        <v>0</v>
      </c>
      <c r="BK294" s="313">
        <v>0</v>
      </c>
      <c r="BL294" s="313">
        <v>0</v>
      </c>
      <c r="BM294" s="261">
        <f>BN294+BO294+BP294</f>
        <v>0</v>
      </c>
      <c r="BN294" s="313">
        <v>0</v>
      </c>
      <c r="BO294" s="313">
        <v>0</v>
      </c>
      <c r="BP294" s="313">
        <v>0</v>
      </c>
      <c r="BQ294" s="261">
        <f>BR294+BS294+BT294</f>
        <v>0</v>
      </c>
      <c r="BR294" s="313">
        <v>0</v>
      </c>
      <c r="BS294" s="313">
        <v>0</v>
      </c>
      <c r="BT294" s="313">
        <v>0</v>
      </c>
      <c r="BU294" s="261">
        <f>$AW294-$AX294-AZ294</f>
        <v>31631.958333333303</v>
      </c>
      <c r="BV294" s="261">
        <f t="shared" ref="BV294:BY295" si="352">CH294</f>
        <v>0</v>
      </c>
      <c r="BW294" s="261">
        <f t="shared" si="352"/>
        <v>0</v>
      </c>
      <c r="BX294" s="261">
        <f t="shared" si="352"/>
        <v>0</v>
      </c>
      <c r="BY294" s="261">
        <f t="shared" si="352"/>
        <v>0</v>
      </c>
      <c r="BZ294" s="261">
        <f>CA294+CB294+CC294</f>
        <v>0</v>
      </c>
      <c r="CA294" s="313">
        <v>0</v>
      </c>
      <c r="CB294" s="313">
        <v>0</v>
      </c>
      <c r="CC294" s="313">
        <v>0</v>
      </c>
      <c r="CD294" s="261">
        <f>CE294+CF294+CG294</f>
        <v>0</v>
      </c>
      <c r="CE294" s="313">
        <v>0</v>
      </c>
      <c r="CF294" s="313">
        <v>0</v>
      </c>
      <c r="CG294" s="313">
        <v>0</v>
      </c>
      <c r="CH294" s="261">
        <f>CI294+CJ294+CK294</f>
        <v>0</v>
      </c>
      <c r="CI294" s="313">
        <v>0</v>
      </c>
      <c r="CJ294" s="313">
        <v>0</v>
      </c>
      <c r="CK294" s="313">
        <v>0</v>
      </c>
      <c r="CL294" s="261">
        <f>$AW294-$AX294-BA294</f>
        <v>31631.958333333303</v>
      </c>
      <c r="CM294" s="261">
        <f t="shared" ref="CM294:CP295" si="353">CY294</f>
        <v>0</v>
      </c>
      <c r="CN294" s="261">
        <f t="shared" si="353"/>
        <v>0</v>
      </c>
      <c r="CO294" s="261">
        <f t="shared" si="353"/>
        <v>0</v>
      </c>
      <c r="CP294" s="261">
        <f t="shared" si="353"/>
        <v>0</v>
      </c>
      <c r="CQ294" s="261">
        <f>CR294+CS294+CT294</f>
        <v>0</v>
      </c>
      <c r="CR294" s="313">
        <v>0</v>
      </c>
      <c r="CS294" s="313">
        <v>0</v>
      </c>
      <c r="CT294" s="313">
        <v>0</v>
      </c>
      <c r="CU294" s="261">
        <f>CV294+CW294+CX294</f>
        <v>0</v>
      </c>
      <c r="CV294" s="313">
        <v>0</v>
      </c>
      <c r="CW294" s="313">
        <v>0</v>
      </c>
      <c r="CX294" s="313">
        <v>0</v>
      </c>
      <c r="CY294" s="261">
        <f>CZ294+DA294+DB294</f>
        <v>0</v>
      </c>
      <c r="CZ294" s="313">
        <v>0</v>
      </c>
      <c r="DA294" s="313">
        <v>0</v>
      </c>
      <c r="DB294" s="313">
        <v>0</v>
      </c>
      <c r="DC294" s="261">
        <f>$AW294-$AX294-BB294</f>
        <v>31631.958333333303</v>
      </c>
      <c r="DD294" s="261">
        <f t="shared" ref="DD294:DG295" si="354">DP294</f>
        <v>31406.568319999998</v>
      </c>
      <c r="DE294" s="261">
        <f t="shared" si="354"/>
        <v>31406.568319999998</v>
      </c>
      <c r="DF294" s="261">
        <f t="shared" si="354"/>
        <v>0</v>
      </c>
      <c r="DG294" s="261">
        <f t="shared" si="354"/>
        <v>0</v>
      </c>
      <c r="DH294" s="261">
        <f>DI294+DJ294+DK294</f>
        <v>31406.568319999998</v>
      </c>
      <c r="DI294" s="313">
        <v>31406.568319999998</v>
      </c>
      <c r="DJ294" s="313">
        <v>0</v>
      </c>
      <c r="DK294" s="313">
        <v>0</v>
      </c>
      <c r="DL294" s="261">
        <f>DM294+DN294+DO294</f>
        <v>31406.568319999998</v>
      </c>
      <c r="DM294" s="313">
        <v>31406.568319999998</v>
      </c>
      <c r="DN294" s="313">
        <v>0</v>
      </c>
      <c r="DO294" s="313">
        <v>0</v>
      </c>
      <c r="DP294" s="261">
        <f>DQ294+DR294+DS294</f>
        <v>31406.568319999998</v>
      </c>
      <c r="DQ294" s="313">
        <v>31406.568319999998</v>
      </c>
      <c r="DR294" s="313">
        <v>0</v>
      </c>
      <c r="DS294" s="313">
        <v>0</v>
      </c>
      <c r="DT294" s="261">
        <f>$AW294-$AX294-BC294</f>
        <v>225.39001333330452</v>
      </c>
      <c r="DU294" s="261">
        <f>BC294-AY294</f>
        <v>-225.39001333330089</v>
      </c>
      <c r="DV294" s="313"/>
      <c r="DW294" s="313"/>
      <c r="DX294" s="345" t="s">
        <v>1153</v>
      </c>
      <c r="DY294" s="313">
        <f>-DU294</f>
        <v>225.39001333330089</v>
      </c>
      <c r="DZ294" s="346" t="s">
        <v>1159</v>
      </c>
      <c r="EA294" s="343" t="s">
        <v>151</v>
      </c>
      <c r="EB294" s="164">
        <v>0</v>
      </c>
      <c r="EC294" s="162" t="str">
        <f>AN294 &amp; EB294</f>
        <v>Амортизационные отчисления0</v>
      </c>
      <c r="ED294" s="162" t="str">
        <f>AN294&amp;AO294</f>
        <v>Амортизационные отчислениянет</v>
      </c>
      <c r="EE294" s="163"/>
      <c r="EF294" s="163"/>
      <c r="EG294" s="179"/>
      <c r="EH294" s="179"/>
      <c r="EI294" s="179"/>
      <c r="EJ294" s="179"/>
      <c r="EV294" s="163"/>
    </row>
    <row r="295" spans="3:152" ht="15" customHeight="1" thickBot="1">
      <c r="C295" s="217"/>
      <c r="D295" s="385"/>
      <c r="E295" s="399"/>
      <c r="F295" s="399"/>
      <c r="G295" s="399"/>
      <c r="H295" s="399"/>
      <c r="I295" s="399"/>
      <c r="J295" s="399"/>
      <c r="K295" s="385"/>
      <c r="L295" s="337"/>
      <c r="M295" s="337"/>
      <c r="N295" s="385"/>
      <c r="O295" s="385"/>
      <c r="P295" s="387"/>
      <c r="Q295" s="387"/>
      <c r="R295" s="389"/>
      <c r="S295" s="391"/>
      <c r="T295" s="393"/>
      <c r="U295" s="395"/>
      <c r="V295" s="397"/>
      <c r="W295" s="383"/>
      <c r="X295" s="383"/>
      <c r="Y295" s="383"/>
      <c r="Z295" s="383"/>
      <c r="AA295" s="383"/>
      <c r="AB295" s="383"/>
      <c r="AC295" s="383"/>
      <c r="AD295" s="383"/>
      <c r="AE295" s="383"/>
      <c r="AF295" s="383"/>
      <c r="AG295" s="383"/>
      <c r="AH295" s="383"/>
      <c r="AI295" s="383"/>
      <c r="AJ295" s="383"/>
      <c r="AK295" s="383"/>
      <c r="AL295" s="333"/>
      <c r="AM295" s="200" t="s">
        <v>115</v>
      </c>
      <c r="AN295" s="311" t="s">
        <v>199</v>
      </c>
      <c r="AO295" s="312" t="s">
        <v>18</v>
      </c>
      <c r="AP295" s="312"/>
      <c r="AQ295" s="312"/>
      <c r="AR295" s="312"/>
      <c r="AS295" s="312"/>
      <c r="AT295" s="312"/>
      <c r="AU295" s="312"/>
      <c r="AV295" s="312"/>
      <c r="AW295" s="261">
        <v>0</v>
      </c>
      <c r="AX295" s="261">
        <v>0</v>
      </c>
      <c r="AY295" s="261">
        <v>0</v>
      </c>
      <c r="AZ295" s="261">
        <f>BE295</f>
        <v>0</v>
      </c>
      <c r="BA295" s="261">
        <f>BV295</f>
        <v>0</v>
      </c>
      <c r="BB295" s="261">
        <f>CM295</f>
        <v>0</v>
      </c>
      <c r="BC295" s="261">
        <f>DD295</f>
        <v>0</v>
      </c>
      <c r="BD295" s="261">
        <f>AW295-AX295-BC295</f>
        <v>0</v>
      </c>
      <c r="BE295" s="261">
        <f t="shared" si="351"/>
        <v>0</v>
      </c>
      <c r="BF295" s="261">
        <f t="shared" si="351"/>
        <v>0</v>
      </c>
      <c r="BG295" s="261">
        <f t="shared" si="351"/>
        <v>0</v>
      </c>
      <c r="BH295" s="261">
        <f t="shared" si="351"/>
        <v>0</v>
      </c>
      <c r="BI295" s="261">
        <f>BJ295+BK295+BL295</f>
        <v>0</v>
      </c>
      <c r="BJ295" s="313">
        <v>0</v>
      </c>
      <c r="BK295" s="313">
        <v>0</v>
      </c>
      <c r="BL295" s="313">
        <v>0</v>
      </c>
      <c r="BM295" s="261">
        <f>BN295+BO295+BP295</f>
        <v>0</v>
      </c>
      <c r="BN295" s="313">
        <v>0</v>
      </c>
      <c r="BO295" s="313">
        <v>0</v>
      </c>
      <c r="BP295" s="313">
        <v>0</v>
      </c>
      <c r="BQ295" s="261">
        <f>BR295+BS295+BT295</f>
        <v>0</v>
      </c>
      <c r="BR295" s="313">
        <v>0</v>
      </c>
      <c r="BS295" s="313">
        <v>0</v>
      </c>
      <c r="BT295" s="313">
        <v>0</v>
      </c>
      <c r="BU295" s="261">
        <f>$AW295-$AX295-AZ295</f>
        <v>0</v>
      </c>
      <c r="BV295" s="261">
        <f t="shared" si="352"/>
        <v>0</v>
      </c>
      <c r="BW295" s="261">
        <f t="shared" si="352"/>
        <v>0</v>
      </c>
      <c r="BX295" s="261">
        <f t="shared" si="352"/>
        <v>0</v>
      </c>
      <c r="BY295" s="261">
        <f t="shared" si="352"/>
        <v>0</v>
      </c>
      <c r="BZ295" s="261">
        <f>CA295+CB295+CC295</f>
        <v>0</v>
      </c>
      <c r="CA295" s="313">
        <v>0</v>
      </c>
      <c r="CB295" s="313">
        <v>0</v>
      </c>
      <c r="CC295" s="313">
        <v>0</v>
      </c>
      <c r="CD295" s="261">
        <f>CE295+CF295+CG295</f>
        <v>0</v>
      </c>
      <c r="CE295" s="313">
        <v>0</v>
      </c>
      <c r="CF295" s="313">
        <v>0</v>
      </c>
      <c r="CG295" s="313">
        <v>0</v>
      </c>
      <c r="CH295" s="261">
        <f>CI295+CJ295+CK295</f>
        <v>0</v>
      </c>
      <c r="CI295" s="313">
        <v>0</v>
      </c>
      <c r="CJ295" s="313">
        <v>0</v>
      </c>
      <c r="CK295" s="313">
        <v>0</v>
      </c>
      <c r="CL295" s="261">
        <f>$AW295-$AX295-BA295</f>
        <v>0</v>
      </c>
      <c r="CM295" s="261">
        <f t="shared" si="353"/>
        <v>0</v>
      </c>
      <c r="CN295" s="261">
        <f t="shared" si="353"/>
        <v>0</v>
      </c>
      <c r="CO295" s="261">
        <f t="shared" si="353"/>
        <v>0</v>
      </c>
      <c r="CP295" s="261">
        <f t="shared" si="353"/>
        <v>0</v>
      </c>
      <c r="CQ295" s="261">
        <f>CR295+CS295+CT295</f>
        <v>0</v>
      </c>
      <c r="CR295" s="313">
        <v>0</v>
      </c>
      <c r="CS295" s="313">
        <v>0</v>
      </c>
      <c r="CT295" s="313">
        <v>0</v>
      </c>
      <c r="CU295" s="261">
        <f>CV295+CW295+CX295</f>
        <v>0</v>
      </c>
      <c r="CV295" s="313">
        <v>0</v>
      </c>
      <c r="CW295" s="313">
        <v>0</v>
      </c>
      <c r="CX295" s="313">
        <v>0</v>
      </c>
      <c r="CY295" s="261">
        <f>CZ295+DA295+DB295</f>
        <v>0</v>
      </c>
      <c r="CZ295" s="313">
        <v>0</v>
      </c>
      <c r="DA295" s="313">
        <v>0</v>
      </c>
      <c r="DB295" s="313">
        <v>0</v>
      </c>
      <c r="DC295" s="261">
        <f>$AW295-$AX295-BB295</f>
        <v>0</v>
      </c>
      <c r="DD295" s="261">
        <f t="shared" si="354"/>
        <v>0</v>
      </c>
      <c r="DE295" s="261">
        <f t="shared" si="354"/>
        <v>0</v>
      </c>
      <c r="DF295" s="261">
        <f t="shared" si="354"/>
        <v>0</v>
      </c>
      <c r="DG295" s="261">
        <f t="shared" si="354"/>
        <v>0</v>
      </c>
      <c r="DH295" s="261">
        <f>DI295+DJ295+DK295</f>
        <v>0</v>
      </c>
      <c r="DI295" s="313">
        <v>0</v>
      </c>
      <c r="DJ295" s="313">
        <v>0</v>
      </c>
      <c r="DK295" s="313">
        <v>0</v>
      </c>
      <c r="DL295" s="261">
        <f>DM295+DN295+DO295</f>
        <v>0</v>
      </c>
      <c r="DM295" s="313">
        <v>0</v>
      </c>
      <c r="DN295" s="313">
        <v>0</v>
      </c>
      <c r="DO295" s="313">
        <v>0</v>
      </c>
      <c r="DP295" s="261">
        <f>DQ295+DR295+DS295</f>
        <v>0</v>
      </c>
      <c r="DQ295" s="313">
        <v>0</v>
      </c>
      <c r="DR295" s="313">
        <v>0</v>
      </c>
      <c r="DS295" s="313">
        <v>0</v>
      </c>
      <c r="DT295" s="261">
        <f>$AW295-$AX295-BC295</f>
        <v>0</v>
      </c>
      <c r="DU295" s="261">
        <f>BC295-AY295</f>
        <v>0</v>
      </c>
      <c r="DV295" s="313"/>
      <c r="DW295" s="313"/>
      <c r="DX295" s="314"/>
      <c r="DY295" s="313"/>
      <c r="DZ295" s="314"/>
      <c r="EA295" s="343" t="s">
        <v>151</v>
      </c>
      <c r="EB295" s="164">
        <v>0</v>
      </c>
      <c r="EC295" s="162" t="str">
        <f>AN295 &amp; EB295</f>
        <v>Прочие собственные средства0</v>
      </c>
      <c r="ED295" s="162" t="str">
        <f>AN295&amp;AO295</f>
        <v>Прочие собственные средстванет</v>
      </c>
      <c r="EE295" s="163"/>
      <c r="EF295" s="163"/>
      <c r="EG295" s="179"/>
      <c r="EH295" s="179"/>
      <c r="EI295" s="179"/>
      <c r="EJ295" s="179"/>
      <c r="EV295" s="163"/>
    </row>
    <row r="296" spans="3:152" ht="11.25" customHeight="1">
      <c r="C296" s="217"/>
      <c r="D296" s="384" t="s">
        <v>890</v>
      </c>
      <c r="E296" s="398" t="s">
        <v>780</v>
      </c>
      <c r="F296" s="398" t="s">
        <v>800</v>
      </c>
      <c r="G296" s="398" t="s">
        <v>161</v>
      </c>
      <c r="H296" s="398" t="s">
        <v>891</v>
      </c>
      <c r="I296" s="398" t="s">
        <v>783</v>
      </c>
      <c r="J296" s="398" t="s">
        <v>783</v>
      </c>
      <c r="K296" s="384" t="s">
        <v>784</v>
      </c>
      <c r="L296" s="336"/>
      <c r="M296" s="336"/>
      <c r="N296" s="384" t="s">
        <v>240</v>
      </c>
      <c r="O296" s="384" t="s">
        <v>3</v>
      </c>
      <c r="P296" s="386" t="s">
        <v>189</v>
      </c>
      <c r="Q296" s="386" t="s">
        <v>3</v>
      </c>
      <c r="R296" s="388">
        <v>100</v>
      </c>
      <c r="S296" s="390">
        <v>100</v>
      </c>
      <c r="T296" s="400" t="s">
        <v>151</v>
      </c>
      <c r="U296" s="305"/>
      <c r="V296" s="306"/>
      <c r="W296" s="306"/>
      <c r="X296" s="306"/>
      <c r="Y296" s="306"/>
      <c r="Z296" s="306"/>
      <c r="AA296" s="306"/>
      <c r="AB296" s="306"/>
      <c r="AC296" s="306"/>
      <c r="AD296" s="306"/>
      <c r="AE296" s="306"/>
      <c r="AF296" s="306"/>
      <c r="AG296" s="306"/>
      <c r="AH296" s="306"/>
      <c r="AI296" s="306"/>
      <c r="AJ296" s="306"/>
      <c r="AK296" s="306"/>
      <c r="AL296" s="306"/>
      <c r="AM296" s="306"/>
      <c r="AN296" s="306"/>
      <c r="AO296" s="306"/>
      <c r="AP296" s="306"/>
      <c r="AQ296" s="306"/>
      <c r="AR296" s="306"/>
      <c r="AS296" s="306"/>
      <c r="AT296" s="306"/>
      <c r="AU296" s="306"/>
      <c r="AV296" s="306"/>
      <c r="AW296" s="306"/>
      <c r="AX296" s="306"/>
      <c r="AY296" s="306"/>
      <c r="AZ296" s="306"/>
      <c r="BA296" s="306"/>
      <c r="BB296" s="306"/>
      <c r="BC296" s="306"/>
      <c r="BD296" s="306"/>
      <c r="BE296" s="306"/>
      <c r="BF296" s="306"/>
      <c r="BG296" s="306"/>
      <c r="BH296" s="306"/>
      <c r="BI296" s="306"/>
      <c r="BJ296" s="306"/>
      <c r="BK296" s="306"/>
      <c r="BL296" s="306"/>
      <c r="BM296" s="306"/>
      <c r="BN296" s="306"/>
      <c r="BO296" s="306"/>
      <c r="BP296" s="306"/>
      <c r="BQ296" s="306"/>
      <c r="BR296" s="306"/>
      <c r="BS296" s="306"/>
      <c r="BT296" s="306"/>
      <c r="BU296" s="306"/>
      <c r="BV296" s="306"/>
      <c r="BW296" s="306"/>
      <c r="BX296" s="306"/>
      <c r="BY296" s="306"/>
      <c r="BZ296" s="306"/>
      <c r="CA296" s="306"/>
      <c r="CB296" s="306"/>
      <c r="CC296" s="306"/>
      <c r="CD296" s="306"/>
      <c r="CE296" s="306"/>
      <c r="CF296" s="306"/>
      <c r="CG296" s="306"/>
      <c r="CH296" s="306"/>
      <c r="CI296" s="306"/>
      <c r="CJ296" s="306"/>
      <c r="CK296" s="306"/>
      <c r="CL296" s="306"/>
      <c r="CM296" s="306"/>
      <c r="CN296" s="306"/>
      <c r="CO296" s="306"/>
      <c r="CP296" s="306"/>
      <c r="CQ296" s="306"/>
      <c r="CR296" s="306"/>
      <c r="CS296" s="306"/>
      <c r="CT296" s="306"/>
      <c r="CU296" s="306"/>
      <c r="CV296" s="306"/>
      <c r="CW296" s="306"/>
      <c r="CX296" s="306"/>
      <c r="CY296" s="306"/>
      <c r="CZ296" s="306"/>
      <c r="DA296" s="306"/>
      <c r="DB296" s="306"/>
      <c r="DC296" s="306"/>
      <c r="DD296" s="306"/>
      <c r="DE296" s="306"/>
      <c r="DF296" s="306"/>
      <c r="DG296" s="306"/>
      <c r="DH296" s="306"/>
      <c r="DI296" s="306"/>
      <c r="DJ296" s="306"/>
      <c r="DK296" s="306"/>
      <c r="DL296" s="306"/>
      <c r="DM296" s="306"/>
      <c r="DN296" s="306"/>
      <c r="DO296" s="306"/>
      <c r="DP296" s="306"/>
      <c r="DQ296" s="306"/>
      <c r="DR296" s="306"/>
      <c r="DS296" s="306"/>
      <c r="DT296" s="306"/>
      <c r="DU296" s="306"/>
      <c r="DV296" s="306"/>
      <c r="DW296" s="306"/>
      <c r="DX296" s="306"/>
      <c r="DY296" s="306"/>
      <c r="DZ296" s="306"/>
      <c r="EA296" s="306"/>
      <c r="EB296" s="164"/>
      <c r="EC296" s="163"/>
      <c r="ED296" s="163"/>
      <c r="EE296" s="163"/>
      <c r="EF296" s="163"/>
      <c r="EG296" s="163"/>
      <c r="EH296" s="163"/>
      <c r="EI296" s="163"/>
    </row>
    <row r="297" spans="3:152" ht="11.25" customHeight="1">
      <c r="C297" s="217"/>
      <c r="D297" s="385"/>
      <c r="E297" s="399"/>
      <c r="F297" s="399"/>
      <c r="G297" s="399"/>
      <c r="H297" s="399"/>
      <c r="I297" s="399"/>
      <c r="J297" s="399"/>
      <c r="K297" s="385"/>
      <c r="L297" s="337"/>
      <c r="M297" s="337"/>
      <c r="N297" s="385"/>
      <c r="O297" s="385"/>
      <c r="P297" s="387"/>
      <c r="Q297" s="387"/>
      <c r="R297" s="389"/>
      <c r="S297" s="391"/>
      <c r="T297" s="401"/>
      <c r="U297" s="394"/>
      <c r="V297" s="396">
        <v>1</v>
      </c>
      <c r="W297" s="382" t="s">
        <v>821</v>
      </c>
      <c r="X297" s="382"/>
      <c r="Y297" s="382"/>
      <c r="Z297" s="382"/>
      <c r="AA297" s="382"/>
      <c r="AB297" s="382"/>
      <c r="AC297" s="382"/>
      <c r="AD297" s="382"/>
      <c r="AE297" s="382"/>
      <c r="AF297" s="382"/>
      <c r="AG297" s="382"/>
      <c r="AH297" s="382"/>
      <c r="AI297" s="382"/>
      <c r="AJ297" s="382"/>
      <c r="AK297" s="382"/>
      <c r="AL297" s="307"/>
      <c r="AM297" s="308"/>
      <c r="AN297" s="309"/>
      <c r="AO297" s="309"/>
      <c r="AP297" s="309"/>
      <c r="AQ297" s="309"/>
      <c r="AR297" s="309"/>
      <c r="AS297" s="309"/>
      <c r="AT297" s="309"/>
      <c r="AU297" s="309"/>
      <c r="AV297" s="309"/>
      <c r="AW297" s="95"/>
      <c r="AX297" s="95"/>
      <c r="AY297" s="95"/>
      <c r="AZ297" s="95"/>
      <c r="BA297" s="95"/>
      <c r="BB297" s="95"/>
      <c r="BC297" s="95"/>
      <c r="BD297" s="95"/>
      <c r="BE297" s="95"/>
      <c r="BF297" s="95"/>
      <c r="BG297" s="95"/>
      <c r="BH297" s="95"/>
      <c r="BI297" s="95"/>
      <c r="BJ297" s="95"/>
      <c r="BK297" s="95"/>
      <c r="BL297" s="95"/>
      <c r="BM297" s="95"/>
      <c r="BN297" s="95"/>
      <c r="BO297" s="95"/>
      <c r="BP297" s="95"/>
      <c r="BQ297" s="95"/>
      <c r="BR297" s="95"/>
      <c r="BS297" s="95"/>
      <c r="BT297" s="95"/>
      <c r="BU297" s="95"/>
      <c r="BV297" s="95"/>
      <c r="BW297" s="95"/>
      <c r="BX297" s="95"/>
      <c r="BY297" s="95"/>
      <c r="BZ297" s="95"/>
      <c r="CA297" s="95"/>
      <c r="CB297" s="95"/>
      <c r="CC297" s="95"/>
      <c r="CD297" s="95"/>
      <c r="CE297" s="95"/>
      <c r="CF297" s="95"/>
      <c r="CG297" s="95"/>
      <c r="CH297" s="95"/>
      <c r="CI297" s="95"/>
      <c r="CJ297" s="95"/>
      <c r="CK297" s="95"/>
      <c r="CL297" s="95"/>
      <c r="CM297" s="95"/>
      <c r="CN297" s="95"/>
      <c r="CO297" s="95"/>
      <c r="CP297" s="95"/>
      <c r="CQ297" s="95"/>
      <c r="CR297" s="95"/>
      <c r="CS297" s="95"/>
      <c r="CT297" s="95"/>
      <c r="CU297" s="95"/>
      <c r="CV297" s="95"/>
      <c r="CW297" s="95"/>
      <c r="CX297" s="95"/>
      <c r="CY297" s="95"/>
      <c r="CZ297" s="95"/>
      <c r="DA297" s="95"/>
      <c r="DB297" s="95"/>
      <c r="DC297" s="95"/>
      <c r="DD297" s="95"/>
      <c r="DE297" s="95"/>
      <c r="DF297" s="95"/>
      <c r="DG297" s="95"/>
      <c r="DH297" s="95"/>
      <c r="DI297" s="95"/>
      <c r="DJ297" s="95"/>
      <c r="DK297" s="95"/>
      <c r="DL297" s="95"/>
      <c r="DM297" s="95"/>
      <c r="DN297" s="95"/>
      <c r="DO297" s="95"/>
      <c r="DP297" s="95"/>
      <c r="DQ297" s="95"/>
      <c r="DR297" s="95"/>
      <c r="DS297" s="95"/>
      <c r="DT297" s="95"/>
      <c r="DU297" s="95"/>
      <c r="DV297" s="95"/>
      <c r="DW297" s="95"/>
      <c r="DX297" s="95"/>
      <c r="DY297" s="95"/>
      <c r="DZ297" s="95"/>
      <c r="EA297" s="95"/>
      <c r="EB297" s="164"/>
      <c r="EC297" s="179"/>
      <c r="ED297" s="179"/>
      <c r="EE297" s="179"/>
      <c r="EF297" s="163"/>
      <c r="EG297" s="179"/>
      <c r="EH297" s="179"/>
      <c r="EI297" s="179"/>
      <c r="EJ297" s="179"/>
      <c r="EK297" s="179"/>
    </row>
    <row r="298" spans="3:152" ht="15" customHeight="1">
      <c r="C298" s="217"/>
      <c r="D298" s="385"/>
      <c r="E298" s="399"/>
      <c r="F298" s="399"/>
      <c r="G298" s="399"/>
      <c r="H298" s="399"/>
      <c r="I298" s="399"/>
      <c r="J298" s="399"/>
      <c r="K298" s="385"/>
      <c r="L298" s="337"/>
      <c r="M298" s="337"/>
      <c r="N298" s="385"/>
      <c r="O298" s="385"/>
      <c r="P298" s="387"/>
      <c r="Q298" s="387"/>
      <c r="R298" s="389"/>
      <c r="S298" s="391"/>
      <c r="T298" s="401"/>
      <c r="U298" s="395"/>
      <c r="V298" s="397"/>
      <c r="W298" s="383"/>
      <c r="X298" s="383"/>
      <c r="Y298" s="383"/>
      <c r="Z298" s="383"/>
      <c r="AA298" s="383"/>
      <c r="AB298" s="383"/>
      <c r="AC298" s="383"/>
      <c r="AD298" s="383"/>
      <c r="AE298" s="383"/>
      <c r="AF298" s="383"/>
      <c r="AG298" s="383"/>
      <c r="AH298" s="383"/>
      <c r="AI298" s="383"/>
      <c r="AJ298" s="383"/>
      <c r="AK298" s="383"/>
      <c r="AL298" s="333"/>
      <c r="AM298" s="200" t="s">
        <v>240</v>
      </c>
      <c r="AN298" s="311" t="s">
        <v>197</v>
      </c>
      <c r="AO298" s="312" t="s">
        <v>18</v>
      </c>
      <c r="AP298" s="312"/>
      <c r="AQ298" s="312"/>
      <c r="AR298" s="312"/>
      <c r="AS298" s="312"/>
      <c r="AT298" s="312"/>
      <c r="AU298" s="312"/>
      <c r="AV298" s="312"/>
      <c r="AW298" s="261">
        <v>0</v>
      </c>
      <c r="AX298" s="261">
        <v>56087.325700000001</v>
      </c>
      <c r="AY298" s="261">
        <v>0</v>
      </c>
      <c r="AZ298" s="261">
        <f>BE298</f>
        <v>0</v>
      </c>
      <c r="BA298" s="261">
        <f>BV298</f>
        <v>0</v>
      </c>
      <c r="BB298" s="261">
        <f>CM298</f>
        <v>0</v>
      </c>
      <c r="BC298" s="261">
        <f>DD298</f>
        <v>0</v>
      </c>
      <c r="BD298" s="261">
        <f>AW298-AX298-BC298</f>
        <v>-56087.325700000001</v>
      </c>
      <c r="BE298" s="261">
        <f t="shared" ref="BE298:BH299" si="355">BQ298</f>
        <v>0</v>
      </c>
      <c r="BF298" s="261">
        <f t="shared" si="355"/>
        <v>0</v>
      </c>
      <c r="BG298" s="261">
        <f t="shared" si="355"/>
        <v>0</v>
      </c>
      <c r="BH298" s="261">
        <f t="shared" si="355"/>
        <v>0</v>
      </c>
      <c r="BI298" s="261">
        <f>BJ298+BK298+BL298</f>
        <v>0</v>
      </c>
      <c r="BJ298" s="313">
        <v>0</v>
      </c>
      <c r="BK298" s="313">
        <v>0</v>
      </c>
      <c r="BL298" s="313">
        <v>0</v>
      </c>
      <c r="BM298" s="261">
        <f>BN298+BO298+BP298</f>
        <v>0</v>
      </c>
      <c r="BN298" s="313">
        <v>0</v>
      </c>
      <c r="BO298" s="313">
        <v>0</v>
      </c>
      <c r="BP298" s="313">
        <v>0</v>
      </c>
      <c r="BQ298" s="261">
        <f>BR298+BS298+BT298</f>
        <v>0</v>
      </c>
      <c r="BR298" s="313">
        <v>0</v>
      </c>
      <c r="BS298" s="313">
        <v>0</v>
      </c>
      <c r="BT298" s="313">
        <v>0</v>
      </c>
      <c r="BU298" s="261">
        <f>$AW298-$AX298-AZ298</f>
        <v>-56087.325700000001</v>
      </c>
      <c r="BV298" s="261">
        <f t="shared" ref="BV298:BY299" si="356">CH298</f>
        <v>0</v>
      </c>
      <c r="BW298" s="261">
        <f t="shared" si="356"/>
        <v>0</v>
      </c>
      <c r="BX298" s="261">
        <f t="shared" si="356"/>
        <v>0</v>
      </c>
      <c r="BY298" s="261">
        <f t="shared" si="356"/>
        <v>0</v>
      </c>
      <c r="BZ298" s="261">
        <f>CA298+CB298+CC298</f>
        <v>0</v>
      </c>
      <c r="CA298" s="313">
        <v>0</v>
      </c>
      <c r="CB298" s="313">
        <v>0</v>
      </c>
      <c r="CC298" s="313">
        <v>0</v>
      </c>
      <c r="CD298" s="261">
        <f>CE298+CF298+CG298</f>
        <v>0</v>
      </c>
      <c r="CE298" s="313">
        <v>0</v>
      </c>
      <c r="CF298" s="313">
        <v>0</v>
      </c>
      <c r="CG298" s="313">
        <v>0</v>
      </c>
      <c r="CH298" s="261">
        <f>CI298+CJ298+CK298</f>
        <v>0</v>
      </c>
      <c r="CI298" s="313">
        <v>0</v>
      </c>
      <c r="CJ298" s="313">
        <v>0</v>
      </c>
      <c r="CK298" s="313">
        <v>0</v>
      </c>
      <c r="CL298" s="261">
        <f>$AW298-$AX298-BA298</f>
        <v>-56087.325700000001</v>
      </c>
      <c r="CM298" s="261">
        <f t="shared" ref="CM298:CP299" si="357">CY298</f>
        <v>0</v>
      </c>
      <c r="CN298" s="261">
        <f t="shared" si="357"/>
        <v>0</v>
      </c>
      <c r="CO298" s="261">
        <f t="shared" si="357"/>
        <v>0</v>
      </c>
      <c r="CP298" s="261">
        <f t="shared" si="357"/>
        <v>0</v>
      </c>
      <c r="CQ298" s="261">
        <f>CR298+CS298+CT298</f>
        <v>0</v>
      </c>
      <c r="CR298" s="313">
        <v>0</v>
      </c>
      <c r="CS298" s="313">
        <v>0</v>
      </c>
      <c r="CT298" s="313">
        <v>0</v>
      </c>
      <c r="CU298" s="261">
        <f>CV298+CW298+CX298</f>
        <v>0</v>
      </c>
      <c r="CV298" s="313">
        <v>0</v>
      </c>
      <c r="CW298" s="313">
        <v>0</v>
      </c>
      <c r="CX298" s="313">
        <v>0</v>
      </c>
      <c r="CY298" s="261">
        <f>CZ298+DA298+DB298</f>
        <v>0</v>
      </c>
      <c r="CZ298" s="313">
        <v>0</v>
      </c>
      <c r="DA298" s="313">
        <v>0</v>
      </c>
      <c r="DB298" s="313">
        <v>0</v>
      </c>
      <c r="DC298" s="261">
        <f>$AW298-$AX298-BB298</f>
        <v>-56087.325700000001</v>
      </c>
      <c r="DD298" s="261">
        <f t="shared" ref="DD298:DG299" si="358">DP298</f>
        <v>0</v>
      </c>
      <c r="DE298" s="261">
        <f t="shared" si="358"/>
        <v>0</v>
      </c>
      <c r="DF298" s="261">
        <f t="shared" si="358"/>
        <v>0</v>
      </c>
      <c r="DG298" s="261">
        <f t="shared" si="358"/>
        <v>0</v>
      </c>
      <c r="DH298" s="261">
        <f>DI298+DJ298+DK298</f>
        <v>0</v>
      </c>
      <c r="DI298" s="313">
        <v>0</v>
      </c>
      <c r="DJ298" s="313">
        <v>0</v>
      </c>
      <c r="DK298" s="313">
        <v>0</v>
      </c>
      <c r="DL298" s="261">
        <f>DM298+DN298+DO298</f>
        <v>0</v>
      </c>
      <c r="DM298" s="313">
        <v>0</v>
      </c>
      <c r="DN298" s="313">
        <v>0</v>
      </c>
      <c r="DO298" s="313">
        <v>0</v>
      </c>
      <c r="DP298" s="261">
        <f>DQ298+DR298+DS298</f>
        <v>0</v>
      </c>
      <c r="DQ298" s="313">
        <v>0</v>
      </c>
      <c r="DR298" s="313">
        <v>0</v>
      </c>
      <c r="DS298" s="313">
        <v>0</v>
      </c>
      <c r="DT298" s="261">
        <f>$AW298-$AX298-BC298</f>
        <v>-56087.325700000001</v>
      </c>
      <c r="DU298" s="261">
        <f>BC298-AY298</f>
        <v>0</v>
      </c>
      <c r="DV298" s="313"/>
      <c r="DW298" s="313"/>
      <c r="DX298" s="314"/>
      <c r="DY298" s="313"/>
      <c r="DZ298" s="314"/>
      <c r="EA298" s="343" t="s">
        <v>151</v>
      </c>
      <c r="EB298" s="164">
        <v>0</v>
      </c>
      <c r="EC298" s="162" t="str">
        <f>AN298 &amp; EB298</f>
        <v>Амортизационные отчисления0</v>
      </c>
      <c r="ED298" s="162" t="str">
        <f>AN298&amp;AO298</f>
        <v>Амортизационные отчислениянет</v>
      </c>
      <c r="EE298" s="163"/>
      <c r="EF298" s="163"/>
      <c r="EG298" s="179"/>
      <c r="EH298" s="179"/>
      <c r="EI298" s="179"/>
      <c r="EJ298" s="179"/>
      <c r="EV298" s="163"/>
    </row>
    <row r="299" spans="3:152" ht="15" customHeight="1" thickBot="1">
      <c r="C299" s="217"/>
      <c r="D299" s="385"/>
      <c r="E299" s="399"/>
      <c r="F299" s="399"/>
      <c r="G299" s="399"/>
      <c r="H299" s="399"/>
      <c r="I299" s="399"/>
      <c r="J299" s="399"/>
      <c r="K299" s="385"/>
      <c r="L299" s="337"/>
      <c r="M299" s="337"/>
      <c r="N299" s="385"/>
      <c r="O299" s="385"/>
      <c r="P299" s="387"/>
      <c r="Q299" s="387"/>
      <c r="R299" s="389"/>
      <c r="S299" s="391"/>
      <c r="T299" s="401"/>
      <c r="U299" s="395"/>
      <c r="V299" s="397"/>
      <c r="W299" s="383"/>
      <c r="X299" s="383"/>
      <c r="Y299" s="383"/>
      <c r="Z299" s="383"/>
      <c r="AA299" s="383"/>
      <c r="AB299" s="383"/>
      <c r="AC299" s="383"/>
      <c r="AD299" s="383"/>
      <c r="AE299" s="383"/>
      <c r="AF299" s="383"/>
      <c r="AG299" s="383"/>
      <c r="AH299" s="383"/>
      <c r="AI299" s="383"/>
      <c r="AJ299" s="383"/>
      <c r="AK299" s="383"/>
      <c r="AL299" s="333"/>
      <c r="AM299" s="200" t="s">
        <v>115</v>
      </c>
      <c r="AN299" s="311" t="s">
        <v>199</v>
      </c>
      <c r="AO299" s="312" t="s">
        <v>18</v>
      </c>
      <c r="AP299" s="312"/>
      <c r="AQ299" s="312"/>
      <c r="AR299" s="312"/>
      <c r="AS299" s="312"/>
      <c r="AT299" s="312"/>
      <c r="AU299" s="312"/>
      <c r="AV299" s="312"/>
      <c r="AW299" s="261">
        <v>0</v>
      </c>
      <c r="AX299" s="261">
        <v>7000.3981999999996</v>
      </c>
      <c r="AY299" s="261">
        <v>0</v>
      </c>
      <c r="AZ299" s="261">
        <f>BE299</f>
        <v>0</v>
      </c>
      <c r="BA299" s="261">
        <f>BV299</f>
        <v>0</v>
      </c>
      <c r="BB299" s="261">
        <f>CM299</f>
        <v>0</v>
      </c>
      <c r="BC299" s="261">
        <f>DD299</f>
        <v>0</v>
      </c>
      <c r="BD299" s="261">
        <f>AW299-AX299-BC299</f>
        <v>-7000.3981999999996</v>
      </c>
      <c r="BE299" s="261">
        <f t="shared" si="355"/>
        <v>0</v>
      </c>
      <c r="BF299" s="261">
        <f t="shared" si="355"/>
        <v>0</v>
      </c>
      <c r="BG299" s="261">
        <f t="shared" si="355"/>
        <v>0</v>
      </c>
      <c r="BH299" s="261">
        <f t="shared" si="355"/>
        <v>0</v>
      </c>
      <c r="BI299" s="261">
        <f>BJ299+BK299+BL299</f>
        <v>0</v>
      </c>
      <c r="BJ299" s="313">
        <v>0</v>
      </c>
      <c r="BK299" s="313">
        <v>0</v>
      </c>
      <c r="BL299" s="313">
        <v>0</v>
      </c>
      <c r="BM299" s="261">
        <f>BN299+BO299+BP299</f>
        <v>0</v>
      </c>
      <c r="BN299" s="313">
        <v>0</v>
      </c>
      <c r="BO299" s="313">
        <v>0</v>
      </c>
      <c r="BP299" s="313">
        <v>0</v>
      </c>
      <c r="BQ299" s="261">
        <f>BR299+BS299+BT299</f>
        <v>0</v>
      </c>
      <c r="BR299" s="313">
        <v>0</v>
      </c>
      <c r="BS299" s="313">
        <v>0</v>
      </c>
      <c r="BT299" s="313">
        <v>0</v>
      </c>
      <c r="BU299" s="261">
        <f>$AW299-$AX299-AZ299</f>
        <v>-7000.3981999999996</v>
      </c>
      <c r="BV299" s="261">
        <f t="shared" si="356"/>
        <v>0</v>
      </c>
      <c r="BW299" s="261">
        <f t="shared" si="356"/>
        <v>0</v>
      </c>
      <c r="BX299" s="261">
        <f t="shared" si="356"/>
        <v>0</v>
      </c>
      <c r="BY299" s="261">
        <f t="shared" si="356"/>
        <v>0</v>
      </c>
      <c r="BZ299" s="261">
        <f>CA299+CB299+CC299</f>
        <v>0</v>
      </c>
      <c r="CA299" s="313">
        <v>0</v>
      </c>
      <c r="CB299" s="313">
        <v>0</v>
      </c>
      <c r="CC299" s="313">
        <v>0</v>
      </c>
      <c r="CD299" s="261">
        <f>CE299+CF299+CG299</f>
        <v>0</v>
      </c>
      <c r="CE299" s="313">
        <v>0</v>
      </c>
      <c r="CF299" s="313">
        <v>0</v>
      </c>
      <c r="CG299" s="313">
        <v>0</v>
      </c>
      <c r="CH299" s="261">
        <f>CI299+CJ299+CK299</f>
        <v>0</v>
      </c>
      <c r="CI299" s="313">
        <v>0</v>
      </c>
      <c r="CJ299" s="313">
        <v>0</v>
      </c>
      <c r="CK299" s="313">
        <v>0</v>
      </c>
      <c r="CL299" s="261">
        <f>$AW299-$AX299-BA299</f>
        <v>-7000.3981999999996</v>
      </c>
      <c r="CM299" s="261">
        <f t="shared" si="357"/>
        <v>0</v>
      </c>
      <c r="CN299" s="261">
        <f t="shared" si="357"/>
        <v>0</v>
      </c>
      <c r="CO299" s="261">
        <f t="shared" si="357"/>
        <v>0</v>
      </c>
      <c r="CP299" s="261">
        <f t="shared" si="357"/>
        <v>0</v>
      </c>
      <c r="CQ299" s="261">
        <f>CR299+CS299+CT299</f>
        <v>0</v>
      </c>
      <c r="CR299" s="313">
        <v>0</v>
      </c>
      <c r="CS299" s="313">
        <v>0</v>
      </c>
      <c r="CT299" s="313">
        <v>0</v>
      </c>
      <c r="CU299" s="261">
        <f>CV299+CW299+CX299</f>
        <v>0</v>
      </c>
      <c r="CV299" s="313">
        <v>0</v>
      </c>
      <c r="CW299" s="313">
        <v>0</v>
      </c>
      <c r="CX299" s="313">
        <v>0</v>
      </c>
      <c r="CY299" s="261">
        <f>CZ299+DA299+DB299</f>
        <v>0</v>
      </c>
      <c r="CZ299" s="313">
        <v>0</v>
      </c>
      <c r="DA299" s="313">
        <v>0</v>
      </c>
      <c r="DB299" s="313">
        <v>0</v>
      </c>
      <c r="DC299" s="261">
        <f>$AW299-$AX299-BB299</f>
        <v>-7000.3981999999996</v>
      </c>
      <c r="DD299" s="261">
        <f t="shared" si="358"/>
        <v>0</v>
      </c>
      <c r="DE299" s="261">
        <f t="shared" si="358"/>
        <v>0</v>
      </c>
      <c r="DF299" s="261">
        <f t="shared" si="358"/>
        <v>0</v>
      </c>
      <c r="DG299" s="261">
        <f t="shared" si="358"/>
        <v>0</v>
      </c>
      <c r="DH299" s="261">
        <f>DI299+DJ299+DK299</f>
        <v>0</v>
      </c>
      <c r="DI299" s="313">
        <v>0</v>
      </c>
      <c r="DJ299" s="313">
        <v>0</v>
      </c>
      <c r="DK299" s="313">
        <v>0</v>
      </c>
      <c r="DL299" s="261">
        <f>DM299+DN299+DO299</f>
        <v>0</v>
      </c>
      <c r="DM299" s="313">
        <v>0</v>
      </c>
      <c r="DN299" s="313">
        <v>0</v>
      </c>
      <c r="DO299" s="313">
        <v>0</v>
      </c>
      <c r="DP299" s="261">
        <f>DQ299+DR299+DS299</f>
        <v>0</v>
      </c>
      <c r="DQ299" s="313">
        <v>0</v>
      </c>
      <c r="DR299" s="313">
        <v>0</v>
      </c>
      <c r="DS299" s="313">
        <v>0</v>
      </c>
      <c r="DT299" s="261">
        <f>$AW299-$AX299-BC299</f>
        <v>-7000.3981999999996</v>
      </c>
      <c r="DU299" s="261">
        <f>BC299-AY299</f>
        <v>0</v>
      </c>
      <c r="DV299" s="313"/>
      <c r="DW299" s="313"/>
      <c r="DX299" s="314"/>
      <c r="DY299" s="313"/>
      <c r="DZ299" s="314"/>
      <c r="EA299" s="343" t="s">
        <v>151</v>
      </c>
      <c r="EB299" s="164">
        <v>0</v>
      </c>
      <c r="EC299" s="162" t="str">
        <f>AN299 &amp; EB299</f>
        <v>Прочие собственные средства0</v>
      </c>
      <c r="ED299" s="162" t="str">
        <f>AN299&amp;AO299</f>
        <v>Прочие собственные средстванет</v>
      </c>
      <c r="EE299" s="163"/>
      <c r="EF299" s="163"/>
      <c r="EG299" s="179"/>
      <c r="EH299" s="179"/>
      <c r="EI299" s="179"/>
      <c r="EJ299" s="179"/>
      <c r="EV299" s="163"/>
    </row>
    <row r="300" spans="3:152" ht="11.25" customHeight="1">
      <c r="C300" s="217"/>
      <c r="D300" s="384" t="s">
        <v>892</v>
      </c>
      <c r="E300" s="398" t="s">
        <v>780</v>
      </c>
      <c r="F300" s="398" t="s">
        <v>800</v>
      </c>
      <c r="G300" s="398" t="s">
        <v>161</v>
      </c>
      <c r="H300" s="398" t="s">
        <v>893</v>
      </c>
      <c r="I300" s="398" t="s">
        <v>783</v>
      </c>
      <c r="J300" s="398" t="s">
        <v>783</v>
      </c>
      <c r="K300" s="384" t="s">
        <v>784</v>
      </c>
      <c r="L300" s="336"/>
      <c r="M300" s="336"/>
      <c r="N300" s="384" t="s">
        <v>240</v>
      </c>
      <c r="O300" s="384" t="s">
        <v>3</v>
      </c>
      <c r="P300" s="386" t="s">
        <v>189</v>
      </c>
      <c r="Q300" s="386" t="s">
        <v>7</v>
      </c>
      <c r="R300" s="388">
        <v>0</v>
      </c>
      <c r="S300" s="390">
        <v>5</v>
      </c>
      <c r="T300" s="392" t="s">
        <v>1147</v>
      </c>
      <c r="U300" s="305"/>
      <c r="V300" s="306"/>
      <c r="W300" s="306"/>
      <c r="X300" s="306"/>
      <c r="Y300" s="306"/>
      <c r="Z300" s="306"/>
      <c r="AA300" s="306"/>
      <c r="AB300" s="306"/>
      <c r="AC300" s="306"/>
      <c r="AD300" s="306"/>
      <c r="AE300" s="306"/>
      <c r="AF300" s="306"/>
      <c r="AG300" s="306"/>
      <c r="AH300" s="306"/>
      <c r="AI300" s="306"/>
      <c r="AJ300" s="306"/>
      <c r="AK300" s="306"/>
      <c r="AL300" s="306"/>
      <c r="AM300" s="306"/>
      <c r="AN300" s="306"/>
      <c r="AO300" s="306"/>
      <c r="AP300" s="306"/>
      <c r="AQ300" s="306"/>
      <c r="AR300" s="306"/>
      <c r="AS300" s="306"/>
      <c r="AT300" s="306"/>
      <c r="AU300" s="306"/>
      <c r="AV300" s="306"/>
      <c r="AW300" s="306"/>
      <c r="AX300" s="306"/>
      <c r="AY300" s="306"/>
      <c r="AZ300" s="306"/>
      <c r="BA300" s="306"/>
      <c r="BB300" s="306"/>
      <c r="BC300" s="306"/>
      <c r="BD300" s="306"/>
      <c r="BE300" s="306"/>
      <c r="BF300" s="306"/>
      <c r="BG300" s="306"/>
      <c r="BH300" s="306"/>
      <c r="BI300" s="306"/>
      <c r="BJ300" s="306"/>
      <c r="BK300" s="306"/>
      <c r="BL300" s="306"/>
      <c r="BM300" s="306"/>
      <c r="BN300" s="306"/>
      <c r="BO300" s="306"/>
      <c r="BP300" s="306"/>
      <c r="BQ300" s="306"/>
      <c r="BR300" s="306"/>
      <c r="BS300" s="306"/>
      <c r="BT300" s="306"/>
      <c r="BU300" s="306"/>
      <c r="BV300" s="306"/>
      <c r="BW300" s="306"/>
      <c r="BX300" s="306"/>
      <c r="BY300" s="306"/>
      <c r="BZ300" s="306"/>
      <c r="CA300" s="306"/>
      <c r="CB300" s="306"/>
      <c r="CC300" s="306"/>
      <c r="CD300" s="306"/>
      <c r="CE300" s="306"/>
      <c r="CF300" s="306"/>
      <c r="CG300" s="306"/>
      <c r="CH300" s="306"/>
      <c r="CI300" s="306"/>
      <c r="CJ300" s="306"/>
      <c r="CK300" s="306"/>
      <c r="CL300" s="306"/>
      <c r="CM300" s="306"/>
      <c r="CN300" s="306"/>
      <c r="CO300" s="306"/>
      <c r="CP300" s="306"/>
      <c r="CQ300" s="306"/>
      <c r="CR300" s="306"/>
      <c r="CS300" s="306"/>
      <c r="CT300" s="306"/>
      <c r="CU300" s="306"/>
      <c r="CV300" s="306"/>
      <c r="CW300" s="306"/>
      <c r="CX300" s="306"/>
      <c r="CY300" s="306"/>
      <c r="CZ300" s="306"/>
      <c r="DA300" s="306"/>
      <c r="DB300" s="306"/>
      <c r="DC300" s="306"/>
      <c r="DD300" s="306"/>
      <c r="DE300" s="306"/>
      <c r="DF300" s="306"/>
      <c r="DG300" s="306"/>
      <c r="DH300" s="306"/>
      <c r="DI300" s="306"/>
      <c r="DJ300" s="306"/>
      <c r="DK300" s="306"/>
      <c r="DL300" s="306"/>
      <c r="DM300" s="306"/>
      <c r="DN300" s="306"/>
      <c r="DO300" s="306"/>
      <c r="DP300" s="306"/>
      <c r="DQ300" s="306"/>
      <c r="DR300" s="306"/>
      <c r="DS300" s="306"/>
      <c r="DT300" s="306"/>
      <c r="DU300" s="306"/>
      <c r="DV300" s="306"/>
      <c r="DW300" s="306"/>
      <c r="DX300" s="306"/>
      <c r="DY300" s="306"/>
      <c r="DZ300" s="306"/>
      <c r="EA300" s="306"/>
      <c r="EB300" s="164"/>
      <c r="EC300" s="163"/>
      <c r="ED300" s="163"/>
      <c r="EE300" s="163"/>
      <c r="EF300" s="163"/>
      <c r="EG300" s="163"/>
      <c r="EH300" s="163"/>
      <c r="EI300" s="163"/>
    </row>
    <row r="301" spans="3:152" ht="11.25" customHeight="1">
      <c r="C301" s="217"/>
      <c r="D301" s="385"/>
      <c r="E301" s="399"/>
      <c r="F301" s="399"/>
      <c r="G301" s="399"/>
      <c r="H301" s="399"/>
      <c r="I301" s="399"/>
      <c r="J301" s="399"/>
      <c r="K301" s="385"/>
      <c r="L301" s="337"/>
      <c r="M301" s="337"/>
      <c r="N301" s="385"/>
      <c r="O301" s="385"/>
      <c r="P301" s="387"/>
      <c r="Q301" s="387"/>
      <c r="R301" s="389"/>
      <c r="S301" s="391"/>
      <c r="T301" s="393"/>
      <c r="U301" s="394"/>
      <c r="V301" s="396">
        <v>1</v>
      </c>
      <c r="W301" s="382" t="s">
        <v>821</v>
      </c>
      <c r="X301" s="382"/>
      <c r="Y301" s="382"/>
      <c r="Z301" s="382"/>
      <c r="AA301" s="382"/>
      <c r="AB301" s="382"/>
      <c r="AC301" s="382"/>
      <c r="AD301" s="382"/>
      <c r="AE301" s="382"/>
      <c r="AF301" s="382"/>
      <c r="AG301" s="382"/>
      <c r="AH301" s="382"/>
      <c r="AI301" s="382"/>
      <c r="AJ301" s="382"/>
      <c r="AK301" s="382"/>
      <c r="AL301" s="307"/>
      <c r="AM301" s="308"/>
      <c r="AN301" s="309"/>
      <c r="AO301" s="309"/>
      <c r="AP301" s="309"/>
      <c r="AQ301" s="309"/>
      <c r="AR301" s="309"/>
      <c r="AS301" s="309"/>
      <c r="AT301" s="309"/>
      <c r="AU301" s="309"/>
      <c r="AV301" s="309"/>
      <c r="AW301" s="95"/>
      <c r="AX301" s="95"/>
      <c r="AY301" s="95"/>
      <c r="AZ301" s="95"/>
      <c r="BA301" s="95"/>
      <c r="BB301" s="95"/>
      <c r="BC301" s="95"/>
      <c r="BD301" s="95"/>
      <c r="BE301" s="95"/>
      <c r="BF301" s="95"/>
      <c r="BG301" s="95"/>
      <c r="BH301" s="95"/>
      <c r="BI301" s="95"/>
      <c r="BJ301" s="95"/>
      <c r="BK301" s="95"/>
      <c r="BL301" s="95"/>
      <c r="BM301" s="95"/>
      <c r="BN301" s="95"/>
      <c r="BO301" s="95"/>
      <c r="BP301" s="95"/>
      <c r="BQ301" s="95"/>
      <c r="BR301" s="95"/>
      <c r="BS301" s="95"/>
      <c r="BT301" s="95"/>
      <c r="BU301" s="95"/>
      <c r="BV301" s="95"/>
      <c r="BW301" s="95"/>
      <c r="BX301" s="95"/>
      <c r="BY301" s="95"/>
      <c r="BZ301" s="95"/>
      <c r="CA301" s="95"/>
      <c r="CB301" s="95"/>
      <c r="CC301" s="95"/>
      <c r="CD301" s="95"/>
      <c r="CE301" s="95"/>
      <c r="CF301" s="95"/>
      <c r="CG301" s="95"/>
      <c r="CH301" s="95"/>
      <c r="CI301" s="95"/>
      <c r="CJ301" s="95"/>
      <c r="CK301" s="95"/>
      <c r="CL301" s="95"/>
      <c r="CM301" s="95"/>
      <c r="CN301" s="95"/>
      <c r="CO301" s="95"/>
      <c r="CP301" s="95"/>
      <c r="CQ301" s="95"/>
      <c r="CR301" s="95"/>
      <c r="CS301" s="95"/>
      <c r="CT301" s="95"/>
      <c r="CU301" s="95"/>
      <c r="CV301" s="95"/>
      <c r="CW301" s="95"/>
      <c r="CX301" s="95"/>
      <c r="CY301" s="95"/>
      <c r="CZ301" s="95"/>
      <c r="DA301" s="95"/>
      <c r="DB301" s="95"/>
      <c r="DC301" s="95"/>
      <c r="DD301" s="95"/>
      <c r="DE301" s="95"/>
      <c r="DF301" s="95"/>
      <c r="DG301" s="95"/>
      <c r="DH301" s="95"/>
      <c r="DI301" s="95"/>
      <c r="DJ301" s="95"/>
      <c r="DK301" s="95"/>
      <c r="DL301" s="95"/>
      <c r="DM301" s="95"/>
      <c r="DN301" s="95"/>
      <c r="DO301" s="95"/>
      <c r="DP301" s="95"/>
      <c r="DQ301" s="95"/>
      <c r="DR301" s="95"/>
      <c r="DS301" s="95"/>
      <c r="DT301" s="95"/>
      <c r="DU301" s="95"/>
      <c r="DV301" s="95"/>
      <c r="DW301" s="95"/>
      <c r="DX301" s="95"/>
      <c r="DY301" s="95"/>
      <c r="DZ301" s="95"/>
      <c r="EA301" s="95"/>
      <c r="EB301" s="164"/>
      <c r="EC301" s="179"/>
      <c r="ED301" s="179"/>
      <c r="EE301" s="179"/>
      <c r="EF301" s="163"/>
      <c r="EG301" s="179"/>
      <c r="EH301" s="179"/>
      <c r="EI301" s="179"/>
      <c r="EJ301" s="179"/>
      <c r="EK301" s="179"/>
    </row>
    <row r="302" spans="3:152" ht="15" customHeight="1">
      <c r="C302" s="217"/>
      <c r="D302" s="385"/>
      <c r="E302" s="399"/>
      <c r="F302" s="399"/>
      <c r="G302" s="399"/>
      <c r="H302" s="399"/>
      <c r="I302" s="399"/>
      <c r="J302" s="399"/>
      <c r="K302" s="385"/>
      <c r="L302" s="337"/>
      <c r="M302" s="337"/>
      <c r="N302" s="385"/>
      <c r="O302" s="385"/>
      <c r="P302" s="387"/>
      <c r="Q302" s="387"/>
      <c r="R302" s="389"/>
      <c r="S302" s="391"/>
      <c r="T302" s="393"/>
      <c r="U302" s="395"/>
      <c r="V302" s="397"/>
      <c r="W302" s="383"/>
      <c r="X302" s="383"/>
      <c r="Y302" s="383"/>
      <c r="Z302" s="383"/>
      <c r="AA302" s="383"/>
      <c r="AB302" s="383"/>
      <c r="AC302" s="383"/>
      <c r="AD302" s="383"/>
      <c r="AE302" s="383"/>
      <c r="AF302" s="383"/>
      <c r="AG302" s="383"/>
      <c r="AH302" s="383"/>
      <c r="AI302" s="383"/>
      <c r="AJ302" s="383"/>
      <c r="AK302" s="383"/>
      <c r="AL302" s="333"/>
      <c r="AM302" s="200" t="s">
        <v>240</v>
      </c>
      <c r="AN302" s="311" t="s">
        <v>197</v>
      </c>
      <c r="AO302" s="312" t="s">
        <v>18</v>
      </c>
      <c r="AP302" s="312"/>
      <c r="AQ302" s="312"/>
      <c r="AR302" s="312"/>
      <c r="AS302" s="312"/>
      <c r="AT302" s="312"/>
      <c r="AU302" s="312"/>
      <c r="AV302" s="312"/>
      <c r="AW302" s="261">
        <v>5426.5391666667001</v>
      </c>
      <c r="AX302" s="261">
        <v>0</v>
      </c>
      <c r="AY302" s="261">
        <v>2694.2916666667002</v>
      </c>
      <c r="AZ302" s="261">
        <f>BE302</f>
        <v>0</v>
      </c>
      <c r="BA302" s="261">
        <f>BV302</f>
        <v>0</v>
      </c>
      <c r="BB302" s="261">
        <f>CM302</f>
        <v>0</v>
      </c>
      <c r="BC302" s="261">
        <f>DD302</f>
        <v>2694.2939999999999</v>
      </c>
      <c r="BD302" s="261">
        <f>AW302-AX302-BC302</f>
        <v>2732.2451666667002</v>
      </c>
      <c r="BE302" s="261">
        <f t="shared" ref="BE302:BH303" si="359">BQ302</f>
        <v>0</v>
      </c>
      <c r="BF302" s="261">
        <f t="shared" si="359"/>
        <v>0</v>
      </c>
      <c r="BG302" s="261">
        <f t="shared" si="359"/>
        <v>0</v>
      </c>
      <c r="BH302" s="261">
        <f t="shared" si="359"/>
        <v>0</v>
      </c>
      <c r="BI302" s="261">
        <f>BJ302+BK302+BL302</f>
        <v>0</v>
      </c>
      <c r="BJ302" s="313">
        <v>0</v>
      </c>
      <c r="BK302" s="313">
        <v>0</v>
      </c>
      <c r="BL302" s="313">
        <v>0</v>
      </c>
      <c r="BM302" s="261">
        <f>BN302+BO302+BP302</f>
        <v>0</v>
      </c>
      <c r="BN302" s="313">
        <v>0</v>
      </c>
      <c r="BO302" s="313">
        <v>0</v>
      </c>
      <c r="BP302" s="313">
        <v>0</v>
      </c>
      <c r="BQ302" s="261">
        <f>BR302+BS302+BT302</f>
        <v>0</v>
      </c>
      <c r="BR302" s="313">
        <v>0</v>
      </c>
      <c r="BS302" s="313">
        <v>0</v>
      </c>
      <c r="BT302" s="313">
        <v>0</v>
      </c>
      <c r="BU302" s="261">
        <f>$AW302-$AX302-AZ302</f>
        <v>5426.5391666667001</v>
      </c>
      <c r="BV302" s="261">
        <f t="shared" ref="BV302:BY303" si="360">CH302</f>
        <v>0</v>
      </c>
      <c r="BW302" s="261">
        <f t="shared" si="360"/>
        <v>0</v>
      </c>
      <c r="BX302" s="261">
        <f t="shared" si="360"/>
        <v>0</v>
      </c>
      <c r="BY302" s="261">
        <f t="shared" si="360"/>
        <v>0</v>
      </c>
      <c r="BZ302" s="261">
        <f>CA302+CB302+CC302</f>
        <v>0</v>
      </c>
      <c r="CA302" s="313">
        <v>0</v>
      </c>
      <c r="CB302" s="313">
        <v>0</v>
      </c>
      <c r="CC302" s="313">
        <v>0</v>
      </c>
      <c r="CD302" s="261">
        <f>CE302+CF302+CG302</f>
        <v>0</v>
      </c>
      <c r="CE302" s="313">
        <v>0</v>
      </c>
      <c r="CF302" s="313">
        <v>0</v>
      </c>
      <c r="CG302" s="313">
        <v>0</v>
      </c>
      <c r="CH302" s="261">
        <f>CI302+CJ302+CK302</f>
        <v>0</v>
      </c>
      <c r="CI302" s="313">
        <v>0</v>
      </c>
      <c r="CJ302" s="313">
        <v>0</v>
      </c>
      <c r="CK302" s="313">
        <v>0</v>
      </c>
      <c r="CL302" s="261">
        <f>$AW302-$AX302-BA302</f>
        <v>5426.5391666667001</v>
      </c>
      <c r="CM302" s="261">
        <f t="shared" ref="CM302:CP303" si="361">CY302</f>
        <v>0</v>
      </c>
      <c r="CN302" s="261">
        <f t="shared" si="361"/>
        <v>0</v>
      </c>
      <c r="CO302" s="261">
        <f t="shared" si="361"/>
        <v>0</v>
      </c>
      <c r="CP302" s="261">
        <f t="shared" si="361"/>
        <v>0</v>
      </c>
      <c r="CQ302" s="261">
        <f>CR302+CS302+CT302</f>
        <v>0</v>
      </c>
      <c r="CR302" s="313">
        <v>0</v>
      </c>
      <c r="CS302" s="313">
        <v>0</v>
      </c>
      <c r="CT302" s="313">
        <v>0</v>
      </c>
      <c r="CU302" s="261">
        <f>CV302+CW302+CX302</f>
        <v>0</v>
      </c>
      <c r="CV302" s="313">
        <v>0</v>
      </c>
      <c r="CW302" s="313">
        <v>0</v>
      </c>
      <c r="CX302" s="313">
        <v>0</v>
      </c>
      <c r="CY302" s="261">
        <f>CZ302+DA302+DB302</f>
        <v>0</v>
      </c>
      <c r="CZ302" s="313">
        <v>0</v>
      </c>
      <c r="DA302" s="313">
        <v>0</v>
      </c>
      <c r="DB302" s="313">
        <v>0</v>
      </c>
      <c r="DC302" s="261">
        <f>$AW302-$AX302-BB302</f>
        <v>5426.5391666667001</v>
      </c>
      <c r="DD302" s="261">
        <f t="shared" ref="DD302:DG303" si="362">DP302</f>
        <v>2694.2939999999999</v>
      </c>
      <c r="DE302" s="261">
        <f t="shared" si="362"/>
        <v>2694.2939999999999</v>
      </c>
      <c r="DF302" s="261">
        <f t="shared" si="362"/>
        <v>0</v>
      </c>
      <c r="DG302" s="261">
        <f t="shared" si="362"/>
        <v>0</v>
      </c>
      <c r="DH302" s="261">
        <f>DI302+DJ302+DK302</f>
        <v>0</v>
      </c>
      <c r="DI302" s="313">
        <v>0</v>
      </c>
      <c r="DJ302" s="313">
        <v>0</v>
      </c>
      <c r="DK302" s="313">
        <v>0</v>
      </c>
      <c r="DL302" s="261">
        <f>DM302+DN302+DO302</f>
        <v>0</v>
      </c>
      <c r="DM302" s="313">
        <v>0</v>
      </c>
      <c r="DN302" s="313">
        <v>0</v>
      </c>
      <c r="DO302" s="313">
        <v>0</v>
      </c>
      <c r="DP302" s="261">
        <f>DQ302+DR302+DS302</f>
        <v>2694.2939999999999</v>
      </c>
      <c r="DQ302" s="313">
        <v>2694.2939999999999</v>
      </c>
      <c r="DR302" s="313">
        <v>0</v>
      </c>
      <c r="DS302" s="313">
        <v>0</v>
      </c>
      <c r="DT302" s="261">
        <f>$AW302-$AX302-BC302</f>
        <v>2732.2451666667002</v>
      </c>
      <c r="DU302" s="261">
        <f>BC302-AY302</f>
        <v>2.3333332997026446E-3</v>
      </c>
      <c r="DV302" s="313"/>
      <c r="DW302" s="313"/>
      <c r="DX302" s="347" t="s">
        <v>1150</v>
      </c>
      <c r="DY302" s="313">
        <f>DU302</f>
        <v>2.3333332997026446E-3</v>
      </c>
      <c r="DZ302" s="346" t="s">
        <v>1160</v>
      </c>
      <c r="EA302" s="344" t="s">
        <v>1147</v>
      </c>
      <c r="EB302" s="164">
        <v>0</v>
      </c>
      <c r="EC302" s="162" t="str">
        <f>AN302 &amp; EB302</f>
        <v>Амортизационные отчисления0</v>
      </c>
      <c r="ED302" s="162" t="str">
        <f>AN302&amp;AO302</f>
        <v>Амортизационные отчислениянет</v>
      </c>
      <c r="EE302" s="163"/>
      <c r="EF302" s="163"/>
      <c r="EG302" s="179"/>
      <c r="EH302" s="179"/>
      <c r="EI302" s="179"/>
      <c r="EJ302" s="179"/>
      <c r="EV302" s="163"/>
    </row>
    <row r="303" spans="3:152" ht="15" customHeight="1" thickBot="1">
      <c r="C303" s="217"/>
      <c r="D303" s="385"/>
      <c r="E303" s="399"/>
      <c r="F303" s="399"/>
      <c r="G303" s="399"/>
      <c r="H303" s="399"/>
      <c r="I303" s="399"/>
      <c r="J303" s="399"/>
      <c r="K303" s="385"/>
      <c r="L303" s="337"/>
      <c r="M303" s="337"/>
      <c r="N303" s="385"/>
      <c r="O303" s="385"/>
      <c r="P303" s="387"/>
      <c r="Q303" s="387"/>
      <c r="R303" s="389"/>
      <c r="S303" s="391"/>
      <c r="T303" s="393"/>
      <c r="U303" s="395"/>
      <c r="V303" s="397"/>
      <c r="W303" s="383"/>
      <c r="X303" s="383"/>
      <c r="Y303" s="383"/>
      <c r="Z303" s="383"/>
      <c r="AA303" s="383"/>
      <c r="AB303" s="383"/>
      <c r="AC303" s="383"/>
      <c r="AD303" s="383"/>
      <c r="AE303" s="383"/>
      <c r="AF303" s="383"/>
      <c r="AG303" s="383"/>
      <c r="AH303" s="383"/>
      <c r="AI303" s="383"/>
      <c r="AJ303" s="383"/>
      <c r="AK303" s="383"/>
      <c r="AL303" s="333"/>
      <c r="AM303" s="200" t="s">
        <v>115</v>
      </c>
      <c r="AN303" s="311" t="s">
        <v>199</v>
      </c>
      <c r="AO303" s="312" t="s">
        <v>18</v>
      </c>
      <c r="AP303" s="312"/>
      <c r="AQ303" s="312"/>
      <c r="AR303" s="312"/>
      <c r="AS303" s="312"/>
      <c r="AT303" s="312"/>
      <c r="AU303" s="312"/>
      <c r="AV303" s="312"/>
      <c r="AW303" s="261">
        <v>546.44949999999994</v>
      </c>
      <c r="AX303" s="261">
        <v>0</v>
      </c>
      <c r="AY303" s="261">
        <v>0</v>
      </c>
      <c r="AZ303" s="261">
        <f>BE303</f>
        <v>0</v>
      </c>
      <c r="BA303" s="261">
        <f>BV303</f>
        <v>0</v>
      </c>
      <c r="BB303" s="261">
        <f>CM303</f>
        <v>0</v>
      </c>
      <c r="BC303" s="261">
        <f>DD303</f>
        <v>0</v>
      </c>
      <c r="BD303" s="261">
        <f>AW303-AX303-BC303</f>
        <v>546.44949999999994</v>
      </c>
      <c r="BE303" s="261">
        <f t="shared" si="359"/>
        <v>0</v>
      </c>
      <c r="BF303" s="261">
        <f t="shared" si="359"/>
        <v>0</v>
      </c>
      <c r="BG303" s="261">
        <f t="shared" si="359"/>
        <v>0</v>
      </c>
      <c r="BH303" s="261">
        <f t="shared" si="359"/>
        <v>0</v>
      </c>
      <c r="BI303" s="261">
        <f>BJ303+BK303+BL303</f>
        <v>0</v>
      </c>
      <c r="BJ303" s="313">
        <v>0</v>
      </c>
      <c r="BK303" s="313">
        <v>0</v>
      </c>
      <c r="BL303" s="313">
        <v>0</v>
      </c>
      <c r="BM303" s="261">
        <f>BN303+BO303+BP303</f>
        <v>0</v>
      </c>
      <c r="BN303" s="313">
        <v>0</v>
      </c>
      <c r="BO303" s="313">
        <v>0</v>
      </c>
      <c r="BP303" s="313">
        <v>0</v>
      </c>
      <c r="BQ303" s="261">
        <f>BR303+BS303+BT303</f>
        <v>0</v>
      </c>
      <c r="BR303" s="313">
        <v>0</v>
      </c>
      <c r="BS303" s="313">
        <v>0</v>
      </c>
      <c r="BT303" s="313">
        <v>0</v>
      </c>
      <c r="BU303" s="261">
        <f>$AW303-$AX303-AZ303</f>
        <v>546.44949999999994</v>
      </c>
      <c r="BV303" s="261">
        <f t="shared" si="360"/>
        <v>0</v>
      </c>
      <c r="BW303" s="261">
        <f t="shared" si="360"/>
        <v>0</v>
      </c>
      <c r="BX303" s="261">
        <f t="shared" si="360"/>
        <v>0</v>
      </c>
      <c r="BY303" s="261">
        <f t="shared" si="360"/>
        <v>0</v>
      </c>
      <c r="BZ303" s="261">
        <f>CA303+CB303+CC303</f>
        <v>0</v>
      </c>
      <c r="CA303" s="313">
        <v>0</v>
      </c>
      <c r="CB303" s="313">
        <v>0</v>
      </c>
      <c r="CC303" s="313">
        <v>0</v>
      </c>
      <c r="CD303" s="261">
        <f>CE303+CF303+CG303</f>
        <v>0</v>
      </c>
      <c r="CE303" s="313">
        <v>0</v>
      </c>
      <c r="CF303" s="313">
        <v>0</v>
      </c>
      <c r="CG303" s="313">
        <v>0</v>
      </c>
      <c r="CH303" s="261">
        <f>CI303+CJ303+CK303</f>
        <v>0</v>
      </c>
      <c r="CI303" s="313">
        <v>0</v>
      </c>
      <c r="CJ303" s="313">
        <v>0</v>
      </c>
      <c r="CK303" s="313">
        <v>0</v>
      </c>
      <c r="CL303" s="261">
        <f>$AW303-$AX303-BA303</f>
        <v>546.44949999999994</v>
      </c>
      <c r="CM303" s="261">
        <f t="shared" si="361"/>
        <v>0</v>
      </c>
      <c r="CN303" s="261">
        <f t="shared" si="361"/>
        <v>0</v>
      </c>
      <c r="CO303" s="261">
        <f t="shared" si="361"/>
        <v>0</v>
      </c>
      <c r="CP303" s="261">
        <f t="shared" si="361"/>
        <v>0</v>
      </c>
      <c r="CQ303" s="261">
        <f>CR303+CS303+CT303</f>
        <v>0</v>
      </c>
      <c r="CR303" s="313">
        <v>0</v>
      </c>
      <c r="CS303" s="313">
        <v>0</v>
      </c>
      <c r="CT303" s="313">
        <v>0</v>
      </c>
      <c r="CU303" s="261">
        <f>CV303+CW303+CX303</f>
        <v>0</v>
      </c>
      <c r="CV303" s="313">
        <v>0</v>
      </c>
      <c r="CW303" s="313">
        <v>0</v>
      </c>
      <c r="CX303" s="313">
        <v>0</v>
      </c>
      <c r="CY303" s="261">
        <f>CZ303+DA303+DB303</f>
        <v>0</v>
      </c>
      <c r="CZ303" s="313">
        <v>0</v>
      </c>
      <c r="DA303" s="313">
        <v>0</v>
      </c>
      <c r="DB303" s="313">
        <v>0</v>
      </c>
      <c r="DC303" s="261">
        <f>$AW303-$AX303-BB303</f>
        <v>546.44949999999994</v>
      </c>
      <c r="DD303" s="261">
        <f t="shared" si="362"/>
        <v>0</v>
      </c>
      <c r="DE303" s="261">
        <f t="shared" si="362"/>
        <v>0</v>
      </c>
      <c r="DF303" s="261">
        <f t="shared" si="362"/>
        <v>0</v>
      </c>
      <c r="DG303" s="261">
        <f t="shared" si="362"/>
        <v>0</v>
      </c>
      <c r="DH303" s="261">
        <f>DI303+DJ303+DK303</f>
        <v>0</v>
      </c>
      <c r="DI303" s="313">
        <v>0</v>
      </c>
      <c r="DJ303" s="313">
        <v>0</v>
      </c>
      <c r="DK303" s="313">
        <v>0</v>
      </c>
      <c r="DL303" s="261">
        <f>DM303+DN303+DO303</f>
        <v>0</v>
      </c>
      <c r="DM303" s="313">
        <v>0</v>
      </c>
      <c r="DN303" s="313">
        <v>0</v>
      </c>
      <c r="DO303" s="313">
        <v>0</v>
      </c>
      <c r="DP303" s="261">
        <f>DQ303+DR303+DS303</f>
        <v>0</v>
      </c>
      <c r="DQ303" s="313">
        <v>0</v>
      </c>
      <c r="DR303" s="313">
        <v>0</v>
      </c>
      <c r="DS303" s="313">
        <v>0</v>
      </c>
      <c r="DT303" s="261">
        <f>$AW303-$AX303-BC303</f>
        <v>546.44949999999994</v>
      </c>
      <c r="DU303" s="261">
        <f>BC303-AY303</f>
        <v>0</v>
      </c>
      <c r="DV303" s="313"/>
      <c r="DW303" s="313"/>
      <c r="DX303" s="314"/>
      <c r="DY303" s="313"/>
      <c r="DZ303" s="314"/>
      <c r="EA303" s="343" t="s">
        <v>151</v>
      </c>
      <c r="EB303" s="164">
        <v>0</v>
      </c>
      <c r="EC303" s="162" t="str">
        <f>AN303 &amp; EB303</f>
        <v>Прочие собственные средства0</v>
      </c>
      <c r="ED303" s="162" t="str">
        <f>AN303&amp;AO303</f>
        <v>Прочие собственные средстванет</v>
      </c>
      <c r="EE303" s="163"/>
      <c r="EF303" s="163"/>
      <c r="EG303" s="179"/>
      <c r="EH303" s="179"/>
      <c r="EI303" s="179"/>
      <c r="EJ303" s="179"/>
      <c r="EV303" s="163"/>
    </row>
    <row r="304" spans="3:152" ht="11.25" customHeight="1">
      <c r="C304" s="217"/>
      <c r="D304" s="384" t="s">
        <v>894</v>
      </c>
      <c r="E304" s="398" t="s">
        <v>780</v>
      </c>
      <c r="F304" s="398" t="s">
        <v>800</v>
      </c>
      <c r="G304" s="398" t="s">
        <v>161</v>
      </c>
      <c r="H304" s="398" t="s">
        <v>895</v>
      </c>
      <c r="I304" s="398" t="s">
        <v>783</v>
      </c>
      <c r="J304" s="398" t="s">
        <v>783</v>
      </c>
      <c r="K304" s="384" t="s">
        <v>784</v>
      </c>
      <c r="L304" s="336"/>
      <c r="M304" s="336"/>
      <c r="N304" s="384" t="s">
        <v>115</v>
      </c>
      <c r="O304" s="384" t="s">
        <v>5</v>
      </c>
      <c r="P304" s="386" t="s">
        <v>189</v>
      </c>
      <c r="Q304" s="386" t="s">
        <v>5</v>
      </c>
      <c r="R304" s="388">
        <v>100</v>
      </c>
      <c r="S304" s="390">
        <v>100</v>
      </c>
      <c r="T304" s="392" t="s">
        <v>1147</v>
      </c>
      <c r="U304" s="305"/>
      <c r="V304" s="306"/>
      <c r="W304" s="306"/>
      <c r="X304" s="306"/>
      <c r="Y304" s="306"/>
      <c r="Z304" s="306"/>
      <c r="AA304" s="306"/>
      <c r="AB304" s="306"/>
      <c r="AC304" s="306"/>
      <c r="AD304" s="306"/>
      <c r="AE304" s="306"/>
      <c r="AF304" s="306"/>
      <c r="AG304" s="306"/>
      <c r="AH304" s="306"/>
      <c r="AI304" s="306"/>
      <c r="AJ304" s="306"/>
      <c r="AK304" s="306"/>
      <c r="AL304" s="306"/>
      <c r="AM304" s="306"/>
      <c r="AN304" s="306"/>
      <c r="AO304" s="306"/>
      <c r="AP304" s="306"/>
      <c r="AQ304" s="306"/>
      <c r="AR304" s="306"/>
      <c r="AS304" s="306"/>
      <c r="AT304" s="306"/>
      <c r="AU304" s="306"/>
      <c r="AV304" s="306"/>
      <c r="AW304" s="306"/>
      <c r="AX304" s="306"/>
      <c r="AY304" s="306"/>
      <c r="AZ304" s="306"/>
      <c r="BA304" s="306"/>
      <c r="BB304" s="306"/>
      <c r="BC304" s="306"/>
      <c r="BD304" s="306"/>
      <c r="BE304" s="306"/>
      <c r="BF304" s="306"/>
      <c r="BG304" s="306"/>
      <c r="BH304" s="306"/>
      <c r="BI304" s="306"/>
      <c r="BJ304" s="306"/>
      <c r="BK304" s="306"/>
      <c r="BL304" s="306"/>
      <c r="BM304" s="306"/>
      <c r="BN304" s="306"/>
      <c r="BO304" s="306"/>
      <c r="BP304" s="306"/>
      <c r="BQ304" s="306"/>
      <c r="BR304" s="306"/>
      <c r="BS304" s="306"/>
      <c r="BT304" s="306"/>
      <c r="BU304" s="306"/>
      <c r="BV304" s="306"/>
      <c r="BW304" s="306"/>
      <c r="BX304" s="306"/>
      <c r="BY304" s="306"/>
      <c r="BZ304" s="306"/>
      <c r="CA304" s="306"/>
      <c r="CB304" s="306"/>
      <c r="CC304" s="306"/>
      <c r="CD304" s="306"/>
      <c r="CE304" s="306"/>
      <c r="CF304" s="306"/>
      <c r="CG304" s="306"/>
      <c r="CH304" s="306"/>
      <c r="CI304" s="306"/>
      <c r="CJ304" s="306"/>
      <c r="CK304" s="306"/>
      <c r="CL304" s="306"/>
      <c r="CM304" s="306"/>
      <c r="CN304" s="306"/>
      <c r="CO304" s="306"/>
      <c r="CP304" s="306"/>
      <c r="CQ304" s="306"/>
      <c r="CR304" s="306"/>
      <c r="CS304" s="306"/>
      <c r="CT304" s="306"/>
      <c r="CU304" s="306"/>
      <c r="CV304" s="306"/>
      <c r="CW304" s="306"/>
      <c r="CX304" s="306"/>
      <c r="CY304" s="306"/>
      <c r="CZ304" s="306"/>
      <c r="DA304" s="306"/>
      <c r="DB304" s="306"/>
      <c r="DC304" s="306"/>
      <c r="DD304" s="306"/>
      <c r="DE304" s="306"/>
      <c r="DF304" s="306"/>
      <c r="DG304" s="306"/>
      <c r="DH304" s="306"/>
      <c r="DI304" s="306"/>
      <c r="DJ304" s="306"/>
      <c r="DK304" s="306"/>
      <c r="DL304" s="306"/>
      <c r="DM304" s="306"/>
      <c r="DN304" s="306"/>
      <c r="DO304" s="306"/>
      <c r="DP304" s="306"/>
      <c r="DQ304" s="306"/>
      <c r="DR304" s="306"/>
      <c r="DS304" s="306"/>
      <c r="DT304" s="306"/>
      <c r="DU304" s="306"/>
      <c r="DV304" s="306"/>
      <c r="DW304" s="306"/>
      <c r="DX304" s="306"/>
      <c r="DY304" s="306"/>
      <c r="DZ304" s="306"/>
      <c r="EA304" s="306"/>
      <c r="EB304" s="164"/>
      <c r="EC304" s="163"/>
      <c r="ED304" s="163"/>
      <c r="EE304" s="163"/>
      <c r="EF304" s="163"/>
      <c r="EG304" s="163"/>
      <c r="EH304" s="163"/>
      <c r="EI304" s="163"/>
    </row>
    <row r="305" spans="3:152" ht="11.25" customHeight="1">
      <c r="C305" s="217"/>
      <c r="D305" s="385"/>
      <c r="E305" s="399"/>
      <c r="F305" s="399"/>
      <c r="G305" s="399"/>
      <c r="H305" s="399"/>
      <c r="I305" s="399"/>
      <c r="J305" s="399"/>
      <c r="K305" s="385"/>
      <c r="L305" s="337"/>
      <c r="M305" s="337"/>
      <c r="N305" s="385"/>
      <c r="O305" s="385"/>
      <c r="P305" s="387"/>
      <c r="Q305" s="387"/>
      <c r="R305" s="389"/>
      <c r="S305" s="391"/>
      <c r="T305" s="393"/>
      <c r="U305" s="394"/>
      <c r="V305" s="396">
        <v>1</v>
      </c>
      <c r="W305" s="382" t="s">
        <v>821</v>
      </c>
      <c r="X305" s="382"/>
      <c r="Y305" s="382"/>
      <c r="Z305" s="382"/>
      <c r="AA305" s="382"/>
      <c r="AB305" s="382"/>
      <c r="AC305" s="382"/>
      <c r="AD305" s="382"/>
      <c r="AE305" s="382"/>
      <c r="AF305" s="382"/>
      <c r="AG305" s="382"/>
      <c r="AH305" s="382"/>
      <c r="AI305" s="382"/>
      <c r="AJ305" s="382"/>
      <c r="AK305" s="382"/>
      <c r="AL305" s="307"/>
      <c r="AM305" s="308"/>
      <c r="AN305" s="309"/>
      <c r="AO305" s="309"/>
      <c r="AP305" s="309"/>
      <c r="AQ305" s="309"/>
      <c r="AR305" s="309"/>
      <c r="AS305" s="309"/>
      <c r="AT305" s="309"/>
      <c r="AU305" s="309"/>
      <c r="AV305" s="309"/>
      <c r="AW305" s="95"/>
      <c r="AX305" s="95"/>
      <c r="AY305" s="95"/>
      <c r="AZ305" s="95"/>
      <c r="BA305" s="95"/>
      <c r="BB305" s="95"/>
      <c r="BC305" s="95"/>
      <c r="BD305" s="95"/>
      <c r="BE305" s="95"/>
      <c r="BF305" s="95"/>
      <c r="BG305" s="95"/>
      <c r="BH305" s="95"/>
      <c r="BI305" s="95"/>
      <c r="BJ305" s="95"/>
      <c r="BK305" s="95"/>
      <c r="BL305" s="95"/>
      <c r="BM305" s="95"/>
      <c r="BN305" s="95"/>
      <c r="BO305" s="95"/>
      <c r="BP305" s="95"/>
      <c r="BQ305" s="95"/>
      <c r="BR305" s="95"/>
      <c r="BS305" s="95"/>
      <c r="BT305" s="95"/>
      <c r="BU305" s="95"/>
      <c r="BV305" s="95"/>
      <c r="BW305" s="95"/>
      <c r="BX305" s="95"/>
      <c r="BY305" s="95"/>
      <c r="BZ305" s="95"/>
      <c r="CA305" s="95"/>
      <c r="CB305" s="95"/>
      <c r="CC305" s="95"/>
      <c r="CD305" s="95"/>
      <c r="CE305" s="95"/>
      <c r="CF305" s="95"/>
      <c r="CG305" s="95"/>
      <c r="CH305" s="95"/>
      <c r="CI305" s="95"/>
      <c r="CJ305" s="95"/>
      <c r="CK305" s="95"/>
      <c r="CL305" s="95"/>
      <c r="CM305" s="95"/>
      <c r="CN305" s="95"/>
      <c r="CO305" s="95"/>
      <c r="CP305" s="95"/>
      <c r="CQ305" s="95"/>
      <c r="CR305" s="95"/>
      <c r="CS305" s="95"/>
      <c r="CT305" s="95"/>
      <c r="CU305" s="95"/>
      <c r="CV305" s="95"/>
      <c r="CW305" s="95"/>
      <c r="CX305" s="95"/>
      <c r="CY305" s="95"/>
      <c r="CZ305" s="95"/>
      <c r="DA305" s="95"/>
      <c r="DB305" s="95"/>
      <c r="DC305" s="95"/>
      <c r="DD305" s="95"/>
      <c r="DE305" s="95"/>
      <c r="DF305" s="95"/>
      <c r="DG305" s="95"/>
      <c r="DH305" s="95"/>
      <c r="DI305" s="95"/>
      <c r="DJ305" s="95"/>
      <c r="DK305" s="95"/>
      <c r="DL305" s="95"/>
      <c r="DM305" s="95"/>
      <c r="DN305" s="95"/>
      <c r="DO305" s="95"/>
      <c r="DP305" s="95"/>
      <c r="DQ305" s="95"/>
      <c r="DR305" s="95"/>
      <c r="DS305" s="95"/>
      <c r="DT305" s="95"/>
      <c r="DU305" s="95"/>
      <c r="DV305" s="95"/>
      <c r="DW305" s="95"/>
      <c r="DX305" s="95"/>
      <c r="DY305" s="95"/>
      <c r="DZ305" s="95"/>
      <c r="EA305" s="95"/>
      <c r="EB305" s="164"/>
      <c r="EC305" s="179"/>
      <c r="ED305" s="179"/>
      <c r="EE305" s="179"/>
      <c r="EF305" s="163"/>
      <c r="EG305" s="179"/>
      <c r="EH305" s="179"/>
      <c r="EI305" s="179"/>
      <c r="EJ305" s="179"/>
      <c r="EK305" s="179"/>
    </row>
    <row r="306" spans="3:152" ht="15" customHeight="1">
      <c r="C306" s="217"/>
      <c r="D306" s="385"/>
      <c r="E306" s="399"/>
      <c r="F306" s="399"/>
      <c r="G306" s="399"/>
      <c r="H306" s="399"/>
      <c r="I306" s="399"/>
      <c r="J306" s="399"/>
      <c r="K306" s="385"/>
      <c r="L306" s="337"/>
      <c r="M306" s="337"/>
      <c r="N306" s="385"/>
      <c r="O306" s="385"/>
      <c r="P306" s="387"/>
      <c r="Q306" s="387"/>
      <c r="R306" s="389"/>
      <c r="S306" s="391"/>
      <c r="T306" s="393"/>
      <c r="U306" s="395"/>
      <c r="V306" s="397"/>
      <c r="W306" s="383"/>
      <c r="X306" s="383"/>
      <c r="Y306" s="383"/>
      <c r="Z306" s="383"/>
      <c r="AA306" s="383"/>
      <c r="AB306" s="383"/>
      <c r="AC306" s="383"/>
      <c r="AD306" s="383"/>
      <c r="AE306" s="383"/>
      <c r="AF306" s="383"/>
      <c r="AG306" s="383"/>
      <c r="AH306" s="383"/>
      <c r="AI306" s="383"/>
      <c r="AJ306" s="383"/>
      <c r="AK306" s="383"/>
      <c r="AL306" s="333"/>
      <c r="AM306" s="200" t="s">
        <v>240</v>
      </c>
      <c r="AN306" s="311" t="s">
        <v>197</v>
      </c>
      <c r="AO306" s="312" t="s">
        <v>18</v>
      </c>
      <c r="AP306" s="312"/>
      <c r="AQ306" s="312"/>
      <c r="AR306" s="312"/>
      <c r="AS306" s="312"/>
      <c r="AT306" s="312"/>
      <c r="AU306" s="312"/>
      <c r="AV306" s="312"/>
      <c r="AW306" s="261">
        <v>116764.898333333</v>
      </c>
      <c r="AX306" s="261">
        <v>2122.67</v>
      </c>
      <c r="AY306" s="261">
        <v>114406.383333333</v>
      </c>
      <c r="AZ306" s="261">
        <f>BE306</f>
        <v>0</v>
      </c>
      <c r="BA306" s="261">
        <f>BV306</f>
        <v>378.88</v>
      </c>
      <c r="BB306" s="261">
        <f>CM306</f>
        <v>378.88</v>
      </c>
      <c r="BC306" s="261">
        <f>DD306</f>
        <v>102978.01725</v>
      </c>
      <c r="BD306" s="261">
        <f>AW306-AX306-BC306</f>
        <v>11664.211083332993</v>
      </c>
      <c r="BE306" s="261">
        <f t="shared" ref="BE306:BH307" si="363">BQ306</f>
        <v>0</v>
      </c>
      <c r="BF306" s="261">
        <f t="shared" si="363"/>
        <v>0</v>
      </c>
      <c r="BG306" s="261">
        <f t="shared" si="363"/>
        <v>0</v>
      </c>
      <c r="BH306" s="261">
        <f t="shared" si="363"/>
        <v>0</v>
      </c>
      <c r="BI306" s="261">
        <f>BJ306+BK306+BL306</f>
        <v>0</v>
      </c>
      <c r="BJ306" s="313">
        <v>0</v>
      </c>
      <c r="BK306" s="313">
        <v>0</v>
      </c>
      <c r="BL306" s="313">
        <v>0</v>
      </c>
      <c r="BM306" s="261">
        <f>BN306+BO306+BP306</f>
        <v>0</v>
      </c>
      <c r="BN306" s="313">
        <v>0</v>
      </c>
      <c r="BO306" s="313">
        <v>0</v>
      </c>
      <c r="BP306" s="313">
        <v>0</v>
      </c>
      <c r="BQ306" s="261">
        <f>BR306+BS306+BT306</f>
        <v>0</v>
      </c>
      <c r="BR306" s="313">
        <v>0</v>
      </c>
      <c r="BS306" s="313">
        <v>0</v>
      </c>
      <c r="BT306" s="313">
        <v>0</v>
      </c>
      <c r="BU306" s="261">
        <f>$AW306-$AX306-AZ306</f>
        <v>114642.228333333</v>
      </c>
      <c r="BV306" s="261">
        <f t="shared" ref="BV306:BY307" si="364">CH306</f>
        <v>378.88</v>
      </c>
      <c r="BW306" s="261">
        <f t="shared" si="364"/>
        <v>378.88</v>
      </c>
      <c r="BX306" s="261">
        <f t="shared" si="364"/>
        <v>0</v>
      </c>
      <c r="BY306" s="261">
        <f t="shared" si="364"/>
        <v>0</v>
      </c>
      <c r="BZ306" s="261">
        <f>CA306+CB306+CC306</f>
        <v>0</v>
      </c>
      <c r="CA306" s="313">
        <v>0</v>
      </c>
      <c r="CB306" s="313">
        <v>0</v>
      </c>
      <c r="CC306" s="313">
        <v>0</v>
      </c>
      <c r="CD306" s="261">
        <f>CE306+CF306+CG306</f>
        <v>0</v>
      </c>
      <c r="CE306" s="313">
        <v>0</v>
      </c>
      <c r="CF306" s="313">
        <v>0</v>
      </c>
      <c r="CG306" s="313">
        <v>0</v>
      </c>
      <c r="CH306" s="261">
        <f>CI306+CJ306+CK306</f>
        <v>378.88</v>
      </c>
      <c r="CI306" s="313">
        <v>378.88</v>
      </c>
      <c r="CJ306" s="313">
        <v>0</v>
      </c>
      <c r="CK306" s="313">
        <v>0</v>
      </c>
      <c r="CL306" s="261">
        <f>$AW306-$AX306-BA306</f>
        <v>114263.34833333299</v>
      </c>
      <c r="CM306" s="261">
        <f t="shared" ref="CM306:CP307" si="365">CY306</f>
        <v>378.88</v>
      </c>
      <c r="CN306" s="261">
        <f t="shared" si="365"/>
        <v>378.88</v>
      </c>
      <c r="CO306" s="261">
        <f t="shared" si="365"/>
        <v>0</v>
      </c>
      <c r="CP306" s="261">
        <f t="shared" si="365"/>
        <v>0</v>
      </c>
      <c r="CQ306" s="261">
        <f>CR306+CS306+CT306</f>
        <v>378.88</v>
      </c>
      <c r="CR306" s="313">
        <v>378.88</v>
      </c>
      <c r="CS306" s="313">
        <v>0</v>
      </c>
      <c r="CT306" s="313">
        <v>0</v>
      </c>
      <c r="CU306" s="261">
        <f>CV306+CW306+CX306</f>
        <v>378.88</v>
      </c>
      <c r="CV306" s="313">
        <v>378.88</v>
      </c>
      <c r="CW306" s="313">
        <v>0</v>
      </c>
      <c r="CX306" s="313">
        <v>0</v>
      </c>
      <c r="CY306" s="261">
        <f>CZ306+DA306+DB306</f>
        <v>378.88</v>
      </c>
      <c r="CZ306" s="313">
        <v>378.88</v>
      </c>
      <c r="DA306" s="313">
        <v>0</v>
      </c>
      <c r="DB306" s="313">
        <v>0</v>
      </c>
      <c r="DC306" s="261">
        <f>$AW306-$AX306-BB306</f>
        <v>114263.34833333299</v>
      </c>
      <c r="DD306" s="261">
        <f t="shared" ref="DD306:DG307" si="366">DP306</f>
        <v>102978.01725</v>
      </c>
      <c r="DE306" s="261">
        <f t="shared" si="366"/>
        <v>102978.01725</v>
      </c>
      <c r="DF306" s="261">
        <f t="shared" si="366"/>
        <v>0</v>
      </c>
      <c r="DG306" s="261">
        <f t="shared" si="366"/>
        <v>0</v>
      </c>
      <c r="DH306" s="261">
        <f>DI306+DJ306+DK306</f>
        <v>378.88</v>
      </c>
      <c r="DI306" s="313">
        <v>378.88</v>
      </c>
      <c r="DJ306" s="313">
        <v>0</v>
      </c>
      <c r="DK306" s="313">
        <v>0</v>
      </c>
      <c r="DL306" s="261">
        <f>DM306+DN306+DO306</f>
        <v>102978.01725</v>
      </c>
      <c r="DM306" s="313">
        <v>102978.01725</v>
      </c>
      <c r="DN306" s="313">
        <v>0</v>
      </c>
      <c r="DO306" s="313">
        <v>0</v>
      </c>
      <c r="DP306" s="261">
        <f>DQ306+DR306+DS306</f>
        <v>102978.01725</v>
      </c>
      <c r="DQ306" s="313">
        <v>102978.01725</v>
      </c>
      <c r="DR306" s="313">
        <v>0</v>
      </c>
      <c r="DS306" s="313">
        <v>0</v>
      </c>
      <c r="DT306" s="261">
        <f>$AW306-$AX306-BC306</f>
        <v>11664.211083332993</v>
      </c>
      <c r="DU306" s="261">
        <f>BC306-AY306</f>
        <v>-11428.366083332992</v>
      </c>
      <c r="DV306" s="313"/>
      <c r="DW306" s="313"/>
      <c r="DX306" s="347" t="s">
        <v>1150</v>
      </c>
      <c r="DY306" s="313">
        <f>-DU306</f>
        <v>11428.366083332992</v>
      </c>
      <c r="DZ306" s="314" t="s">
        <v>1152</v>
      </c>
      <c r="EA306" s="343" t="s">
        <v>151</v>
      </c>
      <c r="EB306" s="164">
        <v>0</v>
      </c>
      <c r="EC306" s="162" t="str">
        <f>AN306 &amp; EB306</f>
        <v>Амортизационные отчисления0</v>
      </c>
      <c r="ED306" s="162" t="str">
        <f>AN306&amp;AO306</f>
        <v>Амортизационные отчислениянет</v>
      </c>
      <c r="EE306" s="163"/>
      <c r="EF306" s="163"/>
      <c r="EG306" s="179"/>
      <c r="EH306" s="179"/>
      <c r="EI306" s="179"/>
      <c r="EJ306" s="179"/>
      <c r="EV306" s="163"/>
    </row>
    <row r="307" spans="3:152" ht="15" customHeight="1" thickBot="1">
      <c r="C307" s="217"/>
      <c r="D307" s="385"/>
      <c r="E307" s="399"/>
      <c r="F307" s="399"/>
      <c r="G307" s="399"/>
      <c r="H307" s="399"/>
      <c r="I307" s="399"/>
      <c r="J307" s="399"/>
      <c r="K307" s="385"/>
      <c r="L307" s="337"/>
      <c r="M307" s="337"/>
      <c r="N307" s="385"/>
      <c r="O307" s="385"/>
      <c r="P307" s="387"/>
      <c r="Q307" s="387"/>
      <c r="R307" s="389"/>
      <c r="S307" s="391"/>
      <c r="T307" s="393"/>
      <c r="U307" s="395"/>
      <c r="V307" s="397"/>
      <c r="W307" s="383"/>
      <c r="X307" s="383"/>
      <c r="Y307" s="383"/>
      <c r="Z307" s="383"/>
      <c r="AA307" s="383"/>
      <c r="AB307" s="383"/>
      <c r="AC307" s="383"/>
      <c r="AD307" s="383"/>
      <c r="AE307" s="383"/>
      <c r="AF307" s="383"/>
      <c r="AG307" s="383"/>
      <c r="AH307" s="383"/>
      <c r="AI307" s="383"/>
      <c r="AJ307" s="383"/>
      <c r="AK307" s="383"/>
      <c r="AL307" s="333"/>
      <c r="AM307" s="200" t="s">
        <v>115</v>
      </c>
      <c r="AN307" s="311" t="s">
        <v>199</v>
      </c>
      <c r="AO307" s="312" t="s">
        <v>18</v>
      </c>
      <c r="AP307" s="312"/>
      <c r="AQ307" s="312"/>
      <c r="AR307" s="312"/>
      <c r="AS307" s="312"/>
      <c r="AT307" s="312"/>
      <c r="AU307" s="312"/>
      <c r="AV307" s="312"/>
      <c r="AW307" s="261">
        <v>471.70299999999997</v>
      </c>
      <c r="AX307" s="261">
        <v>424.53399999999999</v>
      </c>
      <c r="AY307" s="261">
        <v>0</v>
      </c>
      <c r="AZ307" s="261">
        <f>BE307</f>
        <v>0</v>
      </c>
      <c r="BA307" s="261">
        <f>BV307</f>
        <v>0</v>
      </c>
      <c r="BB307" s="261">
        <f>CM307</f>
        <v>0</v>
      </c>
      <c r="BC307" s="261">
        <f>DD307</f>
        <v>0</v>
      </c>
      <c r="BD307" s="261">
        <f>AW307-AX307-BC307</f>
        <v>47.168999999999983</v>
      </c>
      <c r="BE307" s="261">
        <f t="shared" si="363"/>
        <v>0</v>
      </c>
      <c r="BF307" s="261">
        <f t="shared" si="363"/>
        <v>0</v>
      </c>
      <c r="BG307" s="261">
        <f t="shared" si="363"/>
        <v>0</v>
      </c>
      <c r="BH307" s="261">
        <f t="shared" si="363"/>
        <v>0</v>
      </c>
      <c r="BI307" s="261">
        <f>BJ307+BK307+BL307</f>
        <v>0</v>
      </c>
      <c r="BJ307" s="313">
        <v>0</v>
      </c>
      <c r="BK307" s="313">
        <v>0</v>
      </c>
      <c r="BL307" s="313">
        <v>0</v>
      </c>
      <c r="BM307" s="261">
        <f>BN307+BO307+BP307</f>
        <v>0</v>
      </c>
      <c r="BN307" s="313">
        <v>0</v>
      </c>
      <c r="BO307" s="313">
        <v>0</v>
      </c>
      <c r="BP307" s="313">
        <v>0</v>
      </c>
      <c r="BQ307" s="261">
        <f>BR307+BS307+BT307</f>
        <v>0</v>
      </c>
      <c r="BR307" s="313">
        <v>0</v>
      </c>
      <c r="BS307" s="313">
        <v>0</v>
      </c>
      <c r="BT307" s="313">
        <v>0</v>
      </c>
      <c r="BU307" s="261">
        <f>$AW307-$AX307-AZ307</f>
        <v>47.168999999999983</v>
      </c>
      <c r="BV307" s="261">
        <f t="shared" si="364"/>
        <v>0</v>
      </c>
      <c r="BW307" s="261">
        <f t="shared" si="364"/>
        <v>0</v>
      </c>
      <c r="BX307" s="261">
        <f t="shared" si="364"/>
        <v>0</v>
      </c>
      <c r="BY307" s="261">
        <f t="shared" si="364"/>
        <v>0</v>
      </c>
      <c r="BZ307" s="261">
        <f>CA307+CB307+CC307</f>
        <v>0</v>
      </c>
      <c r="CA307" s="313">
        <v>0</v>
      </c>
      <c r="CB307" s="313">
        <v>0</v>
      </c>
      <c r="CC307" s="313">
        <v>0</v>
      </c>
      <c r="CD307" s="261">
        <f>CE307+CF307+CG307</f>
        <v>0</v>
      </c>
      <c r="CE307" s="313">
        <v>0</v>
      </c>
      <c r="CF307" s="313">
        <v>0</v>
      </c>
      <c r="CG307" s="313">
        <v>0</v>
      </c>
      <c r="CH307" s="261">
        <f>CI307+CJ307+CK307</f>
        <v>0</v>
      </c>
      <c r="CI307" s="313">
        <v>0</v>
      </c>
      <c r="CJ307" s="313">
        <v>0</v>
      </c>
      <c r="CK307" s="313">
        <v>0</v>
      </c>
      <c r="CL307" s="261">
        <f>$AW307-$AX307-BA307</f>
        <v>47.168999999999983</v>
      </c>
      <c r="CM307" s="261">
        <f t="shared" si="365"/>
        <v>0</v>
      </c>
      <c r="CN307" s="261">
        <f t="shared" si="365"/>
        <v>0</v>
      </c>
      <c r="CO307" s="261">
        <f t="shared" si="365"/>
        <v>0</v>
      </c>
      <c r="CP307" s="261">
        <f t="shared" si="365"/>
        <v>0</v>
      </c>
      <c r="CQ307" s="261">
        <f>CR307+CS307+CT307</f>
        <v>0</v>
      </c>
      <c r="CR307" s="313">
        <v>0</v>
      </c>
      <c r="CS307" s="313">
        <v>0</v>
      </c>
      <c r="CT307" s="313">
        <v>0</v>
      </c>
      <c r="CU307" s="261">
        <f>CV307+CW307+CX307</f>
        <v>0</v>
      </c>
      <c r="CV307" s="313">
        <v>0</v>
      </c>
      <c r="CW307" s="313">
        <v>0</v>
      </c>
      <c r="CX307" s="313">
        <v>0</v>
      </c>
      <c r="CY307" s="261">
        <f>CZ307+DA307+DB307</f>
        <v>0</v>
      </c>
      <c r="CZ307" s="313">
        <v>0</v>
      </c>
      <c r="DA307" s="313">
        <v>0</v>
      </c>
      <c r="DB307" s="313">
        <v>0</v>
      </c>
      <c r="DC307" s="261">
        <f>$AW307-$AX307-BB307</f>
        <v>47.168999999999983</v>
      </c>
      <c r="DD307" s="261">
        <f t="shared" si="366"/>
        <v>0</v>
      </c>
      <c r="DE307" s="261">
        <f t="shared" si="366"/>
        <v>0</v>
      </c>
      <c r="DF307" s="261">
        <f t="shared" si="366"/>
        <v>0</v>
      </c>
      <c r="DG307" s="261">
        <f t="shared" si="366"/>
        <v>0</v>
      </c>
      <c r="DH307" s="261">
        <f>DI307+DJ307+DK307</f>
        <v>0</v>
      </c>
      <c r="DI307" s="313">
        <v>0</v>
      </c>
      <c r="DJ307" s="313">
        <v>0</v>
      </c>
      <c r="DK307" s="313">
        <v>0</v>
      </c>
      <c r="DL307" s="261">
        <f>DM307+DN307+DO307</f>
        <v>0</v>
      </c>
      <c r="DM307" s="313">
        <v>0</v>
      </c>
      <c r="DN307" s="313">
        <v>0</v>
      </c>
      <c r="DO307" s="313">
        <v>0</v>
      </c>
      <c r="DP307" s="261">
        <f>DQ307+DR307+DS307</f>
        <v>0</v>
      </c>
      <c r="DQ307" s="313">
        <v>0</v>
      </c>
      <c r="DR307" s="313">
        <v>0</v>
      </c>
      <c r="DS307" s="313">
        <v>0</v>
      </c>
      <c r="DT307" s="261">
        <f>$AW307-$AX307-BC307</f>
        <v>47.168999999999983</v>
      </c>
      <c r="DU307" s="261">
        <f>BC307-AY307</f>
        <v>0</v>
      </c>
      <c r="DV307" s="313"/>
      <c r="DW307" s="313"/>
      <c r="DX307" s="314"/>
      <c r="DY307" s="313"/>
      <c r="DZ307" s="314"/>
      <c r="EA307" s="343" t="s">
        <v>151</v>
      </c>
      <c r="EB307" s="164">
        <v>0</v>
      </c>
      <c r="EC307" s="162" t="str">
        <f>AN307 &amp; EB307</f>
        <v>Прочие собственные средства0</v>
      </c>
      <c r="ED307" s="162" t="str">
        <f>AN307&amp;AO307</f>
        <v>Прочие собственные средстванет</v>
      </c>
      <c r="EE307" s="163"/>
      <c r="EF307" s="163"/>
      <c r="EG307" s="179"/>
      <c r="EH307" s="179"/>
      <c r="EI307" s="179"/>
      <c r="EJ307" s="179"/>
      <c r="EV307" s="163"/>
    </row>
    <row r="308" spans="3:152" ht="11.25" customHeight="1">
      <c r="C308" s="217"/>
      <c r="D308" s="384" t="s">
        <v>896</v>
      </c>
      <c r="E308" s="398" t="s">
        <v>780</v>
      </c>
      <c r="F308" s="398" t="s">
        <v>800</v>
      </c>
      <c r="G308" s="398" t="s">
        <v>161</v>
      </c>
      <c r="H308" s="398" t="s">
        <v>897</v>
      </c>
      <c r="I308" s="398" t="s">
        <v>783</v>
      </c>
      <c r="J308" s="398" t="s">
        <v>783</v>
      </c>
      <c r="K308" s="384" t="s">
        <v>784</v>
      </c>
      <c r="L308" s="336"/>
      <c r="M308" s="336"/>
      <c r="N308" s="384" t="s">
        <v>240</v>
      </c>
      <c r="O308" s="384" t="s">
        <v>3</v>
      </c>
      <c r="P308" s="386" t="s">
        <v>189</v>
      </c>
      <c r="Q308" s="386" t="s">
        <v>6</v>
      </c>
      <c r="R308" s="388">
        <v>5</v>
      </c>
      <c r="S308" s="390">
        <v>5</v>
      </c>
      <c r="T308" s="400" t="s">
        <v>151</v>
      </c>
      <c r="U308" s="305"/>
      <c r="V308" s="306"/>
      <c r="W308" s="306"/>
      <c r="X308" s="306"/>
      <c r="Y308" s="306"/>
      <c r="Z308" s="306"/>
      <c r="AA308" s="306"/>
      <c r="AB308" s="306"/>
      <c r="AC308" s="306"/>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6"/>
      <c r="AY308" s="306"/>
      <c r="AZ308" s="306"/>
      <c r="BA308" s="306"/>
      <c r="BB308" s="306"/>
      <c r="BC308" s="306"/>
      <c r="BD308" s="306"/>
      <c r="BE308" s="306"/>
      <c r="BF308" s="306"/>
      <c r="BG308" s="306"/>
      <c r="BH308" s="306"/>
      <c r="BI308" s="306"/>
      <c r="BJ308" s="306"/>
      <c r="BK308" s="306"/>
      <c r="BL308" s="306"/>
      <c r="BM308" s="306"/>
      <c r="BN308" s="306"/>
      <c r="BO308" s="306"/>
      <c r="BP308" s="306"/>
      <c r="BQ308" s="306"/>
      <c r="BR308" s="306"/>
      <c r="BS308" s="306"/>
      <c r="BT308" s="306"/>
      <c r="BU308" s="306"/>
      <c r="BV308" s="306"/>
      <c r="BW308" s="306"/>
      <c r="BX308" s="306"/>
      <c r="BY308" s="306"/>
      <c r="BZ308" s="306"/>
      <c r="CA308" s="306"/>
      <c r="CB308" s="306"/>
      <c r="CC308" s="306"/>
      <c r="CD308" s="306"/>
      <c r="CE308" s="306"/>
      <c r="CF308" s="306"/>
      <c r="CG308" s="306"/>
      <c r="CH308" s="306"/>
      <c r="CI308" s="306"/>
      <c r="CJ308" s="306"/>
      <c r="CK308" s="306"/>
      <c r="CL308" s="306"/>
      <c r="CM308" s="306"/>
      <c r="CN308" s="306"/>
      <c r="CO308" s="306"/>
      <c r="CP308" s="306"/>
      <c r="CQ308" s="306"/>
      <c r="CR308" s="306"/>
      <c r="CS308" s="306"/>
      <c r="CT308" s="306"/>
      <c r="CU308" s="306"/>
      <c r="CV308" s="306"/>
      <c r="CW308" s="306"/>
      <c r="CX308" s="306"/>
      <c r="CY308" s="306"/>
      <c r="CZ308" s="306"/>
      <c r="DA308" s="306"/>
      <c r="DB308" s="306"/>
      <c r="DC308" s="306"/>
      <c r="DD308" s="306"/>
      <c r="DE308" s="306"/>
      <c r="DF308" s="306"/>
      <c r="DG308" s="306"/>
      <c r="DH308" s="306"/>
      <c r="DI308" s="306"/>
      <c r="DJ308" s="306"/>
      <c r="DK308" s="306"/>
      <c r="DL308" s="306"/>
      <c r="DM308" s="306"/>
      <c r="DN308" s="306"/>
      <c r="DO308" s="306"/>
      <c r="DP308" s="306"/>
      <c r="DQ308" s="306"/>
      <c r="DR308" s="306"/>
      <c r="DS308" s="306"/>
      <c r="DT308" s="306"/>
      <c r="DU308" s="306"/>
      <c r="DV308" s="306"/>
      <c r="DW308" s="306"/>
      <c r="DX308" s="306"/>
      <c r="DY308" s="306"/>
      <c r="DZ308" s="306"/>
      <c r="EA308" s="306"/>
      <c r="EB308" s="164"/>
      <c r="EC308" s="163"/>
      <c r="ED308" s="163"/>
      <c r="EE308" s="163"/>
      <c r="EF308" s="163"/>
      <c r="EG308" s="163"/>
      <c r="EH308" s="163"/>
      <c r="EI308" s="163"/>
    </row>
    <row r="309" spans="3:152" ht="11.25" customHeight="1">
      <c r="C309" s="217"/>
      <c r="D309" s="385"/>
      <c r="E309" s="399"/>
      <c r="F309" s="399"/>
      <c r="G309" s="399"/>
      <c r="H309" s="399"/>
      <c r="I309" s="399"/>
      <c r="J309" s="399"/>
      <c r="K309" s="385"/>
      <c r="L309" s="337"/>
      <c r="M309" s="337"/>
      <c r="N309" s="385"/>
      <c r="O309" s="385"/>
      <c r="P309" s="387"/>
      <c r="Q309" s="387"/>
      <c r="R309" s="389"/>
      <c r="S309" s="391"/>
      <c r="T309" s="401"/>
      <c r="U309" s="394"/>
      <c r="V309" s="396">
        <v>1</v>
      </c>
      <c r="W309" s="382" t="s">
        <v>821</v>
      </c>
      <c r="X309" s="382"/>
      <c r="Y309" s="382"/>
      <c r="Z309" s="382"/>
      <c r="AA309" s="382"/>
      <c r="AB309" s="382"/>
      <c r="AC309" s="382"/>
      <c r="AD309" s="382"/>
      <c r="AE309" s="382"/>
      <c r="AF309" s="382"/>
      <c r="AG309" s="382"/>
      <c r="AH309" s="382"/>
      <c r="AI309" s="382"/>
      <c r="AJ309" s="382"/>
      <c r="AK309" s="382"/>
      <c r="AL309" s="307"/>
      <c r="AM309" s="308"/>
      <c r="AN309" s="309"/>
      <c r="AO309" s="309"/>
      <c r="AP309" s="309"/>
      <c r="AQ309" s="309"/>
      <c r="AR309" s="309"/>
      <c r="AS309" s="309"/>
      <c r="AT309" s="309"/>
      <c r="AU309" s="309"/>
      <c r="AV309" s="309"/>
      <c r="AW309" s="95"/>
      <c r="AX309" s="95"/>
      <c r="AY309" s="95"/>
      <c r="AZ309" s="95"/>
      <c r="BA309" s="95"/>
      <c r="BB309" s="95"/>
      <c r="BC309" s="95"/>
      <c r="BD309" s="95"/>
      <c r="BE309" s="95"/>
      <c r="BF309" s="95"/>
      <c r="BG309" s="95"/>
      <c r="BH309" s="95"/>
      <c r="BI309" s="95"/>
      <c r="BJ309" s="95"/>
      <c r="BK309" s="95"/>
      <c r="BL309" s="95"/>
      <c r="BM309" s="95"/>
      <c r="BN309" s="95"/>
      <c r="BO309" s="95"/>
      <c r="BP309" s="95"/>
      <c r="BQ309" s="95"/>
      <c r="BR309" s="95"/>
      <c r="BS309" s="95"/>
      <c r="BT309" s="95"/>
      <c r="BU309" s="95"/>
      <c r="BV309" s="95"/>
      <c r="BW309" s="95"/>
      <c r="BX309" s="95"/>
      <c r="BY309" s="95"/>
      <c r="BZ309" s="95"/>
      <c r="CA309" s="95"/>
      <c r="CB309" s="95"/>
      <c r="CC309" s="95"/>
      <c r="CD309" s="95"/>
      <c r="CE309" s="95"/>
      <c r="CF309" s="95"/>
      <c r="CG309" s="95"/>
      <c r="CH309" s="95"/>
      <c r="CI309" s="95"/>
      <c r="CJ309" s="95"/>
      <c r="CK309" s="95"/>
      <c r="CL309" s="95"/>
      <c r="CM309" s="95"/>
      <c r="CN309" s="95"/>
      <c r="CO309" s="95"/>
      <c r="CP309" s="95"/>
      <c r="CQ309" s="95"/>
      <c r="CR309" s="95"/>
      <c r="CS309" s="95"/>
      <c r="CT309" s="95"/>
      <c r="CU309" s="95"/>
      <c r="CV309" s="95"/>
      <c r="CW309" s="95"/>
      <c r="CX309" s="95"/>
      <c r="CY309" s="95"/>
      <c r="CZ309" s="95"/>
      <c r="DA309" s="95"/>
      <c r="DB309" s="95"/>
      <c r="DC309" s="95"/>
      <c r="DD309" s="95"/>
      <c r="DE309" s="95"/>
      <c r="DF309" s="95"/>
      <c r="DG309" s="95"/>
      <c r="DH309" s="95"/>
      <c r="DI309" s="95"/>
      <c r="DJ309" s="95"/>
      <c r="DK309" s="95"/>
      <c r="DL309" s="95"/>
      <c r="DM309" s="95"/>
      <c r="DN309" s="95"/>
      <c r="DO309" s="95"/>
      <c r="DP309" s="95"/>
      <c r="DQ309" s="95"/>
      <c r="DR309" s="95"/>
      <c r="DS309" s="95"/>
      <c r="DT309" s="95"/>
      <c r="DU309" s="95"/>
      <c r="DV309" s="95"/>
      <c r="DW309" s="95"/>
      <c r="DX309" s="95"/>
      <c r="DY309" s="95"/>
      <c r="DZ309" s="95"/>
      <c r="EA309" s="95"/>
      <c r="EB309" s="164"/>
      <c r="EC309" s="179"/>
      <c r="ED309" s="179"/>
      <c r="EE309" s="179"/>
      <c r="EF309" s="163"/>
      <c r="EG309" s="179"/>
      <c r="EH309" s="179"/>
      <c r="EI309" s="179"/>
      <c r="EJ309" s="179"/>
      <c r="EK309" s="179"/>
    </row>
    <row r="310" spans="3:152" ht="15" customHeight="1">
      <c r="C310" s="217"/>
      <c r="D310" s="385"/>
      <c r="E310" s="399"/>
      <c r="F310" s="399"/>
      <c r="G310" s="399"/>
      <c r="H310" s="399"/>
      <c r="I310" s="399"/>
      <c r="J310" s="399"/>
      <c r="K310" s="385"/>
      <c r="L310" s="337"/>
      <c r="M310" s="337"/>
      <c r="N310" s="385"/>
      <c r="O310" s="385"/>
      <c r="P310" s="387"/>
      <c r="Q310" s="387"/>
      <c r="R310" s="389"/>
      <c r="S310" s="391"/>
      <c r="T310" s="401"/>
      <c r="U310" s="395"/>
      <c r="V310" s="397"/>
      <c r="W310" s="383"/>
      <c r="X310" s="383"/>
      <c r="Y310" s="383"/>
      <c r="Z310" s="383"/>
      <c r="AA310" s="383"/>
      <c r="AB310" s="383"/>
      <c r="AC310" s="383"/>
      <c r="AD310" s="383"/>
      <c r="AE310" s="383"/>
      <c r="AF310" s="383"/>
      <c r="AG310" s="383"/>
      <c r="AH310" s="383"/>
      <c r="AI310" s="383"/>
      <c r="AJ310" s="383"/>
      <c r="AK310" s="383"/>
      <c r="AL310" s="333"/>
      <c r="AM310" s="200" t="s">
        <v>240</v>
      </c>
      <c r="AN310" s="311" t="s">
        <v>197</v>
      </c>
      <c r="AO310" s="312" t="s">
        <v>18</v>
      </c>
      <c r="AP310" s="312"/>
      <c r="AQ310" s="312"/>
      <c r="AR310" s="312"/>
      <c r="AS310" s="312"/>
      <c r="AT310" s="312"/>
      <c r="AU310" s="312"/>
      <c r="AV310" s="312"/>
      <c r="AW310" s="261">
        <v>6298.3648999999996</v>
      </c>
      <c r="AX310" s="261">
        <v>2432.2833000000001</v>
      </c>
      <c r="AY310" s="261">
        <v>0</v>
      </c>
      <c r="AZ310" s="261">
        <f>BE310</f>
        <v>0</v>
      </c>
      <c r="BA310" s="261">
        <f>BV310</f>
        <v>0</v>
      </c>
      <c r="BB310" s="261">
        <f>CM310</f>
        <v>0</v>
      </c>
      <c r="BC310" s="261">
        <f>DD310</f>
        <v>0</v>
      </c>
      <c r="BD310" s="261">
        <f>AW310-AX310-BC310</f>
        <v>3866.0815999999995</v>
      </c>
      <c r="BE310" s="261">
        <f t="shared" ref="BE310:BH311" si="367">BQ310</f>
        <v>0</v>
      </c>
      <c r="BF310" s="261">
        <f t="shared" si="367"/>
        <v>0</v>
      </c>
      <c r="BG310" s="261">
        <f t="shared" si="367"/>
        <v>0</v>
      </c>
      <c r="BH310" s="261">
        <f t="shared" si="367"/>
        <v>0</v>
      </c>
      <c r="BI310" s="261">
        <f>BJ310+BK310+BL310</f>
        <v>0</v>
      </c>
      <c r="BJ310" s="313">
        <v>0</v>
      </c>
      <c r="BK310" s="313">
        <v>0</v>
      </c>
      <c r="BL310" s="313">
        <v>0</v>
      </c>
      <c r="BM310" s="261">
        <f>BN310+BO310+BP310</f>
        <v>0</v>
      </c>
      <c r="BN310" s="313">
        <v>0</v>
      </c>
      <c r="BO310" s="313">
        <v>0</v>
      </c>
      <c r="BP310" s="313">
        <v>0</v>
      </c>
      <c r="BQ310" s="261">
        <f>BR310+BS310+BT310</f>
        <v>0</v>
      </c>
      <c r="BR310" s="313">
        <v>0</v>
      </c>
      <c r="BS310" s="313">
        <v>0</v>
      </c>
      <c r="BT310" s="313">
        <v>0</v>
      </c>
      <c r="BU310" s="261">
        <f>$AW310-$AX310-AZ310</f>
        <v>3866.0815999999995</v>
      </c>
      <c r="BV310" s="261">
        <f t="shared" ref="BV310:BY311" si="368">CH310</f>
        <v>0</v>
      </c>
      <c r="BW310" s="261">
        <f t="shared" si="368"/>
        <v>0</v>
      </c>
      <c r="BX310" s="261">
        <f t="shared" si="368"/>
        <v>0</v>
      </c>
      <c r="BY310" s="261">
        <f t="shared" si="368"/>
        <v>0</v>
      </c>
      <c r="BZ310" s="261">
        <f>CA310+CB310+CC310</f>
        <v>0</v>
      </c>
      <c r="CA310" s="313">
        <v>0</v>
      </c>
      <c r="CB310" s="313">
        <v>0</v>
      </c>
      <c r="CC310" s="313">
        <v>0</v>
      </c>
      <c r="CD310" s="261">
        <f>CE310+CF310+CG310</f>
        <v>0</v>
      </c>
      <c r="CE310" s="313">
        <v>0</v>
      </c>
      <c r="CF310" s="313">
        <v>0</v>
      </c>
      <c r="CG310" s="313">
        <v>0</v>
      </c>
      <c r="CH310" s="261">
        <f>CI310+CJ310+CK310</f>
        <v>0</v>
      </c>
      <c r="CI310" s="313">
        <v>0</v>
      </c>
      <c r="CJ310" s="313">
        <v>0</v>
      </c>
      <c r="CK310" s="313">
        <v>0</v>
      </c>
      <c r="CL310" s="261">
        <f>$AW310-$AX310-BA310</f>
        <v>3866.0815999999995</v>
      </c>
      <c r="CM310" s="261">
        <f t="shared" ref="CM310:CP311" si="369">CY310</f>
        <v>0</v>
      </c>
      <c r="CN310" s="261">
        <f t="shared" si="369"/>
        <v>0</v>
      </c>
      <c r="CO310" s="261">
        <f t="shared" si="369"/>
        <v>0</v>
      </c>
      <c r="CP310" s="261">
        <f t="shared" si="369"/>
        <v>0</v>
      </c>
      <c r="CQ310" s="261">
        <f>CR310+CS310+CT310</f>
        <v>0</v>
      </c>
      <c r="CR310" s="313">
        <v>0</v>
      </c>
      <c r="CS310" s="313">
        <v>0</v>
      </c>
      <c r="CT310" s="313">
        <v>0</v>
      </c>
      <c r="CU310" s="261">
        <f>CV310+CW310+CX310</f>
        <v>0</v>
      </c>
      <c r="CV310" s="313">
        <v>0</v>
      </c>
      <c r="CW310" s="313">
        <v>0</v>
      </c>
      <c r="CX310" s="313">
        <v>0</v>
      </c>
      <c r="CY310" s="261">
        <f>CZ310+DA310+DB310</f>
        <v>0</v>
      </c>
      <c r="CZ310" s="313">
        <v>0</v>
      </c>
      <c r="DA310" s="313">
        <v>0</v>
      </c>
      <c r="DB310" s="313">
        <v>0</v>
      </c>
      <c r="DC310" s="261">
        <f>$AW310-$AX310-BB310</f>
        <v>3866.0815999999995</v>
      </c>
      <c r="DD310" s="261">
        <f t="shared" ref="DD310:DG311" si="370">DP310</f>
        <v>0</v>
      </c>
      <c r="DE310" s="261">
        <f t="shared" si="370"/>
        <v>0</v>
      </c>
      <c r="DF310" s="261">
        <f t="shared" si="370"/>
        <v>0</v>
      </c>
      <c r="DG310" s="261">
        <f t="shared" si="370"/>
        <v>0</v>
      </c>
      <c r="DH310" s="261">
        <f>DI310+DJ310+DK310</f>
        <v>0</v>
      </c>
      <c r="DI310" s="313">
        <v>0</v>
      </c>
      <c r="DJ310" s="313">
        <v>0</v>
      </c>
      <c r="DK310" s="313">
        <v>0</v>
      </c>
      <c r="DL310" s="261">
        <f>DM310+DN310+DO310</f>
        <v>0</v>
      </c>
      <c r="DM310" s="313">
        <v>0</v>
      </c>
      <c r="DN310" s="313">
        <v>0</v>
      </c>
      <c r="DO310" s="313">
        <v>0</v>
      </c>
      <c r="DP310" s="261">
        <f>DQ310+DR310+DS310</f>
        <v>0</v>
      </c>
      <c r="DQ310" s="313">
        <v>0</v>
      </c>
      <c r="DR310" s="313">
        <v>0</v>
      </c>
      <c r="DS310" s="313">
        <v>0</v>
      </c>
      <c r="DT310" s="261">
        <f>$AW310-$AX310-BC310</f>
        <v>3866.0815999999995</v>
      </c>
      <c r="DU310" s="261">
        <f>BC310-AY310</f>
        <v>0</v>
      </c>
      <c r="DV310" s="313"/>
      <c r="DW310" s="313"/>
      <c r="DX310" s="314"/>
      <c r="DY310" s="313"/>
      <c r="DZ310" s="314"/>
      <c r="EA310" s="343" t="s">
        <v>151</v>
      </c>
      <c r="EB310" s="164">
        <v>0</v>
      </c>
      <c r="EC310" s="162" t="str">
        <f>AN310 &amp; EB310</f>
        <v>Амортизационные отчисления0</v>
      </c>
      <c r="ED310" s="162" t="str">
        <f>AN310&amp;AO310</f>
        <v>Амортизационные отчислениянет</v>
      </c>
      <c r="EE310" s="163"/>
      <c r="EF310" s="163"/>
      <c r="EG310" s="179"/>
      <c r="EH310" s="179"/>
      <c r="EI310" s="179"/>
      <c r="EJ310" s="179"/>
      <c r="EV310" s="163"/>
    </row>
    <row r="311" spans="3:152" ht="15" customHeight="1" thickBot="1">
      <c r="C311" s="217"/>
      <c r="D311" s="385"/>
      <c r="E311" s="399"/>
      <c r="F311" s="399"/>
      <c r="G311" s="399"/>
      <c r="H311" s="399"/>
      <c r="I311" s="399"/>
      <c r="J311" s="399"/>
      <c r="K311" s="385"/>
      <c r="L311" s="337"/>
      <c r="M311" s="337"/>
      <c r="N311" s="385"/>
      <c r="O311" s="385"/>
      <c r="P311" s="387"/>
      <c r="Q311" s="387"/>
      <c r="R311" s="389"/>
      <c r="S311" s="391"/>
      <c r="T311" s="401"/>
      <c r="U311" s="395"/>
      <c r="V311" s="397"/>
      <c r="W311" s="383"/>
      <c r="X311" s="383"/>
      <c r="Y311" s="383"/>
      <c r="Z311" s="383"/>
      <c r="AA311" s="383"/>
      <c r="AB311" s="383"/>
      <c r="AC311" s="383"/>
      <c r="AD311" s="383"/>
      <c r="AE311" s="383"/>
      <c r="AF311" s="383"/>
      <c r="AG311" s="383"/>
      <c r="AH311" s="383"/>
      <c r="AI311" s="383"/>
      <c r="AJ311" s="383"/>
      <c r="AK311" s="383"/>
      <c r="AL311" s="333"/>
      <c r="AM311" s="200" t="s">
        <v>115</v>
      </c>
      <c r="AN311" s="311" t="s">
        <v>199</v>
      </c>
      <c r="AO311" s="312" t="s">
        <v>18</v>
      </c>
      <c r="AP311" s="312"/>
      <c r="AQ311" s="312"/>
      <c r="AR311" s="312"/>
      <c r="AS311" s="312"/>
      <c r="AT311" s="312"/>
      <c r="AU311" s="312"/>
      <c r="AV311" s="312"/>
      <c r="AW311" s="261">
        <v>773.21630000000005</v>
      </c>
      <c r="AX311" s="261">
        <v>0</v>
      </c>
      <c r="AY311" s="261">
        <v>0</v>
      </c>
      <c r="AZ311" s="261">
        <f>BE311</f>
        <v>0</v>
      </c>
      <c r="BA311" s="261">
        <f>BV311</f>
        <v>0</v>
      </c>
      <c r="BB311" s="261">
        <f>CM311</f>
        <v>0</v>
      </c>
      <c r="BC311" s="261">
        <f>DD311</f>
        <v>0</v>
      </c>
      <c r="BD311" s="261">
        <f>AW311-AX311-BC311</f>
        <v>773.21630000000005</v>
      </c>
      <c r="BE311" s="261">
        <f t="shared" si="367"/>
        <v>0</v>
      </c>
      <c r="BF311" s="261">
        <f t="shared" si="367"/>
        <v>0</v>
      </c>
      <c r="BG311" s="261">
        <f t="shared" si="367"/>
        <v>0</v>
      </c>
      <c r="BH311" s="261">
        <f t="shared" si="367"/>
        <v>0</v>
      </c>
      <c r="BI311" s="261">
        <f>BJ311+BK311+BL311</f>
        <v>0</v>
      </c>
      <c r="BJ311" s="313">
        <v>0</v>
      </c>
      <c r="BK311" s="313">
        <v>0</v>
      </c>
      <c r="BL311" s="313">
        <v>0</v>
      </c>
      <c r="BM311" s="261">
        <f>BN311+BO311+BP311</f>
        <v>0</v>
      </c>
      <c r="BN311" s="313">
        <v>0</v>
      </c>
      <c r="BO311" s="313">
        <v>0</v>
      </c>
      <c r="BP311" s="313">
        <v>0</v>
      </c>
      <c r="BQ311" s="261">
        <f>BR311+BS311+BT311</f>
        <v>0</v>
      </c>
      <c r="BR311" s="313">
        <v>0</v>
      </c>
      <c r="BS311" s="313">
        <v>0</v>
      </c>
      <c r="BT311" s="313">
        <v>0</v>
      </c>
      <c r="BU311" s="261">
        <f>$AW311-$AX311-AZ311</f>
        <v>773.21630000000005</v>
      </c>
      <c r="BV311" s="261">
        <f t="shared" si="368"/>
        <v>0</v>
      </c>
      <c r="BW311" s="261">
        <f t="shared" si="368"/>
        <v>0</v>
      </c>
      <c r="BX311" s="261">
        <f t="shared" si="368"/>
        <v>0</v>
      </c>
      <c r="BY311" s="261">
        <f t="shared" si="368"/>
        <v>0</v>
      </c>
      <c r="BZ311" s="261">
        <f>CA311+CB311+CC311</f>
        <v>0</v>
      </c>
      <c r="CA311" s="313">
        <v>0</v>
      </c>
      <c r="CB311" s="313">
        <v>0</v>
      </c>
      <c r="CC311" s="313">
        <v>0</v>
      </c>
      <c r="CD311" s="261">
        <f>CE311+CF311+CG311</f>
        <v>0</v>
      </c>
      <c r="CE311" s="313">
        <v>0</v>
      </c>
      <c r="CF311" s="313">
        <v>0</v>
      </c>
      <c r="CG311" s="313">
        <v>0</v>
      </c>
      <c r="CH311" s="261">
        <f>CI311+CJ311+CK311</f>
        <v>0</v>
      </c>
      <c r="CI311" s="313">
        <v>0</v>
      </c>
      <c r="CJ311" s="313">
        <v>0</v>
      </c>
      <c r="CK311" s="313">
        <v>0</v>
      </c>
      <c r="CL311" s="261">
        <f>$AW311-$AX311-BA311</f>
        <v>773.21630000000005</v>
      </c>
      <c r="CM311" s="261">
        <f t="shared" si="369"/>
        <v>0</v>
      </c>
      <c r="CN311" s="261">
        <f t="shared" si="369"/>
        <v>0</v>
      </c>
      <c r="CO311" s="261">
        <f t="shared" si="369"/>
        <v>0</v>
      </c>
      <c r="CP311" s="261">
        <f t="shared" si="369"/>
        <v>0</v>
      </c>
      <c r="CQ311" s="261">
        <f>CR311+CS311+CT311</f>
        <v>0</v>
      </c>
      <c r="CR311" s="313">
        <v>0</v>
      </c>
      <c r="CS311" s="313">
        <v>0</v>
      </c>
      <c r="CT311" s="313">
        <v>0</v>
      </c>
      <c r="CU311" s="261">
        <f>CV311+CW311+CX311</f>
        <v>0</v>
      </c>
      <c r="CV311" s="313">
        <v>0</v>
      </c>
      <c r="CW311" s="313">
        <v>0</v>
      </c>
      <c r="CX311" s="313">
        <v>0</v>
      </c>
      <c r="CY311" s="261">
        <f>CZ311+DA311+DB311</f>
        <v>0</v>
      </c>
      <c r="CZ311" s="313">
        <v>0</v>
      </c>
      <c r="DA311" s="313">
        <v>0</v>
      </c>
      <c r="DB311" s="313">
        <v>0</v>
      </c>
      <c r="DC311" s="261">
        <f>$AW311-$AX311-BB311</f>
        <v>773.21630000000005</v>
      </c>
      <c r="DD311" s="261">
        <f t="shared" si="370"/>
        <v>0</v>
      </c>
      <c r="DE311" s="261">
        <f t="shared" si="370"/>
        <v>0</v>
      </c>
      <c r="DF311" s="261">
        <f t="shared" si="370"/>
        <v>0</v>
      </c>
      <c r="DG311" s="261">
        <f t="shared" si="370"/>
        <v>0</v>
      </c>
      <c r="DH311" s="261">
        <f>DI311+DJ311+DK311</f>
        <v>0</v>
      </c>
      <c r="DI311" s="313">
        <v>0</v>
      </c>
      <c r="DJ311" s="313">
        <v>0</v>
      </c>
      <c r="DK311" s="313">
        <v>0</v>
      </c>
      <c r="DL311" s="261">
        <f>DM311+DN311+DO311</f>
        <v>0</v>
      </c>
      <c r="DM311" s="313">
        <v>0</v>
      </c>
      <c r="DN311" s="313">
        <v>0</v>
      </c>
      <c r="DO311" s="313">
        <v>0</v>
      </c>
      <c r="DP311" s="261">
        <f>DQ311+DR311+DS311</f>
        <v>0</v>
      </c>
      <c r="DQ311" s="313">
        <v>0</v>
      </c>
      <c r="DR311" s="313">
        <v>0</v>
      </c>
      <c r="DS311" s="313">
        <v>0</v>
      </c>
      <c r="DT311" s="261">
        <f>$AW311-$AX311-BC311</f>
        <v>773.21630000000005</v>
      </c>
      <c r="DU311" s="261">
        <f>BC311-AY311</f>
        <v>0</v>
      </c>
      <c r="DV311" s="313"/>
      <c r="DW311" s="313"/>
      <c r="DX311" s="314"/>
      <c r="DY311" s="313"/>
      <c r="DZ311" s="314"/>
      <c r="EA311" s="343" t="s">
        <v>151</v>
      </c>
      <c r="EB311" s="164">
        <v>0</v>
      </c>
      <c r="EC311" s="162" t="str">
        <f>AN311 &amp; EB311</f>
        <v>Прочие собственные средства0</v>
      </c>
      <c r="ED311" s="162" t="str">
        <f>AN311&amp;AO311</f>
        <v>Прочие собственные средстванет</v>
      </c>
      <c r="EE311" s="163"/>
      <c r="EF311" s="163"/>
      <c r="EG311" s="179"/>
      <c r="EH311" s="179"/>
      <c r="EI311" s="179"/>
      <c r="EJ311" s="179"/>
      <c r="EV311" s="163"/>
    </row>
    <row r="312" spans="3:152" ht="11.25" customHeight="1">
      <c r="C312" s="217"/>
      <c r="D312" s="384" t="s">
        <v>898</v>
      </c>
      <c r="E312" s="398" t="s">
        <v>780</v>
      </c>
      <c r="F312" s="398" t="s">
        <v>800</v>
      </c>
      <c r="G312" s="398" t="s">
        <v>161</v>
      </c>
      <c r="H312" s="398" t="s">
        <v>899</v>
      </c>
      <c r="I312" s="398" t="s">
        <v>783</v>
      </c>
      <c r="J312" s="398" t="s">
        <v>783</v>
      </c>
      <c r="K312" s="384" t="s">
        <v>784</v>
      </c>
      <c r="L312" s="336"/>
      <c r="M312" s="336"/>
      <c r="N312" s="384" t="s">
        <v>240</v>
      </c>
      <c r="O312" s="384" t="s">
        <v>3</v>
      </c>
      <c r="P312" s="386" t="s">
        <v>188</v>
      </c>
      <c r="Q312" s="386" t="s">
        <v>3</v>
      </c>
      <c r="R312" s="388">
        <v>100</v>
      </c>
      <c r="S312" s="390">
        <v>100</v>
      </c>
      <c r="T312" s="400" t="s">
        <v>151</v>
      </c>
      <c r="U312" s="305"/>
      <c r="V312" s="306"/>
      <c r="W312" s="306"/>
      <c r="X312" s="306"/>
      <c r="Y312" s="306"/>
      <c r="Z312" s="306"/>
      <c r="AA312" s="306"/>
      <c r="AB312" s="306"/>
      <c r="AC312" s="306"/>
      <c r="AD312" s="306"/>
      <c r="AE312" s="306"/>
      <c r="AF312" s="306"/>
      <c r="AG312" s="306"/>
      <c r="AH312" s="306"/>
      <c r="AI312" s="306"/>
      <c r="AJ312" s="306"/>
      <c r="AK312" s="306"/>
      <c r="AL312" s="306"/>
      <c r="AM312" s="306"/>
      <c r="AN312" s="306"/>
      <c r="AO312" s="306"/>
      <c r="AP312" s="306"/>
      <c r="AQ312" s="306"/>
      <c r="AR312" s="306"/>
      <c r="AS312" s="306"/>
      <c r="AT312" s="306"/>
      <c r="AU312" s="306"/>
      <c r="AV312" s="306"/>
      <c r="AW312" s="306"/>
      <c r="AX312" s="306"/>
      <c r="AY312" s="306"/>
      <c r="AZ312" s="306"/>
      <c r="BA312" s="306"/>
      <c r="BB312" s="306"/>
      <c r="BC312" s="306"/>
      <c r="BD312" s="306"/>
      <c r="BE312" s="306"/>
      <c r="BF312" s="306"/>
      <c r="BG312" s="306"/>
      <c r="BH312" s="306"/>
      <c r="BI312" s="306"/>
      <c r="BJ312" s="306"/>
      <c r="BK312" s="306"/>
      <c r="BL312" s="306"/>
      <c r="BM312" s="306"/>
      <c r="BN312" s="306"/>
      <c r="BO312" s="306"/>
      <c r="BP312" s="306"/>
      <c r="BQ312" s="306"/>
      <c r="BR312" s="306"/>
      <c r="BS312" s="306"/>
      <c r="BT312" s="306"/>
      <c r="BU312" s="306"/>
      <c r="BV312" s="306"/>
      <c r="BW312" s="306"/>
      <c r="BX312" s="306"/>
      <c r="BY312" s="306"/>
      <c r="BZ312" s="306"/>
      <c r="CA312" s="306"/>
      <c r="CB312" s="306"/>
      <c r="CC312" s="306"/>
      <c r="CD312" s="306"/>
      <c r="CE312" s="306"/>
      <c r="CF312" s="306"/>
      <c r="CG312" s="306"/>
      <c r="CH312" s="306"/>
      <c r="CI312" s="306"/>
      <c r="CJ312" s="306"/>
      <c r="CK312" s="306"/>
      <c r="CL312" s="306"/>
      <c r="CM312" s="306"/>
      <c r="CN312" s="306"/>
      <c r="CO312" s="306"/>
      <c r="CP312" s="306"/>
      <c r="CQ312" s="306"/>
      <c r="CR312" s="306"/>
      <c r="CS312" s="306"/>
      <c r="CT312" s="306"/>
      <c r="CU312" s="306"/>
      <c r="CV312" s="306"/>
      <c r="CW312" s="306"/>
      <c r="CX312" s="306"/>
      <c r="CY312" s="306"/>
      <c r="CZ312" s="306"/>
      <c r="DA312" s="306"/>
      <c r="DB312" s="306"/>
      <c r="DC312" s="306"/>
      <c r="DD312" s="306"/>
      <c r="DE312" s="306"/>
      <c r="DF312" s="306"/>
      <c r="DG312" s="306"/>
      <c r="DH312" s="306"/>
      <c r="DI312" s="306"/>
      <c r="DJ312" s="306"/>
      <c r="DK312" s="306"/>
      <c r="DL312" s="306"/>
      <c r="DM312" s="306"/>
      <c r="DN312" s="306"/>
      <c r="DO312" s="306"/>
      <c r="DP312" s="306"/>
      <c r="DQ312" s="306"/>
      <c r="DR312" s="306"/>
      <c r="DS312" s="306"/>
      <c r="DT312" s="306"/>
      <c r="DU312" s="306"/>
      <c r="DV312" s="306"/>
      <c r="DW312" s="306"/>
      <c r="DX312" s="306"/>
      <c r="DY312" s="306"/>
      <c r="DZ312" s="306"/>
      <c r="EA312" s="306"/>
      <c r="EB312" s="164"/>
      <c r="EC312" s="163"/>
      <c r="ED312" s="163"/>
      <c r="EE312" s="163"/>
      <c r="EF312" s="163"/>
      <c r="EG312" s="163"/>
      <c r="EH312" s="163"/>
      <c r="EI312" s="163"/>
    </row>
    <row r="313" spans="3:152" ht="11.25" customHeight="1">
      <c r="C313" s="217"/>
      <c r="D313" s="385"/>
      <c r="E313" s="399"/>
      <c r="F313" s="399"/>
      <c r="G313" s="399"/>
      <c r="H313" s="399"/>
      <c r="I313" s="399"/>
      <c r="J313" s="399"/>
      <c r="K313" s="385"/>
      <c r="L313" s="337"/>
      <c r="M313" s="337"/>
      <c r="N313" s="385"/>
      <c r="O313" s="385"/>
      <c r="P313" s="387"/>
      <c r="Q313" s="387"/>
      <c r="R313" s="389"/>
      <c r="S313" s="391"/>
      <c r="T313" s="401"/>
      <c r="U313" s="394"/>
      <c r="V313" s="396">
        <v>1</v>
      </c>
      <c r="W313" s="382" t="s">
        <v>821</v>
      </c>
      <c r="X313" s="382"/>
      <c r="Y313" s="382"/>
      <c r="Z313" s="382"/>
      <c r="AA313" s="382"/>
      <c r="AB313" s="382"/>
      <c r="AC313" s="382"/>
      <c r="AD313" s="382"/>
      <c r="AE313" s="382"/>
      <c r="AF313" s="382"/>
      <c r="AG313" s="382"/>
      <c r="AH313" s="382"/>
      <c r="AI313" s="382"/>
      <c r="AJ313" s="382"/>
      <c r="AK313" s="382"/>
      <c r="AL313" s="307"/>
      <c r="AM313" s="308"/>
      <c r="AN313" s="309"/>
      <c r="AO313" s="309"/>
      <c r="AP313" s="309"/>
      <c r="AQ313" s="309"/>
      <c r="AR313" s="309"/>
      <c r="AS313" s="309"/>
      <c r="AT313" s="309"/>
      <c r="AU313" s="309"/>
      <c r="AV313" s="309"/>
      <c r="AW313" s="95"/>
      <c r="AX313" s="95"/>
      <c r="AY313" s="95"/>
      <c r="AZ313" s="95"/>
      <c r="BA313" s="95"/>
      <c r="BB313" s="95"/>
      <c r="BC313" s="95"/>
      <c r="BD313" s="95"/>
      <c r="BE313" s="95"/>
      <c r="BF313" s="95"/>
      <c r="BG313" s="95"/>
      <c r="BH313" s="95"/>
      <c r="BI313" s="95"/>
      <c r="BJ313" s="95"/>
      <c r="BK313" s="95"/>
      <c r="BL313" s="95"/>
      <c r="BM313" s="95"/>
      <c r="BN313" s="95"/>
      <c r="BO313" s="95"/>
      <c r="BP313" s="95"/>
      <c r="BQ313" s="95"/>
      <c r="BR313" s="95"/>
      <c r="BS313" s="95"/>
      <c r="BT313" s="95"/>
      <c r="BU313" s="95"/>
      <c r="BV313" s="95"/>
      <c r="BW313" s="95"/>
      <c r="BX313" s="95"/>
      <c r="BY313" s="95"/>
      <c r="BZ313" s="95"/>
      <c r="CA313" s="95"/>
      <c r="CB313" s="95"/>
      <c r="CC313" s="95"/>
      <c r="CD313" s="95"/>
      <c r="CE313" s="95"/>
      <c r="CF313" s="95"/>
      <c r="CG313" s="95"/>
      <c r="CH313" s="95"/>
      <c r="CI313" s="95"/>
      <c r="CJ313" s="95"/>
      <c r="CK313" s="95"/>
      <c r="CL313" s="95"/>
      <c r="CM313" s="95"/>
      <c r="CN313" s="95"/>
      <c r="CO313" s="95"/>
      <c r="CP313" s="95"/>
      <c r="CQ313" s="95"/>
      <c r="CR313" s="95"/>
      <c r="CS313" s="95"/>
      <c r="CT313" s="95"/>
      <c r="CU313" s="95"/>
      <c r="CV313" s="95"/>
      <c r="CW313" s="95"/>
      <c r="CX313" s="95"/>
      <c r="CY313" s="95"/>
      <c r="CZ313" s="95"/>
      <c r="DA313" s="95"/>
      <c r="DB313" s="95"/>
      <c r="DC313" s="95"/>
      <c r="DD313" s="95"/>
      <c r="DE313" s="95"/>
      <c r="DF313" s="95"/>
      <c r="DG313" s="95"/>
      <c r="DH313" s="95"/>
      <c r="DI313" s="95"/>
      <c r="DJ313" s="95"/>
      <c r="DK313" s="95"/>
      <c r="DL313" s="95"/>
      <c r="DM313" s="95"/>
      <c r="DN313" s="95"/>
      <c r="DO313" s="95"/>
      <c r="DP313" s="95"/>
      <c r="DQ313" s="95"/>
      <c r="DR313" s="95"/>
      <c r="DS313" s="95"/>
      <c r="DT313" s="95"/>
      <c r="DU313" s="95"/>
      <c r="DV313" s="95"/>
      <c r="DW313" s="95"/>
      <c r="DX313" s="95"/>
      <c r="DY313" s="95"/>
      <c r="DZ313" s="95"/>
      <c r="EA313" s="95"/>
      <c r="EB313" s="164"/>
      <c r="EC313" s="179"/>
      <c r="ED313" s="179"/>
      <c r="EE313" s="179"/>
      <c r="EF313" s="163"/>
      <c r="EG313" s="179"/>
      <c r="EH313" s="179"/>
      <c r="EI313" s="179"/>
      <c r="EJ313" s="179"/>
      <c r="EK313" s="179"/>
    </row>
    <row r="314" spans="3:152" ht="15" customHeight="1">
      <c r="C314" s="217"/>
      <c r="D314" s="385"/>
      <c r="E314" s="399"/>
      <c r="F314" s="399"/>
      <c r="G314" s="399"/>
      <c r="H314" s="399"/>
      <c r="I314" s="399"/>
      <c r="J314" s="399"/>
      <c r="K314" s="385"/>
      <c r="L314" s="337"/>
      <c r="M314" s="337"/>
      <c r="N314" s="385"/>
      <c r="O314" s="385"/>
      <c r="P314" s="387"/>
      <c r="Q314" s="387"/>
      <c r="R314" s="389"/>
      <c r="S314" s="391"/>
      <c r="T314" s="401"/>
      <c r="U314" s="395"/>
      <c r="V314" s="397"/>
      <c r="W314" s="383"/>
      <c r="X314" s="383"/>
      <c r="Y314" s="383"/>
      <c r="Z314" s="383"/>
      <c r="AA314" s="383"/>
      <c r="AB314" s="383"/>
      <c r="AC314" s="383"/>
      <c r="AD314" s="383"/>
      <c r="AE314" s="383"/>
      <c r="AF314" s="383"/>
      <c r="AG314" s="383"/>
      <c r="AH314" s="383"/>
      <c r="AI314" s="383"/>
      <c r="AJ314" s="383"/>
      <c r="AK314" s="383"/>
      <c r="AL314" s="333"/>
      <c r="AM314" s="200" t="s">
        <v>240</v>
      </c>
      <c r="AN314" s="311" t="s">
        <v>197</v>
      </c>
      <c r="AO314" s="312" t="s">
        <v>18</v>
      </c>
      <c r="AP314" s="312"/>
      <c r="AQ314" s="312"/>
      <c r="AR314" s="312"/>
      <c r="AS314" s="312"/>
      <c r="AT314" s="312"/>
      <c r="AU314" s="312"/>
      <c r="AV314" s="312"/>
      <c r="AW314" s="261">
        <v>30676.673699999999</v>
      </c>
      <c r="AX314" s="261">
        <v>21816.513900000002</v>
      </c>
      <c r="AY314" s="261">
        <v>0</v>
      </c>
      <c r="AZ314" s="261">
        <f>BE314</f>
        <v>0</v>
      </c>
      <c r="BA314" s="261">
        <f>BV314</f>
        <v>0</v>
      </c>
      <c r="BB314" s="261">
        <f>CM314</f>
        <v>0</v>
      </c>
      <c r="BC314" s="261">
        <f>DD314</f>
        <v>0</v>
      </c>
      <c r="BD314" s="261">
        <f>AW314-AX314-BC314</f>
        <v>8860.1597999999976</v>
      </c>
      <c r="BE314" s="261">
        <f t="shared" ref="BE314:BH315" si="371">BQ314</f>
        <v>0</v>
      </c>
      <c r="BF314" s="261">
        <f t="shared" si="371"/>
        <v>0</v>
      </c>
      <c r="BG314" s="261">
        <f t="shared" si="371"/>
        <v>0</v>
      </c>
      <c r="BH314" s="261">
        <f t="shared" si="371"/>
        <v>0</v>
      </c>
      <c r="BI314" s="261">
        <f>BJ314+BK314+BL314</f>
        <v>0</v>
      </c>
      <c r="BJ314" s="313">
        <v>0</v>
      </c>
      <c r="BK314" s="313">
        <v>0</v>
      </c>
      <c r="BL314" s="313">
        <v>0</v>
      </c>
      <c r="BM314" s="261">
        <f>BN314+BO314+BP314</f>
        <v>0</v>
      </c>
      <c r="BN314" s="313">
        <v>0</v>
      </c>
      <c r="BO314" s="313">
        <v>0</v>
      </c>
      <c r="BP314" s="313">
        <v>0</v>
      </c>
      <c r="BQ314" s="261">
        <f>BR314+BS314+BT314</f>
        <v>0</v>
      </c>
      <c r="BR314" s="313">
        <v>0</v>
      </c>
      <c r="BS314" s="313">
        <v>0</v>
      </c>
      <c r="BT314" s="313">
        <v>0</v>
      </c>
      <c r="BU314" s="261">
        <f>$AW314-$AX314-AZ314</f>
        <v>8860.1597999999976</v>
      </c>
      <c r="BV314" s="261">
        <f t="shared" ref="BV314:BY315" si="372">CH314</f>
        <v>0</v>
      </c>
      <c r="BW314" s="261">
        <f t="shared" si="372"/>
        <v>0</v>
      </c>
      <c r="BX314" s="261">
        <f t="shared" si="372"/>
        <v>0</v>
      </c>
      <c r="BY314" s="261">
        <f t="shared" si="372"/>
        <v>0</v>
      </c>
      <c r="BZ314" s="261">
        <f>CA314+CB314+CC314</f>
        <v>0</v>
      </c>
      <c r="CA314" s="313">
        <v>0</v>
      </c>
      <c r="CB314" s="313">
        <v>0</v>
      </c>
      <c r="CC314" s="313">
        <v>0</v>
      </c>
      <c r="CD314" s="261">
        <f>CE314+CF314+CG314</f>
        <v>0</v>
      </c>
      <c r="CE314" s="313">
        <v>0</v>
      </c>
      <c r="CF314" s="313">
        <v>0</v>
      </c>
      <c r="CG314" s="313">
        <v>0</v>
      </c>
      <c r="CH314" s="261">
        <f>CI314+CJ314+CK314</f>
        <v>0</v>
      </c>
      <c r="CI314" s="313">
        <v>0</v>
      </c>
      <c r="CJ314" s="313">
        <v>0</v>
      </c>
      <c r="CK314" s="313">
        <v>0</v>
      </c>
      <c r="CL314" s="261">
        <f>$AW314-$AX314-BA314</f>
        <v>8860.1597999999976</v>
      </c>
      <c r="CM314" s="261">
        <f t="shared" ref="CM314:CP315" si="373">CY314</f>
        <v>0</v>
      </c>
      <c r="CN314" s="261">
        <f t="shared" si="373"/>
        <v>0</v>
      </c>
      <c r="CO314" s="261">
        <f t="shared" si="373"/>
        <v>0</v>
      </c>
      <c r="CP314" s="261">
        <f t="shared" si="373"/>
        <v>0</v>
      </c>
      <c r="CQ314" s="261">
        <f>CR314+CS314+CT314</f>
        <v>0</v>
      </c>
      <c r="CR314" s="313">
        <v>0</v>
      </c>
      <c r="CS314" s="313">
        <v>0</v>
      </c>
      <c r="CT314" s="313">
        <v>0</v>
      </c>
      <c r="CU314" s="261">
        <f>CV314+CW314+CX314</f>
        <v>0</v>
      </c>
      <c r="CV314" s="313">
        <v>0</v>
      </c>
      <c r="CW314" s="313">
        <v>0</v>
      </c>
      <c r="CX314" s="313">
        <v>0</v>
      </c>
      <c r="CY314" s="261">
        <f>CZ314+DA314+DB314</f>
        <v>0</v>
      </c>
      <c r="CZ314" s="313">
        <v>0</v>
      </c>
      <c r="DA314" s="313">
        <v>0</v>
      </c>
      <c r="DB314" s="313">
        <v>0</v>
      </c>
      <c r="DC314" s="261">
        <f>$AW314-$AX314-BB314</f>
        <v>8860.1597999999976</v>
      </c>
      <c r="DD314" s="261">
        <f t="shared" ref="DD314:DG315" si="374">DP314</f>
        <v>0</v>
      </c>
      <c r="DE314" s="261">
        <f t="shared" si="374"/>
        <v>0</v>
      </c>
      <c r="DF314" s="261">
        <f t="shared" si="374"/>
        <v>0</v>
      </c>
      <c r="DG314" s="261">
        <f t="shared" si="374"/>
        <v>0</v>
      </c>
      <c r="DH314" s="261">
        <f>DI314+DJ314+DK314</f>
        <v>0</v>
      </c>
      <c r="DI314" s="313">
        <v>0</v>
      </c>
      <c r="DJ314" s="313">
        <v>0</v>
      </c>
      <c r="DK314" s="313">
        <v>0</v>
      </c>
      <c r="DL314" s="261">
        <f>DM314+DN314+DO314</f>
        <v>0</v>
      </c>
      <c r="DM314" s="313">
        <v>0</v>
      </c>
      <c r="DN314" s="313">
        <v>0</v>
      </c>
      <c r="DO314" s="313">
        <v>0</v>
      </c>
      <c r="DP314" s="261">
        <f>DQ314+DR314+DS314</f>
        <v>0</v>
      </c>
      <c r="DQ314" s="313">
        <v>0</v>
      </c>
      <c r="DR314" s="313">
        <v>0</v>
      </c>
      <c r="DS314" s="313">
        <v>0</v>
      </c>
      <c r="DT314" s="261">
        <f>$AW314-$AX314-BC314</f>
        <v>8860.1597999999976</v>
      </c>
      <c r="DU314" s="261">
        <f>BC314-AY314</f>
        <v>0</v>
      </c>
      <c r="DV314" s="313"/>
      <c r="DW314" s="313"/>
      <c r="DX314" s="314"/>
      <c r="DY314" s="313"/>
      <c r="DZ314" s="314"/>
      <c r="EA314" s="343" t="s">
        <v>151</v>
      </c>
      <c r="EB314" s="164">
        <v>0</v>
      </c>
      <c r="EC314" s="162" t="str">
        <f>AN314 &amp; EB314</f>
        <v>Амортизационные отчисления0</v>
      </c>
      <c r="ED314" s="162" t="str">
        <f>AN314&amp;AO314</f>
        <v>Амортизационные отчислениянет</v>
      </c>
      <c r="EE314" s="163"/>
      <c r="EF314" s="163"/>
      <c r="EG314" s="179"/>
      <c r="EH314" s="179"/>
      <c r="EI314" s="179"/>
      <c r="EJ314" s="179"/>
      <c r="EV314" s="163"/>
    </row>
    <row r="315" spans="3:152" ht="15" customHeight="1" thickBot="1">
      <c r="C315" s="217"/>
      <c r="D315" s="385"/>
      <c r="E315" s="399"/>
      <c r="F315" s="399"/>
      <c r="G315" s="399"/>
      <c r="H315" s="399"/>
      <c r="I315" s="399"/>
      <c r="J315" s="399"/>
      <c r="K315" s="385"/>
      <c r="L315" s="337"/>
      <c r="M315" s="337"/>
      <c r="N315" s="385"/>
      <c r="O315" s="385"/>
      <c r="P315" s="387"/>
      <c r="Q315" s="387"/>
      <c r="R315" s="389"/>
      <c r="S315" s="391"/>
      <c r="T315" s="401"/>
      <c r="U315" s="395"/>
      <c r="V315" s="397"/>
      <c r="W315" s="383"/>
      <c r="X315" s="383"/>
      <c r="Y315" s="383"/>
      <c r="Z315" s="383"/>
      <c r="AA315" s="383"/>
      <c r="AB315" s="383"/>
      <c r="AC315" s="383"/>
      <c r="AD315" s="383"/>
      <c r="AE315" s="383"/>
      <c r="AF315" s="383"/>
      <c r="AG315" s="383"/>
      <c r="AH315" s="383"/>
      <c r="AI315" s="383"/>
      <c r="AJ315" s="383"/>
      <c r="AK315" s="383"/>
      <c r="AL315" s="333"/>
      <c r="AM315" s="200" t="s">
        <v>115</v>
      </c>
      <c r="AN315" s="311" t="s">
        <v>199</v>
      </c>
      <c r="AO315" s="312" t="s">
        <v>18</v>
      </c>
      <c r="AP315" s="312"/>
      <c r="AQ315" s="312"/>
      <c r="AR315" s="312"/>
      <c r="AS315" s="312"/>
      <c r="AT315" s="312"/>
      <c r="AU315" s="312"/>
      <c r="AV315" s="312"/>
      <c r="AW315" s="261">
        <v>6135.3347000000003</v>
      </c>
      <c r="AX315" s="261">
        <v>2686.0495999999998</v>
      </c>
      <c r="AY315" s="261">
        <v>0</v>
      </c>
      <c r="AZ315" s="261">
        <f>BE315</f>
        <v>0</v>
      </c>
      <c r="BA315" s="261">
        <f>BV315</f>
        <v>0</v>
      </c>
      <c r="BB315" s="261">
        <f>CM315</f>
        <v>0</v>
      </c>
      <c r="BC315" s="261">
        <f>DD315</f>
        <v>0</v>
      </c>
      <c r="BD315" s="261">
        <f>AW315-AX315-BC315</f>
        <v>3449.2851000000005</v>
      </c>
      <c r="BE315" s="261">
        <f t="shared" si="371"/>
        <v>0</v>
      </c>
      <c r="BF315" s="261">
        <f t="shared" si="371"/>
        <v>0</v>
      </c>
      <c r="BG315" s="261">
        <f t="shared" si="371"/>
        <v>0</v>
      </c>
      <c r="BH315" s="261">
        <f t="shared" si="371"/>
        <v>0</v>
      </c>
      <c r="BI315" s="261">
        <f>BJ315+BK315+BL315</f>
        <v>0</v>
      </c>
      <c r="BJ315" s="313">
        <v>0</v>
      </c>
      <c r="BK315" s="313">
        <v>0</v>
      </c>
      <c r="BL315" s="313">
        <v>0</v>
      </c>
      <c r="BM315" s="261">
        <f>BN315+BO315+BP315</f>
        <v>0</v>
      </c>
      <c r="BN315" s="313">
        <v>0</v>
      </c>
      <c r="BO315" s="313">
        <v>0</v>
      </c>
      <c r="BP315" s="313">
        <v>0</v>
      </c>
      <c r="BQ315" s="261">
        <f>BR315+BS315+BT315</f>
        <v>0</v>
      </c>
      <c r="BR315" s="313">
        <v>0</v>
      </c>
      <c r="BS315" s="313">
        <v>0</v>
      </c>
      <c r="BT315" s="313">
        <v>0</v>
      </c>
      <c r="BU315" s="261">
        <f>$AW315-$AX315-AZ315</f>
        <v>3449.2851000000005</v>
      </c>
      <c r="BV315" s="261">
        <f t="shared" si="372"/>
        <v>0</v>
      </c>
      <c r="BW315" s="261">
        <f t="shared" si="372"/>
        <v>0</v>
      </c>
      <c r="BX315" s="261">
        <f t="shared" si="372"/>
        <v>0</v>
      </c>
      <c r="BY315" s="261">
        <f t="shared" si="372"/>
        <v>0</v>
      </c>
      <c r="BZ315" s="261">
        <f>CA315+CB315+CC315</f>
        <v>0</v>
      </c>
      <c r="CA315" s="313">
        <v>0</v>
      </c>
      <c r="CB315" s="313">
        <v>0</v>
      </c>
      <c r="CC315" s="313">
        <v>0</v>
      </c>
      <c r="CD315" s="261">
        <f>CE315+CF315+CG315</f>
        <v>0</v>
      </c>
      <c r="CE315" s="313">
        <v>0</v>
      </c>
      <c r="CF315" s="313">
        <v>0</v>
      </c>
      <c r="CG315" s="313">
        <v>0</v>
      </c>
      <c r="CH315" s="261">
        <f>CI315+CJ315+CK315</f>
        <v>0</v>
      </c>
      <c r="CI315" s="313">
        <v>0</v>
      </c>
      <c r="CJ315" s="313">
        <v>0</v>
      </c>
      <c r="CK315" s="313">
        <v>0</v>
      </c>
      <c r="CL315" s="261">
        <f>$AW315-$AX315-BA315</f>
        <v>3449.2851000000005</v>
      </c>
      <c r="CM315" s="261">
        <f t="shared" si="373"/>
        <v>0</v>
      </c>
      <c r="CN315" s="261">
        <f t="shared" si="373"/>
        <v>0</v>
      </c>
      <c r="CO315" s="261">
        <f t="shared" si="373"/>
        <v>0</v>
      </c>
      <c r="CP315" s="261">
        <f t="shared" si="373"/>
        <v>0</v>
      </c>
      <c r="CQ315" s="261">
        <f>CR315+CS315+CT315</f>
        <v>0</v>
      </c>
      <c r="CR315" s="313">
        <v>0</v>
      </c>
      <c r="CS315" s="313">
        <v>0</v>
      </c>
      <c r="CT315" s="313">
        <v>0</v>
      </c>
      <c r="CU315" s="261">
        <f>CV315+CW315+CX315</f>
        <v>0</v>
      </c>
      <c r="CV315" s="313">
        <v>0</v>
      </c>
      <c r="CW315" s="313">
        <v>0</v>
      </c>
      <c r="CX315" s="313">
        <v>0</v>
      </c>
      <c r="CY315" s="261">
        <f>CZ315+DA315+DB315</f>
        <v>0</v>
      </c>
      <c r="CZ315" s="313">
        <v>0</v>
      </c>
      <c r="DA315" s="313">
        <v>0</v>
      </c>
      <c r="DB315" s="313">
        <v>0</v>
      </c>
      <c r="DC315" s="261">
        <f>$AW315-$AX315-BB315</f>
        <v>3449.2851000000005</v>
      </c>
      <c r="DD315" s="261">
        <f t="shared" si="374"/>
        <v>0</v>
      </c>
      <c r="DE315" s="261">
        <f t="shared" si="374"/>
        <v>0</v>
      </c>
      <c r="DF315" s="261">
        <f t="shared" si="374"/>
        <v>0</v>
      </c>
      <c r="DG315" s="261">
        <f t="shared" si="374"/>
        <v>0</v>
      </c>
      <c r="DH315" s="261">
        <f>DI315+DJ315+DK315</f>
        <v>0</v>
      </c>
      <c r="DI315" s="313">
        <v>0</v>
      </c>
      <c r="DJ315" s="313">
        <v>0</v>
      </c>
      <c r="DK315" s="313">
        <v>0</v>
      </c>
      <c r="DL315" s="261">
        <f>DM315+DN315+DO315</f>
        <v>0</v>
      </c>
      <c r="DM315" s="313">
        <v>0</v>
      </c>
      <c r="DN315" s="313">
        <v>0</v>
      </c>
      <c r="DO315" s="313">
        <v>0</v>
      </c>
      <c r="DP315" s="261">
        <f>DQ315+DR315+DS315</f>
        <v>0</v>
      </c>
      <c r="DQ315" s="313">
        <v>0</v>
      </c>
      <c r="DR315" s="313">
        <v>0</v>
      </c>
      <c r="DS315" s="313">
        <v>0</v>
      </c>
      <c r="DT315" s="261">
        <f>$AW315-$AX315-BC315</f>
        <v>3449.2851000000005</v>
      </c>
      <c r="DU315" s="261">
        <f>BC315-AY315</f>
        <v>0</v>
      </c>
      <c r="DV315" s="313"/>
      <c r="DW315" s="313"/>
      <c r="DX315" s="314"/>
      <c r="DY315" s="313"/>
      <c r="DZ315" s="314"/>
      <c r="EA315" s="343" t="s">
        <v>151</v>
      </c>
      <c r="EB315" s="164">
        <v>0</v>
      </c>
      <c r="EC315" s="162" t="str">
        <f>AN315 &amp; EB315</f>
        <v>Прочие собственные средства0</v>
      </c>
      <c r="ED315" s="162" t="str">
        <f>AN315&amp;AO315</f>
        <v>Прочие собственные средстванет</v>
      </c>
      <c r="EE315" s="163"/>
      <c r="EF315" s="163"/>
      <c r="EG315" s="179"/>
      <c r="EH315" s="179"/>
      <c r="EI315" s="179"/>
      <c r="EJ315" s="179"/>
      <c r="EV315" s="163"/>
    </row>
    <row r="316" spans="3:152" ht="11.25" customHeight="1">
      <c r="C316" s="217"/>
      <c r="D316" s="384" t="s">
        <v>900</v>
      </c>
      <c r="E316" s="398" t="s">
        <v>780</v>
      </c>
      <c r="F316" s="398" t="s">
        <v>800</v>
      </c>
      <c r="G316" s="398" t="s">
        <v>161</v>
      </c>
      <c r="H316" s="398" t="s">
        <v>901</v>
      </c>
      <c r="I316" s="398" t="s">
        <v>783</v>
      </c>
      <c r="J316" s="398" t="s">
        <v>783</v>
      </c>
      <c r="K316" s="384" t="s">
        <v>784</v>
      </c>
      <c r="L316" s="336"/>
      <c r="M316" s="336"/>
      <c r="N316" s="384" t="s">
        <v>240</v>
      </c>
      <c r="O316" s="384" t="s">
        <v>5</v>
      </c>
      <c r="P316" s="386" t="s">
        <v>189</v>
      </c>
      <c r="Q316" s="386" t="s">
        <v>5</v>
      </c>
      <c r="R316" s="388">
        <v>100</v>
      </c>
      <c r="S316" s="390">
        <v>100</v>
      </c>
      <c r="T316" s="392" t="s">
        <v>1147</v>
      </c>
      <c r="U316" s="305"/>
      <c r="V316" s="306"/>
      <c r="W316" s="306"/>
      <c r="X316" s="306"/>
      <c r="Y316" s="306"/>
      <c r="Z316" s="306"/>
      <c r="AA316" s="306"/>
      <c r="AB316" s="306"/>
      <c r="AC316" s="306"/>
      <c r="AD316" s="306"/>
      <c r="AE316" s="306"/>
      <c r="AF316" s="306"/>
      <c r="AG316" s="306"/>
      <c r="AH316" s="306"/>
      <c r="AI316" s="306"/>
      <c r="AJ316" s="306"/>
      <c r="AK316" s="306"/>
      <c r="AL316" s="306"/>
      <c r="AM316" s="306"/>
      <c r="AN316" s="306"/>
      <c r="AO316" s="306"/>
      <c r="AP316" s="306"/>
      <c r="AQ316" s="306"/>
      <c r="AR316" s="306"/>
      <c r="AS316" s="306"/>
      <c r="AT316" s="306"/>
      <c r="AU316" s="306"/>
      <c r="AV316" s="306"/>
      <c r="AW316" s="306"/>
      <c r="AX316" s="306"/>
      <c r="AY316" s="306"/>
      <c r="AZ316" s="306"/>
      <c r="BA316" s="306"/>
      <c r="BB316" s="306"/>
      <c r="BC316" s="306"/>
      <c r="BD316" s="306"/>
      <c r="BE316" s="306"/>
      <c r="BF316" s="306"/>
      <c r="BG316" s="306"/>
      <c r="BH316" s="306"/>
      <c r="BI316" s="306"/>
      <c r="BJ316" s="306"/>
      <c r="BK316" s="306"/>
      <c r="BL316" s="306"/>
      <c r="BM316" s="306"/>
      <c r="BN316" s="306"/>
      <c r="BO316" s="306"/>
      <c r="BP316" s="306"/>
      <c r="BQ316" s="306"/>
      <c r="BR316" s="306"/>
      <c r="BS316" s="306"/>
      <c r="BT316" s="306"/>
      <c r="BU316" s="306"/>
      <c r="BV316" s="306"/>
      <c r="BW316" s="306"/>
      <c r="BX316" s="306"/>
      <c r="BY316" s="306"/>
      <c r="BZ316" s="306"/>
      <c r="CA316" s="306"/>
      <c r="CB316" s="306"/>
      <c r="CC316" s="306"/>
      <c r="CD316" s="306"/>
      <c r="CE316" s="306"/>
      <c r="CF316" s="306"/>
      <c r="CG316" s="306"/>
      <c r="CH316" s="306"/>
      <c r="CI316" s="306"/>
      <c r="CJ316" s="306"/>
      <c r="CK316" s="306"/>
      <c r="CL316" s="306"/>
      <c r="CM316" s="306"/>
      <c r="CN316" s="306"/>
      <c r="CO316" s="306"/>
      <c r="CP316" s="306"/>
      <c r="CQ316" s="306"/>
      <c r="CR316" s="306"/>
      <c r="CS316" s="306"/>
      <c r="CT316" s="306"/>
      <c r="CU316" s="306"/>
      <c r="CV316" s="306"/>
      <c r="CW316" s="306"/>
      <c r="CX316" s="306"/>
      <c r="CY316" s="306"/>
      <c r="CZ316" s="306"/>
      <c r="DA316" s="306"/>
      <c r="DB316" s="306"/>
      <c r="DC316" s="306"/>
      <c r="DD316" s="306"/>
      <c r="DE316" s="306"/>
      <c r="DF316" s="306"/>
      <c r="DG316" s="306"/>
      <c r="DH316" s="306"/>
      <c r="DI316" s="306"/>
      <c r="DJ316" s="306"/>
      <c r="DK316" s="306"/>
      <c r="DL316" s="306"/>
      <c r="DM316" s="306"/>
      <c r="DN316" s="306"/>
      <c r="DO316" s="306"/>
      <c r="DP316" s="306"/>
      <c r="DQ316" s="306"/>
      <c r="DR316" s="306"/>
      <c r="DS316" s="306"/>
      <c r="DT316" s="306"/>
      <c r="DU316" s="306"/>
      <c r="DV316" s="306"/>
      <c r="DW316" s="306"/>
      <c r="DX316" s="306"/>
      <c r="DY316" s="306"/>
      <c r="DZ316" s="306"/>
      <c r="EA316" s="306"/>
      <c r="EB316" s="164"/>
      <c r="EC316" s="163"/>
      <c r="ED316" s="163"/>
      <c r="EE316" s="163"/>
      <c r="EF316" s="163"/>
      <c r="EG316" s="163"/>
      <c r="EH316" s="163"/>
      <c r="EI316" s="163"/>
    </row>
    <row r="317" spans="3:152" ht="11.25" customHeight="1">
      <c r="C317" s="217"/>
      <c r="D317" s="385"/>
      <c r="E317" s="399"/>
      <c r="F317" s="399"/>
      <c r="G317" s="399"/>
      <c r="H317" s="399"/>
      <c r="I317" s="399"/>
      <c r="J317" s="399"/>
      <c r="K317" s="385"/>
      <c r="L317" s="337"/>
      <c r="M317" s="337"/>
      <c r="N317" s="385"/>
      <c r="O317" s="385"/>
      <c r="P317" s="387"/>
      <c r="Q317" s="387"/>
      <c r="R317" s="389"/>
      <c r="S317" s="391"/>
      <c r="T317" s="393"/>
      <c r="U317" s="394"/>
      <c r="V317" s="396">
        <v>1</v>
      </c>
      <c r="W317" s="382" t="s">
        <v>821</v>
      </c>
      <c r="X317" s="382"/>
      <c r="Y317" s="382"/>
      <c r="Z317" s="382"/>
      <c r="AA317" s="382"/>
      <c r="AB317" s="382"/>
      <c r="AC317" s="382"/>
      <c r="AD317" s="382"/>
      <c r="AE317" s="382"/>
      <c r="AF317" s="382"/>
      <c r="AG317" s="382"/>
      <c r="AH317" s="382"/>
      <c r="AI317" s="382"/>
      <c r="AJ317" s="382"/>
      <c r="AK317" s="382"/>
      <c r="AL317" s="307"/>
      <c r="AM317" s="308"/>
      <c r="AN317" s="309"/>
      <c r="AO317" s="309"/>
      <c r="AP317" s="309"/>
      <c r="AQ317" s="309"/>
      <c r="AR317" s="309"/>
      <c r="AS317" s="309"/>
      <c r="AT317" s="309"/>
      <c r="AU317" s="309"/>
      <c r="AV317" s="309"/>
      <c r="AW317" s="95"/>
      <c r="AX317" s="95"/>
      <c r="AY317" s="95"/>
      <c r="AZ317" s="95"/>
      <c r="BA317" s="95"/>
      <c r="BB317" s="95"/>
      <c r="BC317" s="95"/>
      <c r="BD317" s="95"/>
      <c r="BE317" s="95"/>
      <c r="BF317" s="95"/>
      <c r="BG317" s="95"/>
      <c r="BH317" s="95"/>
      <c r="BI317" s="95"/>
      <c r="BJ317" s="95"/>
      <c r="BK317" s="95"/>
      <c r="BL317" s="95"/>
      <c r="BM317" s="95"/>
      <c r="BN317" s="95"/>
      <c r="BO317" s="95"/>
      <c r="BP317" s="95"/>
      <c r="BQ317" s="95"/>
      <c r="BR317" s="95"/>
      <c r="BS317" s="95"/>
      <c r="BT317" s="95"/>
      <c r="BU317" s="95"/>
      <c r="BV317" s="95"/>
      <c r="BW317" s="95"/>
      <c r="BX317" s="95"/>
      <c r="BY317" s="95"/>
      <c r="BZ317" s="95"/>
      <c r="CA317" s="95"/>
      <c r="CB317" s="95"/>
      <c r="CC317" s="95"/>
      <c r="CD317" s="95"/>
      <c r="CE317" s="95"/>
      <c r="CF317" s="95"/>
      <c r="CG317" s="95"/>
      <c r="CH317" s="95"/>
      <c r="CI317" s="95"/>
      <c r="CJ317" s="95"/>
      <c r="CK317" s="95"/>
      <c r="CL317" s="95"/>
      <c r="CM317" s="95"/>
      <c r="CN317" s="95"/>
      <c r="CO317" s="95"/>
      <c r="CP317" s="95"/>
      <c r="CQ317" s="95"/>
      <c r="CR317" s="95"/>
      <c r="CS317" s="95"/>
      <c r="CT317" s="95"/>
      <c r="CU317" s="95"/>
      <c r="CV317" s="95"/>
      <c r="CW317" s="95"/>
      <c r="CX317" s="95"/>
      <c r="CY317" s="95"/>
      <c r="CZ317" s="95"/>
      <c r="DA317" s="95"/>
      <c r="DB317" s="95"/>
      <c r="DC317" s="95"/>
      <c r="DD317" s="95"/>
      <c r="DE317" s="95"/>
      <c r="DF317" s="95"/>
      <c r="DG317" s="95"/>
      <c r="DH317" s="95"/>
      <c r="DI317" s="95"/>
      <c r="DJ317" s="95"/>
      <c r="DK317" s="95"/>
      <c r="DL317" s="95"/>
      <c r="DM317" s="95"/>
      <c r="DN317" s="95"/>
      <c r="DO317" s="95"/>
      <c r="DP317" s="95"/>
      <c r="DQ317" s="95"/>
      <c r="DR317" s="95"/>
      <c r="DS317" s="95"/>
      <c r="DT317" s="95"/>
      <c r="DU317" s="95"/>
      <c r="DV317" s="95"/>
      <c r="DW317" s="95"/>
      <c r="DX317" s="95"/>
      <c r="DY317" s="95"/>
      <c r="DZ317" s="95"/>
      <c r="EA317" s="95"/>
      <c r="EB317" s="164"/>
      <c r="EC317" s="179"/>
      <c r="ED317" s="179"/>
      <c r="EE317" s="179"/>
      <c r="EF317" s="163"/>
      <c r="EG317" s="179"/>
      <c r="EH317" s="179"/>
      <c r="EI317" s="179"/>
      <c r="EJ317" s="179"/>
      <c r="EK317" s="179"/>
    </row>
    <row r="318" spans="3:152" ht="15" customHeight="1">
      <c r="C318" s="217"/>
      <c r="D318" s="385"/>
      <c r="E318" s="399"/>
      <c r="F318" s="399"/>
      <c r="G318" s="399"/>
      <c r="H318" s="399"/>
      <c r="I318" s="399"/>
      <c r="J318" s="399"/>
      <c r="K318" s="385"/>
      <c r="L318" s="337"/>
      <c r="M318" s="337"/>
      <c r="N318" s="385"/>
      <c r="O318" s="385"/>
      <c r="P318" s="387"/>
      <c r="Q318" s="387"/>
      <c r="R318" s="389"/>
      <c r="S318" s="391"/>
      <c r="T318" s="393"/>
      <c r="U318" s="395"/>
      <c r="V318" s="397"/>
      <c r="W318" s="383"/>
      <c r="X318" s="383"/>
      <c r="Y318" s="383"/>
      <c r="Z318" s="383"/>
      <c r="AA318" s="383"/>
      <c r="AB318" s="383"/>
      <c r="AC318" s="383"/>
      <c r="AD318" s="383"/>
      <c r="AE318" s="383"/>
      <c r="AF318" s="383"/>
      <c r="AG318" s="383"/>
      <c r="AH318" s="383"/>
      <c r="AI318" s="383"/>
      <c r="AJ318" s="383"/>
      <c r="AK318" s="383"/>
      <c r="AL318" s="333"/>
      <c r="AM318" s="200" t="s">
        <v>240</v>
      </c>
      <c r="AN318" s="311" t="s">
        <v>197</v>
      </c>
      <c r="AO318" s="312" t="s">
        <v>18</v>
      </c>
      <c r="AP318" s="312"/>
      <c r="AQ318" s="312"/>
      <c r="AR318" s="312"/>
      <c r="AS318" s="312"/>
      <c r="AT318" s="312"/>
      <c r="AU318" s="312"/>
      <c r="AV318" s="312"/>
      <c r="AW318" s="261">
        <v>25510.958366666699</v>
      </c>
      <c r="AX318" s="261">
        <v>1052.2917</v>
      </c>
      <c r="AY318" s="261">
        <v>24458.666666666701</v>
      </c>
      <c r="AZ318" s="261">
        <f>BE318</f>
        <v>0</v>
      </c>
      <c r="BA318" s="261">
        <f>BV318</f>
        <v>0</v>
      </c>
      <c r="BB318" s="261">
        <f>CM318</f>
        <v>26904.439690000003</v>
      </c>
      <c r="BC318" s="261">
        <f>DD318</f>
        <v>26904.439690000003</v>
      </c>
      <c r="BD318" s="261">
        <f>AW318-AX318-BC318</f>
        <v>-2445.7730233333059</v>
      </c>
      <c r="BE318" s="261">
        <f t="shared" ref="BE318:BH319" si="375">BQ318</f>
        <v>0</v>
      </c>
      <c r="BF318" s="261">
        <f t="shared" si="375"/>
        <v>0</v>
      </c>
      <c r="BG318" s="261">
        <f t="shared" si="375"/>
        <v>0</v>
      </c>
      <c r="BH318" s="261">
        <f t="shared" si="375"/>
        <v>0</v>
      </c>
      <c r="BI318" s="261">
        <f>BJ318+BK318+BL318</f>
        <v>0</v>
      </c>
      <c r="BJ318" s="313">
        <v>0</v>
      </c>
      <c r="BK318" s="313">
        <v>0</v>
      </c>
      <c r="BL318" s="313">
        <v>0</v>
      </c>
      <c r="BM318" s="261">
        <f>BN318+BO318+BP318</f>
        <v>0</v>
      </c>
      <c r="BN318" s="313">
        <v>0</v>
      </c>
      <c r="BO318" s="313">
        <v>0</v>
      </c>
      <c r="BP318" s="313">
        <v>0</v>
      </c>
      <c r="BQ318" s="261">
        <f>BR318+BS318+BT318</f>
        <v>0</v>
      </c>
      <c r="BR318" s="313">
        <v>0</v>
      </c>
      <c r="BS318" s="313">
        <v>0</v>
      </c>
      <c r="BT318" s="313">
        <v>0</v>
      </c>
      <c r="BU318" s="261">
        <f>$AW318-$AX318-AZ318</f>
        <v>24458.666666666697</v>
      </c>
      <c r="BV318" s="261">
        <f t="shared" ref="BV318:BY319" si="376">CH318</f>
        <v>0</v>
      </c>
      <c r="BW318" s="261">
        <f t="shared" si="376"/>
        <v>0</v>
      </c>
      <c r="BX318" s="261">
        <f t="shared" si="376"/>
        <v>0</v>
      </c>
      <c r="BY318" s="261">
        <f t="shared" si="376"/>
        <v>0</v>
      </c>
      <c r="BZ318" s="261">
        <f>CA318+CB318+CC318</f>
        <v>0</v>
      </c>
      <c r="CA318" s="313">
        <v>0</v>
      </c>
      <c r="CB318" s="313">
        <v>0</v>
      </c>
      <c r="CC318" s="313">
        <v>0</v>
      </c>
      <c r="CD318" s="261">
        <f>CE318+CF318+CG318</f>
        <v>0</v>
      </c>
      <c r="CE318" s="313">
        <v>0</v>
      </c>
      <c r="CF318" s="313">
        <v>0</v>
      </c>
      <c r="CG318" s="313">
        <v>0</v>
      </c>
      <c r="CH318" s="261">
        <f>CI318+CJ318+CK318</f>
        <v>0</v>
      </c>
      <c r="CI318" s="313">
        <v>0</v>
      </c>
      <c r="CJ318" s="313">
        <v>0</v>
      </c>
      <c r="CK318" s="313">
        <v>0</v>
      </c>
      <c r="CL318" s="261">
        <f>$AW318-$AX318-BA318</f>
        <v>24458.666666666697</v>
      </c>
      <c r="CM318" s="261">
        <f t="shared" ref="CM318:CP319" si="377">CY318</f>
        <v>26904.439690000003</v>
      </c>
      <c r="CN318" s="261">
        <f t="shared" si="377"/>
        <v>26904.439690000003</v>
      </c>
      <c r="CO318" s="261">
        <f t="shared" si="377"/>
        <v>0</v>
      </c>
      <c r="CP318" s="261">
        <f t="shared" si="377"/>
        <v>0</v>
      </c>
      <c r="CQ318" s="261">
        <f>CR318+CS318+CT318</f>
        <v>0</v>
      </c>
      <c r="CR318" s="313">
        <v>0</v>
      </c>
      <c r="CS318" s="313">
        <v>0</v>
      </c>
      <c r="CT318" s="313">
        <v>0</v>
      </c>
      <c r="CU318" s="261">
        <f>CV318+CW318+CX318</f>
        <v>0</v>
      </c>
      <c r="CV318" s="313">
        <v>0</v>
      </c>
      <c r="CW318" s="313">
        <v>0</v>
      </c>
      <c r="CX318" s="313">
        <v>0</v>
      </c>
      <c r="CY318" s="261">
        <f>CZ318+DA318+DB318</f>
        <v>26904.439690000003</v>
      </c>
      <c r="CZ318" s="313">
        <v>26904.439690000003</v>
      </c>
      <c r="DA318" s="313">
        <v>0</v>
      </c>
      <c r="DB318" s="313">
        <v>0</v>
      </c>
      <c r="DC318" s="261">
        <f>$AW318-$AX318-BB318</f>
        <v>-2445.7730233333059</v>
      </c>
      <c r="DD318" s="261">
        <f t="shared" ref="DD318:DG319" si="378">DP318</f>
        <v>26904.439690000003</v>
      </c>
      <c r="DE318" s="261">
        <f t="shared" si="378"/>
        <v>26904.439690000003</v>
      </c>
      <c r="DF318" s="261">
        <f t="shared" si="378"/>
        <v>0</v>
      </c>
      <c r="DG318" s="261">
        <f t="shared" si="378"/>
        <v>0</v>
      </c>
      <c r="DH318" s="261">
        <f>DI318+DJ318+DK318</f>
        <v>26904.439690000003</v>
      </c>
      <c r="DI318" s="313">
        <v>26904.439690000003</v>
      </c>
      <c r="DJ318" s="313">
        <v>0</v>
      </c>
      <c r="DK318" s="313">
        <v>0</v>
      </c>
      <c r="DL318" s="261">
        <f>DM318+DN318+DO318</f>
        <v>26904.439690000003</v>
      </c>
      <c r="DM318" s="313">
        <v>26904.439690000003</v>
      </c>
      <c r="DN318" s="313">
        <v>0</v>
      </c>
      <c r="DO318" s="313">
        <v>0</v>
      </c>
      <c r="DP318" s="261">
        <f>DQ318+DR318+DS318</f>
        <v>26904.439690000003</v>
      </c>
      <c r="DQ318" s="313">
        <v>26904.439690000003</v>
      </c>
      <c r="DR318" s="313">
        <v>0</v>
      </c>
      <c r="DS318" s="313">
        <v>0</v>
      </c>
      <c r="DT318" s="261">
        <f>$AW318-$AX318-BC318</f>
        <v>-2445.7730233333059</v>
      </c>
      <c r="DU318" s="261">
        <f>BC318-AY318</f>
        <v>2445.7730233333023</v>
      </c>
      <c r="DV318" s="313"/>
      <c r="DW318" s="313"/>
      <c r="DX318" s="346" t="s">
        <v>1161</v>
      </c>
      <c r="DY318" s="313">
        <f>DU318</f>
        <v>2445.7730233333023</v>
      </c>
      <c r="DZ318" s="346" t="s">
        <v>1159</v>
      </c>
      <c r="EA318" s="344" t="s">
        <v>1147</v>
      </c>
      <c r="EB318" s="164">
        <v>0</v>
      </c>
      <c r="EC318" s="162" t="str">
        <f>AN318 &amp; EB318</f>
        <v>Амортизационные отчисления0</v>
      </c>
      <c r="ED318" s="162" t="str">
        <f>AN318&amp;AO318</f>
        <v>Амортизационные отчислениянет</v>
      </c>
      <c r="EE318" s="163"/>
      <c r="EF318" s="163"/>
      <c r="EG318" s="179"/>
      <c r="EH318" s="179"/>
      <c r="EI318" s="179"/>
      <c r="EJ318" s="179"/>
      <c r="EV318" s="163"/>
    </row>
    <row r="319" spans="3:152" ht="15" customHeight="1" thickBot="1">
      <c r="C319" s="217"/>
      <c r="D319" s="385"/>
      <c r="E319" s="399"/>
      <c r="F319" s="399"/>
      <c r="G319" s="399"/>
      <c r="H319" s="399"/>
      <c r="I319" s="399"/>
      <c r="J319" s="399"/>
      <c r="K319" s="385"/>
      <c r="L319" s="337"/>
      <c r="M319" s="337"/>
      <c r="N319" s="385"/>
      <c r="O319" s="385"/>
      <c r="P319" s="387"/>
      <c r="Q319" s="387"/>
      <c r="R319" s="389"/>
      <c r="S319" s="391"/>
      <c r="T319" s="393"/>
      <c r="U319" s="395"/>
      <c r="V319" s="397"/>
      <c r="W319" s="383"/>
      <c r="X319" s="383"/>
      <c r="Y319" s="383"/>
      <c r="Z319" s="383"/>
      <c r="AA319" s="383"/>
      <c r="AB319" s="383"/>
      <c r="AC319" s="383"/>
      <c r="AD319" s="383"/>
      <c r="AE319" s="383"/>
      <c r="AF319" s="383"/>
      <c r="AG319" s="383"/>
      <c r="AH319" s="383"/>
      <c r="AI319" s="383"/>
      <c r="AJ319" s="383"/>
      <c r="AK319" s="383"/>
      <c r="AL319" s="333"/>
      <c r="AM319" s="200" t="s">
        <v>115</v>
      </c>
      <c r="AN319" s="311" t="s">
        <v>199</v>
      </c>
      <c r="AO319" s="312" t="s">
        <v>18</v>
      </c>
      <c r="AP319" s="312"/>
      <c r="AQ319" s="312"/>
      <c r="AR319" s="312"/>
      <c r="AS319" s="312"/>
      <c r="AT319" s="312"/>
      <c r="AU319" s="312"/>
      <c r="AV319" s="312"/>
      <c r="AW319" s="261">
        <v>0</v>
      </c>
      <c r="AX319" s="261">
        <v>0</v>
      </c>
      <c r="AY319" s="261">
        <v>0</v>
      </c>
      <c r="AZ319" s="261">
        <f>BE319</f>
        <v>0</v>
      </c>
      <c r="BA319" s="261">
        <f>BV319</f>
        <v>0</v>
      </c>
      <c r="BB319" s="261">
        <f>CM319</f>
        <v>0</v>
      </c>
      <c r="BC319" s="261">
        <f>DD319</f>
        <v>0</v>
      </c>
      <c r="BD319" s="261">
        <f>AW319-AX319-BC319</f>
        <v>0</v>
      </c>
      <c r="BE319" s="261">
        <f t="shared" si="375"/>
        <v>0</v>
      </c>
      <c r="BF319" s="261">
        <f t="shared" si="375"/>
        <v>0</v>
      </c>
      <c r="BG319" s="261">
        <f t="shared" si="375"/>
        <v>0</v>
      </c>
      <c r="BH319" s="261">
        <f t="shared" si="375"/>
        <v>0</v>
      </c>
      <c r="BI319" s="261">
        <f>BJ319+BK319+BL319</f>
        <v>0</v>
      </c>
      <c r="BJ319" s="313">
        <v>0</v>
      </c>
      <c r="BK319" s="313">
        <v>0</v>
      </c>
      <c r="BL319" s="313">
        <v>0</v>
      </c>
      <c r="BM319" s="261">
        <f>BN319+BO319+BP319</f>
        <v>0</v>
      </c>
      <c r="BN319" s="313">
        <v>0</v>
      </c>
      <c r="BO319" s="313">
        <v>0</v>
      </c>
      <c r="BP319" s="313">
        <v>0</v>
      </c>
      <c r="BQ319" s="261">
        <f>BR319+BS319+BT319</f>
        <v>0</v>
      </c>
      <c r="BR319" s="313">
        <v>0</v>
      </c>
      <c r="BS319" s="313">
        <v>0</v>
      </c>
      <c r="BT319" s="313">
        <v>0</v>
      </c>
      <c r="BU319" s="261">
        <f>$AW319-$AX319-AZ319</f>
        <v>0</v>
      </c>
      <c r="BV319" s="261">
        <f t="shared" si="376"/>
        <v>0</v>
      </c>
      <c r="BW319" s="261">
        <f t="shared" si="376"/>
        <v>0</v>
      </c>
      <c r="BX319" s="261">
        <f t="shared" si="376"/>
        <v>0</v>
      </c>
      <c r="BY319" s="261">
        <f t="shared" si="376"/>
        <v>0</v>
      </c>
      <c r="BZ319" s="261">
        <f>CA319+CB319+CC319</f>
        <v>0</v>
      </c>
      <c r="CA319" s="313">
        <v>0</v>
      </c>
      <c r="CB319" s="313">
        <v>0</v>
      </c>
      <c r="CC319" s="313">
        <v>0</v>
      </c>
      <c r="CD319" s="261">
        <f>CE319+CF319+CG319</f>
        <v>0</v>
      </c>
      <c r="CE319" s="313">
        <v>0</v>
      </c>
      <c r="CF319" s="313">
        <v>0</v>
      </c>
      <c r="CG319" s="313">
        <v>0</v>
      </c>
      <c r="CH319" s="261">
        <f>CI319+CJ319+CK319</f>
        <v>0</v>
      </c>
      <c r="CI319" s="313">
        <v>0</v>
      </c>
      <c r="CJ319" s="313">
        <v>0</v>
      </c>
      <c r="CK319" s="313">
        <v>0</v>
      </c>
      <c r="CL319" s="261">
        <f>$AW319-$AX319-BA319</f>
        <v>0</v>
      </c>
      <c r="CM319" s="261">
        <f t="shared" si="377"/>
        <v>0</v>
      </c>
      <c r="CN319" s="261">
        <f t="shared" si="377"/>
        <v>0</v>
      </c>
      <c r="CO319" s="261">
        <f t="shared" si="377"/>
        <v>0</v>
      </c>
      <c r="CP319" s="261">
        <f t="shared" si="377"/>
        <v>0</v>
      </c>
      <c r="CQ319" s="261">
        <f>CR319+CS319+CT319</f>
        <v>0</v>
      </c>
      <c r="CR319" s="313">
        <v>0</v>
      </c>
      <c r="CS319" s="313">
        <v>0</v>
      </c>
      <c r="CT319" s="313">
        <v>0</v>
      </c>
      <c r="CU319" s="261">
        <f>CV319+CW319+CX319</f>
        <v>0</v>
      </c>
      <c r="CV319" s="313">
        <v>0</v>
      </c>
      <c r="CW319" s="313">
        <v>0</v>
      </c>
      <c r="CX319" s="313">
        <v>0</v>
      </c>
      <c r="CY319" s="261">
        <f>CZ319+DA319+DB319</f>
        <v>0</v>
      </c>
      <c r="CZ319" s="313">
        <v>0</v>
      </c>
      <c r="DA319" s="313">
        <v>0</v>
      </c>
      <c r="DB319" s="313">
        <v>0</v>
      </c>
      <c r="DC319" s="261">
        <f>$AW319-$AX319-BB319</f>
        <v>0</v>
      </c>
      <c r="DD319" s="261">
        <f t="shared" si="378"/>
        <v>0</v>
      </c>
      <c r="DE319" s="261">
        <f t="shared" si="378"/>
        <v>0</v>
      </c>
      <c r="DF319" s="261">
        <f t="shared" si="378"/>
        <v>0</v>
      </c>
      <c r="DG319" s="261">
        <f t="shared" si="378"/>
        <v>0</v>
      </c>
      <c r="DH319" s="261">
        <f>DI319+DJ319+DK319</f>
        <v>0</v>
      </c>
      <c r="DI319" s="313">
        <v>0</v>
      </c>
      <c r="DJ319" s="313">
        <v>0</v>
      </c>
      <c r="DK319" s="313">
        <v>0</v>
      </c>
      <c r="DL319" s="261">
        <f>DM319+DN319+DO319</f>
        <v>0</v>
      </c>
      <c r="DM319" s="313">
        <v>0</v>
      </c>
      <c r="DN319" s="313">
        <v>0</v>
      </c>
      <c r="DO319" s="313">
        <v>0</v>
      </c>
      <c r="DP319" s="261">
        <f>DQ319+DR319+DS319</f>
        <v>0</v>
      </c>
      <c r="DQ319" s="313">
        <v>0</v>
      </c>
      <c r="DR319" s="313">
        <v>0</v>
      </c>
      <c r="DS319" s="313">
        <v>0</v>
      </c>
      <c r="DT319" s="261">
        <f>$AW319-$AX319-BC319</f>
        <v>0</v>
      </c>
      <c r="DU319" s="261">
        <f>BC319-AY319</f>
        <v>0</v>
      </c>
      <c r="DV319" s="313"/>
      <c r="DW319" s="313"/>
      <c r="DX319" s="314"/>
      <c r="DY319" s="313"/>
      <c r="DZ319" s="314"/>
      <c r="EA319" s="343" t="s">
        <v>151</v>
      </c>
      <c r="EB319" s="164">
        <v>0</v>
      </c>
      <c r="EC319" s="162" t="str">
        <f>AN319 &amp; EB319</f>
        <v>Прочие собственные средства0</v>
      </c>
      <c r="ED319" s="162" t="str">
        <f>AN319&amp;AO319</f>
        <v>Прочие собственные средстванет</v>
      </c>
      <c r="EE319" s="163"/>
      <c r="EF319" s="163"/>
      <c r="EG319" s="179"/>
      <c r="EH319" s="179"/>
      <c r="EI319" s="179"/>
      <c r="EJ319" s="179"/>
      <c r="EV319" s="163"/>
    </row>
    <row r="320" spans="3:152" ht="11.25" customHeight="1">
      <c r="C320" s="217"/>
      <c r="D320" s="384" t="s">
        <v>902</v>
      </c>
      <c r="E320" s="398" t="s">
        <v>780</v>
      </c>
      <c r="F320" s="398" t="s">
        <v>800</v>
      </c>
      <c r="G320" s="398" t="s">
        <v>161</v>
      </c>
      <c r="H320" s="398" t="s">
        <v>903</v>
      </c>
      <c r="I320" s="398" t="s">
        <v>783</v>
      </c>
      <c r="J320" s="398" t="s">
        <v>783</v>
      </c>
      <c r="K320" s="384" t="s">
        <v>784</v>
      </c>
      <c r="L320" s="336"/>
      <c r="M320" s="336"/>
      <c r="N320" s="384" t="s">
        <v>240</v>
      </c>
      <c r="O320" s="384" t="s">
        <v>3</v>
      </c>
      <c r="P320" s="386" t="s">
        <v>189</v>
      </c>
      <c r="Q320" s="386" t="s">
        <v>6</v>
      </c>
      <c r="R320" s="388">
        <v>5</v>
      </c>
      <c r="S320" s="390">
        <v>5</v>
      </c>
      <c r="T320" s="400" t="s">
        <v>151</v>
      </c>
      <c r="U320" s="305"/>
      <c r="V320" s="306"/>
      <c r="W320" s="306"/>
      <c r="X320" s="306"/>
      <c r="Y320" s="306"/>
      <c r="Z320" s="306"/>
      <c r="AA320" s="306"/>
      <c r="AB320" s="306"/>
      <c r="AC320" s="306"/>
      <c r="AD320" s="306"/>
      <c r="AE320" s="306"/>
      <c r="AF320" s="306"/>
      <c r="AG320" s="306"/>
      <c r="AH320" s="306"/>
      <c r="AI320" s="306"/>
      <c r="AJ320" s="306"/>
      <c r="AK320" s="306"/>
      <c r="AL320" s="306"/>
      <c r="AM320" s="306"/>
      <c r="AN320" s="306"/>
      <c r="AO320" s="306"/>
      <c r="AP320" s="306"/>
      <c r="AQ320" s="306"/>
      <c r="AR320" s="306"/>
      <c r="AS320" s="306"/>
      <c r="AT320" s="306"/>
      <c r="AU320" s="306"/>
      <c r="AV320" s="306"/>
      <c r="AW320" s="306"/>
      <c r="AX320" s="306"/>
      <c r="AY320" s="306"/>
      <c r="AZ320" s="306"/>
      <c r="BA320" s="306"/>
      <c r="BB320" s="306"/>
      <c r="BC320" s="306"/>
      <c r="BD320" s="306"/>
      <c r="BE320" s="306"/>
      <c r="BF320" s="306"/>
      <c r="BG320" s="306"/>
      <c r="BH320" s="306"/>
      <c r="BI320" s="306"/>
      <c r="BJ320" s="306"/>
      <c r="BK320" s="306"/>
      <c r="BL320" s="306"/>
      <c r="BM320" s="306"/>
      <c r="BN320" s="306"/>
      <c r="BO320" s="306"/>
      <c r="BP320" s="306"/>
      <c r="BQ320" s="306"/>
      <c r="BR320" s="306"/>
      <c r="BS320" s="306"/>
      <c r="BT320" s="306"/>
      <c r="BU320" s="306"/>
      <c r="BV320" s="306"/>
      <c r="BW320" s="306"/>
      <c r="BX320" s="306"/>
      <c r="BY320" s="306"/>
      <c r="BZ320" s="306"/>
      <c r="CA320" s="306"/>
      <c r="CB320" s="306"/>
      <c r="CC320" s="306"/>
      <c r="CD320" s="306"/>
      <c r="CE320" s="306"/>
      <c r="CF320" s="306"/>
      <c r="CG320" s="306"/>
      <c r="CH320" s="306"/>
      <c r="CI320" s="306"/>
      <c r="CJ320" s="306"/>
      <c r="CK320" s="306"/>
      <c r="CL320" s="306"/>
      <c r="CM320" s="306"/>
      <c r="CN320" s="306"/>
      <c r="CO320" s="306"/>
      <c r="CP320" s="306"/>
      <c r="CQ320" s="306"/>
      <c r="CR320" s="306"/>
      <c r="CS320" s="306"/>
      <c r="CT320" s="306"/>
      <c r="CU320" s="306"/>
      <c r="CV320" s="306"/>
      <c r="CW320" s="306"/>
      <c r="CX320" s="306"/>
      <c r="CY320" s="306"/>
      <c r="CZ320" s="306"/>
      <c r="DA320" s="306"/>
      <c r="DB320" s="306"/>
      <c r="DC320" s="306"/>
      <c r="DD320" s="306"/>
      <c r="DE320" s="306"/>
      <c r="DF320" s="306"/>
      <c r="DG320" s="306"/>
      <c r="DH320" s="306"/>
      <c r="DI320" s="306"/>
      <c r="DJ320" s="306"/>
      <c r="DK320" s="306"/>
      <c r="DL320" s="306"/>
      <c r="DM320" s="306"/>
      <c r="DN320" s="306"/>
      <c r="DO320" s="306"/>
      <c r="DP320" s="306"/>
      <c r="DQ320" s="306"/>
      <c r="DR320" s="306"/>
      <c r="DS320" s="306"/>
      <c r="DT320" s="306"/>
      <c r="DU320" s="306"/>
      <c r="DV320" s="306"/>
      <c r="DW320" s="306"/>
      <c r="DX320" s="306"/>
      <c r="DY320" s="306"/>
      <c r="DZ320" s="306"/>
      <c r="EA320" s="306"/>
      <c r="EB320" s="164"/>
      <c r="EC320" s="163"/>
      <c r="ED320" s="163"/>
      <c r="EE320" s="163"/>
      <c r="EF320" s="163"/>
      <c r="EG320" s="163"/>
      <c r="EH320" s="163"/>
      <c r="EI320" s="163"/>
    </row>
    <row r="321" spans="3:152" ht="11.25" customHeight="1">
      <c r="C321" s="217"/>
      <c r="D321" s="385"/>
      <c r="E321" s="399"/>
      <c r="F321" s="399"/>
      <c r="G321" s="399"/>
      <c r="H321" s="399"/>
      <c r="I321" s="399"/>
      <c r="J321" s="399"/>
      <c r="K321" s="385"/>
      <c r="L321" s="337"/>
      <c r="M321" s="337"/>
      <c r="N321" s="385"/>
      <c r="O321" s="385"/>
      <c r="P321" s="387"/>
      <c r="Q321" s="387"/>
      <c r="R321" s="389"/>
      <c r="S321" s="391"/>
      <c r="T321" s="401"/>
      <c r="U321" s="394"/>
      <c r="V321" s="396">
        <v>1</v>
      </c>
      <c r="W321" s="382" t="s">
        <v>821</v>
      </c>
      <c r="X321" s="382"/>
      <c r="Y321" s="382"/>
      <c r="Z321" s="382"/>
      <c r="AA321" s="382"/>
      <c r="AB321" s="382"/>
      <c r="AC321" s="382"/>
      <c r="AD321" s="382"/>
      <c r="AE321" s="382"/>
      <c r="AF321" s="382"/>
      <c r="AG321" s="382"/>
      <c r="AH321" s="382"/>
      <c r="AI321" s="382"/>
      <c r="AJ321" s="382"/>
      <c r="AK321" s="382"/>
      <c r="AL321" s="307"/>
      <c r="AM321" s="308"/>
      <c r="AN321" s="309"/>
      <c r="AO321" s="309"/>
      <c r="AP321" s="309"/>
      <c r="AQ321" s="309"/>
      <c r="AR321" s="309"/>
      <c r="AS321" s="309"/>
      <c r="AT321" s="309"/>
      <c r="AU321" s="309"/>
      <c r="AV321" s="309"/>
      <c r="AW321" s="95"/>
      <c r="AX321" s="95"/>
      <c r="AY321" s="95"/>
      <c r="AZ321" s="95"/>
      <c r="BA321" s="95"/>
      <c r="BB321" s="95"/>
      <c r="BC321" s="95"/>
      <c r="BD321" s="95"/>
      <c r="BE321" s="95"/>
      <c r="BF321" s="95"/>
      <c r="BG321" s="95"/>
      <c r="BH321" s="95"/>
      <c r="BI321" s="95"/>
      <c r="BJ321" s="95"/>
      <c r="BK321" s="95"/>
      <c r="BL321" s="95"/>
      <c r="BM321" s="95"/>
      <c r="BN321" s="95"/>
      <c r="BO321" s="95"/>
      <c r="BP321" s="95"/>
      <c r="BQ321" s="95"/>
      <c r="BR321" s="95"/>
      <c r="BS321" s="95"/>
      <c r="BT321" s="95"/>
      <c r="BU321" s="95"/>
      <c r="BV321" s="95"/>
      <c r="BW321" s="95"/>
      <c r="BX321" s="95"/>
      <c r="BY321" s="95"/>
      <c r="BZ321" s="95"/>
      <c r="CA321" s="95"/>
      <c r="CB321" s="95"/>
      <c r="CC321" s="95"/>
      <c r="CD321" s="95"/>
      <c r="CE321" s="95"/>
      <c r="CF321" s="95"/>
      <c r="CG321" s="95"/>
      <c r="CH321" s="95"/>
      <c r="CI321" s="95"/>
      <c r="CJ321" s="95"/>
      <c r="CK321" s="95"/>
      <c r="CL321" s="95"/>
      <c r="CM321" s="95"/>
      <c r="CN321" s="95"/>
      <c r="CO321" s="95"/>
      <c r="CP321" s="95"/>
      <c r="CQ321" s="95"/>
      <c r="CR321" s="95"/>
      <c r="CS321" s="95"/>
      <c r="CT321" s="95"/>
      <c r="CU321" s="95"/>
      <c r="CV321" s="95"/>
      <c r="CW321" s="95"/>
      <c r="CX321" s="95"/>
      <c r="CY321" s="95"/>
      <c r="CZ321" s="95"/>
      <c r="DA321" s="95"/>
      <c r="DB321" s="95"/>
      <c r="DC321" s="95"/>
      <c r="DD321" s="95"/>
      <c r="DE321" s="95"/>
      <c r="DF321" s="95"/>
      <c r="DG321" s="95"/>
      <c r="DH321" s="95"/>
      <c r="DI321" s="95"/>
      <c r="DJ321" s="95"/>
      <c r="DK321" s="95"/>
      <c r="DL321" s="95"/>
      <c r="DM321" s="95"/>
      <c r="DN321" s="95"/>
      <c r="DO321" s="95"/>
      <c r="DP321" s="95"/>
      <c r="DQ321" s="95"/>
      <c r="DR321" s="95"/>
      <c r="DS321" s="95"/>
      <c r="DT321" s="95"/>
      <c r="DU321" s="95"/>
      <c r="DV321" s="95"/>
      <c r="DW321" s="95"/>
      <c r="DX321" s="95"/>
      <c r="DY321" s="95"/>
      <c r="DZ321" s="95"/>
      <c r="EA321" s="95"/>
      <c r="EB321" s="164"/>
      <c r="EC321" s="179"/>
      <c r="ED321" s="179"/>
      <c r="EE321" s="179"/>
      <c r="EF321" s="163"/>
      <c r="EG321" s="179"/>
      <c r="EH321" s="179"/>
      <c r="EI321" s="179"/>
      <c r="EJ321" s="179"/>
      <c r="EK321" s="179"/>
    </row>
    <row r="322" spans="3:152" ht="15" customHeight="1">
      <c r="C322" s="217"/>
      <c r="D322" s="385"/>
      <c r="E322" s="399"/>
      <c r="F322" s="399"/>
      <c r="G322" s="399"/>
      <c r="H322" s="399"/>
      <c r="I322" s="399"/>
      <c r="J322" s="399"/>
      <c r="K322" s="385"/>
      <c r="L322" s="337"/>
      <c r="M322" s="337"/>
      <c r="N322" s="385"/>
      <c r="O322" s="385"/>
      <c r="P322" s="387"/>
      <c r="Q322" s="387"/>
      <c r="R322" s="389"/>
      <c r="S322" s="391"/>
      <c r="T322" s="401"/>
      <c r="U322" s="395"/>
      <c r="V322" s="397"/>
      <c r="W322" s="383"/>
      <c r="X322" s="383"/>
      <c r="Y322" s="383"/>
      <c r="Z322" s="383"/>
      <c r="AA322" s="383"/>
      <c r="AB322" s="383"/>
      <c r="AC322" s="383"/>
      <c r="AD322" s="383"/>
      <c r="AE322" s="383"/>
      <c r="AF322" s="383"/>
      <c r="AG322" s="383"/>
      <c r="AH322" s="383"/>
      <c r="AI322" s="383"/>
      <c r="AJ322" s="383"/>
      <c r="AK322" s="383"/>
      <c r="AL322" s="333"/>
      <c r="AM322" s="200" t="s">
        <v>240</v>
      </c>
      <c r="AN322" s="311" t="s">
        <v>197</v>
      </c>
      <c r="AO322" s="312" t="s">
        <v>18</v>
      </c>
      <c r="AP322" s="312"/>
      <c r="AQ322" s="312"/>
      <c r="AR322" s="312"/>
      <c r="AS322" s="312"/>
      <c r="AT322" s="312"/>
      <c r="AU322" s="312"/>
      <c r="AV322" s="312"/>
      <c r="AW322" s="261">
        <v>2838.2835</v>
      </c>
      <c r="AX322" s="261">
        <v>1547.925</v>
      </c>
      <c r="AY322" s="261">
        <v>0</v>
      </c>
      <c r="AZ322" s="261">
        <f>BE322</f>
        <v>0</v>
      </c>
      <c r="BA322" s="261">
        <f>BV322</f>
        <v>0</v>
      </c>
      <c r="BB322" s="261">
        <f>CM322</f>
        <v>0</v>
      </c>
      <c r="BC322" s="261">
        <f>DD322</f>
        <v>0</v>
      </c>
      <c r="BD322" s="261">
        <f>AW322-AX322-BC322</f>
        <v>1290.3585</v>
      </c>
      <c r="BE322" s="261">
        <f t="shared" ref="BE322:BH323" si="379">BQ322</f>
        <v>0</v>
      </c>
      <c r="BF322" s="261">
        <f t="shared" si="379"/>
        <v>0</v>
      </c>
      <c r="BG322" s="261">
        <f t="shared" si="379"/>
        <v>0</v>
      </c>
      <c r="BH322" s="261">
        <f t="shared" si="379"/>
        <v>0</v>
      </c>
      <c r="BI322" s="261">
        <f>BJ322+BK322+BL322</f>
        <v>0</v>
      </c>
      <c r="BJ322" s="313">
        <v>0</v>
      </c>
      <c r="BK322" s="313">
        <v>0</v>
      </c>
      <c r="BL322" s="313">
        <v>0</v>
      </c>
      <c r="BM322" s="261">
        <f>BN322+BO322+BP322</f>
        <v>0</v>
      </c>
      <c r="BN322" s="313">
        <v>0</v>
      </c>
      <c r="BO322" s="313">
        <v>0</v>
      </c>
      <c r="BP322" s="313">
        <v>0</v>
      </c>
      <c r="BQ322" s="261">
        <f>BR322+BS322+BT322</f>
        <v>0</v>
      </c>
      <c r="BR322" s="313">
        <v>0</v>
      </c>
      <c r="BS322" s="313">
        <v>0</v>
      </c>
      <c r="BT322" s="313">
        <v>0</v>
      </c>
      <c r="BU322" s="261">
        <f>$AW322-$AX322-AZ322</f>
        <v>1290.3585</v>
      </c>
      <c r="BV322" s="261">
        <f t="shared" ref="BV322:BY323" si="380">CH322</f>
        <v>0</v>
      </c>
      <c r="BW322" s="261">
        <f t="shared" si="380"/>
        <v>0</v>
      </c>
      <c r="BX322" s="261">
        <f t="shared" si="380"/>
        <v>0</v>
      </c>
      <c r="BY322" s="261">
        <f t="shared" si="380"/>
        <v>0</v>
      </c>
      <c r="BZ322" s="261">
        <f>CA322+CB322+CC322</f>
        <v>0</v>
      </c>
      <c r="CA322" s="313">
        <v>0</v>
      </c>
      <c r="CB322" s="313">
        <v>0</v>
      </c>
      <c r="CC322" s="313">
        <v>0</v>
      </c>
      <c r="CD322" s="261">
        <f>CE322+CF322+CG322</f>
        <v>0</v>
      </c>
      <c r="CE322" s="313">
        <v>0</v>
      </c>
      <c r="CF322" s="313">
        <v>0</v>
      </c>
      <c r="CG322" s="313">
        <v>0</v>
      </c>
      <c r="CH322" s="261">
        <f>CI322+CJ322+CK322</f>
        <v>0</v>
      </c>
      <c r="CI322" s="313">
        <v>0</v>
      </c>
      <c r="CJ322" s="313">
        <v>0</v>
      </c>
      <c r="CK322" s="313">
        <v>0</v>
      </c>
      <c r="CL322" s="261">
        <f>$AW322-$AX322-BA322</f>
        <v>1290.3585</v>
      </c>
      <c r="CM322" s="261">
        <f t="shared" ref="CM322:CP323" si="381">CY322</f>
        <v>0</v>
      </c>
      <c r="CN322" s="261">
        <f t="shared" si="381"/>
        <v>0</v>
      </c>
      <c r="CO322" s="261">
        <f t="shared" si="381"/>
        <v>0</v>
      </c>
      <c r="CP322" s="261">
        <f t="shared" si="381"/>
        <v>0</v>
      </c>
      <c r="CQ322" s="261">
        <f>CR322+CS322+CT322</f>
        <v>0</v>
      </c>
      <c r="CR322" s="313">
        <v>0</v>
      </c>
      <c r="CS322" s="313">
        <v>0</v>
      </c>
      <c r="CT322" s="313">
        <v>0</v>
      </c>
      <c r="CU322" s="261">
        <f>CV322+CW322+CX322</f>
        <v>0</v>
      </c>
      <c r="CV322" s="313">
        <v>0</v>
      </c>
      <c r="CW322" s="313">
        <v>0</v>
      </c>
      <c r="CX322" s="313">
        <v>0</v>
      </c>
      <c r="CY322" s="261">
        <f>CZ322+DA322+DB322</f>
        <v>0</v>
      </c>
      <c r="CZ322" s="313">
        <v>0</v>
      </c>
      <c r="DA322" s="313">
        <v>0</v>
      </c>
      <c r="DB322" s="313">
        <v>0</v>
      </c>
      <c r="DC322" s="261">
        <f>$AW322-$AX322-BB322</f>
        <v>1290.3585</v>
      </c>
      <c r="DD322" s="261">
        <f t="shared" ref="DD322:DG323" si="382">DP322</f>
        <v>0</v>
      </c>
      <c r="DE322" s="261">
        <f t="shared" si="382"/>
        <v>0</v>
      </c>
      <c r="DF322" s="261">
        <f t="shared" si="382"/>
        <v>0</v>
      </c>
      <c r="DG322" s="261">
        <f t="shared" si="382"/>
        <v>0</v>
      </c>
      <c r="DH322" s="261">
        <f>DI322+DJ322+DK322</f>
        <v>0</v>
      </c>
      <c r="DI322" s="313">
        <v>0</v>
      </c>
      <c r="DJ322" s="313">
        <v>0</v>
      </c>
      <c r="DK322" s="313">
        <v>0</v>
      </c>
      <c r="DL322" s="261">
        <f>DM322+DN322+DO322</f>
        <v>0</v>
      </c>
      <c r="DM322" s="313">
        <v>0</v>
      </c>
      <c r="DN322" s="313">
        <v>0</v>
      </c>
      <c r="DO322" s="313">
        <v>0</v>
      </c>
      <c r="DP322" s="261">
        <f>DQ322+DR322+DS322</f>
        <v>0</v>
      </c>
      <c r="DQ322" s="313">
        <v>0</v>
      </c>
      <c r="DR322" s="313">
        <v>0</v>
      </c>
      <c r="DS322" s="313">
        <v>0</v>
      </c>
      <c r="DT322" s="261">
        <f>$AW322-$AX322-BC322</f>
        <v>1290.3585</v>
      </c>
      <c r="DU322" s="261">
        <f>BC322-AY322</f>
        <v>0</v>
      </c>
      <c r="DV322" s="313"/>
      <c r="DW322" s="313"/>
      <c r="DX322" s="314"/>
      <c r="DY322" s="313"/>
      <c r="DZ322" s="314"/>
      <c r="EA322" s="343" t="s">
        <v>151</v>
      </c>
      <c r="EB322" s="164">
        <v>0</v>
      </c>
      <c r="EC322" s="162" t="str">
        <f>AN322 &amp; EB322</f>
        <v>Амортизационные отчисления0</v>
      </c>
      <c r="ED322" s="162" t="str">
        <f>AN322&amp;AO322</f>
        <v>Амортизационные отчислениянет</v>
      </c>
      <c r="EE322" s="163"/>
      <c r="EF322" s="163"/>
      <c r="EG322" s="179"/>
      <c r="EH322" s="179"/>
      <c r="EI322" s="179"/>
      <c r="EJ322" s="179"/>
      <c r="EV322" s="163"/>
    </row>
    <row r="323" spans="3:152" ht="15" customHeight="1" thickBot="1">
      <c r="C323" s="217"/>
      <c r="D323" s="385"/>
      <c r="E323" s="399"/>
      <c r="F323" s="399"/>
      <c r="G323" s="399"/>
      <c r="H323" s="399"/>
      <c r="I323" s="399"/>
      <c r="J323" s="399"/>
      <c r="K323" s="385"/>
      <c r="L323" s="337"/>
      <c r="M323" s="337"/>
      <c r="N323" s="385"/>
      <c r="O323" s="385"/>
      <c r="P323" s="387"/>
      <c r="Q323" s="387"/>
      <c r="R323" s="389"/>
      <c r="S323" s="391"/>
      <c r="T323" s="401"/>
      <c r="U323" s="395"/>
      <c r="V323" s="397"/>
      <c r="W323" s="383"/>
      <c r="X323" s="383"/>
      <c r="Y323" s="383"/>
      <c r="Z323" s="383"/>
      <c r="AA323" s="383"/>
      <c r="AB323" s="383"/>
      <c r="AC323" s="383"/>
      <c r="AD323" s="383"/>
      <c r="AE323" s="383"/>
      <c r="AF323" s="383"/>
      <c r="AG323" s="383"/>
      <c r="AH323" s="383"/>
      <c r="AI323" s="383"/>
      <c r="AJ323" s="383"/>
      <c r="AK323" s="383"/>
      <c r="AL323" s="333"/>
      <c r="AM323" s="200" t="s">
        <v>115</v>
      </c>
      <c r="AN323" s="311" t="s">
        <v>199</v>
      </c>
      <c r="AO323" s="312" t="s">
        <v>18</v>
      </c>
      <c r="AP323" s="312"/>
      <c r="AQ323" s="312"/>
      <c r="AR323" s="312"/>
      <c r="AS323" s="312"/>
      <c r="AT323" s="312"/>
      <c r="AU323" s="312"/>
      <c r="AV323" s="312"/>
      <c r="AW323" s="261">
        <v>258.07170000000002</v>
      </c>
      <c r="AX323" s="261">
        <v>0</v>
      </c>
      <c r="AY323" s="261">
        <v>0</v>
      </c>
      <c r="AZ323" s="261">
        <f>BE323</f>
        <v>0</v>
      </c>
      <c r="BA323" s="261">
        <f>BV323</f>
        <v>0</v>
      </c>
      <c r="BB323" s="261">
        <f>CM323</f>
        <v>0</v>
      </c>
      <c r="BC323" s="261">
        <f>DD323</f>
        <v>0</v>
      </c>
      <c r="BD323" s="261">
        <f>AW323-AX323-BC323</f>
        <v>258.07170000000002</v>
      </c>
      <c r="BE323" s="261">
        <f t="shared" si="379"/>
        <v>0</v>
      </c>
      <c r="BF323" s="261">
        <f t="shared" si="379"/>
        <v>0</v>
      </c>
      <c r="BG323" s="261">
        <f t="shared" si="379"/>
        <v>0</v>
      </c>
      <c r="BH323" s="261">
        <f t="shared" si="379"/>
        <v>0</v>
      </c>
      <c r="BI323" s="261">
        <f>BJ323+BK323+BL323</f>
        <v>0</v>
      </c>
      <c r="BJ323" s="313">
        <v>0</v>
      </c>
      <c r="BK323" s="313">
        <v>0</v>
      </c>
      <c r="BL323" s="313">
        <v>0</v>
      </c>
      <c r="BM323" s="261">
        <f>BN323+BO323+BP323</f>
        <v>0</v>
      </c>
      <c r="BN323" s="313">
        <v>0</v>
      </c>
      <c r="BO323" s="313">
        <v>0</v>
      </c>
      <c r="BP323" s="313">
        <v>0</v>
      </c>
      <c r="BQ323" s="261">
        <f>BR323+BS323+BT323</f>
        <v>0</v>
      </c>
      <c r="BR323" s="313">
        <v>0</v>
      </c>
      <c r="BS323" s="313">
        <v>0</v>
      </c>
      <c r="BT323" s="313">
        <v>0</v>
      </c>
      <c r="BU323" s="261">
        <f>$AW323-$AX323-AZ323</f>
        <v>258.07170000000002</v>
      </c>
      <c r="BV323" s="261">
        <f t="shared" si="380"/>
        <v>0</v>
      </c>
      <c r="BW323" s="261">
        <f t="shared" si="380"/>
        <v>0</v>
      </c>
      <c r="BX323" s="261">
        <f t="shared" si="380"/>
        <v>0</v>
      </c>
      <c r="BY323" s="261">
        <f t="shared" si="380"/>
        <v>0</v>
      </c>
      <c r="BZ323" s="261">
        <f>CA323+CB323+CC323</f>
        <v>0</v>
      </c>
      <c r="CA323" s="313">
        <v>0</v>
      </c>
      <c r="CB323" s="313">
        <v>0</v>
      </c>
      <c r="CC323" s="313">
        <v>0</v>
      </c>
      <c r="CD323" s="261">
        <f>CE323+CF323+CG323</f>
        <v>0</v>
      </c>
      <c r="CE323" s="313">
        <v>0</v>
      </c>
      <c r="CF323" s="313">
        <v>0</v>
      </c>
      <c r="CG323" s="313">
        <v>0</v>
      </c>
      <c r="CH323" s="261">
        <f>CI323+CJ323+CK323</f>
        <v>0</v>
      </c>
      <c r="CI323" s="313">
        <v>0</v>
      </c>
      <c r="CJ323" s="313">
        <v>0</v>
      </c>
      <c r="CK323" s="313">
        <v>0</v>
      </c>
      <c r="CL323" s="261">
        <f>$AW323-$AX323-BA323</f>
        <v>258.07170000000002</v>
      </c>
      <c r="CM323" s="261">
        <f t="shared" si="381"/>
        <v>0</v>
      </c>
      <c r="CN323" s="261">
        <f t="shared" si="381"/>
        <v>0</v>
      </c>
      <c r="CO323" s="261">
        <f t="shared" si="381"/>
        <v>0</v>
      </c>
      <c r="CP323" s="261">
        <f t="shared" si="381"/>
        <v>0</v>
      </c>
      <c r="CQ323" s="261">
        <f>CR323+CS323+CT323</f>
        <v>0</v>
      </c>
      <c r="CR323" s="313">
        <v>0</v>
      </c>
      <c r="CS323" s="313">
        <v>0</v>
      </c>
      <c r="CT323" s="313">
        <v>0</v>
      </c>
      <c r="CU323" s="261">
        <f>CV323+CW323+CX323</f>
        <v>0</v>
      </c>
      <c r="CV323" s="313">
        <v>0</v>
      </c>
      <c r="CW323" s="313">
        <v>0</v>
      </c>
      <c r="CX323" s="313">
        <v>0</v>
      </c>
      <c r="CY323" s="261">
        <f>CZ323+DA323+DB323</f>
        <v>0</v>
      </c>
      <c r="CZ323" s="313">
        <v>0</v>
      </c>
      <c r="DA323" s="313">
        <v>0</v>
      </c>
      <c r="DB323" s="313">
        <v>0</v>
      </c>
      <c r="DC323" s="261">
        <f>$AW323-$AX323-BB323</f>
        <v>258.07170000000002</v>
      </c>
      <c r="DD323" s="261">
        <f t="shared" si="382"/>
        <v>0</v>
      </c>
      <c r="DE323" s="261">
        <f t="shared" si="382"/>
        <v>0</v>
      </c>
      <c r="DF323" s="261">
        <f t="shared" si="382"/>
        <v>0</v>
      </c>
      <c r="DG323" s="261">
        <f t="shared" si="382"/>
        <v>0</v>
      </c>
      <c r="DH323" s="261">
        <f>DI323+DJ323+DK323</f>
        <v>0</v>
      </c>
      <c r="DI323" s="313">
        <v>0</v>
      </c>
      <c r="DJ323" s="313">
        <v>0</v>
      </c>
      <c r="DK323" s="313">
        <v>0</v>
      </c>
      <c r="DL323" s="261">
        <f>DM323+DN323+DO323</f>
        <v>0</v>
      </c>
      <c r="DM323" s="313">
        <v>0</v>
      </c>
      <c r="DN323" s="313">
        <v>0</v>
      </c>
      <c r="DO323" s="313">
        <v>0</v>
      </c>
      <c r="DP323" s="261">
        <f>DQ323+DR323+DS323</f>
        <v>0</v>
      </c>
      <c r="DQ323" s="313">
        <v>0</v>
      </c>
      <c r="DR323" s="313">
        <v>0</v>
      </c>
      <c r="DS323" s="313">
        <v>0</v>
      </c>
      <c r="DT323" s="261">
        <f>$AW323-$AX323-BC323</f>
        <v>258.07170000000002</v>
      </c>
      <c r="DU323" s="261">
        <f>BC323-AY323</f>
        <v>0</v>
      </c>
      <c r="DV323" s="313"/>
      <c r="DW323" s="313"/>
      <c r="DX323" s="314"/>
      <c r="DY323" s="313"/>
      <c r="DZ323" s="314"/>
      <c r="EA323" s="343" t="s">
        <v>151</v>
      </c>
      <c r="EB323" s="164">
        <v>0</v>
      </c>
      <c r="EC323" s="162" t="str">
        <f>AN323 &amp; EB323</f>
        <v>Прочие собственные средства0</v>
      </c>
      <c r="ED323" s="162" t="str">
        <f>AN323&amp;AO323</f>
        <v>Прочие собственные средстванет</v>
      </c>
      <c r="EE323" s="163"/>
      <c r="EF323" s="163"/>
      <c r="EG323" s="179"/>
      <c r="EH323" s="179"/>
      <c r="EI323" s="179"/>
      <c r="EJ323" s="179"/>
      <c r="EV323" s="163"/>
    </row>
    <row r="324" spans="3:152" ht="11.25" customHeight="1">
      <c r="C324" s="217"/>
      <c r="D324" s="384" t="s">
        <v>904</v>
      </c>
      <c r="E324" s="398" t="s">
        <v>780</v>
      </c>
      <c r="F324" s="398" t="s">
        <v>800</v>
      </c>
      <c r="G324" s="398" t="s">
        <v>161</v>
      </c>
      <c r="H324" s="398" t="s">
        <v>905</v>
      </c>
      <c r="I324" s="398" t="s">
        <v>783</v>
      </c>
      <c r="J324" s="398" t="s">
        <v>783</v>
      </c>
      <c r="K324" s="384" t="s">
        <v>784</v>
      </c>
      <c r="L324" s="336"/>
      <c r="M324" s="336"/>
      <c r="N324" s="384" t="s">
        <v>240</v>
      </c>
      <c r="O324" s="384" t="s">
        <v>3</v>
      </c>
      <c r="P324" s="386" t="s">
        <v>189</v>
      </c>
      <c r="Q324" s="386" t="s">
        <v>7</v>
      </c>
      <c r="R324" s="388">
        <v>5</v>
      </c>
      <c r="S324" s="390">
        <v>0</v>
      </c>
      <c r="T324" s="400" t="s">
        <v>151</v>
      </c>
      <c r="U324" s="305"/>
      <c r="V324" s="306"/>
      <c r="W324" s="306"/>
      <c r="X324" s="306"/>
      <c r="Y324" s="306"/>
      <c r="Z324" s="306"/>
      <c r="AA324" s="306"/>
      <c r="AB324" s="306"/>
      <c r="AC324" s="306"/>
      <c r="AD324" s="306"/>
      <c r="AE324" s="306"/>
      <c r="AF324" s="306"/>
      <c r="AG324" s="306"/>
      <c r="AH324" s="306"/>
      <c r="AI324" s="306"/>
      <c r="AJ324" s="306"/>
      <c r="AK324" s="306"/>
      <c r="AL324" s="306"/>
      <c r="AM324" s="306"/>
      <c r="AN324" s="306"/>
      <c r="AO324" s="306"/>
      <c r="AP324" s="306"/>
      <c r="AQ324" s="306"/>
      <c r="AR324" s="306"/>
      <c r="AS324" s="306"/>
      <c r="AT324" s="306"/>
      <c r="AU324" s="306"/>
      <c r="AV324" s="306"/>
      <c r="AW324" s="306"/>
      <c r="AX324" s="306"/>
      <c r="AY324" s="306"/>
      <c r="AZ324" s="306"/>
      <c r="BA324" s="306"/>
      <c r="BB324" s="306"/>
      <c r="BC324" s="306"/>
      <c r="BD324" s="306"/>
      <c r="BE324" s="306"/>
      <c r="BF324" s="306"/>
      <c r="BG324" s="306"/>
      <c r="BH324" s="306"/>
      <c r="BI324" s="306"/>
      <c r="BJ324" s="306"/>
      <c r="BK324" s="306"/>
      <c r="BL324" s="306"/>
      <c r="BM324" s="306"/>
      <c r="BN324" s="306"/>
      <c r="BO324" s="306"/>
      <c r="BP324" s="306"/>
      <c r="BQ324" s="306"/>
      <c r="BR324" s="306"/>
      <c r="BS324" s="306"/>
      <c r="BT324" s="306"/>
      <c r="BU324" s="306"/>
      <c r="BV324" s="306"/>
      <c r="BW324" s="306"/>
      <c r="BX324" s="306"/>
      <c r="BY324" s="306"/>
      <c r="BZ324" s="306"/>
      <c r="CA324" s="306"/>
      <c r="CB324" s="306"/>
      <c r="CC324" s="306"/>
      <c r="CD324" s="306"/>
      <c r="CE324" s="306"/>
      <c r="CF324" s="306"/>
      <c r="CG324" s="306"/>
      <c r="CH324" s="306"/>
      <c r="CI324" s="306"/>
      <c r="CJ324" s="306"/>
      <c r="CK324" s="306"/>
      <c r="CL324" s="306"/>
      <c r="CM324" s="306"/>
      <c r="CN324" s="306"/>
      <c r="CO324" s="306"/>
      <c r="CP324" s="306"/>
      <c r="CQ324" s="306"/>
      <c r="CR324" s="306"/>
      <c r="CS324" s="306"/>
      <c r="CT324" s="306"/>
      <c r="CU324" s="306"/>
      <c r="CV324" s="306"/>
      <c r="CW324" s="306"/>
      <c r="CX324" s="306"/>
      <c r="CY324" s="306"/>
      <c r="CZ324" s="306"/>
      <c r="DA324" s="306"/>
      <c r="DB324" s="306"/>
      <c r="DC324" s="306"/>
      <c r="DD324" s="306"/>
      <c r="DE324" s="306"/>
      <c r="DF324" s="306"/>
      <c r="DG324" s="306"/>
      <c r="DH324" s="306"/>
      <c r="DI324" s="306"/>
      <c r="DJ324" s="306"/>
      <c r="DK324" s="306"/>
      <c r="DL324" s="306"/>
      <c r="DM324" s="306"/>
      <c r="DN324" s="306"/>
      <c r="DO324" s="306"/>
      <c r="DP324" s="306"/>
      <c r="DQ324" s="306"/>
      <c r="DR324" s="306"/>
      <c r="DS324" s="306"/>
      <c r="DT324" s="306"/>
      <c r="DU324" s="306"/>
      <c r="DV324" s="306"/>
      <c r="DW324" s="306"/>
      <c r="DX324" s="306"/>
      <c r="DY324" s="306"/>
      <c r="DZ324" s="306"/>
      <c r="EA324" s="306"/>
      <c r="EB324" s="164"/>
      <c r="EC324" s="163"/>
      <c r="ED324" s="163"/>
      <c r="EE324" s="163"/>
      <c r="EF324" s="163"/>
      <c r="EG324" s="163"/>
      <c r="EH324" s="163"/>
      <c r="EI324" s="163"/>
    </row>
    <row r="325" spans="3:152" ht="11.25" customHeight="1">
      <c r="C325" s="217"/>
      <c r="D325" s="385"/>
      <c r="E325" s="399"/>
      <c r="F325" s="399"/>
      <c r="G325" s="399"/>
      <c r="H325" s="399"/>
      <c r="I325" s="399"/>
      <c r="J325" s="399"/>
      <c r="K325" s="385"/>
      <c r="L325" s="337"/>
      <c r="M325" s="337"/>
      <c r="N325" s="385"/>
      <c r="O325" s="385"/>
      <c r="P325" s="387"/>
      <c r="Q325" s="387"/>
      <c r="R325" s="389"/>
      <c r="S325" s="391"/>
      <c r="T325" s="401"/>
      <c r="U325" s="394"/>
      <c r="V325" s="396">
        <v>1</v>
      </c>
      <c r="W325" s="382" t="s">
        <v>821</v>
      </c>
      <c r="X325" s="382"/>
      <c r="Y325" s="382"/>
      <c r="Z325" s="382"/>
      <c r="AA325" s="382"/>
      <c r="AB325" s="382"/>
      <c r="AC325" s="382"/>
      <c r="AD325" s="382"/>
      <c r="AE325" s="382"/>
      <c r="AF325" s="382"/>
      <c r="AG325" s="382"/>
      <c r="AH325" s="382"/>
      <c r="AI325" s="382"/>
      <c r="AJ325" s="382"/>
      <c r="AK325" s="382"/>
      <c r="AL325" s="307"/>
      <c r="AM325" s="308"/>
      <c r="AN325" s="309"/>
      <c r="AO325" s="309"/>
      <c r="AP325" s="309"/>
      <c r="AQ325" s="309"/>
      <c r="AR325" s="309"/>
      <c r="AS325" s="309"/>
      <c r="AT325" s="309"/>
      <c r="AU325" s="309"/>
      <c r="AV325" s="309"/>
      <c r="AW325" s="95"/>
      <c r="AX325" s="95"/>
      <c r="AY325" s="95"/>
      <c r="AZ325" s="95"/>
      <c r="BA325" s="95"/>
      <c r="BB325" s="95"/>
      <c r="BC325" s="95"/>
      <c r="BD325" s="95"/>
      <c r="BE325" s="95"/>
      <c r="BF325" s="95"/>
      <c r="BG325" s="95"/>
      <c r="BH325" s="95"/>
      <c r="BI325" s="95"/>
      <c r="BJ325" s="95"/>
      <c r="BK325" s="95"/>
      <c r="BL325" s="95"/>
      <c r="BM325" s="95"/>
      <c r="BN325" s="95"/>
      <c r="BO325" s="95"/>
      <c r="BP325" s="95"/>
      <c r="BQ325" s="95"/>
      <c r="BR325" s="95"/>
      <c r="BS325" s="95"/>
      <c r="BT325" s="95"/>
      <c r="BU325" s="95"/>
      <c r="BV325" s="95"/>
      <c r="BW325" s="95"/>
      <c r="BX325" s="95"/>
      <c r="BY325" s="95"/>
      <c r="BZ325" s="95"/>
      <c r="CA325" s="95"/>
      <c r="CB325" s="95"/>
      <c r="CC325" s="95"/>
      <c r="CD325" s="95"/>
      <c r="CE325" s="95"/>
      <c r="CF325" s="95"/>
      <c r="CG325" s="95"/>
      <c r="CH325" s="95"/>
      <c r="CI325" s="95"/>
      <c r="CJ325" s="95"/>
      <c r="CK325" s="95"/>
      <c r="CL325" s="95"/>
      <c r="CM325" s="95"/>
      <c r="CN325" s="95"/>
      <c r="CO325" s="95"/>
      <c r="CP325" s="95"/>
      <c r="CQ325" s="95"/>
      <c r="CR325" s="95"/>
      <c r="CS325" s="95"/>
      <c r="CT325" s="95"/>
      <c r="CU325" s="95"/>
      <c r="CV325" s="95"/>
      <c r="CW325" s="95"/>
      <c r="CX325" s="95"/>
      <c r="CY325" s="95"/>
      <c r="CZ325" s="95"/>
      <c r="DA325" s="95"/>
      <c r="DB325" s="95"/>
      <c r="DC325" s="95"/>
      <c r="DD325" s="95"/>
      <c r="DE325" s="95"/>
      <c r="DF325" s="95"/>
      <c r="DG325" s="95"/>
      <c r="DH325" s="95"/>
      <c r="DI325" s="95"/>
      <c r="DJ325" s="95"/>
      <c r="DK325" s="95"/>
      <c r="DL325" s="95"/>
      <c r="DM325" s="95"/>
      <c r="DN325" s="95"/>
      <c r="DO325" s="95"/>
      <c r="DP325" s="95"/>
      <c r="DQ325" s="95"/>
      <c r="DR325" s="95"/>
      <c r="DS325" s="95"/>
      <c r="DT325" s="95"/>
      <c r="DU325" s="95"/>
      <c r="DV325" s="95"/>
      <c r="DW325" s="95"/>
      <c r="DX325" s="95"/>
      <c r="DY325" s="95"/>
      <c r="DZ325" s="95"/>
      <c r="EA325" s="95"/>
      <c r="EB325" s="164"/>
      <c r="EC325" s="179"/>
      <c r="ED325" s="179"/>
      <c r="EE325" s="179"/>
      <c r="EF325" s="163"/>
      <c r="EG325" s="179"/>
      <c r="EH325" s="179"/>
      <c r="EI325" s="179"/>
      <c r="EJ325" s="179"/>
      <c r="EK325" s="179"/>
    </row>
    <row r="326" spans="3:152" ht="15" customHeight="1">
      <c r="C326" s="217"/>
      <c r="D326" s="385"/>
      <c r="E326" s="399"/>
      <c r="F326" s="399"/>
      <c r="G326" s="399"/>
      <c r="H326" s="399"/>
      <c r="I326" s="399"/>
      <c r="J326" s="399"/>
      <c r="K326" s="385"/>
      <c r="L326" s="337"/>
      <c r="M326" s="337"/>
      <c r="N326" s="385"/>
      <c r="O326" s="385"/>
      <c r="P326" s="387"/>
      <c r="Q326" s="387"/>
      <c r="R326" s="389"/>
      <c r="S326" s="391"/>
      <c r="T326" s="401"/>
      <c r="U326" s="395"/>
      <c r="V326" s="397"/>
      <c r="W326" s="383"/>
      <c r="X326" s="383"/>
      <c r="Y326" s="383"/>
      <c r="Z326" s="383"/>
      <c r="AA326" s="383"/>
      <c r="AB326" s="383"/>
      <c r="AC326" s="383"/>
      <c r="AD326" s="383"/>
      <c r="AE326" s="383"/>
      <c r="AF326" s="383"/>
      <c r="AG326" s="383"/>
      <c r="AH326" s="383"/>
      <c r="AI326" s="383"/>
      <c r="AJ326" s="383"/>
      <c r="AK326" s="383"/>
      <c r="AL326" s="333"/>
      <c r="AM326" s="200" t="s">
        <v>240</v>
      </c>
      <c r="AN326" s="311" t="s">
        <v>197</v>
      </c>
      <c r="AO326" s="312" t="s">
        <v>18</v>
      </c>
      <c r="AP326" s="312"/>
      <c r="AQ326" s="312"/>
      <c r="AR326" s="312"/>
      <c r="AS326" s="312"/>
      <c r="AT326" s="312"/>
      <c r="AU326" s="312"/>
      <c r="AV326" s="312"/>
      <c r="AW326" s="261">
        <v>4688.8225000000002</v>
      </c>
      <c r="AX326" s="261">
        <v>2351.6417000000001</v>
      </c>
      <c r="AY326" s="261">
        <v>0</v>
      </c>
      <c r="AZ326" s="261">
        <f>BE326</f>
        <v>0</v>
      </c>
      <c r="BA326" s="261">
        <f>BV326</f>
        <v>0</v>
      </c>
      <c r="BB326" s="261">
        <f>CM326</f>
        <v>0</v>
      </c>
      <c r="BC326" s="261">
        <f>DD326</f>
        <v>0</v>
      </c>
      <c r="BD326" s="261">
        <f>AW326-AX326-BC326</f>
        <v>2337.1808000000001</v>
      </c>
      <c r="BE326" s="261">
        <f t="shared" ref="BE326:BH327" si="383">BQ326</f>
        <v>0</v>
      </c>
      <c r="BF326" s="261">
        <f t="shared" si="383"/>
        <v>0</v>
      </c>
      <c r="BG326" s="261">
        <f t="shared" si="383"/>
        <v>0</v>
      </c>
      <c r="BH326" s="261">
        <f t="shared" si="383"/>
        <v>0</v>
      </c>
      <c r="BI326" s="261">
        <f>BJ326+BK326+BL326</f>
        <v>0</v>
      </c>
      <c r="BJ326" s="313">
        <v>0</v>
      </c>
      <c r="BK326" s="313">
        <v>0</v>
      </c>
      <c r="BL326" s="313">
        <v>0</v>
      </c>
      <c r="BM326" s="261">
        <f>BN326+BO326+BP326</f>
        <v>0</v>
      </c>
      <c r="BN326" s="313">
        <v>0</v>
      </c>
      <c r="BO326" s="313">
        <v>0</v>
      </c>
      <c r="BP326" s="313">
        <v>0</v>
      </c>
      <c r="BQ326" s="261">
        <f>BR326+BS326+BT326</f>
        <v>0</v>
      </c>
      <c r="BR326" s="313">
        <v>0</v>
      </c>
      <c r="BS326" s="313">
        <v>0</v>
      </c>
      <c r="BT326" s="313">
        <v>0</v>
      </c>
      <c r="BU326" s="261">
        <f>$AW326-$AX326-AZ326</f>
        <v>2337.1808000000001</v>
      </c>
      <c r="BV326" s="261">
        <f t="shared" ref="BV326:BY327" si="384">CH326</f>
        <v>0</v>
      </c>
      <c r="BW326" s="261">
        <f t="shared" si="384"/>
        <v>0</v>
      </c>
      <c r="BX326" s="261">
        <f t="shared" si="384"/>
        <v>0</v>
      </c>
      <c r="BY326" s="261">
        <f t="shared" si="384"/>
        <v>0</v>
      </c>
      <c r="BZ326" s="261">
        <f>CA326+CB326+CC326</f>
        <v>0</v>
      </c>
      <c r="CA326" s="313">
        <v>0</v>
      </c>
      <c r="CB326" s="313">
        <v>0</v>
      </c>
      <c r="CC326" s="313">
        <v>0</v>
      </c>
      <c r="CD326" s="261">
        <f>CE326+CF326+CG326</f>
        <v>0</v>
      </c>
      <c r="CE326" s="313">
        <v>0</v>
      </c>
      <c r="CF326" s="313">
        <v>0</v>
      </c>
      <c r="CG326" s="313">
        <v>0</v>
      </c>
      <c r="CH326" s="261">
        <f>CI326+CJ326+CK326</f>
        <v>0</v>
      </c>
      <c r="CI326" s="313">
        <v>0</v>
      </c>
      <c r="CJ326" s="313">
        <v>0</v>
      </c>
      <c r="CK326" s="313">
        <v>0</v>
      </c>
      <c r="CL326" s="261">
        <f>$AW326-$AX326-BA326</f>
        <v>2337.1808000000001</v>
      </c>
      <c r="CM326" s="261">
        <f t="shared" ref="CM326:CP327" si="385">CY326</f>
        <v>0</v>
      </c>
      <c r="CN326" s="261">
        <f t="shared" si="385"/>
        <v>0</v>
      </c>
      <c r="CO326" s="261">
        <f t="shared" si="385"/>
        <v>0</v>
      </c>
      <c r="CP326" s="261">
        <f t="shared" si="385"/>
        <v>0</v>
      </c>
      <c r="CQ326" s="261">
        <f>CR326+CS326+CT326</f>
        <v>0</v>
      </c>
      <c r="CR326" s="313">
        <v>0</v>
      </c>
      <c r="CS326" s="313">
        <v>0</v>
      </c>
      <c r="CT326" s="313">
        <v>0</v>
      </c>
      <c r="CU326" s="261">
        <f>CV326+CW326+CX326</f>
        <v>0</v>
      </c>
      <c r="CV326" s="313">
        <v>0</v>
      </c>
      <c r="CW326" s="313">
        <v>0</v>
      </c>
      <c r="CX326" s="313">
        <v>0</v>
      </c>
      <c r="CY326" s="261">
        <f>CZ326+DA326+DB326</f>
        <v>0</v>
      </c>
      <c r="CZ326" s="313">
        <v>0</v>
      </c>
      <c r="DA326" s="313">
        <v>0</v>
      </c>
      <c r="DB326" s="313">
        <v>0</v>
      </c>
      <c r="DC326" s="261">
        <f>$AW326-$AX326-BB326</f>
        <v>2337.1808000000001</v>
      </c>
      <c r="DD326" s="261">
        <f t="shared" ref="DD326:DG327" si="386">DP326</f>
        <v>0</v>
      </c>
      <c r="DE326" s="261">
        <f t="shared" si="386"/>
        <v>0</v>
      </c>
      <c r="DF326" s="261">
        <f t="shared" si="386"/>
        <v>0</v>
      </c>
      <c r="DG326" s="261">
        <f t="shared" si="386"/>
        <v>0</v>
      </c>
      <c r="DH326" s="261">
        <f>DI326+DJ326+DK326</f>
        <v>0</v>
      </c>
      <c r="DI326" s="313">
        <v>0</v>
      </c>
      <c r="DJ326" s="313">
        <v>0</v>
      </c>
      <c r="DK326" s="313">
        <v>0</v>
      </c>
      <c r="DL326" s="261">
        <f>DM326+DN326+DO326</f>
        <v>0</v>
      </c>
      <c r="DM326" s="313">
        <v>0</v>
      </c>
      <c r="DN326" s="313">
        <v>0</v>
      </c>
      <c r="DO326" s="313">
        <v>0</v>
      </c>
      <c r="DP326" s="261">
        <f>DQ326+DR326+DS326</f>
        <v>0</v>
      </c>
      <c r="DQ326" s="313">
        <v>0</v>
      </c>
      <c r="DR326" s="313">
        <v>0</v>
      </c>
      <c r="DS326" s="313">
        <v>0</v>
      </c>
      <c r="DT326" s="261">
        <f>$AW326-$AX326-BC326</f>
        <v>2337.1808000000001</v>
      </c>
      <c r="DU326" s="261">
        <f>BC326-AY326</f>
        <v>0</v>
      </c>
      <c r="DV326" s="313"/>
      <c r="DW326" s="313"/>
      <c r="DX326" s="314"/>
      <c r="DY326" s="313"/>
      <c r="DZ326" s="314"/>
      <c r="EA326" s="343" t="s">
        <v>151</v>
      </c>
      <c r="EB326" s="164">
        <v>0</v>
      </c>
      <c r="EC326" s="162" t="str">
        <f>AN326 &amp; EB326</f>
        <v>Амортизационные отчисления0</v>
      </c>
      <c r="ED326" s="162" t="str">
        <f>AN326&amp;AO326</f>
        <v>Амортизационные отчислениянет</v>
      </c>
      <c r="EE326" s="163"/>
      <c r="EF326" s="163"/>
      <c r="EG326" s="179"/>
      <c r="EH326" s="179"/>
      <c r="EI326" s="179"/>
      <c r="EJ326" s="179"/>
      <c r="EV326" s="163"/>
    </row>
    <row r="327" spans="3:152" ht="15" customHeight="1" thickBot="1">
      <c r="C327" s="217"/>
      <c r="D327" s="385"/>
      <c r="E327" s="399"/>
      <c r="F327" s="399"/>
      <c r="G327" s="399"/>
      <c r="H327" s="399"/>
      <c r="I327" s="399"/>
      <c r="J327" s="399"/>
      <c r="K327" s="385"/>
      <c r="L327" s="337"/>
      <c r="M327" s="337"/>
      <c r="N327" s="385"/>
      <c r="O327" s="385"/>
      <c r="P327" s="387"/>
      <c r="Q327" s="387"/>
      <c r="R327" s="389"/>
      <c r="S327" s="391"/>
      <c r="T327" s="401"/>
      <c r="U327" s="395"/>
      <c r="V327" s="397"/>
      <c r="W327" s="383"/>
      <c r="X327" s="383"/>
      <c r="Y327" s="383"/>
      <c r="Z327" s="383"/>
      <c r="AA327" s="383"/>
      <c r="AB327" s="383"/>
      <c r="AC327" s="383"/>
      <c r="AD327" s="383"/>
      <c r="AE327" s="383"/>
      <c r="AF327" s="383"/>
      <c r="AG327" s="383"/>
      <c r="AH327" s="383"/>
      <c r="AI327" s="383"/>
      <c r="AJ327" s="383"/>
      <c r="AK327" s="383"/>
      <c r="AL327" s="333"/>
      <c r="AM327" s="200" t="s">
        <v>115</v>
      </c>
      <c r="AN327" s="311" t="s">
        <v>199</v>
      </c>
      <c r="AO327" s="312" t="s">
        <v>18</v>
      </c>
      <c r="AP327" s="312"/>
      <c r="AQ327" s="312"/>
      <c r="AR327" s="312"/>
      <c r="AS327" s="312"/>
      <c r="AT327" s="312"/>
      <c r="AU327" s="312"/>
      <c r="AV327" s="312"/>
      <c r="AW327" s="261">
        <v>467.43619999999999</v>
      </c>
      <c r="AX327" s="261">
        <v>0</v>
      </c>
      <c r="AY327" s="261">
        <v>0</v>
      </c>
      <c r="AZ327" s="261">
        <f>BE327</f>
        <v>0</v>
      </c>
      <c r="BA327" s="261">
        <f>BV327</f>
        <v>0</v>
      </c>
      <c r="BB327" s="261">
        <f>CM327</f>
        <v>0</v>
      </c>
      <c r="BC327" s="261">
        <f>DD327</f>
        <v>0</v>
      </c>
      <c r="BD327" s="261">
        <f>AW327-AX327-BC327</f>
        <v>467.43619999999999</v>
      </c>
      <c r="BE327" s="261">
        <f t="shared" si="383"/>
        <v>0</v>
      </c>
      <c r="BF327" s="261">
        <f t="shared" si="383"/>
        <v>0</v>
      </c>
      <c r="BG327" s="261">
        <f t="shared" si="383"/>
        <v>0</v>
      </c>
      <c r="BH327" s="261">
        <f t="shared" si="383"/>
        <v>0</v>
      </c>
      <c r="BI327" s="261">
        <f>BJ327+BK327+BL327</f>
        <v>0</v>
      </c>
      <c r="BJ327" s="313">
        <v>0</v>
      </c>
      <c r="BK327" s="313">
        <v>0</v>
      </c>
      <c r="BL327" s="313">
        <v>0</v>
      </c>
      <c r="BM327" s="261">
        <f>BN327+BO327+BP327</f>
        <v>0</v>
      </c>
      <c r="BN327" s="313">
        <v>0</v>
      </c>
      <c r="BO327" s="313">
        <v>0</v>
      </c>
      <c r="BP327" s="313">
        <v>0</v>
      </c>
      <c r="BQ327" s="261">
        <f>BR327+BS327+BT327</f>
        <v>0</v>
      </c>
      <c r="BR327" s="313">
        <v>0</v>
      </c>
      <c r="BS327" s="313">
        <v>0</v>
      </c>
      <c r="BT327" s="313">
        <v>0</v>
      </c>
      <c r="BU327" s="261">
        <f>$AW327-$AX327-AZ327</f>
        <v>467.43619999999999</v>
      </c>
      <c r="BV327" s="261">
        <f t="shared" si="384"/>
        <v>0</v>
      </c>
      <c r="BW327" s="261">
        <f t="shared" si="384"/>
        <v>0</v>
      </c>
      <c r="BX327" s="261">
        <f t="shared" si="384"/>
        <v>0</v>
      </c>
      <c r="BY327" s="261">
        <f t="shared" si="384"/>
        <v>0</v>
      </c>
      <c r="BZ327" s="261">
        <f>CA327+CB327+CC327</f>
        <v>0</v>
      </c>
      <c r="CA327" s="313">
        <v>0</v>
      </c>
      <c r="CB327" s="313">
        <v>0</v>
      </c>
      <c r="CC327" s="313">
        <v>0</v>
      </c>
      <c r="CD327" s="261">
        <f>CE327+CF327+CG327</f>
        <v>0</v>
      </c>
      <c r="CE327" s="313">
        <v>0</v>
      </c>
      <c r="CF327" s="313">
        <v>0</v>
      </c>
      <c r="CG327" s="313">
        <v>0</v>
      </c>
      <c r="CH327" s="261">
        <f>CI327+CJ327+CK327</f>
        <v>0</v>
      </c>
      <c r="CI327" s="313">
        <v>0</v>
      </c>
      <c r="CJ327" s="313">
        <v>0</v>
      </c>
      <c r="CK327" s="313">
        <v>0</v>
      </c>
      <c r="CL327" s="261">
        <f>$AW327-$AX327-BA327</f>
        <v>467.43619999999999</v>
      </c>
      <c r="CM327" s="261">
        <f t="shared" si="385"/>
        <v>0</v>
      </c>
      <c r="CN327" s="261">
        <f t="shared" si="385"/>
        <v>0</v>
      </c>
      <c r="CO327" s="261">
        <f t="shared" si="385"/>
        <v>0</v>
      </c>
      <c r="CP327" s="261">
        <f t="shared" si="385"/>
        <v>0</v>
      </c>
      <c r="CQ327" s="261">
        <f>CR327+CS327+CT327</f>
        <v>0</v>
      </c>
      <c r="CR327" s="313">
        <v>0</v>
      </c>
      <c r="CS327" s="313">
        <v>0</v>
      </c>
      <c r="CT327" s="313">
        <v>0</v>
      </c>
      <c r="CU327" s="261">
        <f>CV327+CW327+CX327</f>
        <v>0</v>
      </c>
      <c r="CV327" s="313">
        <v>0</v>
      </c>
      <c r="CW327" s="313">
        <v>0</v>
      </c>
      <c r="CX327" s="313">
        <v>0</v>
      </c>
      <c r="CY327" s="261">
        <f>CZ327+DA327+DB327</f>
        <v>0</v>
      </c>
      <c r="CZ327" s="313">
        <v>0</v>
      </c>
      <c r="DA327" s="313">
        <v>0</v>
      </c>
      <c r="DB327" s="313">
        <v>0</v>
      </c>
      <c r="DC327" s="261">
        <f>$AW327-$AX327-BB327</f>
        <v>467.43619999999999</v>
      </c>
      <c r="DD327" s="261">
        <f t="shared" si="386"/>
        <v>0</v>
      </c>
      <c r="DE327" s="261">
        <f t="shared" si="386"/>
        <v>0</v>
      </c>
      <c r="DF327" s="261">
        <f t="shared" si="386"/>
        <v>0</v>
      </c>
      <c r="DG327" s="261">
        <f t="shared" si="386"/>
        <v>0</v>
      </c>
      <c r="DH327" s="261">
        <f>DI327+DJ327+DK327</f>
        <v>0</v>
      </c>
      <c r="DI327" s="313">
        <v>0</v>
      </c>
      <c r="DJ327" s="313">
        <v>0</v>
      </c>
      <c r="DK327" s="313">
        <v>0</v>
      </c>
      <c r="DL327" s="261">
        <f>DM327+DN327+DO327</f>
        <v>0</v>
      </c>
      <c r="DM327" s="313">
        <v>0</v>
      </c>
      <c r="DN327" s="313">
        <v>0</v>
      </c>
      <c r="DO327" s="313">
        <v>0</v>
      </c>
      <c r="DP327" s="261">
        <f>DQ327+DR327+DS327</f>
        <v>0</v>
      </c>
      <c r="DQ327" s="313">
        <v>0</v>
      </c>
      <c r="DR327" s="313">
        <v>0</v>
      </c>
      <c r="DS327" s="313">
        <v>0</v>
      </c>
      <c r="DT327" s="261">
        <f>$AW327-$AX327-BC327</f>
        <v>467.43619999999999</v>
      </c>
      <c r="DU327" s="261">
        <f>BC327-AY327</f>
        <v>0</v>
      </c>
      <c r="DV327" s="313"/>
      <c r="DW327" s="313"/>
      <c r="DX327" s="314"/>
      <c r="DY327" s="313"/>
      <c r="DZ327" s="314"/>
      <c r="EA327" s="343" t="s">
        <v>151</v>
      </c>
      <c r="EB327" s="164">
        <v>0</v>
      </c>
      <c r="EC327" s="162" t="str">
        <f>AN327 &amp; EB327</f>
        <v>Прочие собственные средства0</v>
      </c>
      <c r="ED327" s="162" t="str">
        <f>AN327&amp;AO327</f>
        <v>Прочие собственные средстванет</v>
      </c>
      <c r="EE327" s="163"/>
      <c r="EF327" s="163"/>
      <c r="EG327" s="179"/>
      <c r="EH327" s="179"/>
      <c r="EI327" s="179"/>
      <c r="EJ327" s="179"/>
      <c r="EV327" s="163"/>
    </row>
    <row r="328" spans="3:152" ht="11.25" customHeight="1">
      <c r="C328" s="217"/>
      <c r="D328" s="384" t="s">
        <v>906</v>
      </c>
      <c r="E328" s="398" t="s">
        <v>780</v>
      </c>
      <c r="F328" s="398" t="s">
        <v>800</v>
      </c>
      <c r="G328" s="398" t="s">
        <v>161</v>
      </c>
      <c r="H328" s="398" t="s">
        <v>907</v>
      </c>
      <c r="I328" s="398" t="s">
        <v>783</v>
      </c>
      <c r="J328" s="398" t="s">
        <v>783</v>
      </c>
      <c r="K328" s="384" t="s">
        <v>784</v>
      </c>
      <c r="L328" s="336"/>
      <c r="M328" s="336"/>
      <c r="N328" s="384" t="s">
        <v>240</v>
      </c>
      <c r="O328" s="384" t="s">
        <v>3</v>
      </c>
      <c r="P328" s="386" t="s">
        <v>189</v>
      </c>
      <c r="Q328" s="386" t="s">
        <v>7</v>
      </c>
      <c r="R328" s="388">
        <v>5</v>
      </c>
      <c r="S328" s="390">
        <v>0</v>
      </c>
      <c r="T328" s="400" t="s">
        <v>151</v>
      </c>
      <c r="U328" s="305"/>
      <c r="V328" s="306"/>
      <c r="W328" s="306"/>
      <c r="X328" s="306"/>
      <c r="Y328" s="306"/>
      <c r="Z328" s="306"/>
      <c r="AA328" s="306"/>
      <c r="AB328" s="306"/>
      <c r="AC328" s="306"/>
      <c r="AD328" s="306"/>
      <c r="AE328" s="306"/>
      <c r="AF328" s="306"/>
      <c r="AG328" s="306"/>
      <c r="AH328" s="306"/>
      <c r="AI328" s="306"/>
      <c r="AJ328" s="306"/>
      <c r="AK328" s="306"/>
      <c r="AL328" s="306"/>
      <c r="AM328" s="306"/>
      <c r="AN328" s="306"/>
      <c r="AO328" s="306"/>
      <c r="AP328" s="306"/>
      <c r="AQ328" s="306"/>
      <c r="AR328" s="306"/>
      <c r="AS328" s="306"/>
      <c r="AT328" s="306"/>
      <c r="AU328" s="306"/>
      <c r="AV328" s="306"/>
      <c r="AW328" s="306"/>
      <c r="AX328" s="306"/>
      <c r="AY328" s="306"/>
      <c r="AZ328" s="306"/>
      <c r="BA328" s="306"/>
      <c r="BB328" s="306"/>
      <c r="BC328" s="306"/>
      <c r="BD328" s="306"/>
      <c r="BE328" s="306"/>
      <c r="BF328" s="306"/>
      <c r="BG328" s="306"/>
      <c r="BH328" s="306"/>
      <c r="BI328" s="306"/>
      <c r="BJ328" s="306"/>
      <c r="BK328" s="306"/>
      <c r="BL328" s="306"/>
      <c r="BM328" s="306"/>
      <c r="BN328" s="306"/>
      <c r="BO328" s="306"/>
      <c r="BP328" s="306"/>
      <c r="BQ328" s="306"/>
      <c r="BR328" s="306"/>
      <c r="BS328" s="306"/>
      <c r="BT328" s="306"/>
      <c r="BU328" s="306"/>
      <c r="BV328" s="306"/>
      <c r="BW328" s="306"/>
      <c r="BX328" s="306"/>
      <c r="BY328" s="306"/>
      <c r="BZ328" s="306"/>
      <c r="CA328" s="306"/>
      <c r="CB328" s="306"/>
      <c r="CC328" s="306"/>
      <c r="CD328" s="306"/>
      <c r="CE328" s="306"/>
      <c r="CF328" s="306"/>
      <c r="CG328" s="306"/>
      <c r="CH328" s="306"/>
      <c r="CI328" s="306"/>
      <c r="CJ328" s="306"/>
      <c r="CK328" s="306"/>
      <c r="CL328" s="306"/>
      <c r="CM328" s="306"/>
      <c r="CN328" s="306"/>
      <c r="CO328" s="306"/>
      <c r="CP328" s="306"/>
      <c r="CQ328" s="306"/>
      <c r="CR328" s="306"/>
      <c r="CS328" s="306"/>
      <c r="CT328" s="306"/>
      <c r="CU328" s="306"/>
      <c r="CV328" s="306"/>
      <c r="CW328" s="306"/>
      <c r="CX328" s="306"/>
      <c r="CY328" s="306"/>
      <c r="CZ328" s="306"/>
      <c r="DA328" s="306"/>
      <c r="DB328" s="306"/>
      <c r="DC328" s="306"/>
      <c r="DD328" s="306"/>
      <c r="DE328" s="306"/>
      <c r="DF328" s="306"/>
      <c r="DG328" s="306"/>
      <c r="DH328" s="306"/>
      <c r="DI328" s="306"/>
      <c r="DJ328" s="306"/>
      <c r="DK328" s="306"/>
      <c r="DL328" s="306"/>
      <c r="DM328" s="306"/>
      <c r="DN328" s="306"/>
      <c r="DO328" s="306"/>
      <c r="DP328" s="306"/>
      <c r="DQ328" s="306"/>
      <c r="DR328" s="306"/>
      <c r="DS328" s="306"/>
      <c r="DT328" s="306"/>
      <c r="DU328" s="306"/>
      <c r="DV328" s="306"/>
      <c r="DW328" s="306"/>
      <c r="DX328" s="306"/>
      <c r="DY328" s="306"/>
      <c r="DZ328" s="306"/>
      <c r="EA328" s="306"/>
      <c r="EB328" s="164"/>
      <c r="EC328" s="163"/>
      <c r="ED328" s="163"/>
      <c r="EE328" s="163"/>
      <c r="EF328" s="163"/>
      <c r="EG328" s="163"/>
      <c r="EH328" s="163"/>
      <c r="EI328" s="163"/>
    </row>
    <row r="329" spans="3:152" ht="11.25" customHeight="1">
      <c r="C329" s="217"/>
      <c r="D329" s="385"/>
      <c r="E329" s="399"/>
      <c r="F329" s="399"/>
      <c r="G329" s="399"/>
      <c r="H329" s="399"/>
      <c r="I329" s="399"/>
      <c r="J329" s="399"/>
      <c r="K329" s="385"/>
      <c r="L329" s="337"/>
      <c r="M329" s="337"/>
      <c r="N329" s="385"/>
      <c r="O329" s="385"/>
      <c r="P329" s="387"/>
      <c r="Q329" s="387"/>
      <c r="R329" s="389"/>
      <c r="S329" s="391"/>
      <c r="T329" s="401"/>
      <c r="U329" s="394"/>
      <c r="V329" s="396">
        <v>1</v>
      </c>
      <c r="W329" s="382" t="s">
        <v>821</v>
      </c>
      <c r="X329" s="382"/>
      <c r="Y329" s="382"/>
      <c r="Z329" s="382"/>
      <c r="AA329" s="382"/>
      <c r="AB329" s="382"/>
      <c r="AC329" s="382"/>
      <c r="AD329" s="382"/>
      <c r="AE329" s="382"/>
      <c r="AF329" s="382"/>
      <c r="AG329" s="382"/>
      <c r="AH329" s="382"/>
      <c r="AI329" s="382"/>
      <c r="AJ329" s="382"/>
      <c r="AK329" s="382"/>
      <c r="AL329" s="307"/>
      <c r="AM329" s="308"/>
      <c r="AN329" s="309"/>
      <c r="AO329" s="309"/>
      <c r="AP329" s="309"/>
      <c r="AQ329" s="309"/>
      <c r="AR329" s="309"/>
      <c r="AS329" s="309"/>
      <c r="AT329" s="309"/>
      <c r="AU329" s="309"/>
      <c r="AV329" s="309"/>
      <c r="AW329" s="95"/>
      <c r="AX329" s="95"/>
      <c r="AY329" s="95"/>
      <c r="AZ329" s="95"/>
      <c r="BA329" s="95"/>
      <c r="BB329" s="95"/>
      <c r="BC329" s="95"/>
      <c r="BD329" s="95"/>
      <c r="BE329" s="95"/>
      <c r="BF329" s="95"/>
      <c r="BG329" s="95"/>
      <c r="BH329" s="95"/>
      <c r="BI329" s="95"/>
      <c r="BJ329" s="95"/>
      <c r="BK329" s="95"/>
      <c r="BL329" s="95"/>
      <c r="BM329" s="95"/>
      <c r="BN329" s="95"/>
      <c r="BO329" s="95"/>
      <c r="BP329" s="95"/>
      <c r="BQ329" s="95"/>
      <c r="BR329" s="95"/>
      <c r="BS329" s="95"/>
      <c r="BT329" s="95"/>
      <c r="BU329" s="95"/>
      <c r="BV329" s="95"/>
      <c r="BW329" s="95"/>
      <c r="BX329" s="95"/>
      <c r="BY329" s="95"/>
      <c r="BZ329" s="95"/>
      <c r="CA329" s="95"/>
      <c r="CB329" s="95"/>
      <c r="CC329" s="95"/>
      <c r="CD329" s="95"/>
      <c r="CE329" s="95"/>
      <c r="CF329" s="95"/>
      <c r="CG329" s="95"/>
      <c r="CH329" s="95"/>
      <c r="CI329" s="95"/>
      <c r="CJ329" s="95"/>
      <c r="CK329" s="95"/>
      <c r="CL329" s="95"/>
      <c r="CM329" s="95"/>
      <c r="CN329" s="95"/>
      <c r="CO329" s="95"/>
      <c r="CP329" s="95"/>
      <c r="CQ329" s="95"/>
      <c r="CR329" s="95"/>
      <c r="CS329" s="95"/>
      <c r="CT329" s="95"/>
      <c r="CU329" s="95"/>
      <c r="CV329" s="95"/>
      <c r="CW329" s="95"/>
      <c r="CX329" s="95"/>
      <c r="CY329" s="95"/>
      <c r="CZ329" s="95"/>
      <c r="DA329" s="95"/>
      <c r="DB329" s="95"/>
      <c r="DC329" s="95"/>
      <c r="DD329" s="95"/>
      <c r="DE329" s="95"/>
      <c r="DF329" s="95"/>
      <c r="DG329" s="95"/>
      <c r="DH329" s="95"/>
      <c r="DI329" s="95"/>
      <c r="DJ329" s="95"/>
      <c r="DK329" s="95"/>
      <c r="DL329" s="95"/>
      <c r="DM329" s="95"/>
      <c r="DN329" s="95"/>
      <c r="DO329" s="95"/>
      <c r="DP329" s="95"/>
      <c r="DQ329" s="95"/>
      <c r="DR329" s="95"/>
      <c r="DS329" s="95"/>
      <c r="DT329" s="95"/>
      <c r="DU329" s="95"/>
      <c r="DV329" s="95"/>
      <c r="DW329" s="95"/>
      <c r="DX329" s="95"/>
      <c r="DY329" s="95"/>
      <c r="DZ329" s="95"/>
      <c r="EA329" s="95"/>
      <c r="EB329" s="164"/>
      <c r="EC329" s="179"/>
      <c r="ED329" s="179"/>
      <c r="EE329" s="179"/>
      <c r="EF329" s="163"/>
      <c r="EG329" s="179"/>
      <c r="EH329" s="179"/>
      <c r="EI329" s="179"/>
      <c r="EJ329" s="179"/>
      <c r="EK329" s="179"/>
    </row>
    <row r="330" spans="3:152" ht="15" customHeight="1">
      <c r="C330" s="217"/>
      <c r="D330" s="385"/>
      <c r="E330" s="399"/>
      <c r="F330" s="399"/>
      <c r="G330" s="399"/>
      <c r="H330" s="399"/>
      <c r="I330" s="399"/>
      <c r="J330" s="399"/>
      <c r="K330" s="385"/>
      <c r="L330" s="337"/>
      <c r="M330" s="337"/>
      <c r="N330" s="385"/>
      <c r="O330" s="385"/>
      <c r="P330" s="387"/>
      <c r="Q330" s="387"/>
      <c r="R330" s="389"/>
      <c r="S330" s="391"/>
      <c r="T330" s="401"/>
      <c r="U330" s="395"/>
      <c r="V330" s="397"/>
      <c r="W330" s="383"/>
      <c r="X330" s="383"/>
      <c r="Y330" s="383"/>
      <c r="Z330" s="383"/>
      <c r="AA330" s="383"/>
      <c r="AB330" s="383"/>
      <c r="AC330" s="383"/>
      <c r="AD330" s="383"/>
      <c r="AE330" s="383"/>
      <c r="AF330" s="383"/>
      <c r="AG330" s="383"/>
      <c r="AH330" s="383"/>
      <c r="AI330" s="383"/>
      <c r="AJ330" s="383"/>
      <c r="AK330" s="383"/>
      <c r="AL330" s="333"/>
      <c r="AM330" s="200" t="s">
        <v>240</v>
      </c>
      <c r="AN330" s="311" t="s">
        <v>197</v>
      </c>
      <c r="AO330" s="312" t="s">
        <v>18</v>
      </c>
      <c r="AP330" s="312"/>
      <c r="AQ330" s="312"/>
      <c r="AR330" s="312"/>
      <c r="AS330" s="312"/>
      <c r="AT330" s="312"/>
      <c r="AU330" s="312"/>
      <c r="AV330" s="312"/>
      <c r="AW330" s="261">
        <v>2240.4450999999999</v>
      </c>
      <c r="AX330" s="261">
        <v>1034.4666999999999</v>
      </c>
      <c r="AY330" s="261">
        <v>0</v>
      </c>
      <c r="AZ330" s="261">
        <f>BE330</f>
        <v>0</v>
      </c>
      <c r="BA330" s="261">
        <f>BV330</f>
        <v>0</v>
      </c>
      <c r="BB330" s="261">
        <f>CM330</f>
        <v>0</v>
      </c>
      <c r="BC330" s="261">
        <f>DD330</f>
        <v>0</v>
      </c>
      <c r="BD330" s="261">
        <f>AW330-AX330-BC330</f>
        <v>1205.9784</v>
      </c>
      <c r="BE330" s="261">
        <f t="shared" ref="BE330:BH331" si="387">BQ330</f>
        <v>0</v>
      </c>
      <c r="BF330" s="261">
        <f t="shared" si="387"/>
        <v>0</v>
      </c>
      <c r="BG330" s="261">
        <f t="shared" si="387"/>
        <v>0</v>
      </c>
      <c r="BH330" s="261">
        <f t="shared" si="387"/>
        <v>0</v>
      </c>
      <c r="BI330" s="261">
        <f>BJ330+BK330+BL330</f>
        <v>0</v>
      </c>
      <c r="BJ330" s="313">
        <v>0</v>
      </c>
      <c r="BK330" s="313">
        <v>0</v>
      </c>
      <c r="BL330" s="313">
        <v>0</v>
      </c>
      <c r="BM330" s="261">
        <f>BN330+BO330+BP330</f>
        <v>0</v>
      </c>
      <c r="BN330" s="313">
        <v>0</v>
      </c>
      <c r="BO330" s="313">
        <v>0</v>
      </c>
      <c r="BP330" s="313">
        <v>0</v>
      </c>
      <c r="BQ330" s="261">
        <f>BR330+BS330+BT330</f>
        <v>0</v>
      </c>
      <c r="BR330" s="313">
        <v>0</v>
      </c>
      <c r="BS330" s="313">
        <v>0</v>
      </c>
      <c r="BT330" s="313">
        <v>0</v>
      </c>
      <c r="BU330" s="261">
        <f>$AW330-$AX330-AZ330</f>
        <v>1205.9784</v>
      </c>
      <c r="BV330" s="261">
        <f t="shared" ref="BV330:BY331" si="388">CH330</f>
        <v>0</v>
      </c>
      <c r="BW330" s="261">
        <f t="shared" si="388"/>
        <v>0</v>
      </c>
      <c r="BX330" s="261">
        <f t="shared" si="388"/>
        <v>0</v>
      </c>
      <c r="BY330" s="261">
        <f t="shared" si="388"/>
        <v>0</v>
      </c>
      <c r="BZ330" s="261">
        <f>CA330+CB330+CC330</f>
        <v>0</v>
      </c>
      <c r="CA330" s="313">
        <v>0</v>
      </c>
      <c r="CB330" s="313">
        <v>0</v>
      </c>
      <c r="CC330" s="313">
        <v>0</v>
      </c>
      <c r="CD330" s="261">
        <f>CE330+CF330+CG330</f>
        <v>0</v>
      </c>
      <c r="CE330" s="313">
        <v>0</v>
      </c>
      <c r="CF330" s="313">
        <v>0</v>
      </c>
      <c r="CG330" s="313">
        <v>0</v>
      </c>
      <c r="CH330" s="261">
        <f>CI330+CJ330+CK330</f>
        <v>0</v>
      </c>
      <c r="CI330" s="313">
        <v>0</v>
      </c>
      <c r="CJ330" s="313">
        <v>0</v>
      </c>
      <c r="CK330" s="313">
        <v>0</v>
      </c>
      <c r="CL330" s="261">
        <f>$AW330-$AX330-BA330</f>
        <v>1205.9784</v>
      </c>
      <c r="CM330" s="261">
        <f t="shared" ref="CM330:CP331" si="389">CY330</f>
        <v>0</v>
      </c>
      <c r="CN330" s="261">
        <f t="shared" si="389"/>
        <v>0</v>
      </c>
      <c r="CO330" s="261">
        <f t="shared" si="389"/>
        <v>0</v>
      </c>
      <c r="CP330" s="261">
        <f t="shared" si="389"/>
        <v>0</v>
      </c>
      <c r="CQ330" s="261">
        <f>CR330+CS330+CT330</f>
        <v>0</v>
      </c>
      <c r="CR330" s="313">
        <v>0</v>
      </c>
      <c r="CS330" s="313">
        <v>0</v>
      </c>
      <c r="CT330" s="313">
        <v>0</v>
      </c>
      <c r="CU330" s="261">
        <f>CV330+CW330+CX330</f>
        <v>0</v>
      </c>
      <c r="CV330" s="313">
        <v>0</v>
      </c>
      <c r="CW330" s="313">
        <v>0</v>
      </c>
      <c r="CX330" s="313">
        <v>0</v>
      </c>
      <c r="CY330" s="261">
        <f>CZ330+DA330+DB330</f>
        <v>0</v>
      </c>
      <c r="CZ330" s="313">
        <v>0</v>
      </c>
      <c r="DA330" s="313">
        <v>0</v>
      </c>
      <c r="DB330" s="313">
        <v>0</v>
      </c>
      <c r="DC330" s="261">
        <f>$AW330-$AX330-BB330</f>
        <v>1205.9784</v>
      </c>
      <c r="DD330" s="261">
        <f t="shared" ref="DD330:DG331" si="390">DP330</f>
        <v>0</v>
      </c>
      <c r="DE330" s="261">
        <f t="shared" si="390"/>
        <v>0</v>
      </c>
      <c r="DF330" s="261">
        <f t="shared" si="390"/>
        <v>0</v>
      </c>
      <c r="DG330" s="261">
        <f t="shared" si="390"/>
        <v>0</v>
      </c>
      <c r="DH330" s="261">
        <f>DI330+DJ330+DK330</f>
        <v>0</v>
      </c>
      <c r="DI330" s="313">
        <v>0</v>
      </c>
      <c r="DJ330" s="313">
        <v>0</v>
      </c>
      <c r="DK330" s="313">
        <v>0</v>
      </c>
      <c r="DL330" s="261">
        <f>DM330+DN330+DO330</f>
        <v>0</v>
      </c>
      <c r="DM330" s="313">
        <v>0</v>
      </c>
      <c r="DN330" s="313">
        <v>0</v>
      </c>
      <c r="DO330" s="313">
        <v>0</v>
      </c>
      <c r="DP330" s="261">
        <f>DQ330+DR330+DS330</f>
        <v>0</v>
      </c>
      <c r="DQ330" s="313">
        <v>0</v>
      </c>
      <c r="DR330" s="313">
        <v>0</v>
      </c>
      <c r="DS330" s="313">
        <v>0</v>
      </c>
      <c r="DT330" s="261">
        <f>$AW330-$AX330-BC330</f>
        <v>1205.9784</v>
      </c>
      <c r="DU330" s="261">
        <f>BC330-AY330</f>
        <v>0</v>
      </c>
      <c r="DV330" s="313"/>
      <c r="DW330" s="313"/>
      <c r="DX330" s="314"/>
      <c r="DY330" s="313"/>
      <c r="DZ330" s="314"/>
      <c r="EA330" s="343" t="s">
        <v>151</v>
      </c>
      <c r="EB330" s="164">
        <v>0</v>
      </c>
      <c r="EC330" s="162" t="str">
        <f>AN330 &amp; EB330</f>
        <v>Амортизационные отчисления0</v>
      </c>
      <c r="ED330" s="162" t="str">
        <f>AN330&amp;AO330</f>
        <v>Амортизационные отчислениянет</v>
      </c>
      <c r="EE330" s="163"/>
      <c r="EF330" s="163"/>
      <c r="EG330" s="179"/>
      <c r="EH330" s="179"/>
      <c r="EI330" s="179"/>
      <c r="EJ330" s="179"/>
      <c r="EV330" s="163"/>
    </row>
    <row r="331" spans="3:152" ht="15" customHeight="1" thickBot="1">
      <c r="C331" s="217"/>
      <c r="D331" s="385"/>
      <c r="E331" s="399"/>
      <c r="F331" s="399"/>
      <c r="G331" s="399"/>
      <c r="H331" s="399"/>
      <c r="I331" s="399"/>
      <c r="J331" s="399"/>
      <c r="K331" s="385"/>
      <c r="L331" s="337"/>
      <c r="M331" s="337"/>
      <c r="N331" s="385"/>
      <c r="O331" s="385"/>
      <c r="P331" s="387"/>
      <c r="Q331" s="387"/>
      <c r="R331" s="389"/>
      <c r="S331" s="391"/>
      <c r="T331" s="401"/>
      <c r="U331" s="395"/>
      <c r="V331" s="397"/>
      <c r="W331" s="383"/>
      <c r="X331" s="383"/>
      <c r="Y331" s="383"/>
      <c r="Z331" s="383"/>
      <c r="AA331" s="383"/>
      <c r="AB331" s="383"/>
      <c r="AC331" s="383"/>
      <c r="AD331" s="383"/>
      <c r="AE331" s="383"/>
      <c r="AF331" s="383"/>
      <c r="AG331" s="383"/>
      <c r="AH331" s="383"/>
      <c r="AI331" s="383"/>
      <c r="AJ331" s="383"/>
      <c r="AK331" s="383"/>
      <c r="AL331" s="333"/>
      <c r="AM331" s="200" t="s">
        <v>115</v>
      </c>
      <c r="AN331" s="311" t="s">
        <v>199</v>
      </c>
      <c r="AO331" s="312" t="s">
        <v>18</v>
      </c>
      <c r="AP331" s="312"/>
      <c r="AQ331" s="312"/>
      <c r="AR331" s="312"/>
      <c r="AS331" s="312"/>
      <c r="AT331" s="312"/>
      <c r="AU331" s="312"/>
      <c r="AV331" s="312"/>
      <c r="AW331" s="261">
        <v>241.19569999999999</v>
      </c>
      <c r="AX331" s="261">
        <v>0</v>
      </c>
      <c r="AY331" s="261">
        <v>0</v>
      </c>
      <c r="AZ331" s="261">
        <f>BE331</f>
        <v>0</v>
      </c>
      <c r="BA331" s="261">
        <f>BV331</f>
        <v>0</v>
      </c>
      <c r="BB331" s="261">
        <f>CM331</f>
        <v>0</v>
      </c>
      <c r="BC331" s="261">
        <f>DD331</f>
        <v>0</v>
      </c>
      <c r="BD331" s="261">
        <f>AW331-AX331-BC331</f>
        <v>241.19569999999999</v>
      </c>
      <c r="BE331" s="261">
        <f t="shared" si="387"/>
        <v>0</v>
      </c>
      <c r="BF331" s="261">
        <f t="shared" si="387"/>
        <v>0</v>
      </c>
      <c r="BG331" s="261">
        <f t="shared" si="387"/>
        <v>0</v>
      </c>
      <c r="BH331" s="261">
        <f t="shared" si="387"/>
        <v>0</v>
      </c>
      <c r="BI331" s="261">
        <f>BJ331+BK331+BL331</f>
        <v>0</v>
      </c>
      <c r="BJ331" s="313">
        <v>0</v>
      </c>
      <c r="BK331" s="313">
        <v>0</v>
      </c>
      <c r="BL331" s="313">
        <v>0</v>
      </c>
      <c r="BM331" s="261">
        <f>BN331+BO331+BP331</f>
        <v>0</v>
      </c>
      <c r="BN331" s="313">
        <v>0</v>
      </c>
      <c r="BO331" s="313">
        <v>0</v>
      </c>
      <c r="BP331" s="313">
        <v>0</v>
      </c>
      <c r="BQ331" s="261">
        <f>BR331+BS331+BT331</f>
        <v>0</v>
      </c>
      <c r="BR331" s="313">
        <v>0</v>
      </c>
      <c r="BS331" s="313">
        <v>0</v>
      </c>
      <c r="BT331" s="313">
        <v>0</v>
      </c>
      <c r="BU331" s="261">
        <f>$AW331-$AX331-AZ331</f>
        <v>241.19569999999999</v>
      </c>
      <c r="BV331" s="261">
        <f t="shared" si="388"/>
        <v>0</v>
      </c>
      <c r="BW331" s="261">
        <f t="shared" si="388"/>
        <v>0</v>
      </c>
      <c r="BX331" s="261">
        <f t="shared" si="388"/>
        <v>0</v>
      </c>
      <c r="BY331" s="261">
        <f t="shared" si="388"/>
        <v>0</v>
      </c>
      <c r="BZ331" s="261">
        <f>CA331+CB331+CC331</f>
        <v>0</v>
      </c>
      <c r="CA331" s="313">
        <v>0</v>
      </c>
      <c r="CB331" s="313">
        <v>0</v>
      </c>
      <c r="CC331" s="313">
        <v>0</v>
      </c>
      <c r="CD331" s="261">
        <f>CE331+CF331+CG331</f>
        <v>0</v>
      </c>
      <c r="CE331" s="313">
        <v>0</v>
      </c>
      <c r="CF331" s="313">
        <v>0</v>
      </c>
      <c r="CG331" s="313">
        <v>0</v>
      </c>
      <c r="CH331" s="261">
        <f>CI331+CJ331+CK331</f>
        <v>0</v>
      </c>
      <c r="CI331" s="313">
        <v>0</v>
      </c>
      <c r="CJ331" s="313">
        <v>0</v>
      </c>
      <c r="CK331" s="313">
        <v>0</v>
      </c>
      <c r="CL331" s="261">
        <f>$AW331-$AX331-BA331</f>
        <v>241.19569999999999</v>
      </c>
      <c r="CM331" s="261">
        <f t="shared" si="389"/>
        <v>0</v>
      </c>
      <c r="CN331" s="261">
        <f t="shared" si="389"/>
        <v>0</v>
      </c>
      <c r="CO331" s="261">
        <f t="shared" si="389"/>
        <v>0</v>
      </c>
      <c r="CP331" s="261">
        <f t="shared" si="389"/>
        <v>0</v>
      </c>
      <c r="CQ331" s="261">
        <f>CR331+CS331+CT331</f>
        <v>0</v>
      </c>
      <c r="CR331" s="313">
        <v>0</v>
      </c>
      <c r="CS331" s="313">
        <v>0</v>
      </c>
      <c r="CT331" s="313">
        <v>0</v>
      </c>
      <c r="CU331" s="261">
        <f>CV331+CW331+CX331</f>
        <v>0</v>
      </c>
      <c r="CV331" s="313">
        <v>0</v>
      </c>
      <c r="CW331" s="313">
        <v>0</v>
      </c>
      <c r="CX331" s="313">
        <v>0</v>
      </c>
      <c r="CY331" s="261">
        <f>CZ331+DA331+DB331</f>
        <v>0</v>
      </c>
      <c r="CZ331" s="313">
        <v>0</v>
      </c>
      <c r="DA331" s="313">
        <v>0</v>
      </c>
      <c r="DB331" s="313">
        <v>0</v>
      </c>
      <c r="DC331" s="261">
        <f>$AW331-$AX331-BB331</f>
        <v>241.19569999999999</v>
      </c>
      <c r="DD331" s="261">
        <f t="shared" si="390"/>
        <v>0</v>
      </c>
      <c r="DE331" s="261">
        <f t="shared" si="390"/>
        <v>0</v>
      </c>
      <c r="DF331" s="261">
        <f t="shared" si="390"/>
        <v>0</v>
      </c>
      <c r="DG331" s="261">
        <f t="shared" si="390"/>
        <v>0</v>
      </c>
      <c r="DH331" s="261">
        <f>DI331+DJ331+DK331</f>
        <v>0</v>
      </c>
      <c r="DI331" s="313">
        <v>0</v>
      </c>
      <c r="DJ331" s="313">
        <v>0</v>
      </c>
      <c r="DK331" s="313">
        <v>0</v>
      </c>
      <c r="DL331" s="261">
        <f>DM331+DN331+DO331</f>
        <v>0</v>
      </c>
      <c r="DM331" s="313">
        <v>0</v>
      </c>
      <c r="DN331" s="313">
        <v>0</v>
      </c>
      <c r="DO331" s="313">
        <v>0</v>
      </c>
      <c r="DP331" s="261">
        <f>DQ331+DR331+DS331</f>
        <v>0</v>
      </c>
      <c r="DQ331" s="313">
        <v>0</v>
      </c>
      <c r="DR331" s="313">
        <v>0</v>
      </c>
      <c r="DS331" s="313">
        <v>0</v>
      </c>
      <c r="DT331" s="261">
        <f>$AW331-$AX331-BC331</f>
        <v>241.19569999999999</v>
      </c>
      <c r="DU331" s="261">
        <f>BC331-AY331</f>
        <v>0</v>
      </c>
      <c r="DV331" s="313"/>
      <c r="DW331" s="313"/>
      <c r="DX331" s="314"/>
      <c r="DY331" s="313"/>
      <c r="DZ331" s="314"/>
      <c r="EA331" s="343" t="s">
        <v>151</v>
      </c>
      <c r="EB331" s="164">
        <v>0</v>
      </c>
      <c r="EC331" s="162" t="str">
        <f>AN331 &amp; EB331</f>
        <v>Прочие собственные средства0</v>
      </c>
      <c r="ED331" s="162" t="str">
        <f>AN331&amp;AO331</f>
        <v>Прочие собственные средстванет</v>
      </c>
      <c r="EE331" s="163"/>
      <c r="EF331" s="163"/>
      <c r="EG331" s="179"/>
      <c r="EH331" s="179"/>
      <c r="EI331" s="179"/>
      <c r="EJ331" s="179"/>
      <c r="EV331" s="163"/>
    </row>
    <row r="332" spans="3:152" ht="11.25" customHeight="1">
      <c r="C332" s="217"/>
      <c r="D332" s="384" t="s">
        <v>908</v>
      </c>
      <c r="E332" s="398" t="s">
        <v>780</v>
      </c>
      <c r="F332" s="398" t="s">
        <v>800</v>
      </c>
      <c r="G332" s="398" t="s">
        <v>161</v>
      </c>
      <c r="H332" s="398" t="s">
        <v>909</v>
      </c>
      <c r="I332" s="398" t="s">
        <v>783</v>
      </c>
      <c r="J332" s="398" t="s">
        <v>783</v>
      </c>
      <c r="K332" s="384" t="s">
        <v>784</v>
      </c>
      <c r="L332" s="336"/>
      <c r="M332" s="336"/>
      <c r="N332" s="384" t="s">
        <v>240</v>
      </c>
      <c r="O332" s="384" t="s">
        <v>4</v>
      </c>
      <c r="P332" s="386" t="s">
        <v>189</v>
      </c>
      <c r="Q332" s="386" t="s">
        <v>6</v>
      </c>
      <c r="R332" s="388">
        <v>5</v>
      </c>
      <c r="S332" s="390">
        <v>0</v>
      </c>
      <c r="T332" s="400" t="s">
        <v>151</v>
      </c>
      <c r="U332" s="305"/>
      <c r="V332" s="306"/>
      <c r="W332" s="306"/>
      <c r="X332" s="306"/>
      <c r="Y332" s="306"/>
      <c r="Z332" s="306"/>
      <c r="AA332" s="306"/>
      <c r="AB332" s="306"/>
      <c r="AC332" s="306"/>
      <c r="AD332" s="306"/>
      <c r="AE332" s="306"/>
      <c r="AF332" s="306"/>
      <c r="AG332" s="306"/>
      <c r="AH332" s="306"/>
      <c r="AI332" s="306"/>
      <c r="AJ332" s="306"/>
      <c r="AK332" s="306"/>
      <c r="AL332" s="306"/>
      <c r="AM332" s="306"/>
      <c r="AN332" s="306"/>
      <c r="AO332" s="306"/>
      <c r="AP332" s="306"/>
      <c r="AQ332" s="306"/>
      <c r="AR332" s="306"/>
      <c r="AS332" s="306"/>
      <c r="AT332" s="306"/>
      <c r="AU332" s="306"/>
      <c r="AV332" s="306"/>
      <c r="AW332" s="306"/>
      <c r="AX332" s="306"/>
      <c r="AY332" s="306"/>
      <c r="AZ332" s="306"/>
      <c r="BA332" s="306"/>
      <c r="BB332" s="306"/>
      <c r="BC332" s="306"/>
      <c r="BD332" s="306"/>
      <c r="BE332" s="306"/>
      <c r="BF332" s="306"/>
      <c r="BG332" s="306"/>
      <c r="BH332" s="306"/>
      <c r="BI332" s="306"/>
      <c r="BJ332" s="306"/>
      <c r="BK332" s="306"/>
      <c r="BL332" s="306"/>
      <c r="BM332" s="306"/>
      <c r="BN332" s="306"/>
      <c r="BO332" s="306"/>
      <c r="BP332" s="306"/>
      <c r="BQ332" s="306"/>
      <c r="BR332" s="306"/>
      <c r="BS332" s="306"/>
      <c r="BT332" s="306"/>
      <c r="BU332" s="306"/>
      <c r="BV332" s="306"/>
      <c r="BW332" s="306"/>
      <c r="BX332" s="306"/>
      <c r="BY332" s="306"/>
      <c r="BZ332" s="306"/>
      <c r="CA332" s="306"/>
      <c r="CB332" s="306"/>
      <c r="CC332" s="306"/>
      <c r="CD332" s="306"/>
      <c r="CE332" s="306"/>
      <c r="CF332" s="306"/>
      <c r="CG332" s="306"/>
      <c r="CH332" s="306"/>
      <c r="CI332" s="306"/>
      <c r="CJ332" s="306"/>
      <c r="CK332" s="306"/>
      <c r="CL332" s="306"/>
      <c r="CM332" s="306"/>
      <c r="CN332" s="306"/>
      <c r="CO332" s="306"/>
      <c r="CP332" s="306"/>
      <c r="CQ332" s="306"/>
      <c r="CR332" s="306"/>
      <c r="CS332" s="306"/>
      <c r="CT332" s="306"/>
      <c r="CU332" s="306"/>
      <c r="CV332" s="306"/>
      <c r="CW332" s="306"/>
      <c r="CX332" s="306"/>
      <c r="CY332" s="306"/>
      <c r="CZ332" s="306"/>
      <c r="DA332" s="306"/>
      <c r="DB332" s="306"/>
      <c r="DC332" s="306"/>
      <c r="DD332" s="306"/>
      <c r="DE332" s="306"/>
      <c r="DF332" s="306"/>
      <c r="DG332" s="306"/>
      <c r="DH332" s="306"/>
      <c r="DI332" s="306"/>
      <c r="DJ332" s="306"/>
      <c r="DK332" s="306"/>
      <c r="DL332" s="306"/>
      <c r="DM332" s="306"/>
      <c r="DN332" s="306"/>
      <c r="DO332" s="306"/>
      <c r="DP332" s="306"/>
      <c r="DQ332" s="306"/>
      <c r="DR332" s="306"/>
      <c r="DS332" s="306"/>
      <c r="DT332" s="306"/>
      <c r="DU332" s="306"/>
      <c r="DV332" s="306"/>
      <c r="DW332" s="306"/>
      <c r="DX332" s="306"/>
      <c r="DY332" s="306"/>
      <c r="DZ332" s="306"/>
      <c r="EA332" s="306"/>
      <c r="EB332" s="164"/>
      <c r="EC332" s="163"/>
      <c r="ED332" s="163"/>
      <c r="EE332" s="163"/>
      <c r="EF332" s="163"/>
      <c r="EG332" s="163"/>
      <c r="EH332" s="163"/>
      <c r="EI332" s="163"/>
    </row>
    <row r="333" spans="3:152" ht="11.25" customHeight="1">
      <c r="C333" s="217"/>
      <c r="D333" s="385"/>
      <c r="E333" s="399"/>
      <c r="F333" s="399"/>
      <c r="G333" s="399"/>
      <c r="H333" s="399"/>
      <c r="I333" s="399"/>
      <c r="J333" s="399"/>
      <c r="K333" s="385"/>
      <c r="L333" s="337"/>
      <c r="M333" s="337"/>
      <c r="N333" s="385"/>
      <c r="O333" s="385"/>
      <c r="P333" s="387"/>
      <c r="Q333" s="387"/>
      <c r="R333" s="389"/>
      <c r="S333" s="391"/>
      <c r="T333" s="401"/>
      <c r="U333" s="394"/>
      <c r="V333" s="396">
        <v>1</v>
      </c>
      <c r="W333" s="382" t="s">
        <v>821</v>
      </c>
      <c r="X333" s="382"/>
      <c r="Y333" s="382"/>
      <c r="Z333" s="382"/>
      <c r="AA333" s="382"/>
      <c r="AB333" s="382"/>
      <c r="AC333" s="382"/>
      <c r="AD333" s="382"/>
      <c r="AE333" s="382"/>
      <c r="AF333" s="382"/>
      <c r="AG333" s="382"/>
      <c r="AH333" s="382"/>
      <c r="AI333" s="382"/>
      <c r="AJ333" s="382"/>
      <c r="AK333" s="382"/>
      <c r="AL333" s="307"/>
      <c r="AM333" s="308"/>
      <c r="AN333" s="309"/>
      <c r="AO333" s="309"/>
      <c r="AP333" s="309"/>
      <c r="AQ333" s="309"/>
      <c r="AR333" s="309"/>
      <c r="AS333" s="309"/>
      <c r="AT333" s="309"/>
      <c r="AU333" s="309"/>
      <c r="AV333" s="309"/>
      <c r="AW333" s="95"/>
      <c r="AX333" s="95"/>
      <c r="AY333" s="95"/>
      <c r="AZ333" s="95"/>
      <c r="BA333" s="95"/>
      <c r="BB333" s="95"/>
      <c r="BC333" s="95"/>
      <c r="BD333" s="95"/>
      <c r="BE333" s="95"/>
      <c r="BF333" s="95"/>
      <c r="BG333" s="95"/>
      <c r="BH333" s="95"/>
      <c r="BI333" s="95"/>
      <c r="BJ333" s="95"/>
      <c r="BK333" s="95"/>
      <c r="BL333" s="95"/>
      <c r="BM333" s="95"/>
      <c r="BN333" s="95"/>
      <c r="BO333" s="95"/>
      <c r="BP333" s="95"/>
      <c r="BQ333" s="95"/>
      <c r="BR333" s="95"/>
      <c r="BS333" s="95"/>
      <c r="BT333" s="95"/>
      <c r="BU333" s="95"/>
      <c r="BV333" s="95"/>
      <c r="BW333" s="95"/>
      <c r="BX333" s="95"/>
      <c r="BY333" s="95"/>
      <c r="BZ333" s="95"/>
      <c r="CA333" s="95"/>
      <c r="CB333" s="95"/>
      <c r="CC333" s="95"/>
      <c r="CD333" s="95"/>
      <c r="CE333" s="95"/>
      <c r="CF333" s="95"/>
      <c r="CG333" s="95"/>
      <c r="CH333" s="95"/>
      <c r="CI333" s="95"/>
      <c r="CJ333" s="95"/>
      <c r="CK333" s="95"/>
      <c r="CL333" s="95"/>
      <c r="CM333" s="95"/>
      <c r="CN333" s="95"/>
      <c r="CO333" s="95"/>
      <c r="CP333" s="95"/>
      <c r="CQ333" s="95"/>
      <c r="CR333" s="95"/>
      <c r="CS333" s="95"/>
      <c r="CT333" s="95"/>
      <c r="CU333" s="95"/>
      <c r="CV333" s="95"/>
      <c r="CW333" s="95"/>
      <c r="CX333" s="95"/>
      <c r="CY333" s="95"/>
      <c r="CZ333" s="95"/>
      <c r="DA333" s="95"/>
      <c r="DB333" s="95"/>
      <c r="DC333" s="95"/>
      <c r="DD333" s="95"/>
      <c r="DE333" s="95"/>
      <c r="DF333" s="95"/>
      <c r="DG333" s="95"/>
      <c r="DH333" s="95"/>
      <c r="DI333" s="95"/>
      <c r="DJ333" s="95"/>
      <c r="DK333" s="95"/>
      <c r="DL333" s="95"/>
      <c r="DM333" s="95"/>
      <c r="DN333" s="95"/>
      <c r="DO333" s="95"/>
      <c r="DP333" s="95"/>
      <c r="DQ333" s="95"/>
      <c r="DR333" s="95"/>
      <c r="DS333" s="95"/>
      <c r="DT333" s="95"/>
      <c r="DU333" s="95"/>
      <c r="DV333" s="95"/>
      <c r="DW333" s="95"/>
      <c r="DX333" s="95"/>
      <c r="DY333" s="95"/>
      <c r="DZ333" s="95"/>
      <c r="EA333" s="95"/>
      <c r="EB333" s="164"/>
      <c r="EC333" s="179"/>
      <c r="ED333" s="179"/>
      <c r="EE333" s="179"/>
      <c r="EF333" s="163"/>
      <c r="EG333" s="179"/>
      <c r="EH333" s="179"/>
      <c r="EI333" s="179"/>
      <c r="EJ333" s="179"/>
      <c r="EK333" s="179"/>
    </row>
    <row r="334" spans="3:152" ht="15" customHeight="1">
      <c r="C334" s="217"/>
      <c r="D334" s="385"/>
      <c r="E334" s="399"/>
      <c r="F334" s="399"/>
      <c r="G334" s="399"/>
      <c r="H334" s="399"/>
      <c r="I334" s="399"/>
      <c r="J334" s="399"/>
      <c r="K334" s="385"/>
      <c r="L334" s="337"/>
      <c r="M334" s="337"/>
      <c r="N334" s="385"/>
      <c r="O334" s="385"/>
      <c r="P334" s="387"/>
      <c r="Q334" s="387"/>
      <c r="R334" s="389"/>
      <c r="S334" s="391"/>
      <c r="T334" s="401"/>
      <c r="U334" s="395"/>
      <c r="V334" s="397"/>
      <c r="W334" s="383"/>
      <c r="X334" s="383"/>
      <c r="Y334" s="383"/>
      <c r="Z334" s="383"/>
      <c r="AA334" s="383"/>
      <c r="AB334" s="383"/>
      <c r="AC334" s="383"/>
      <c r="AD334" s="383"/>
      <c r="AE334" s="383"/>
      <c r="AF334" s="383"/>
      <c r="AG334" s="383"/>
      <c r="AH334" s="383"/>
      <c r="AI334" s="383"/>
      <c r="AJ334" s="383"/>
      <c r="AK334" s="383"/>
      <c r="AL334" s="333"/>
      <c r="AM334" s="200" t="s">
        <v>240</v>
      </c>
      <c r="AN334" s="311" t="s">
        <v>197</v>
      </c>
      <c r="AO334" s="312" t="s">
        <v>18</v>
      </c>
      <c r="AP334" s="312"/>
      <c r="AQ334" s="312"/>
      <c r="AR334" s="312"/>
      <c r="AS334" s="312"/>
      <c r="AT334" s="312"/>
      <c r="AU334" s="312"/>
      <c r="AV334" s="312"/>
      <c r="AW334" s="261">
        <v>2028.8916999999999</v>
      </c>
      <c r="AX334" s="261">
        <v>2028.8916999999999</v>
      </c>
      <c r="AY334" s="261">
        <v>0</v>
      </c>
      <c r="AZ334" s="261">
        <f>BE334</f>
        <v>0</v>
      </c>
      <c r="BA334" s="261">
        <f>BV334</f>
        <v>0</v>
      </c>
      <c r="BB334" s="261">
        <f>CM334</f>
        <v>0</v>
      </c>
      <c r="BC334" s="261">
        <f>DD334</f>
        <v>0</v>
      </c>
      <c r="BD334" s="261">
        <f>AW334-AX334-BC334</f>
        <v>0</v>
      </c>
      <c r="BE334" s="261">
        <f t="shared" ref="BE334:BH335" si="391">BQ334</f>
        <v>0</v>
      </c>
      <c r="BF334" s="261">
        <f t="shared" si="391"/>
        <v>0</v>
      </c>
      <c r="BG334" s="261">
        <f t="shared" si="391"/>
        <v>0</v>
      </c>
      <c r="BH334" s="261">
        <f t="shared" si="391"/>
        <v>0</v>
      </c>
      <c r="BI334" s="261">
        <f>BJ334+BK334+BL334</f>
        <v>0</v>
      </c>
      <c r="BJ334" s="313">
        <v>0</v>
      </c>
      <c r="BK334" s="313">
        <v>0</v>
      </c>
      <c r="BL334" s="313">
        <v>0</v>
      </c>
      <c r="BM334" s="261">
        <f>BN334+BO334+BP334</f>
        <v>0</v>
      </c>
      <c r="BN334" s="313">
        <v>0</v>
      </c>
      <c r="BO334" s="313">
        <v>0</v>
      </c>
      <c r="BP334" s="313">
        <v>0</v>
      </c>
      <c r="BQ334" s="261">
        <f>BR334+BS334+BT334</f>
        <v>0</v>
      </c>
      <c r="BR334" s="313">
        <v>0</v>
      </c>
      <c r="BS334" s="313">
        <v>0</v>
      </c>
      <c r="BT334" s="313">
        <v>0</v>
      </c>
      <c r="BU334" s="261">
        <f>$AW334-$AX334-AZ334</f>
        <v>0</v>
      </c>
      <c r="BV334" s="261">
        <f t="shared" ref="BV334:BY335" si="392">CH334</f>
        <v>0</v>
      </c>
      <c r="BW334" s="261">
        <f t="shared" si="392"/>
        <v>0</v>
      </c>
      <c r="BX334" s="261">
        <f t="shared" si="392"/>
        <v>0</v>
      </c>
      <c r="BY334" s="261">
        <f t="shared" si="392"/>
        <v>0</v>
      </c>
      <c r="BZ334" s="261">
        <f>CA334+CB334+CC334</f>
        <v>0</v>
      </c>
      <c r="CA334" s="313">
        <v>0</v>
      </c>
      <c r="CB334" s="313">
        <v>0</v>
      </c>
      <c r="CC334" s="313">
        <v>0</v>
      </c>
      <c r="CD334" s="261">
        <f>CE334+CF334+CG334</f>
        <v>0</v>
      </c>
      <c r="CE334" s="313">
        <v>0</v>
      </c>
      <c r="CF334" s="313">
        <v>0</v>
      </c>
      <c r="CG334" s="313">
        <v>0</v>
      </c>
      <c r="CH334" s="261">
        <f>CI334+CJ334+CK334</f>
        <v>0</v>
      </c>
      <c r="CI334" s="313">
        <v>0</v>
      </c>
      <c r="CJ334" s="313">
        <v>0</v>
      </c>
      <c r="CK334" s="313">
        <v>0</v>
      </c>
      <c r="CL334" s="261">
        <f>$AW334-$AX334-BA334</f>
        <v>0</v>
      </c>
      <c r="CM334" s="261">
        <f t="shared" ref="CM334:CP335" si="393">CY334</f>
        <v>0</v>
      </c>
      <c r="CN334" s="261">
        <f t="shared" si="393"/>
        <v>0</v>
      </c>
      <c r="CO334" s="261">
        <f t="shared" si="393"/>
        <v>0</v>
      </c>
      <c r="CP334" s="261">
        <f t="shared" si="393"/>
        <v>0</v>
      </c>
      <c r="CQ334" s="261">
        <f>CR334+CS334+CT334</f>
        <v>0</v>
      </c>
      <c r="CR334" s="313">
        <v>0</v>
      </c>
      <c r="CS334" s="313">
        <v>0</v>
      </c>
      <c r="CT334" s="313">
        <v>0</v>
      </c>
      <c r="CU334" s="261">
        <f>CV334+CW334+CX334</f>
        <v>0</v>
      </c>
      <c r="CV334" s="313">
        <v>0</v>
      </c>
      <c r="CW334" s="313">
        <v>0</v>
      </c>
      <c r="CX334" s="313">
        <v>0</v>
      </c>
      <c r="CY334" s="261">
        <f>CZ334+DA334+DB334</f>
        <v>0</v>
      </c>
      <c r="CZ334" s="313">
        <v>0</v>
      </c>
      <c r="DA334" s="313">
        <v>0</v>
      </c>
      <c r="DB334" s="313">
        <v>0</v>
      </c>
      <c r="DC334" s="261">
        <f>$AW334-$AX334-BB334</f>
        <v>0</v>
      </c>
      <c r="DD334" s="261">
        <f t="shared" ref="DD334:DG335" si="394">DP334</f>
        <v>0</v>
      </c>
      <c r="DE334" s="261">
        <f t="shared" si="394"/>
        <v>0</v>
      </c>
      <c r="DF334" s="261">
        <f t="shared" si="394"/>
        <v>0</v>
      </c>
      <c r="DG334" s="261">
        <f t="shared" si="394"/>
        <v>0</v>
      </c>
      <c r="DH334" s="261">
        <f>DI334+DJ334+DK334</f>
        <v>0</v>
      </c>
      <c r="DI334" s="313">
        <v>0</v>
      </c>
      <c r="DJ334" s="313">
        <v>0</v>
      </c>
      <c r="DK334" s="313">
        <v>0</v>
      </c>
      <c r="DL334" s="261">
        <f>DM334+DN334+DO334</f>
        <v>0</v>
      </c>
      <c r="DM334" s="313">
        <v>0</v>
      </c>
      <c r="DN334" s="313">
        <v>0</v>
      </c>
      <c r="DO334" s="313">
        <v>0</v>
      </c>
      <c r="DP334" s="261">
        <f>DQ334+DR334+DS334</f>
        <v>0</v>
      </c>
      <c r="DQ334" s="313">
        <v>0</v>
      </c>
      <c r="DR334" s="313">
        <v>0</v>
      </c>
      <c r="DS334" s="313">
        <v>0</v>
      </c>
      <c r="DT334" s="261">
        <f>$AW334-$AX334-BC334</f>
        <v>0</v>
      </c>
      <c r="DU334" s="261">
        <f>BC334-AY334</f>
        <v>0</v>
      </c>
      <c r="DV334" s="313"/>
      <c r="DW334" s="313"/>
      <c r="DX334" s="314"/>
      <c r="DY334" s="313"/>
      <c r="DZ334" s="314"/>
      <c r="EA334" s="343" t="s">
        <v>151</v>
      </c>
      <c r="EB334" s="164">
        <v>0</v>
      </c>
      <c r="EC334" s="162" t="str">
        <f>AN334 &amp; EB334</f>
        <v>Амортизационные отчисления0</v>
      </c>
      <c r="ED334" s="162" t="str">
        <f>AN334&amp;AO334</f>
        <v>Амортизационные отчислениянет</v>
      </c>
      <c r="EE334" s="163"/>
      <c r="EF334" s="163"/>
      <c r="EG334" s="179"/>
      <c r="EH334" s="179"/>
      <c r="EI334" s="179"/>
      <c r="EJ334" s="179"/>
      <c r="EV334" s="163"/>
    </row>
    <row r="335" spans="3:152" ht="15" customHeight="1" thickBot="1">
      <c r="C335" s="217"/>
      <c r="D335" s="385"/>
      <c r="E335" s="399"/>
      <c r="F335" s="399"/>
      <c r="G335" s="399"/>
      <c r="H335" s="399"/>
      <c r="I335" s="399"/>
      <c r="J335" s="399"/>
      <c r="K335" s="385"/>
      <c r="L335" s="337"/>
      <c r="M335" s="337"/>
      <c r="N335" s="385"/>
      <c r="O335" s="385"/>
      <c r="P335" s="387"/>
      <c r="Q335" s="387"/>
      <c r="R335" s="389"/>
      <c r="S335" s="391"/>
      <c r="T335" s="401"/>
      <c r="U335" s="395"/>
      <c r="V335" s="397"/>
      <c r="W335" s="383"/>
      <c r="X335" s="383"/>
      <c r="Y335" s="383"/>
      <c r="Z335" s="383"/>
      <c r="AA335" s="383"/>
      <c r="AB335" s="383"/>
      <c r="AC335" s="383"/>
      <c r="AD335" s="383"/>
      <c r="AE335" s="383"/>
      <c r="AF335" s="383"/>
      <c r="AG335" s="383"/>
      <c r="AH335" s="383"/>
      <c r="AI335" s="383"/>
      <c r="AJ335" s="383"/>
      <c r="AK335" s="383"/>
      <c r="AL335" s="333"/>
      <c r="AM335" s="200" t="s">
        <v>115</v>
      </c>
      <c r="AN335" s="311" t="s">
        <v>199</v>
      </c>
      <c r="AO335" s="312" t="s">
        <v>18</v>
      </c>
      <c r="AP335" s="312"/>
      <c r="AQ335" s="312"/>
      <c r="AR335" s="312"/>
      <c r="AS335" s="312"/>
      <c r="AT335" s="312"/>
      <c r="AU335" s="312"/>
      <c r="AV335" s="312"/>
      <c r="AW335" s="261">
        <v>0</v>
      </c>
      <c r="AX335" s="261">
        <v>0</v>
      </c>
      <c r="AY335" s="261">
        <v>0</v>
      </c>
      <c r="AZ335" s="261">
        <f>BE335</f>
        <v>0</v>
      </c>
      <c r="BA335" s="261">
        <f>BV335</f>
        <v>0</v>
      </c>
      <c r="BB335" s="261">
        <f>CM335</f>
        <v>0</v>
      </c>
      <c r="BC335" s="261">
        <f>DD335</f>
        <v>0</v>
      </c>
      <c r="BD335" s="261">
        <f>AW335-AX335-BC335</f>
        <v>0</v>
      </c>
      <c r="BE335" s="261">
        <f t="shared" si="391"/>
        <v>0</v>
      </c>
      <c r="BF335" s="261">
        <f t="shared" si="391"/>
        <v>0</v>
      </c>
      <c r="BG335" s="261">
        <f t="shared" si="391"/>
        <v>0</v>
      </c>
      <c r="BH335" s="261">
        <f t="shared" si="391"/>
        <v>0</v>
      </c>
      <c r="BI335" s="261">
        <f>BJ335+BK335+BL335</f>
        <v>0</v>
      </c>
      <c r="BJ335" s="313">
        <v>0</v>
      </c>
      <c r="BK335" s="313">
        <v>0</v>
      </c>
      <c r="BL335" s="313">
        <v>0</v>
      </c>
      <c r="BM335" s="261">
        <f>BN335+BO335+BP335</f>
        <v>0</v>
      </c>
      <c r="BN335" s="313">
        <v>0</v>
      </c>
      <c r="BO335" s="313">
        <v>0</v>
      </c>
      <c r="BP335" s="313">
        <v>0</v>
      </c>
      <c r="BQ335" s="261">
        <f>BR335+BS335+BT335</f>
        <v>0</v>
      </c>
      <c r="BR335" s="313">
        <v>0</v>
      </c>
      <c r="BS335" s="313">
        <v>0</v>
      </c>
      <c r="BT335" s="313">
        <v>0</v>
      </c>
      <c r="BU335" s="261">
        <f>$AW335-$AX335-AZ335</f>
        <v>0</v>
      </c>
      <c r="BV335" s="261">
        <f t="shared" si="392"/>
        <v>0</v>
      </c>
      <c r="BW335" s="261">
        <f t="shared" si="392"/>
        <v>0</v>
      </c>
      <c r="BX335" s="261">
        <f t="shared" si="392"/>
        <v>0</v>
      </c>
      <c r="BY335" s="261">
        <f t="shared" si="392"/>
        <v>0</v>
      </c>
      <c r="BZ335" s="261">
        <f>CA335+CB335+CC335</f>
        <v>0</v>
      </c>
      <c r="CA335" s="313">
        <v>0</v>
      </c>
      <c r="CB335" s="313">
        <v>0</v>
      </c>
      <c r="CC335" s="313">
        <v>0</v>
      </c>
      <c r="CD335" s="261">
        <f>CE335+CF335+CG335</f>
        <v>0</v>
      </c>
      <c r="CE335" s="313">
        <v>0</v>
      </c>
      <c r="CF335" s="313">
        <v>0</v>
      </c>
      <c r="CG335" s="313">
        <v>0</v>
      </c>
      <c r="CH335" s="261">
        <f>CI335+CJ335+CK335</f>
        <v>0</v>
      </c>
      <c r="CI335" s="313">
        <v>0</v>
      </c>
      <c r="CJ335" s="313">
        <v>0</v>
      </c>
      <c r="CK335" s="313">
        <v>0</v>
      </c>
      <c r="CL335" s="261">
        <f>$AW335-$AX335-BA335</f>
        <v>0</v>
      </c>
      <c r="CM335" s="261">
        <f t="shared" si="393"/>
        <v>0</v>
      </c>
      <c r="CN335" s="261">
        <f t="shared" si="393"/>
        <v>0</v>
      </c>
      <c r="CO335" s="261">
        <f t="shared" si="393"/>
        <v>0</v>
      </c>
      <c r="CP335" s="261">
        <f t="shared" si="393"/>
        <v>0</v>
      </c>
      <c r="CQ335" s="261">
        <f>CR335+CS335+CT335</f>
        <v>0</v>
      </c>
      <c r="CR335" s="313">
        <v>0</v>
      </c>
      <c r="CS335" s="313">
        <v>0</v>
      </c>
      <c r="CT335" s="313">
        <v>0</v>
      </c>
      <c r="CU335" s="261">
        <f>CV335+CW335+CX335</f>
        <v>0</v>
      </c>
      <c r="CV335" s="313">
        <v>0</v>
      </c>
      <c r="CW335" s="313">
        <v>0</v>
      </c>
      <c r="CX335" s="313">
        <v>0</v>
      </c>
      <c r="CY335" s="261">
        <f>CZ335+DA335+DB335</f>
        <v>0</v>
      </c>
      <c r="CZ335" s="313">
        <v>0</v>
      </c>
      <c r="DA335" s="313">
        <v>0</v>
      </c>
      <c r="DB335" s="313">
        <v>0</v>
      </c>
      <c r="DC335" s="261">
        <f>$AW335-$AX335-BB335</f>
        <v>0</v>
      </c>
      <c r="DD335" s="261">
        <f t="shared" si="394"/>
        <v>0</v>
      </c>
      <c r="DE335" s="261">
        <f t="shared" si="394"/>
        <v>0</v>
      </c>
      <c r="DF335" s="261">
        <f t="shared" si="394"/>
        <v>0</v>
      </c>
      <c r="DG335" s="261">
        <f t="shared" si="394"/>
        <v>0</v>
      </c>
      <c r="DH335" s="261">
        <f>DI335+DJ335+DK335</f>
        <v>0</v>
      </c>
      <c r="DI335" s="313">
        <v>0</v>
      </c>
      <c r="DJ335" s="313">
        <v>0</v>
      </c>
      <c r="DK335" s="313">
        <v>0</v>
      </c>
      <c r="DL335" s="261">
        <f>DM335+DN335+DO335</f>
        <v>0</v>
      </c>
      <c r="DM335" s="313">
        <v>0</v>
      </c>
      <c r="DN335" s="313">
        <v>0</v>
      </c>
      <c r="DO335" s="313">
        <v>0</v>
      </c>
      <c r="DP335" s="261">
        <f>DQ335+DR335+DS335</f>
        <v>0</v>
      </c>
      <c r="DQ335" s="313">
        <v>0</v>
      </c>
      <c r="DR335" s="313">
        <v>0</v>
      </c>
      <c r="DS335" s="313">
        <v>0</v>
      </c>
      <c r="DT335" s="261">
        <f>$AW335-$AX335-BC335</f>
        <v>0</v>
      </c>
      <c r="DU335" s="261">
        <f>BC335-AY335</f>
        <v>0</v>
      </c>
      <c r="DV335" s="313"/>
      <c r="DW335" s="313"/>
      <c r="DX335" s="314"/>
      <c r="DY335" s="313"/>
      <c r="DZ335" s="314"/>
      <c r="EA335" s="343" t="s">
        <v>151</v>
      </c>
      <c r="EB335" s="164">
        <v>0</v>
      </c>
      <c r="EC335" s="162" t="str">
        <f>AN335 &amp; EB335</f>
        <v>Прочие собственные средства0</v>
      </c>
      <c r="ED335" s="162" t="str">
        <f>AN335&amp;AO335</f>
        <v>Прочие собственные средстванет</v>
      </c>
      <c r="EE335" s="163"/>
      <c r="EF335" s="163"/>
      <c r="EG335" s="179"/>
      <c r="EH335" s="179"/>
      <c r="EI335" s="179"/>
      <c r="EJ335" s="179"/>
      <c r="EV335" s="163"/>
    </row>
    <row r="336" spans="3:152" ht="11.25" customHeight="1">
      <c r="C336" s="217"/>
      <c r="D336" s="384" t="s">
        <v>910</v>
      </c>
      <c r="E336" s="398" t="s">
        <v>780</v>
      </c>
      <c r="F336" s="398" t="s">
        <v>800</v>
      </c>
      <c r="G336" s="398" t="s">
        <v>161</v>
      </c>
      <c r="H336" s="398" t="s">
        <v>911</v>
      </c>
      <c r="I336" s="398" t="s">
        <v>783</v>
      </c>
      <c r="J336" s="398" t="s">
        <v>783</v>
      </c>
      <c r="K336" s="384" t="s">
        <v>784</v>
      </c>
      <c r="L336" s="336"/>
      <c r="M336" s="336"/>
      <c r="N336" s="384" t="s">
        <v>240</v>
      </c>
      <c r="O336" s="384" t="s">
        <v>4</v>
      </c>
      <c r="P336" s="386" t="s">
        <v>189</v>
      </c>
      <c r="Q336" s="386" t="s">
        <v>6</v>
      </c>
      <c r="R336" s="388">
        <v>0</v>
      </c>
      <c r="S336" s="390">
        <v>0</v>
      </c>
      <c r="T336" s="400" t="s">
        <v>151</v>
      </c>
      <c r="U336" s="305"/>
      <c r="V336" s="306"/>
      <c r="W336" s="306"/>
      <c r="X336" s="306"/>
      <c r="Y336" s="306"/>
      <c r="Z336" s="306"/>
      <c r="AA336" s="306"/>
      <c r="AB336" s="306"/>
      <c r="AC336" s="306"/>
      <c r="AD336" s="306"/>
      <c r="AE336" s="306"/>
      <c r="AF336" s="306"/>
      <c r="AG336" s="306"/>
      <c r="AH336" s="306"/>
      <c r="AI336" s="306"/>
      <c r="AJ336" s="306"/>
      <c r="AK336" s="306"/>
      <c r="AL336" s="306"/>
      <c r="AM336" s="306"/>
      <c r="AN336" s="306"/>
      <c r="AO336" s="306"/>
      <c r="AP336" s="306"/>
      <c r="AQ336" s="306"/>
      <c r="AR336" s="306"/>
      <c r="AS336" s="306"/>
      <c r="AT336" s="306"/>
      <c r="AU336" s="306"/>
      <c r="AV336" s="306"/>
      <c r="AW336" s="306"/>
      <c r="AX336" s="306"/>
      <c r="AY336" s="306"/>
      <c r="AZ336" s="306"/>
      <c r="BA336" s="306"/>
      <c r="BB336" s="306"/>
      <c r="BC336" s="306"/>
      <c r="BD336" s="306"/>
      <c r="BE336" s="306"/>
      <c r="BF336" s="306"/>
      <c r="BG336" s="306"/>
      <c r="BH336" s="306"/>
      <c r="BI336" s="306"/>
      <c r="BJ336" s="306"/>
      <c r="BK336" s="306"/>
      <c r="BL336" s="306"/>
      <c r="BM336" s="306"/>
      <c r="BN336" s="306"/>
      <c r="BO336" s="306"/>
      <c r="BP336" s="306"/>
      <c r="BQ336" s="306"/>
      <c r="BR336" s="306"/>
      <c r="BS336" s="306"/>
      <c r="BT336" s="306"/>
      <c r="BU336" s="306"/>
      <c r="BV336" s="306"/>
      <c r="BW336" s="306"/>
      <c r="BX336" s="306"/>
      <c r="BY336" s="306"/>
      <c r="BZ336" s="306"/>
      <c r="CA336" s="306"/>
      <c r="CB336" s="306"/>
      <c r="CC336" s="306"/>
      <c r="CD336" s="306"/>
      <c r="CE336" s="306"/>
      <c r="CF336" s="306"/>
      <c r="CG336" s="306"/>
      <c r="CH336" s="306"/>
      <c r="CI336" s="306"/>
      <c r="CJ336" s="306"/>
      <c r="CK336" s="306"/>
      <c r="CL336" s="306"/>
      <c r="CM336" s="306"/>
      <c r="CN336" s="306"/>
      <c r="CO336" s="306"/>
      <c r="CP336" s="306"/>
      <c r="CQ336" s="306"/>
      <c r="CR336" s="306"/>
      <c r="CS336" s="306"/>
      <c r="CT336" s="306"/>
      <c r="CU336" s="306"/>
      <c r="CV336" s="306"/>
      <c r="CW336" s="306"/>
      <c r="CX336" s="306"/>
      <c r="CY336" s="306"/>
      <c r="CZ336" s="306"/>
      <c r="DA336" s="306"/>
      <c r="DB336" s="306"/>
      <c r="DC336" s="306"/>
      <c r="DD336" s="306"/>
      <c r="DE336" s="306"/>
      <c r="DF336" s="306"/>
      <c r="DG336" s="306"/>
      <c r="DH336" s="306"/>
      <c r="DI336" s="306"/>
      <c r="DJ336" s="306"/>
      <c r="DK336" s="306"/>
      <c r="DL336" s="306"/>
      <c r="DM336" s="306"/>
      <c r="DN336" s="306"/>
      <c r="DO336" s="306"/>
      <c r="DP336" s="306"/>
      <c r="DQ336" s="306"/>
      <c r="DR336" s="306"/>
      <c r="DS336" s="306"/>
      <c r="DT336" s="306"/>
      <c r="DU336" s="306"/>
      <c r="DV336" s="306"/>
      <c r="DW336" s="306"/>
      <c r="DX336" s="306"/>
      <c r="DY336" s="306"/>
      <c r="DZ336" s="306"/>
      <c r="EA336" s="306"/>
      <c r="EB336" s="164"/>
      <c r="EC336" s="163"/>
      <c r="ED336" s="163"/>
      <c r="EE336" s="163"/>
      <c r="EF336" s="163"/>
      <c r="EG336" s="163"/>
      <c r="EH336" s="163"/>
      <c r="EI336" s="163"/>
    </row>
    <row r="337" spans="3:152" ht="11.25" customHeight="1">
      <c r="C337" s="217"/>
      <c r="D337" s="385"/>
      <c r="E337" s="399"/>
      <c r="F337" s="399"/>
      <c r="G337" s="399"/>
      <c r="H337" s="399"/>
      <c r="I337" s="399"/>
      <c r="J337" s="399"/>
      <c r="K337" s="385"/>
      <c r="L337" s="337"/>
      <c r="M337" s="337"/>
      <c r="N337" s="385"/>
      <c r="O337" s="385"/>
      <c r="P337" s="387"/>
      <c r="Q337" s="387"/>
      <c r="R337" s="389"/>
      <c r="S337" s="391"/>
      <c r="T337" s="401"/>
      <c r="U337" s="394"/>
      <c r="V337" s="396">
        <v>1</v>
      </c>
      <c r="W337" s="382" t="s">
        <v>821</v>
      </c>
      <c r="X337" s="382"/>
      <c r="Y337" s="382"/>
      <c r="Z337" s="382"/>
      <c r="AA337" s="382"/>
      <c r="AB337" s="382"/>
      <c r="AC337" s="382"/>
      <c r="AD337" s="382"/>
      <c r="AE337" s="382"/>
      <c r="AF337" s="382"/>
      <c r="AG337" s="382"/>
      <c r="AH337" s="382"/>
      <c r="AI337" s="382"/>
      <c r="AJ337" s="382"/>
      <c r="AK337" s="382"/>
      <c r="AL337" s="307"/>
      <c r="AM337" s="308"/>
      <c r="AN337" s="309"/>
      <c r="AO337" s="309"/>
      <c r="AP337" s="309"/>
      <c r="AQ337" s="309"/>
      <c r="AR337" s="309"/>
      <c r="AS337" s="309"/>
      <c r="AT337" s="309"/>
      <c r="AU337" s="309"/>
      <c r="AV337" s="309"/>
      <c r="AW337" s="95"/>
      <c r="AX337" s="95"/>
      <c r="AY337" s="95"/>
      <c r="AZ337" s="95"/>
      <c r="BA337" s="95"/>
      <c r="BB337" s="95"/>
      <c r="BC337" s="95"/>
      <c r="BD337" s="95"/>
      <c r="BE337" s="95"/>
      <c r="BF337" s="95"/>
      <c r="BG337" s="95"/>
      <c r="BH337" s="95"/>
      <c r="BI337" s="95"/>
      <c r="BJ337" s="95"/>
      <c r="BK337" s="95"/>
      <c r="BL337" s="95"/>
      <c r="BM337" s="95"/>
      <c r="BN337" s="95"/>
      <c r="BO337" s="95"/>
      <c r="BP337" s="95"/>
      <c r="BQ337" s="95"/>
      <c r="BR337" s="95"/>
      <c r="BS337" s="95"/>
      <c r="BT337" s="95"/>
      <c r="BU337" s="95"/>
      <c r="BV337" s="95"/>
      <c r="BW337" s="95"/>
      <c r="BX337" s="95"/>
      <c r="BY337" s="95"/>
      <c r="BZ337" s="95"/>
      <c r="CA337" s="95"/>
      <c r="CB337" s="95"/>
      <c r="CC337" s="95"/>
      <c r="CD337" s="95"/>
      <c r="CE337" s="95"/>
      <c r="CF337" s="95"/>
      <c r="CG337" s="95"/>
      <c r="CH337" s="95"/>
      <c r="CI337" s="95"/>
      <c r="CJ337" s="95"/>
      <c r="CK337" s="95"/>
      <c r="CL337" s="95"/>
      <c r="CM337" s="95"/>
      <c r="CN337" s="95"/>
      <c r="CO337" s="95"/>
      <c r="CP337" s="95"/>
      <c r="CQ337" s="95"/>
      <c r="CR337" s="95"/>
      <c r="CS337" s="95"/>
      <c r="CT337" s="95"/>
      <c r="CU337" s="95"/>
      <c r="CV337" s="95"/>
      <c r="CW337" s="95"/>
      <c r="CX337" s="95"/>
      <c r="CY337" s="95"/>
      <c r="CZ337" s="95"/>
      <c r="DA337" s="95"/>
      <c r="DB337" s="95"/>
      <c r="DC337" s="95"/>
      <c r="DD337" s="95"/>
      <c r="DE337" s="95"/>
      <c r="DF337" s="95"/>
      <c r="DG337" s="95"/>
      <c r="DH337" s="95"/>
      <c r="DI337" s="95"/>
      <c r="DJ337" s="95"/>
      <c r="DK337" s="95"/>
      <c r="DL337" s="95"/>
      <c r="DM337" s="95"/>
      <c r="DN337" s="95"/>
      <c r="DO337" s="95"/>
      <c r="DP337" s="95"/>
      <c r="DQ337" s="95"/>
      <c r="DR337" s="95"/>
      <c r="DS337" s="95"/>
      <c r="DT337" s="95"/>
      <c r="DU337" s="95"/>
      <c r="DV337" s="95"/>
      <c r="DW337" s="95"/>
      <c r="DX337" s="95"/>
      <c r="DY337" s="95"/>
      <c r="DZ337" s="95"/>
      <c r="EA337" s="95"/>
      <c r="EB337" s="164"/>
      <c r="EC337" s="179"/>
      <c r="ED337" s="179"/>
      <c r="EE337" s="179"/>
      <c r="EF337" s="163"/>
      <c r="EG337" s="179"/>
      <c r="EH337" s="179"/>
      <c r="EI337" s="179"/>
      <c r="EJ337" s="179"/>
      <c r="EK337" s="179"/>
    </row>
    <row r="338" spans="3:152" ht="15" customHeight="1">
      <c r="C338" s="217"/>
      <c r="D338" s="385"/>
      <c r="E338" s="399"/>
      <c r="F338" s="399"/>
      <c r="G338" s="399"/>
      <c r="H338" s="399"/>
      <c r="I338" s="399"/>
      <c r="J338" s="399"/>
      <c r="K338" s="385"/>
      <c r="L338" s="337"/>
      <c r="M338" s="337"/>
      <c r="N338" s="385"/>
      <c r="O338" s="385"/>
      <c r="P338" s="387"/>
      <c r="Q338" s="387"/>
      <c r="R338" s="389"/>
      <c r="S338" s="391"/>
      <c r="T338" s="401"/>
      <c r="U338" s="395"/>
      <c r="V338" s="397"/>
      <c r="W338" s="383"/>
      <c r="X338" s="383"/>
      <c r="Y338" s="383"/>
      <c r="Z338" s="383"/>
      <c r="AA338" s="383"/>
      <c r="AB338" s="383"/>
      <c r="AC338" s="383"/>
      <c r="AD338" s="383"/>
      <c r="AE338" s="383"/>
      <c r="AF338" s="383"/>
      <c r="AG338" s="383"/>
      <c r="AH338" s="383"/>
      <c r="AI338" s="383"/>
      <c r="AJ338" s="383"/>
      <c r="AK338" s="383"/>
      <c r="AL338" s="333"/>
      <c r="AM338" s="200" t="s">
        <v>240</v>
      </c>
      <c r="AN338" s="311" t="s">
        <v>197</v>
      </c>
      <c r="AO338" s="312" t="s">
        <v>18</v>
      </c>
      <c r="AP338" s="312"/>
      <c r="AQ338" s="312"/>
      <c r="AR338" s="312"/>
      <c r="AS338" s="312"/>
      <c r="AT338" s="312"/>
      <c r="AU338" s="312"/>
      <c r="AV338" s="312"/>
      <c r="AW338" s="261">
        <v>1639.3667</v>
      </c>
      <c r="AX338" s="261">
        <v>1639.3667</v>
      </c>
      <c r="AY338" s="261">
        <v>0</v>
      </c>
      <c r="AZ338" s="261">
        <f>BE338</f>
        <v>0</v>
      </c>
      <c r="BA338" s="261">
        <f>BV338</f>
        <v>0</v>
      </c>
      <c r="BB338" s="261">
        <f>CM338</f>
        <v>0</v>
      </c>
      <c r="BC338" s="261">
        <f>DD338</f>
        <v>0</v>
      </c>
      <c r="BD338" s="261">
        <f>AW338-AX338-BC338</f>
        <v>0</v>
      </c>
      <c r="BE338" s="261">
        <f t="shared" ref="BE338:BH339" si="395">BQ338</f>
        <v>0</v>
      </c>
      <c r="BF338" s="261">
        <f t="shared" si="395"/>
        <v>0</v>
      </c>
      <c r="BG338" s="261">
        <f t="shared" si="395"/>
        <v>0</v>
      </c>
      <c r="BH338" s="261">
        <f t="shared" si="395"/>
        <v>0</v>
      </c>
      <c r="BI338" s="261">
        <f>BJ338+BK338+BL338</f>
        <v>0</v>
      </c>
      <c r="BJ338" s="313">
        <v>0</v>
      </c>
      <c r="BK338" s="313">
        <v>0</v>
      </c>
      <c r="BL338" s="313">
        <v>0</v>
      </c>
      <c r="BM338" s="261">
        <f>BN338+BO338+BP338</f>
        <v>0</v>
      </c>
      <c r="BN338" s="313">
        <v>0</v>
      </c>
      <c r="BO338" s="313">
        <v>0</v>
      </c>
      <c r="BP338" s="313">
        <v>0</v>
      </c>
      <c r="BQ338" s="261">
        <f>BR338+BS338+BT338</f>
        <v>0</v>
      </c>
      <c r="BR338" s="313">
        <v>0</v>
      </c>
      <c r="BS338" s="313">
        <v>0</v>
      </c>
      <c r="BT338" s="313">
        <v>0</v>
      </c>
      <c r="BU338" s="261">
        <f>$AW338-$AX338-AZ338</f>
        <v>0</v>
      </c>
      <c r="BV338" s="261">
        <f t="shared" ref="BV338:BY339" si="396">CH338</f>
        <v>0</v>
      </c>
      <c r="BW338" s="261">
        <f t="shared" si="396"/>
        <v>0</v>
      </c>
      <c r="BX338" s="261">
        <f t="shared" si="396"/>
        <v>0</v>
      </c>
      <c r="BY338" s="261">
        <f t="shared" si="396"/>
        <v>0</v>
      </c>
      <c r="BZ338" s="261">
        <f>CA338+CB338+CC338</f>
        <v>0</v>
      </c>
      <c r="CA338" s="313">
        <v>0</v>
      </c>
      <c r="CB338" s="313">
        <v>0</v>
      </c>
      <c r="CC338" s="313">
        <v>0</v>
      </c>
      <c r="CD338" s="261">
        <f>CE338+CF338+CG338</f>
        <v>0</v>
      </c>
      <c r="CE338" s="313">
        <v>0</v>
      </c>
      <c r="CF338" s="313">
        <v>0</v>
      </c>
      <c r="CG338" s="313">
        <v>0</v>
      </c>
      <c r="CH338" s="261">
        <f>CI338+CJ338+CK338</f>
        <v>0</v>
      </c>
      <c r="CI338" s="313">
        <v>0</v>
      </c>
      <c r="CJ338" s="313">
        <v>0</v>
      </c>
      <c r="CK338" s="313">
        <v>0</v>
      </c>
      <c r="CL338" s="261">
        <f>$AW338-$AX338-BA338</f>
        <v>0</v>
      </c>
      <c r="CM338" s="261">
        <f t="shared" ref="CM338:CP339" si="397">CY338</f>
        <v>0</v>
      </c>
      <c r="CN338" s="261">
        <f t="shared" si="397"/>
        <v>0</v>
      </c>
      <c r="CO338" s="261">
        <f t="shared" si="397"/>
        <v>0</v>
      </c>
      <c r="CP338" s="261">
        <f t="shared" si="397"/>
        <v>0</v>
      </c>
      <c r="CQ338" s="261">
        <f>CR338+CS338+CT338</f>
        <v>0</v>
      </c>
      <c r="CR338" s="313">
        <v>0</v>
      </c>
      <c r="CS338" s="313">
        <v>0</v>
      </c>
      <c r="CT338" s="313">
        <v>0</v>
      </c>
      <c r="CU338" s="261">
        <f>CV338+CW338+CX338</f>
        <v>0</v>
      </c>
      <c r="CV338" s="313">
        <v>0</v>
      </c>
      <c r="CW338" s="313">
        <v>0</v>
      </c>
      <c r="CX338" s="313">
        <v>0</v>
      </c>
      <c r="CY338" s="261">
        <f>CZ338+DA338+DB338</f>
        <v>0</v>
      </c>
      <c r="CZ338" s="313">
        <v>0</v>
      </c>
      <c r="DA338" s="313">
        <v>0</v>
      </c>
      <c r="DB338" s="313">
        <v>0</v>
      </c>
      <c r="DC338" s="261">
        <f>$AW338-$AX338-BB338</f>
        <v>0</v>
      </c>
      <c r="DD338" s="261">
        <f t="shared" ref="DD338:DG339" si="398">DP338</f>
        <v>0</v>
      </c>
      <c r="DE338" s="261">
        <f t="shared" si="398"/>
        <v>0</v>
      </c>
      <c r="DF338" s="261">
        <f t="shared" si="398"/>
        <v>0</v>
      </c>
      <c r="DG338" s="261">
        <f t="shared" si="398"/>
        <v>0</v>
      </c>
      <c r="DH338" s="261">
        <f>DI338+DJ338+DK338</f>
        <v>0</v>
      </c>
      <c r="DI338" s="313">
        <v>0</v>
      </c>
      <c r="DJ338" s="313">
        <v>0</v>
      </c>
      <c r="DK338" s="313">
        <v>0</v>
      </c>
      <c r="DL338" s="261">
        <f>DM338+DN338+DO338</f>
        <v>0</v>
      </c>
      <c r="DM338" s="313">
        <v>0</v>
      </c>
      <c r="DN338" s="313">
        <v>0</v>
      </c>
      <c r="DO338" s="313">
        <v>0</v>
      </c>
      <c r="DP338" s="261">
        <f>DQ338+DR338+DS338</f>
        <v>0</v>
      </c>
      <c r="DQ338" s="313">
        <v>0</v>
      </c>
      <c r="DR338" s="313">
        <v>0</v>
      </c>
      <c r="DS338" s="313">
        <v>0</v>
      </c>
      <c r="DT338" s="261">
        <f>$AW338-$AX338-BC338</f>
        <v>0</v>
      </c>
      <c r="DU338" s="261">
        <f>BC338-AY338</f>
        <v>0</v>
      </c>
      <c r="DV338" s="313"/>
      <c r="DW338" s="313"/>
      <c r="DX338" s="314"/>
      <c r="DY338" s="313"/>
      <c r="DZ338" s="314"/>
      <c r="EA338" s="343" t="s">
        <v>151</v>
      </c>
      <c r="EB338" s="164">
        <v>0</v>
      </c>
      <c r="EC338" s="162" t="str">
        <f>AN338 &amp; EB338</f>
        <v>Амортизационные отчисления0</v>
      </c>
      <c r="ED338" s="162" t="str">
        <f>AN338&amp;AO338</f>
        <v>Амортизационные отчислениянет</v>
      </c>
      <c r="EE338" s="163"/>
      <c r="EF338" s="163"/>
      <c r="EG338" s="179"/>
      <c r="EH338" s="179"/>
      <c r="EI338" s="179"/>
      <c r="EJ338" s="179"/>
      <c r="EV338" s="163"/>
    </row>
    <row r="339" spans="3:152" ht="15" customHeight="1" thickBot="1">
      <c r="C339" s="217"/>
      <c r="D339" s="385"/>
      <c r="E339" s="399"/>
      <c r="F339" s="399"/>
      <c r="G339" s="399"/>
      <c r="H339" s="399"/>
      <c r="I339" s="399"/>
      <c r="J339" s="399"/>
      <c r="K339" s="385"/>
      <c r="L339" s="337"/>
      <c r="M339" s="337"/>
      <c r="N339" s="385"/>
      <c r="O339" s="385"/>
      <c r="P339" s="387"/>
      <c r="Q339" s="387"/>
      <c r="R339" s="389"/>
      <c r="S339" s="391"/>
      <c r="T339" s="401"/>
      <c r="U339" s="395"/>
      <c r="V339" s="397"/>
      <c r="W339" s="383"/>
      <c r="X339" s="383"/>
      <c r="Y339" s="383"/>
      <c r="Z339" s="383"/>
      <c r="AA339" s="383"/>
      <c r="AB339" s="383"/>
      <c r="AC339" s="383"/>
      <c r="AD339" s="383"/>
      <c r="AE339" s="383"/>
      <c r="AF339" s="383"/>
      <c r="AG339" s="383"/>
      <c r="AH339" s="383"/>
      <c r="AI339" s="383"/>
      <c r="AJ339" s="383"/>
      <c r="AK339" s="383"/>
      <c r="AL339" s="333"/>
      <c r="AM339" s="200" t="s">
        <v>115</v>
      </c>
      <c r="AN339" s="311" t="s">
        <v>199</v>
      </c>
      <c r="AO339" s="312" t="s">
        <v>18</v>
      </c>
      <c r="AP339" s="312"/>
      <c r="AQ339" s="312"/>
      <c r="AR339" s="312"/>
      <c r="AS339" s="312"/>
      <c r="AT339" s="312"/>
      <c r="AU339" s="312"/>
      <c r="AV339" s="312"/>
      <c r="AW339" s="261">
        <v>0</v>
      </c>
      <c r="AX339" s="261">
        <v>0</v>
      </c>
      <c r="AY339" s="261">
        <v>0</v>
      </c>
      <c r="AZ339" s="261">
        <f>BE339</f>
        <v>0</v>
      </c>
      <c r="BA339" s="261">
        <f>BV339</f>
        <v>0</v>
      </c>
      <c r="BB339" s="261">
        <f>CM339</f>
        <v>0</v>
      </c>
      <c r="BC339" s="261">
        <f>DD339</f>
        <v>0</v>
      </c>
      <c r="BD339" s="261">
        <f>AW339-AX339-BC339</f>
        <v>0</v>
      </c>
      <c r="BE339" s="261">
        <f t="shared" si="395"/>
        <v>0</v>
      </c>
      <c r="BF339" s="261">
        <f t="shared" si="395"/>
        <v>0</v>
      </c>
      <c r="BG339" s="261">
        <f t="shared" si="395"/>
        <v>0</v>
      </c>
      <c r="BH339" s="261">
        <f t="shared" si="395"/>
        <v>0</v>
      </c>
      <c r="BI339" s="261">
        <f>BJ339+BK339+BL339</f>
        <v>0</v>
      </c>
      <c r="BJ339" s="313">
        <v>0</v>
      </c>
      <c r="BK339" s="313">
        <v>0</v>
      </c>
      <c r="BL339" s="313">
        <v>0</v>
      </c>
      <c r="BM339" s="261">
        <f>BN339+BO339+BP339</f>
        <v>0</v>
      </c>
      <c r="BN339" s="313">
        <v>0</v>
      </c>
      <c r="BO339" s="313">
        <v>0</v>
      </c>
      <c r="BP339" s="313">
        <v>0</v>
      </c>
      <c r="BQ339" s="261">
        <f>BR339+BS339+BT339</f>
        <v>0</v>
      </c>
      <c r="BR339" s="313">
        <v>0</v>
      </c>
      <c r="BS339" s="313">
        <v>0</v>
      </c>
      <c r="BT339" s="313">
        <v>0</v>
      </c>
      <c r="BU339" s="261">
        <f>$AW339-$AX339-AZ339</f>
        <v>0</v>
      </c>
      <c r="BV339" s="261">
        <f t="shared" si="396"/>
        <v>0</v>
      </c>
      <c r="BW339" s="261">
        <f t="shared" si="396"/>
        <v>0</v>
      </c>
      <c r="BX339" s="261">
        <f t="shared" si="396"/>
        <v>0</v>
      </c>
      <c r="BY339" s="261">
        <f t="shared" si="396"/>
        <v>0</v>
      </c>
      <c r="BZ339" s="261">
        <f>CA339+CB339+CC339</f>
        <v>0</v>
      </c>
      <c r="CA339" s="313">
        <v>0</v>
      </c>
      <c r="CB339" s="313">
        <v>0</v>
      </c>
      <c r="CC339" s="313">
        <v>0</v>
      </c>
      <c r="CD339" s="261">
        <f>CE339+CF339+CG339</f>
        <v>0</v>
      </c>
      <c r="CE339" s="313">
        <v>0</v>
      </c>
      <c r="CF339" s="313">
        <v>0</v>
      </c>
      <c r="CG339" s="313">
        <v>0</v>
      </c>
      <c r="CH339" s="261">
        <f>CI339+CJ339+CK339</f>
        <v>0</v>
      </c>
      <c r="CI339" s="313">
        <v>0</v>
      </c>
      <c r="CJ339" s="313">
        <v>0</v>
      </c>
      <c r="CK339" s="313">
        <v>0</v>
      </c>
      <c r="CL339" s="261">
        <f>$AW339-$AX339-BA339</f>
        <v>0</v>
      </c>
      <c r="CM339" s="261">
        <f t="shared" si="397"/>
        <v>0</v>
      </c>
      <c r="CN339" s="261">
        <f t="shared" si="397"/>
        <v>0</v>
      </c>
      <c r="CO339" s="261">
        <f t="shared" si="397"/>
        <v>0</v>
      </c>
      <c r="CP339" s="261">
        <f t="shared" si="397"/>
        <v>0</v>
      </c>
      <c r="CQ339" s="261">
        <f>CR339+CS339+CT339</f>
        <v>0</v>
      </c>
      <c r="CR339" s="313">
        <v>0</v>
      </c>
      <c r="CS339" s="313">
        <v>0</v>
      </c>
      <c r="CT339" s="313">
        <v>0</v>
      </c>
      <c r="CU339" s="261">
        <f>CV339+CW339+CX339</f>
        <v>0</v>
      </c>
      <c r="CV339" s="313">
        <v>0</v>
      </c>
      <c r="CW339" s="313">
        <v>0</v>
      </c>
      <c r="CX339" s="313">
        <v>0</v>
      </c>
      <c r="CY339" s="261">
        <f>CZ339+DA339+DB339</f>
        <v>0</v>
      </c>
      <c r="CZ339" s="313">
        <v>0</v>
      </c>
      <c r="DA339" s="313">
        <v>0</v>
      </c>
      <c r="DB339" s="313">
        <v>0</v>
      </c>
      <c r="DC339" s="261">
        <f>$AW339-$AX339-BB339</f>
        <v>0</v>
      </c>
      <c r="DD339" s="261">
        <f t="shared" si="398"/>
        <v>0</v>
      </c>
      <c r="DE339" s="261">
        <f t="shared" si="398"/>
        <v>0</v>
      </c>
      <c r="DF339" s="261">
        <f t="shared" si="398"/>
        <v>0</v>
      </c>
      <c r="DG339" s="261">
        <f t="shared" si="398"/>
        <v>0</v>
      </c>
      <c r="DH339" s="261">
        <f>DI339+DJ339+DK339</f>
        <v>0</v>
      </c>
      <c r="DI339" s="313">
        <v>0</v>
      </c>
      <c r="DJ339" s="313">
        <v>0</v>
      </c>
      <c r="DK339" s="313">
        <v>0</v>
      </c>
      <c r="DL339" s="261">
        <f>DM339+DN339+DO339</f>
        <v>0</v>
      </c>
      <c r="DM339" s="313">
        <v>0</v>
      </c>
      <c r="DN339" s="313">
        <v>0</v>
      </c>
      <c r="DO339" s="313">
        <v>0</v>
      </c>
      <c r="DP339" s="261">
        <f>DQ339+DR339+DS339</f>
        <v>0</v>
      </c>
      <c r="DQ339" s="313">
        <v>0</v>
      </c>
      <c r="DR339" s="313">
        <v>0</v>
      </c>
      <c r="DS339" s="313">
        <v>0</v>
      </c>
      <c r="DT339" s="261">
        <f>$AW339-$AX339-BC339</f>
        <v>0</v>
      </c>
      <c r="DU339" s="261">
        <f>BC339-AY339</f>
        <v>0</v>
      </c>
      <c r="DV339" s="313"/>
      <c r="DW339" s="313"/>
      <c r="DX339" s="314"/>
      <c r="DY339" s="313"/>
      <c r="DZ339" s="314"/>
      <c r="EA339" s="343" t="s">
        <v>151</v>
      </c>
      <c r="EB339" s="164">
        <v>0</v>
      </c>
      <c r="EC339" s="162" t="str">
        <f>AN339 &amp; EB339</f>
        <v>Прочие собственные средства0</v>
      </c>
      <c r="ED339" s="162" t="str">
        <f>AN339&amp;AO339</f>
        <v>Прочие собственные средстванет</v>
      </c>
      <c r="EE339" s="163"/>
      <c r="EF339" s="163"/>
      <c r="EG339" s="179"/>
      <c r="EH339" s="179"/>
      <c r="EI339" s="179"/>
      <c r="EJ339" s="179"/>
      <c r="EV339" s="163"/>
    </row>
    <row r="340" spans="3:152" ht="11.25" customHeight="1">
      <c r="C340" s="217"/>
      <c r="D340" s="384" t="s">
        <v>912</v>
      </c>
      <c r="E340" s="398" t="s">
        <v>780</v>
      </c>
      <c r="F340" s="398" t="s">
        <v>800</v>
      </c>
      <c r="G340" s="398" t="s">
        <v>161</v>
      </c>
      <c r="H340" s="398" t="s">
        <v>913</v>
      </c>
      <c r="I340" s="398" t="s">
        <v>783</v>
      </c>
      <c r="J340" s="398" t="s">
        <v>783</v>
      </c>
      <c r="K340" s="384" t="s">
        <v>784</v>
      </c>
      <c r="L340" s="336"/>
      <c r="M340" s="336"/>
      <c r="N340" s="384" t="s">
        <v>240</v>
      </c>
      <c r="O340" s="384" t="s">
        <v>4</v>
      </c>
      <c r="P340" s="386" t="s">
        <v>189</v>
      </c>
      <c r="Q340" s="386" t="s">
        <v>5</v>
      </c>
      <c r="R340" s="388">
        <v>100</v>
      </c>
      <c r="S340" s="390">
        <v>100</v>
      </c>
      <c r="T340" s="392" t="s">
        <v>1147</v>
      </c>
      <c r="U340" s="305"/>
      <c r="V340" s="306"/>
      <c r="W340" s="306"/>
      <c r="X340" s="306"/>
      <c r="Y340" s="306"/>
      <c r="Z340" s="306"/>
      <c r="AA340" s="306"/>
      <c r="AB340" s="306"/>
      <c r="AC340" s="306"/>
      <c r="AD340" s="306"/>
      <c r="AE340" s="306"/>
      <c r="AF340" s="306"/>
      <c r="AG340" s="306"/>
      <c r="AH340" s="306"/>
      <c r="AI340" s="306"/>
      <c r="AJ340" s="306"/>
      <c r="AK340" s="306"/>
      <c r="AL340" s="306"/>
      <c r="AM340" s="306"/>
      <c r="AN340" s="306"/>
      <c r="AO340" s="306"/>
      <c r="AP340" s="306"/>
      <c r="AQ340" s="306"/>
      <c r="AR340" s="306"/>
      <c r="AS340" s="306"/>
      <c r="AT340" s="306"/>
      <c r="AU340" s="306"/>
      <c r="AV340" s="306"/>
      <c r="AW340" s="306"/>
      <c r="AX340" s="306"/>
      <c r="AY340" s="306"/>
      <c r="AZ340" s="306"/>
      <c r="BA340" s="306"/>
      <c r="BB340" s="306"/>
      <c r="BC340" s="306"/>
      <c r="BD340" s="306"/>
      <c r="BE340" s="306"/>
      <c r="BF340" s="306"/>
      <c r="BG340" s="306"/>
      <c r="BH340" s="306"/>
      <c r="BI340" s="306"/>
      <c r="BJ340" s="306"/>
      <c r="BK340" s="306"/>
      <c r="BL340" s="306"/>
      <c r="BM340" s="306"/>
      <c r="BN340" s="306"/>
      <c r="BO340" s="306"/>
      <c r="BP340" s="306"/>
      <c r="BQ340" s="306"/>
      <c r="BR340" s="306"/>
      <c r="BS340" s="306"/>
      <c r="BT340" s="306"/>
      <c r="BU340" s="306"/>
      <c r="BV340" s="306"/>
      <c r="BW340" s="306"/>
      <c r="BX340" s="306"/>
      <c r="BY340" s="306"/>
      <c r="BZ340" s="306"/>
      <c r="CA340" s="306"/>
      <c r="CB340" s="306"/>
      <c r="CC340" s="306"/>
      <c r="CD340" s="306"/>
      <c r="CE340" s="306"/>
      <c r="CF340" s="306"/>
      <c r="CG340" s="306"/>
      <c r="CH340" s="306"/>
      <c r="CI340" s="306"/>
      <c r="CJ340" s="306"/>
      <c r="CK340" s="306"/>
      <c r="CL340" s="306"/>
      <c r="CM340" s="306"/>
      <c r="CN340" s="306"/>
      <c r="CO340" s="306"/>
      <c r="CP340" s="306"/>
      <c r="CQ340" s="306"/>
      <c r="CR340" s="306"/>
      <c r="CS340" s="306"/>
      <c r="CT340" s="306"/>
      <c r="CU340" s="306"/>
      <c r="CV340" s="306"/>
      <c r="CW340" s="306"/>
      <c r="CX340" s="306"/>
      <c r="CY340" s="306"/>
      <c r="CZ340" s="306"/>
      <c r="DA340" s="306"/>
      <c r="DB340" s="306"/>
      <c r="DC340" s="306"/>
      <c r="DD340" s="306"/>
      <c r="DE340" s="306"/>
      <c r="DF340" s="306"/>
      <c r="DG340" s="306"/>
      <c r="DH340" s="306"/>
      <c r="DI340" s="306"/>
      <c r="DJ340" s="306"/>
      <c r="DK340" s="306"/>
      <c r="DL340" s="306"/>
      <c r="DM340" s="306"/>
      <c r="DN340" s="306"/>
      <c r="DO340" s="306"/>
      <c r="DP340" s="306"/>
      <c r="DQ340" s="306"/>
      <c r="DR340" s="306"/>
      <c r="DS340" s="306"/>
      <c r="DT340" s="306"/>
      <c r="DU340" s="306"/>
      <c r="DV340" s="306"/>
      <c r="DW340" s="306"/>
      <c r="DX340" s="306"/>
      <c r="DY340" s="306"/>
      <c r="DZ340" s="306"/>
      <c r="EA340" s="306"/>
      <c r="EB340" s="164"/>
      <c r="EC340" s="163"/>
      <c r="ED340" s="163"/>
      <c r="EE340" s="163"/>
      <c r="EF340" s="163"/>
      <c r="EG340" s="163"/>
      <c r="EH340" s="163"/>
      <c r="EI340" s="163"/>
    </row>
    <row r="341" spans="3:152" ht="11.25" customHeight="1">
      <c r="C341" s="217"/>
      <c r="D341" s="385"/>
      <c r="E341" s="399"/>
      <c r="F341" s="399"/>
      <c r="G341" s="399"/>
      <c r="H341" s="399"/>
      <c r="I341" s="399"/>
      <c r="J341" s="399"/>
      <c r="K341" s="385"/>
      <c r="L341" s="337"/>
      <c r="M341" s="337"/>
      <c r="N341" s="385"/>
      <c r="O341" s="385"/>
      <c r="P341" s="387"/>
      <c r="Q341" s="387"/>
      <c r="R341" s="389"/>
      <c r="S341" s="391"/>
      <c r="T341" s="393"/>
      <c r="U341" s="394"/>
      <c r="V341" s="396">
        <v>1</v>
      </c>
      <c r="W341" s="382" t="s">
        <v>821</v>
      </c>
      <c r="X341" s="382"/>
      <c r="Y341" s="382"/>
      <c r="Z341" s="382"/>
      <c r="AA341" s="382"/>
      <c r="AB341" s="382"/>
      <c r="AC341" s="382"/>
      <c r="AD341" s="382"/>
      <c r="AE341" s="382"/>
      <c r="AF341" s="382"/>
      <c r="AG341" s="382"/>
      <c r="AH341" s="382"/>
      <c r="AI341" s="382"/>
      <c r="AJ341" s="382"/>
      <c r="AK341" s="382"/>
      <c r="AL341" s="307"/>
      <c r="AM341" s="308"/>
      <c r="AN341" s="309"/>
      <c r="AO341" s="309"/>
      <c r="AP341" s="309"/>
      <c r="AQ341" s="309"/>
      <c r="AR341" s="309"/>
      <c r="AS341" s="309"/>
      <c r="AT341" s="309"/>
      <c r="AU341" s="309"/>
      <c r="AV341" s="309"/>
      <c r="AW341" s="95"/>
      <c r="AX341" s="95"/>
      <c r="AY341" s="95"/>
      <c r="AZ341" s="95"/>
      <c r="BA341" s="95"/>
      <c r="BB341" s="95"/>
      <c r="BC341" s="95"/>
      <c r="BD341" s="95"/>
      <c r="BE341" s="95"/>
      <c r="BF341" s="95"/>
      <c r="BG341" s="95"/>
      <c r="BH341" s="95"/>
      <c r="BI341" s="95"/>
      <c r="BJ341" s="95"/>
      <c r="BK341" s="95"/>
      <c r="BL341" s="95"/>
      <c r="BM341" s="95"/>
      <c r="BN341" s="95"/>
      <c r="BO341" s="95"/>
      <c r="BP341" s="95"/>
      <c r="BQ341" s="95"/>
      <c r="BR341" s="95"/>
      <c r="BS341" s="95"/>
      <c r="BT341" s="95"/>
      <c r="BU341" s="95"/>
      <c r="BV341" s="95"/>
      <c r="BW341" s="95"/>
      <c r="BX341" s="95"/>
      <c r="BY341" s="95"/>
      <c r="BZ341" s="95"/>
      <c r="CA341" s="95"/>
      <c r="CB341" s="95"/>
      <c r="CC341" s="95"/>
      <c r="CD341" s="95"/>
      <c r="CE341" s="95"/>
      <c r="CF341" s="95"/>
      <c r="CG341" s="95"/>
      <c r="CH341" s="95"/>
      <c r="CI341" s="95"/>
      <c r="CJ341" s="95"/>
      <c r="CK341" s="95"/>
      <c r="CL341" s="95"/>
      <c r="CM341" s="95"/>
      <c r="CN341" s="95"/>
      <c r="CO341" s="95"/>
      <c r="CP341" s="95"/>
      <c r="CQ341" s="95"/>
      <c r="CR341" s="95"/>
      <c r="CS341" s="95"/>
      <c r="CT341" s="95"/>
      <c r="CU341" s="95"/>
      <c r="CV341" s="95"/>
      <c r="CW341" s="95"/>
      <c r="CX341" s="95"/>
      <c r="CY341" s="95"/>
      <c r="CZ341" s="95"/>
      <c r="DA341" s="95"/>
      <c r="DB341" s="95"/>
      <c r="DC341" s="95"/>
      <c r="DD341" s="95"/>
      <c r="DE341" s="95"/>
      <c r="DF341" s="95"/>
      <c r="DG341" s="95"/>
      <c r="DH341" s="95"/>
      <c r="DI341" s="95"/>
      <c r="DJ341" s="95"/>
      <c r="DK341" s="95"/>
      <c r="DL341" s="95"/>
      <c r="DM341" s="95"/>
      <c r="DN341" s="95"/>
      <c r="DO341" s="95"/>
      <c r="DP341" s="95"/>
      <c r="DQ341" s="95"/>
      <c r="DR341" s="95"/>
      <c r="DS341" s="95"/>
      <c r="DT341" s="95"/>
      <c r="DU341" s="95"/>
      <c r="DV341" s="95"/>
      <c r="DW341" s="95"/>
      <c r="DX341" s="95"/>
      <c r="DY341" s="95"/>
      <c r="DZ341" s="95"/>
      <c r="EA341" s="95"/>
      <c r="EB341" s="164"/>
      <c r="EC341" s="179"/>
      <c r="ED341" s="179"/>
      <c r="EE341" s="179"/>
      <c r="EF341" s="163"/>
      <c r="EG341" s="179"/>
      <c r="EH341" s="179"/>
      <c r="EI341" s="179"/>
      <c r="EJ341" s="179"/>
      <c r="EK341" s="179"/>
    </row>
    <row r="342" spans="3:152" ht="15" customHeight="1">
      <c r="C342" s="217"/>
      <c r="D342" s="385"/>
      <c r="E342" s="399"/>
      <c r="F342" s="399"/>
      <c r="G342" s="399"/>
      <c r="H342" s="399"/>
      <c r="I342" s="399"/>
      <c r="J342" s="399"/>
      <c r="K342" s="385"/>
      <c r="L342" s="337"/>
      <c r="M342" s="337"/>
      <c r="N342" s="385"/>
      <c r="O342" s="385"/>
      <c r="P342" s="387"/>
      <c r="Q342" s="387"/>
      <c r="R342" s="389"/>
      <c r="S342" s="391"/>
      <c r="T342" s="393"/>
      <c r="U342" s="395"/>
      <c r="V342" s="397"/>
      <c r="W342" s="383"/>
      <c r="X342" s="383"/>
      <c r="Y342" s="383"/>
      <c r="Z342" s="383"/>
      <c r="AA342" s="383"/>
      <c r="AB342" s="383"/>
      <c r="AC342" s="383"/>
      <c r="AD342" s="383"/>
      <c r="AE342" s="383"/>
      <c r="AF342" s="383"/>
      <c r="AG342" s="383"/>
      <c r="AH342" s="383"/>
      <c r="AI342" s="383"/>
      <c r="AJ342" s="383"/>
      <c r="AK342" s="383"/>
      <c r="AL342" s="333"/>
      <c r="AM342" s="200" t="s">
        <v>240</v>
      </c>
      <c r="AN342" s="311" t="s">
        <v>197</v>
      </c>
      <c r="AO342" s="312" t="s">
        <v>18</v>
      </c>
      <c r="AP342" s="312"/>
      <c r="AQ342" s="312"/>
      <c r="AR342" s="312"/>
      <c r="AS342" s="312"/>
      <c r="AT342" s="312"/>
      <c r="AU342" s="312"/>
      <c r="AV342" s="312"/>
      <c r="AW342" s="261">
        <v>63531.95</v>
      </c>
      <c r="AX342" s="261">
        <v>1920.875</v>
      </c>
      <c r="AY342" s="261">
        <v>61611.074999999997</v>
      </c>
      <c r="AZ342" s="261">
        <f>BE342</f>
        <v>0</v>
      </c>
      <c r="BA342" s="261">
        <f>BV342</f>
        <v>0</v>
      </c>
      <c r="BB342" s="261">
        <f>CM342</f>
        <v>0</v>
      </c>
      <c r="BC342" s="261">
        <f>DD342</f>
        <v>59964.84158</v>
      </c>
      <c r="BD342" s="261">
        <f>AW342-AX342-BC342</f>
        <v>1646.2334199999968</v>
      </c>
      <c r="BE342" s="261">
        <f t="shared" ref="BE342:BH343" si="399">BQ342</f>
        <v>0</v>
      </c>
      <c r="BF342" s="261">
        <f t="shared" si="399"/>
        <v>0</v>
      </c>
      <c r="BG342" s="261">
        <f t="shared" si="399"/>
        <v>0</v>
      </c>
      <c r="BH342" s="261">
        <f t="shared" si="399"/>
        <v>0</v>
      </c>
      <c r="BI342" s="261">
        <f>BJ342+BK342+BL342</f>
        <v>0</v>
      </c>
      <c r="BJ342" s="313">
        <v>0</v>
      </c>
      <c r="BK342" s="313">
        <v>0</v>
      </c>
      <c r="BL342" s="313">
        <v>0</v>
      </c>
      <c r="BM342" s="261">
        <f>BN342+BO342+BP342</f>
        <v>0</v>
      </c>
      <c r="BN342" s="313">
        <v>0</v>
      </c>
      <c r="BO342" s="313">
        <v>0</v>
      </c>
      <c r="BP342" s="313">
        <v>0</v>
      </c>
      <c r="BQ342" s="261">
        <f>BR342+BS342+BT342</f>
        <v>0</v>
      </c>
      <c r="BR342" s="313">
        <v>0</v>
      </c>
      <c r="BS342" s="313">
        <v>0</v>
      </c>
      <c r="BT342" s="313">
        <v>0</v>
      </c>
      <c r="BU342" s="261">
        <f>$AW342-$AX342-AZ342</f>
        <v>61611.074999999997</v>
      </c>
      <c r="BV342" s="261">
        <f t="shared" ref="BV342:BY343" si="400">CH342</f>
        <v>0</v>
      </c>
      <c r="BW342" s="261">
        <f t="shared" si="400"/>
        <v>0</v>
      </c>
      <c r="BX342" s="261">
        <f t="shared" si="400"/>
        <v>0</v>
      </c>
      <c r="BY342" s="261">
        <f t="shared" si="400"/>
        <v>0</v>
      </c>
      <c r="BZ342" s="261">
        <f>CA342+CB342+CC342</f>
        <v>0</v>
      </c>
      <c r="CA342" s="313">
        <v>0</v>
      </c>
      <c r="CB342" s="313">
        <v>0</v>
      </c>
      <c r="CC342" s="313">
        <v>0</v>
      </c>
      <c r="CD342" s="261">
        <f>CE342+CF342+CG342</f>
        <v>0</v>
      </c>
      <c r="CE342" s="313">
        <v>0</v>
      </c>
      <c r="CF342" s="313">
        <v>0</v>
      </c>
      <c r="CG342" s="313">
        <v>0</v>
      </c>
      <c r="CH342" s="261">
        <f>CI342+CJ342+CK342</f>
        <v>0</v>
      </c>
      <c r="CI342" s="313">
        <v>0</v>
      </c>
      <c r="CJ342" s="313">
        <v>0</v>
      </c>
      <c r="CK342" s="313">
        <v>0</v>
      </c>
      <c r="CL342" s="261">
        <f>$AW342-$AX342-BA342</f>
        <v>61611.074999999997</v>
      </c>
      <c r="CM342" s="261">
        <f t="shared" ref="CM342:CP343" si="401">CY342</f>
        <v>0</v>
      </c>
      <c r="CN342" s="261">
        <f t="shared" si="401"/>
        <v>0</v>
      </c>
      <c r="CO342" s="261">
        <f t="shared" si="401"/>
        <v>0</v>
      </c>
      <c r="CP342" s="261">
        <f t="shared" si="401"/>
        <v>0</v>
      </c>
      <c r="CQ342" s="261">
        <f>CR342+CS342+CT342</f>
        <v>0</v>
      </c>
      <c r="CR342" s="313">
        <v>0</v>
      </c>
      <c r="CS342" s="313">
        <v>0</v>
      </c>
      <c r="CT342" s="313">
        <v>0</v>
      </c>
      <c r="CU342" s="261">
        <f>CV342+CW342+CX342</f>
        <v>0</v>
      </c>
      <c r="CV342" s="313">
        <v>0</v>
      </c>
      <c r="CW342" s="313">
        <v>0</v>
      </c>
      <c r="CX342" s="313">
        <v>0</v>
      </c>
      <c r="CY342" s="261">
        <f>CZ342+DA342+DB342</f>
        <v>0</v>
      </c>
      <c r="CZ342" s="313">
        <v>0</v>
      </c>
      <c r="DA342" s="313">
        <v>0</v>
      </c>
      <c r="DB342" s="313">
        <v>0</v>
      </c>
      <c r="DC342" s="261">
        <f>$AW342-$AX342-BB342</f>
        <v>61611.074999999997</v>
      </c>
      <c r="DD342" s="261">
        <f t="shared" ref="DD342:DG343" si="402">DP342</f>
        <v>59964.84158</v>
      </c>
      <c r="DE342" s="261">
        <f t="shared" si="402"/>
        <v>59964.84158</v>
      </c>
      <c r="DF342" s="261">
        <f t="shared" si="402"/>
        <v>0</v>
      </c>
      <c r="DG342" s="261">
        <f t="shared" si="402"/>
        <v>0</v>
      </c>
      <c r="DH342" s="261">
        <f>DI342+DJ342+DK342</f>
        <v>59964.84158</v>
      </c>
      <c r="DI342" s="313">
        <v>59964.84158</v>
      </c>
      <c r="DJ342" s="313">
        <v>0</v>
      </c>
      <c r="DK342" s="313">
        <v>0</v>
      </c>
      <c r="DL342" s="261">
        <f>DM342+DN342+DO342</f>
        <v>59964.84158</v>
      </c>
      <c r="DM342" s="313">
        <v>59964.84158</v>
      </c>
      <c r="DN342" s="313">
        <v>0</v>
      </c>
      <c r="DO342" s="313">
        <v>0</v>
      </c>
      <c r="DP342" s="261">
        <f>DQ342+DR342+DS342</f>
        <v>59964.84158</v>
      </c>
      <c r="DQ342" s="313">
        <v>59964.84158</v>
      </c>
      <c r="DR342" s="313">
        <v>0</v>
      </c>
      <c r="DS342" s="313">
        <v>0</v>
      </c>
      <c r="DT342" s="261">
        <f>$AW342-$AX342-BC342</f>
        <v>1646.2334199999968</v>
      </c>
      <c r="DU342" s="261">
        <f>BC342-AY342</f>
        <v>-1646.2334199999968</v>
      </c>
      <c r="DV342" s="313"/>
      <c r="DW342" s="313"/>
      <c r="DX342" s="345" t="s">
        <v>1153</v>
      </c>
      <c r="DY342" s="313">
        <f>-DU342</f>
        <v>1646.2334199999968</v>
      </c>
      <c r="DZ342" s="346" t="s">
        <v>1159</v>
      </c>
      <c r="EA342" s="343" t="s">
        <v>151</v>
      </c>
      <c r="EB342" s="164">
        <v>0</v>
      </c>
      <c r="EC342" s="162" t="str">
        <f>AN342 &amp; EB342</f>
        <v>Амортизационные отчисления0</v>
      </c>
      <c r="ED342" s="162" t="str">
        <f>AN342&amp;AO342</f>
        <v>Амортизационные отчислениянет</v>
      </c>
      <c r="EE342" s="163"/>
      <c r="EF342" s="163"/>
      <c r="EG342" s="179"/>
      <c r="EH342" s="179"/>
      <c r="EI342" s="179"/>
      <c r="EJ342" s="179"/>
      <c r="EV342" s="163"/>
    </row>
    <row r="343" spans="3:152" ht="15" customHeight="1" thickBot="1">
      <c r="C343" s="217"/>
      <c r="D343" s="385"/>
      <c r="E343" s="399"/>
      <c r="F343" s="399"/>
      <c r="G343" s="399"/>
      <c r="H343" s="399"/>
      <c r="I343" s="399"/>
      <c r="J343" s="399"/>
      <c r="K343" s="385"/>
      <c r="L343" s="337"/>
      <c r="M343" s="337"/>
      <c r="N343" s="385"/>
      <c r="O343" s="385"/>
      <c r="P343" s="387"/>
      <c r="Q343" s="387"/>
      <c r="R343" s="389"/>
      <c r="S343" s="391"/>
      <c r="T343" s="393"/>
      <c r="U343" s="395"/>
      <c r="V343" s="397"/>
      <c r="W343" s="383"/>
      <c r="X343" s="383"/>
      <c r="Y343" s="383"/>
      <c r="Z343" s="383"/>
      <c r="AA343" s="383"/>
      <c r="AB343" s="383"/>
      <c r="AC343" s="383"/>
      <c r="AD343" s="383"/>
      <c r="AE343" s="383"/>
      <c r="AF343" s="383"/>
      <c r="AG343" s="383"/>
      <c r="AH343" s="383"/>
      <c r="AI343" s="383"/>
      <c r="AJ343" s="383"/>
      <c r="AK343" s="383"/>
      <c r="AL343" s="333"/>
      <c r="AM343" s="200" t="s">
        <v>115</v>
      </c>
      <c r="AN343" s="311" t="s">
        <v>199</v>
      </c>
      <c r="AO343" s="312" t="s">
        <v>18</v>
      </c>
      <c r="AP343" s="312"/>
      <c r="AQ343" s="312"/>
      <c r="AR343" s="312"/>
      <c r="AS343" s="312"/>
      <c r="AT343" s="312"/>
      <c r="AU343" s="312"/>
      <c r="AV343" s="312"/>
      <c r="AW343" s="261">
        <v>0</v>
      </c>
      <c r="AX343" s="261">
        <v>0</v>
      </c>
      <c r="AY343" s="261">
        <v>0</v>
      </c>
      <c r="AZ343" s="261">
        <f>BE343</f>
        <v>0</v>
      </c>
      <c r="BA343" s="261">
        <f>BV343</f>
        <v>0</v>
      </c>
      <c r="BB343" s="261">
        <f>CM343</f>
        <v>0</v>
      </c>
      <c r="BC343" s="261">
        <f>DD343</f>
        <v>0</v>
      </c>
      <c r="BD343" s="261">
        <f>AW343-AX343-BC343</f>
        <v>0</v>
      </c>
      <c r="BE343" s="261">
        <f t="shared" si="399"/>
        <v>0</v>
      </c>
      <c r="BF343" s="261">
        <f t="shared" si="399"/>
        <v>0</v>
      </c>
      <c r="BG343" s="261">
        <f t="shared" si="399"/>
        <v>0</v>
      </c>
      <c r="BH343" s="261">
        <f t="shared" si="399"/>
        <v>0</v>
      </c>
      <c r="BI343" s="261">
        <f>BJ343+BK343+BL343</f>
        <v>0</v>
      </c>
      <c r="BJ343" s="313">
        <v>0</v>
      </c>
      <c r="BK343" s="313">
        <v>0</v>
      </c>
      <c r="BL343" s="313">
        <v>0</v>
      </c>
      <c r="BM343" s="261">
        <f>BN343+BO343+BP343</f>
        <v>0</v>
      </c>
      <c r="BN343" s="313">
        <v>0</v>
      </c>
      <c r="BO343" s="313">
        <v>0</v>
      </c>
      <c r="BP343" s="313">
        <v>0</v>
      </c>
      <c r="BQ343" s="261">
        <f>BR343+BS343+BT343</f>
        <v>0</v>
      </c>
      <c r="BR343" s="313">
        <v>0</v>
      </c>
      <c r="BS343" s="313">
        <v>0</v>
      </c>
      <c r="BT343" s="313">
        <v>0</v>
      </c>
      <c r="BU343" s="261">
        <f>$AW343-$AX343-AZ343</f>
        <v>0</v>
      </c>
      <c r="BV343" s="261">
        <f t="shared" si="400"/>
        <v>0</v>
      </c>
      <c r="BW343" s="261">
        <f t="shared" si="400"/>
        <v>0</v>
      </c>
      <c r="BX343" s="261">
        <f t="shared" si="400"/>
        <v>0</v>
      </c>
      <c r="BY343" s="261">
        <f t="shared" si="400"/>
        <v>0</v>
      </c>
      <c r="BZ343" s="261">
        <f>CA343+CB343+CC343</f>
        <v>0</v>
      </c>
      <c r="CA343" s="313">
        <v>0</v>
      </c>
      <c r="CB343" s="313">
        <v>0</v>
      </c>
      <c r="CC343" s="313">
        <v>0</v>
      </c>
      <c r="CD343" s="261">
        <f>CE343+CF343+CG343</f>
        <v>0</v>
      </c>
      <c r="CE343" s="313">
        <v>0</v>
      </c>
      <c r="CF343" s="313">
        <v>0</v>
      </c>
      <c r="CG343" s="313">
        <v>0</v>
      </c>
      <c r="CH343" s="261">
        <f>CI343+CJ343+CK343</f>
        <v>0</v>
      </c>
      <c r="CI343" s="313">
        <v>0</v>
      </c>
      <c r="CJ343" s="313">
        <v>0</v>
      </c>
      <c r="CK343" s="313">
        <v>0</v>
      </c>
      <c r="CL343" s="261">
        <f>$AW343-$AX343-BA343</f>
        <v>0</v>
      </c>
      <c r="CM343" s="261">
        <f t="shared" si="401"/>
        <v>0</v>
      </c>
      <c r="CN343" s="261">
        <f t="shared" si="401"/>
        <v>0</v>
      </c>
      <c r="CO343" s="261">
        <f t="shared" si="401"/>
        <v>0</v>
      </c>
      <c r="CP343" s="261">
        <f t="shared" si="401"/>
        <v>0</v>
      </c>
      <c r="CQ343" s="261">
        <f>CR343+CS343+CT343</f>
        <v>0</v>
      </c>
      <c r="CR343" s="313">
        <v>0</v>
      </c>
      <c r="CS343" s="313">
        <v>0</v>
      </c>
      <c r="CT343" s="313">
        <v>0</v>
      </c>
      <c r="CU343" s="261">
        <f>CV343+CW343+CX343</f>
        <v>0</v>
      </c>
      <c r="CV343" s="313">
        <v>0</v>
      </c>
      <c r="CW343" s="313">
        <v>0</v>
      </c>
      <c r="CX343" s="313">
        <v>0</v>
      </c>
      <c r="CY343" s="261">
        <f>CZ343+DA343+DB343</f>
        <v>0</v>
      </c>
      <c r="CZ343" s="313">
        <v>0</v>
      </c>
      <c r="DA343" s="313">
        <v>0</v>
      </c>
      <c r="DB343" s="313">
        <v>0</v>
      </c>
      <c r="DC343" s="261">
        <f>$AW343-$AX343-BB343</f>
        <v>0</v>
      </c>
      <c r="DD343" s="261">
        <f t="shared" si="402"/>
        <v>0</v>
      </c>
      <c r="DE343" s="261">
        <f t="shared" si="402"/>
        <v>0</v>
      </c>
      <c r="DF343" s="261">
        <f t="shared" si="402"/>
        <v>0</v>
      </c>
      <c r="DG343" s="261">
        <f t="shared" si="402"/>
        <v>0</v>
      </c>
      <c r="DH343" s="261">
        <f>DI343+DJ343+DK343</f>
        <v>0</v>
      </c>
      <c r="DI343" s="313">
        <v>0</v>
      </c>
      <c r="DJ343" s="313">
        <v>0</v>
      </c>
      <c r="DK343" s="313">
        <v>0</v>
      </c>
      <c r="DL343" s="261">
        <f>DM343+DN343+DO343</f>
        <v>0</v>
      </c>
      <c r="DM343" s="313">
        <v>0</v>
      </c>
      <c r="DN343" s="313">
        <v>0</v>
      </c>
      <c r="DO343" s="313">
        <v>0</v>
      </c>
      <c r="DP343" s="261">
        <f>DQ343+DR343+DS343</f>
        <v>0</v>
      </c>
      <c r="DQ343" s="313">
        <v>0</v>
      </c>
      <c r="DR343" s="313">
        <v>0</v>
      </c>
      <c r="DS343" s="313">
        <v>0</v>
      </c>
      <c r="DT343" s="261">
        <f>$AW343-$AX343-BC343</f>
        <v>0</v>
      </c>
      <c r="DU343" s="261">
        <f>BC343-AY343</f>
        <v>0</v>
      </c>
      <c r="DV343" s="313"/>
      <c r="DW343" s="313"/>
      <c r="DX343" s="314"/>
      <c r="DY343" s="313"/>
      <c r="DZ343" s="314"/>
      <c r="EA343" s="343" t="s">
        <v>151</v>
      </c>
      <c r="EB343" s="164">
        <v>0</v>
      </c>
      <c r="EC343" s="162" t="str">
        <f>AN343 &amp; EB343</f>
        <v>Прочие собственные средства0</v>
      </c>
      <c r="ED343" s="162" t="str">
        <f>AN343&amp;AO343</f>
        <v>Прочие собственные средстванет</v>
      </c>
      <c r="EE343" s="163"/>
      <c r="EF343" s="163"/>
      <c r="EG343" s="179"/>
      <c r="EH343" s="179"/>
      <c r="EI343" s="179"/>
      <c r="EJ343" s="179"/>
      <c r="EV343" s="163"/>
    </row>
    <row r="344" spans="3:152" ht="11.25" customHeight="1">
      <c r="C344" s="217"/>
      <c r="D344" s="384" t="s">
        <v>914</v>
      </c>
      <c r="E344" s="398" t="s">
        <v>780</v>
      </c>
      <c r="F344" s="398" t="s">
        <v>800</v>
      </c>
      <c r="G344" s="398" t="s">
        <v>161</v>
      </c>
      <c r="H344" s="398" t="s">
        <v>915</v>
      </c>
      <c r="I344" s="398" t="s">
        <v>783</v>
      </c>
      <c r="J344" s="398" t="s">
        <v>783</v>
      </c>
      <c r="K344" s="384" t="s">
        <v>784</v>
      </c>
      <c r="L344" s="336"/>
      <c r="M344" s="336"/>
      <c r="N344" s="384" t="s">
        <v>240</v>
      </c>
      <c r="O344" s="384" t="s">
        <v>4</v>
      </c>
      <c r="P344" s="386" t="s">
        <v>189</v>
      </c>
      <c r="Q344" s="386" t="s">
        <v>7</v>
      </c>
      <c r="R344" s="388">
        <v>0</v>
      </c>
      <c r="S344" s="390">
        <v>5</v>
      </c>
      <c r="T344" s="392" t="s">
        <v>1147</v>
      </c>
      <c r="U344" s="305"/>
      <c r="V344" s="306"/>
      <c r="W344" s="306"/>
      <c r="X344" s="306"/>
      <c r="Y344" s="306"/>
      <c r="Z344" s="306"/>
      <c r="AA344" s="306"/>
      <c r="AB344" s="306"/>
      <c r="AC344" s="306"/>
      <c r="AD344" s="306"/>
      <c r="AE344" s="306"/>
      <c r="AF344" s="306"/>
      <c r="AG344" s="306"/>
      <c r="AH344" s="306"/>
      <c r="AI344" s="306"/>
      <c r="AJ344" s="306"/>
      <c r="AK344" s="306"/>
      <c r="AL344" s="306"/>
      <c r="AM344" s="306"/>
      <c r="AN344" s="306"/>
      <c r="AO344" s="306"/>
      <c r="AP344" s="306"/>
      <c r="AQ344" s="306"/>
      <c r="AR344" s="306"/>
      <c r="AS344" s="306"/>
      <c r="AT344" s="306"/>
      <c r="AU344" s="306"/>
      <c r="AV344" s="306"/>
      <c r="AW344" s="306"/>
      <c r="AX344" s="306"/>
      <c r="AY344" s="306"/>
      <c r="AZ344" s="306"/>
      <c r="BA344" s="306"/>
      <c r="BB344" s="306"/>
      <c r="BC344" s="306"/>
      <c r="BD344" s="306"/>
      <c r="BE344" s="306"/>
      <c r="BF344" s="306"/>
      <c r="BG344" s="306"/>
      <c r="BH344" s="306"/>
      <c r="BI344" s="306"/>
      <c r="BJ344" s="306"/>
      <c r="BK344" s="306"/>
      <c r="BL344" s="306"/>
      <c r="BM344" s="306"/>
      <c r="BN344" s="306"/>
      <c r="BO344" s="306"/>
      <c r="BP344" s="306"/>
      <c r="BQ344" s="306"/>
      <c r="BR344" s="306"/>
      <c r="BS344" s="306"/>
      <c r="BT344" s="306"/>
      <c r="BU344" s="306"/>
      <c r="BV344" s="306"/>
      <c r="BW344" s="306"/>
      <c r="BX344" s="306"/>
      <c r="BY344" s="306"/>
      <c r="BZ344" s="306"/>
      <c r="CA344" s="306"/>
      <c r="CB344" s="306"/>
      <c r="CC344" s="306"/>
      <c r="CD344" s="306"/>
      <c r="CE344" s="306"/>
      <c r="CF344" s="306"/>
      <c r="CG344" s="306"/>
      <c r="CH344" s="306"/>
      <c r="CI344" s="306"/>
      <c r="CJ344" s="306"/>
      <c r="CK344" s="306"/>
      <c r="CL344" s="306"/>
      <c r="CM344" s="306"/>
      <c r="CN344" s="306"/>
      <c r="CO344" s="306"/>
      <c r="CP344" s="306"/>
      <c r="CQ344" s="306"/>
      <c r="CR344" s="306"/>
      <c r="CS344" s="306"/>
      <c r="CT344" s="306"/>
      <c r="CU344" s="306"/>
      <c r="CV344" s="306"/>
      <c r="CW344" s="306"/>
      <c r="CX344" s="306"/>
      <c r="CY344" s="306"/>
      <c r="CZ344" s="306"/>
      <c r="DA344" s="306"/>
      <c r="DB344" s="306"/>
      <c r="DC344" s="306"/>
      <c r="DD344" s="306"/>
      <c r="DE344" s="306"/>
      <c r="DF344" s="306"/>
      <c r="DG344" s="306"/>
      <c r="DH344" s="306"/>
      <c r="DI344" s="306"/>
      <c r="DJ344" s="306"/>
      <c r="DK344" s="306"/>
      <c r="DL344" s="306"/>
      <c r="DM344" s="306"/>
      <c r="DN344" s="306"/>
      <c r="DO344" s="306"/>
      <c r="DP344" s="306"/>
      <c r="DQ344" s="306"/>
      <c r="DR344" s="306"/>
      <c r="DS344" s="306"/>
      <c r="DT344" s="306"/>
      <c r="DU344" s="306"/>
      <c r="DV344" s="306"/>
      <c r="DW344" s="306"/>
      <c r="DX344" s="306"/>
      <c r="DY344" s="306"/>
      <c r="DZ344" s="306"/>
      <c r="EA344" s="306"/>
      <c r="EB344" s="164"/>
      <c r="EC344" s="163"/>
      <c r="ED344" s="163"/>
      <c r="EE344" s="163"/>
      <c r="EF344" s="163"/>
      <c r="EG344" s="163"/>
      <c r="EH344" s="163"/>
      <c r="EI344" s="163"/>
    </row>
    <row r="345" spans="3:152" ht="11.25" customHeight="1">
      <c r="C345" s="217"/>
      <c r="D345" s="385"/>
      <c r="E345" s="399"/>
      <c r="F345" s="399"/>
      <c r="G345" s="399"/>
      <c r="H345" s="399"/>
      <c r="I345" s="399"/>
      <c r="J345" s="399"/>
      <c r="K345" s="385"/>
      <c r="L345" s="337"/>
      <c r="M345" s="337"/>
      <c r="N345" s="385"/>
      <c r="O345" s="385"/>
      <c r="P345" s="387"/>
      <c r="Q345" s="387"/>
      <c r="R345" s="389"/>
      <c r="S345" s="391"/>
      <c r="T345" s="393"/>
      <c r="U345" s="394"/>
      <c r="V345" s="396">
        <v>1</v>
      </c>
      <c r="W345" s="382" t="s">
        <v>821</v>
      </c>
      <c r="X345" s="382"/>
      <c r="Y345" s="382"/>
      <c r="Z345" s="382"/>
      <c r="AA345" s="382"/>
      <c r="AB345" s="382"/>
      <c r="AC345" s="382"/>
      <c r="AD345" s="382"/>
      <c r="AE345" s="382"/>
      <c r="AF345" s="382"/>
      <c r="AG345" s="382"/>
      <c r="AH345" s="382"/>
      <c r="AI345" s="382"/>
      <c r="AJ345" s="382"/>
      <c r="AK345" s="382"/>
      <c r="AL345" s="307"/>
      <c r="AM345" s="308"/>
      <c r="AN345" s="309"/>
      <c r="AO345" s="309"/>
      <c r="AP345" s="309"/>
      <c r="AQ345" s="309"/>
      <c r="AR345" s="309"/>
      <c r="AS345" s="309"/>
      <c r="AT345" s="309"/>
      <c r="AU345" s="309"/>
      <c r="AV345" s="309"/>
      <c r="AW345" s="95"/>
      <c r="AX345" s="95"/>
      <c r="AY345" s="95"/>
      <c r="AZ345" s="95"/>
      <c r="BA345" s="95"/>
      <c r="BB345" s="95"/>
      <c r="BC345" s="95"/>
      <c r="BD345" s="95"/>
      <c r="BE345" s="95"/>
      <c r="BF345" s="95"/>
      <c r="BG345" s="95"/>
      <c r="BH345" s="95"/>
      <c r="BI345" s="95"/>
      <c r="BJ345" s="95"/>
      <c r="BK345" s="95"/>
      <c r="BL345" s="95"/>
      <c r="BM345" s="95"/>
      <c r="BN345" s="95"/>
      <c r="BO345" s="95"/>
      <c r="BP345" s="95"/>
      <c r="BQ345" s="95"/>
      <c r="BR345" s="95"/>
      <c r="BS345" s="95"/>
      <c r="BT345" s="95"/>
      <c r="BU345" s="95"/>
      <c r="BV345" s="95"/>
      <c r="BW345" s="95"/>
      <c r="BX345" s="95"/>
      <c r="BY345" s="95"/>
      <c r="BZ345" s="95"/>
      <c r="CA345" s="95"/>
      <c r="CB345" s="95"/>
      <c r="CC345" s="95"/>
      <c r="CD345" s="95"/>
      <c r="CE345" s="95"/>
      <c r="CF345" s="95"/>
      <c r="CG345" s="95"/>
      <c r="CH345" s="95"/>
      <c r="CI345" s="95"/>
      <c r="CJ345" s="95"/>
      <c r="CK345" s="95"/>
      <c r="CL345" s="95"/>
      <c r="CM345" s="95"/>
      <c r="CN345" s="95"/>
      <c r="CO345" s="95"/>
      <c r="CP345" s="95"/>
      <c r="CQ345" s="95"/>
      <c r="CR345" s="95"/>
      <c r="CS345" s="95"/>
      <c r="CT345" s="95"/>
      <c r="CU345" s="95"/>
      <c r="CV345" s="95"/>
      <c r="CW345" s="95"/>
      <c r="CX345" s="95"/>
      <c r="CY345" s="95"/>
      <c r="CZ345" s="95"/>
      <c r="DA345" s="95"/>
      <c r="DB345" s="95"/>
      <c r="DC345" s="95"/>
      <c r="DD345" s="95"/>
      <c r="DE345" s="95"/>
      <c r="DF345" s="95"/>
      <c r="DG345" s="95"/>
      <c r="DH345" s="95"/>
      <c r="DI345" s="95"/>
      <c r="DJ345" s="95"/>
      <c r="DK345" s="95"/>
      <c r="DL345" s="95"/>
      <c r="DM345" s="95"/>
      <c r="DN345" s="95"/>
      <c r="DO345" s="95"/>
      <c r="DP345" s="95"/>
      <c r="DQ345" s="95"/>
      <c r="DR345" s="95"/>
      <c r="DS345" s="95"/>
      <c r="DT345" s="95"/>
      <c r="DU345" s="95"/>
      <c r="DV345" s="95"/>
      <c r="DW345" s="95"/>
      <c r="DX345" s="95"/>
      <c r="DY345" s="95"/>
      <c r="DZ345" s="95"/>
      <c r="EA345" s="95"/>
      <c r="EB345" s="164"/>
      <c r="EC345" s="179"/>
      <c r="ED345" s="179"/>
      <c r="EE345" s="179"/>
      <c r="EF345" s="163"/>
      <c r="EG345" s="179"/>
      <c r="EH345" s="179"/>
      <c r="EI345" s="179"/>
      <c r="EJ345" s="179"/>
      <c r="EK345" s="179"/>
    </row>
    <row r="346" spans="3:152" ht="15" customHeight="1">
      <c r="C346" s="217"/>
      <c r="D346" s="385"/>
      <c r="E346" s="399"/>
      <c r="F346" s="399"/>
      <c r="G346" s="399"/>
      <c r="H346" s="399"/>
      <c r="I346" s="399"/>
      <c r="J346" s="399"/>
      <c r="K346" s="385"/>
      <c r="L346" s="337"/>
      <c r="M346" s="337"/>
      <c r="N346" s="385"/>
      <c r="O346" s="385"/>
      <c r="P346" s="387"/>
      <c r="Q346" s="387"/>
      <c r="R346" s="389"/>
      <c r="S346" s="391"/>
      <c r="T346" s="393"/>
      <c r="U346" s="395"/>
      <c r="V346" s="397"/>
      <c r="W346" s="383"/>
      <c r="X346" s="383"/>
      <c r="Y346" s="383"/>
      <c r="Z346" s="383"/>
      <c r="AA346" s="383"/>
      <c r="AB346" s="383"/>
      <c r="AC346" s="383"/>
      <c r="AD346" s="383"/>
      <c r="AE346" s="383"/>
      <c r="AF346" s="383"/>
      <c r="AG346" s="383"/>
      <c r="AH346" s="383"/>
      <c r="AI346" s="383"/>
      <c r="AJ346" s="383"/>
      <c r="AK346" s="383"/>
      <c r="AL346" s="333"/>
      <c r="AM346" s="200" t="s">
        <v>240</v>
      </c>
      <c r="AN346" s="311" t="s">
        <v>197</v>
      </c>
      <c r="AO346" s="312" t="s">
        <v>18</v>
      </c>
      <c r="AP346" s="312"/>
      <c r="AQ346" s="312"/>
      <c r="AR346" s="312"/>
      <c r="AS346" s="312"/>
      <c r="AT346" s="312"/>
      <c r="AU346" s="312"/>
      <c r="AV346" s="312"/>
      <c r="AW346" s="261">
        <v>2466.4</v>
      </c>
      <c r="AX346" s="261">
        <v>0</v>
      </c>
      <c r="AY346" s="261">
        <v>2466.4</v>
      </c>
      <c r="AZ346" s="261">
        <f>BE346</f>
        <v>0</v>
      </c>
      <c r="BA346" s="261">
        <f>BV346</f>
        <v>0</v>
      </c>
      <c r="BB346" s="261">
        <f>CM346</f>
        <v>0</v>
      </c>
      <c r="BC346" s="261">
        <f>DD346</f>
        <v>2466.3960000000002</v>
      </c>
      <c r="BD346" s="261">
        <f>AW346-AX346-BC346</f>
        <v>3.9999999999054126E-3</v>
      </c>
      <c r="BE346" s="261">
        <f t="shared" ref="BE346:BH347" si="403">BQ346</f>
        <v>0</v>
      </c>
      <c r="BF346" s="261">
        <f t="shared" si="403"/>
        <v>0</v>
      </c>
      <c r="BG346" s="261">
        <f t="shared" si="403"/>
        <v>0</v>
      </c>
      <c r="BH346" s="261">
        <f t="shared" si="403"/>
        <v>0</v>
      </c>
      <c r="BI346" s="261">
        <f>BJ346+BK346+BL346</f>
        <v>0</v>
      </c>
      <c r="BJ346" s="313">
        <v>0</v>
      </c>
      <c r="BK346" s="313">
        <v>0</v>
      </c>
      <c r="BL346" s="313">
        <v>0</v>
      </c>
      <c r="BM346" s="261">
        <f>BN346+BO346+BP346</f>
        <v>0</v>
      </c>
      <c r="BN346" s="313">
        <v>0</v>
      </c>
      <c r="BO346" s="313">
        <v>0</v>
      </c>
      <c r="BP346" s="313">
        <v>0</v>
      </c>
      <c r="BQ346" s="261">
        <f>BR346+BS346+BT346</f>
        <v>0</v>
      </c>
      <c r="BR346" s="313">
        <v>0</v>
      </c>
      <c r="BS346" s="313">
        <v>0</v>
      </c>
      <c r="BT346" s="313">
        <v>0</v>
      </c>
      <c r="BU346" s="261">
        <f>$AW346-$AX346-AZ346</f>
        <v>2466.4</v>
      </c>
      <c r="BV346" s="261">
        <f t="shared" ref="BV346:BY347" si="404">CH346</f>
        <v>0</v>
      </c>
      <c r="BW346" s="261">
        <f t="shared" si="404"/>
        <v>0</v>
      </c>
      <c r="BX346" s="261">
        <f t="shared" si="404"/>
        <v>0</v>
      </c>
      <c r="BY346" s="261">
        <f t="shared" si="404"/>
        <v>0</v>
      </c>
      <c r="BZ346" s="261">
        <f>CA346+CB346+CC346</f>
        <v>0</v>
      </c>
      <c r="CA346" s="313">
        <v>0</v>
      </c>
      <c r="CB346" s="313">
        <v>0</v>
      </c>
      <c r="CC346" s="313">
        <v>0</v>
      </c>
      <c r="CD346" s="261">
        <f>CE346+CF346+CG346</f>
        <v>0</v>
      </c>
      <c r="CE346" s="313">
        <v>0</v>
      </c>
      <c r="CF346" s="313">
        <v>0</v>
      </c>
      <c r="CG346" s="313">
        <v>0</v>
      </c>
      <c r="CH346" s="261">
        <f>CI346+CJ346+CK346</f>
        <v>0</v>
      </c>
      <c r="CI346" s="313">
        <v>0</v>
      </c>
      <c r="CJ346" s="313">
        <v>0</v>
      </c>
      <c r="CK346" s="313">
        <v>0</v>
      </c>
      <c r="CL346" s="261">
        <f>$AW346-$AX346-BA346</f>
        <v>2466.4</v>
      </c>
      <c r="CM346" s="261">
        <f t="shared" ref="CM346:CP347" si="405">CY346</f>
        <v>0</v>
      </c>
      <c r="CN346" s="261">
        <f t="shared" si="405"/>
        <v>0</v>
      </c>
      <c r="CO346" s="261">
        <f t="shared" si="405"/>
        <v>0</v>
      </c>
      <c r="CP346" s="261">
        <f t="shared" si="405"/>
        <v>0</v>
      </c>
      <c r="CQ346" s="261">
        <f>CR346+CS346+CT346</f>
        <v>0</v>
      </c>
      <c r="CR346" s="313">
        <v>0</v>
      </c>
      <c r="CS346" s="313">
        <v>0</v>
      </c>
      <c r="CT346" s="313">
        <v>0</v>
      </c>
      <c r="CU346" s="261">
        <f>CV346+CW346+CX346</f>
        <v>0</v>
      </c>
      <c r="CV346" s="313">
        <v>0</v>
      </c>
      <c r="CW346" s="313">
        <v>0</v>
      </c>
      <c r="CX346" s="313">
        <v>0</v>
      </c>
      <c r="CY346" s="261">
        <f>CZ346+DA346+DB346</f>
        <v>0</v>
      </c>
      <c r="CZ346" s="313">
        <v>0</v>
      </c>
      <c r="DA346" s="313">
        <v>0</v>
      </c>
      <c r="DB346" s="313">
        <v>0</v>
      </c>
      <c r="DC346" s="261">
        <f>$AW346-$AX346-BB346</f>
        <v>2466.4</v>
      </c>
      <c r="DD346" s="261">
        <f t="shared" ref="DD346:DG347" si="406">DP346</f>
        <v>2466.3960000000002</v>
      </c>
      <c r="DE346" s="261">
        <f t="shared" si="406"/>
        <v>2466.3960000000002</v>
      </c>
      <c r="DF346" s="261">
        <f t="shared" si="406"/>
        <v>0</v>
      </c>
      <c r="DG346" s="261">
        <f t="shared" si="406"/>
        <v>0</v>
      </c>
      <c r="DH346" s="261">
        <f>DI346+DJ346+DK346</f>
        <v>0</v>
      </c>
      <c r="DI346" s="313">
        <v>0</v>
      </c>
      <c r="DJ346" s="313">
        <v>0</v>
      </c>
      <c r="DK346" s="313">
        <v>0</v>
      </c>
      <c r="DL346" s="261">
        <f>DM346+DN346+DO346</f>
        <v>0</v>
      </c>
      <c r="DM346" s="313">
        <v>0</v>
      </c>
      <c r="DN346" s="313">
        <v>0</v>
      </c>
      <c r="DO346" s="313">
        <v>0</v>
      </c>
      <c r="DP346" s="261">
        <f>DQ346+DR346+DS346</f>
        <v>2466.3960000000002</v>
      </c>
      <c r="DQ346" s="313">
        <v>2466.3960000000002</v>
      </c>
      <c r="DR346" s="313">
        <v>0</v>
      </c>
      <c r="DS346" s="313">
        <v>0</v>
      </c>
      <c r="DT346" s="261">
        <f>$AW346-$AX346-BC346</f>
        <v>3.9999999999054126E-3</v>
      </c>
      <c r="DU346" s="261">
        <f>BC346-AY346</f>
        <v>-3.9999999999054126E-3</v>
      </c>
      <c r="DV346" s="313"/>
      <c r="DW346" s="313"/>
      <c r="DX346" s="347" t="s">
        <v>1150</v>
      </c>
      <c r="DY346" s="313">
        <f>-DU346</f>
        <v>3.9999999999054126E-3</v>
      </c>
      <c r="DZ346" s="314" t="s">
        <v>1157</v>
      </c>
      <c r="EA346" s="343" t="s">
        <v>151</v>
      </c>
      <c r="EB346" s="164">
        <v>0</v>
      </c>
      <c r="EC346" s="162" t="str">
        <f>AN346 &amp; EB346</f>
        <v>Амортизационные отчисления0</v>
      </c>
      <c r="ED346" s="162" t="str">
        <f>AN346&amp;AO346</f>
        <v>Амортизационные отчислениянет</v>
      </c>
      <c r="EE346" s="163"/>
      <c r="EF346" s="163"/>
      <c r="EG346" s="179"/>
      <c r="EH346" s="179"/>
      <c r="EI346" s="179"/>
      <c r="EJ346" s="179"/>
      <c r="EV346" s="163"/>
    </row>
    <row r="347" spans="3:152" ht="15" customHeight="1" thickBot="1">
      <c r="C347" s="217"/>
      <c r="D347" s="385"/>
      <c r="E347" s="399"/>
      <c r="F347" s="399"/>
      <c r="G347" s="399"/>
      <c r="H347" s="399"/>
      <c r="I347" s="399"/>
      <c r="J347" s="399"/>
      <c r="K347" s="385"/>
      <c r="L347" s="337"/>
      <c r="M347" s="337"/>
      <c r="N347" s="385"/>
      <c r="O347" s="385"/>
      <c r="P347" s="387"/>
      <c r="Q347" s="387"/>
      <c r="R347" s="389"/>
      <c r="S347" s="391"/>
      <c r="T347" s="393"/>
      <c r="U347" s="395"/>
      <c r="V347" s="397"/>
      <c r="W347" s="383"/>
      <c r="X347" s="383"/>
      <c r="Y347" s="383"/>
      <c r="Z347" s="383"/>
      <c r="AA347" s="383"/>
      <c r="AB347" s="383"/>
      <c r="AC347" s="383"/>
      <c r="AD347" s="383"/>
      <c r="AE347" s="383"/>
      <c r="AF347" s="383"/>
      <c r="AG347" s="383"/>
      <c r="AH347" s="383"/>
      <c r="AI347" s="383"/>
      <c r="AJ347" s="383"/>
      <c r="AK347" s="383"/>
      <c r="AL347" s="333"/>
      <c r="AM347" s="200" t="s">
        <v>115</v>
      </c>
      <c r="AN347" s="311" t="s">
        <v>199</v>
      </c>
      <c r="AO347" s="312" t="s">
        <v>18</v>
      </c>
      <c r="AP347" s="312"/>
      <c r="AQ347" s="312"/>
      <c r="AR347" s="312"/>
      <c r="AS347" s="312"/>
      <c r="AT347" s="312"/>
      <c r="AU347" s="312"/>
      <c r="AV347" s="312"/>
      <c r="AW347" s="261">
        <v>0</v>
      </c>
      <c r="AX347" s="261">
        <v>0</v>
      </c>
      <c r="AY347" s="261">
        <v>0</v>
      </c>
      <c r="AZ347" s="261">
        <f>BE347</f>
        <v>0</v>
      </c>
      <c r="BA347" s="261">
        <f>BV347</f>
        <v>0</v>
      </c>
      <c r="BB347" s="261">
        <f>CM347</f>
        <v>0</v>
      </c>
      <c r="BC347" s="261">
        <f>DD347</f>
        <v>0</v>
      </c>
      <c r="BD347" s="261">
        <f>AW347-AX347-BC347</f>
        <v>0</v>
      </c>
      <c r="BE347" s="261">
        <f t="shared" si="403"/>
        <v>0</v>
      </c>
      <c r="BF347" s="261">
        <f t="shared" si="403"/>
        <v>0</v>
      </c>
      <c r="BG347" s="261">
        <f t="shared" si="403"/>
        <v>0</v>
      </c>
      <c r="BH347" s="261">
        <f t="shared" si="403"/>
        <v>0</v>
      </c>
      <c r="BI347" s="261">
        <f>BJ347+BK347+BL347</f>
        <v>0</v>
      </c>
      <c r="BJ347" s="313">
        <v>0</v>
      </c>
      <c r="BK347" s="313">
        <v>0</v>
      </c>
      <c r="BL347" s="313">
        <v>0</v>
      </c>
      <c r="BM347" s="261">
        <f>BN347+BO347+BP347</f>
        <v>0</v>
      </c>
      <c r="BN347" s="313">
        <v>0</v>
      </c>
      <c r="BO347" s="313">
        <v>0</v>
      </c>
      <c r="BP347" s="313">
        <v>0</v>
      </c>
      <c r="BQ347" s="261">
        <f>BR347+BS347+BT347</f>
        <v>0</v>
      </c>
      <c r="BR347" s="313">
        <v>0</v>
      </c>
      <c r="BS347" s="313">
        <v>0</v>
      </c>
      <c r="BT347" s="313">
        <v>0</v>
      </c>
      <c r="BU347" s="261">
        <f>$AW347-$AX347-AZ347</f>
        <v>0</v>
      </c>
      <c r="BV347" s="261">
        <f t="shared" si="404"/>
        <v>0</v>
      </c>
      <c r="BW347" s="261">
        <f t="shared" si="404"/>
        <v>0</v>
      </c>
      <c r="BX347" s="261">
        <f t="shared" si="404"/>
        <v>0</v>
      </c>
      <c r="BY347" s="261">
        <f t="shared" si="404"/>
        <v>0</v>
      </c>
      <c r="BZ347" s="261">
        <f>CA347+CB347+CC347</f>
        <v>0</v>
      </c>
      <c r="CA347" s="313">
        <v>0</v>
      </c>
      <c r="CB347" s="313">
        <v>0</v>
      </c>
      <c r="CC347" s="313">
        <v>0</v>
      </c>
      <c r="CD347" s="261">
        <f>CE347+CF347+CG347</f>
        <v>0</v>
      </c>
      <c r="CE347" s="313">
        <v>0</v>
      </c>
      <c r="CF347" s="313">
        <v>0</v>
      </c>
      <c r="CG347" s="313">
        <v>0</v>
      </c>
      <c r="CH347" s="261">
        <f>CI347+CJ347+CK347</f>
        <v>0</v>
      </c>
      <c r="CI347" s="313">
        <v>0</v>
      </c>
      <c r="CJ347" s="313">
        <v>0</v>
      </c>
      <c r="CK347" s="313">
        <v>0</v>
      </c>
      <c r="CL347" s="261">
        <f>$AW347-$AX347-BA347</f>
        <v>0</v>
      </c>
      <c r="CM347" s="261">
        <f t="shared" si="405"/>
        <v>0</v>
      </c>
      <c r="CN347" s="261">
        <f t="shared" si="405"/>
        <v>0</v>
      </c>
      <c r="CO347" s="261">
        <f t="shared" si="405"/>
        <v>0</v>
      </c>
      <c r="CP347" s="261">
        <f t="shared" si="405"/>
        <v>0</v>
      </c>
      <c r="CQ347" s="261">
        <f>CR347+CS347+CT347</f>
        <v>0</v>
      </c>
      <c r="CR347" s="313">
        <v>0</v>
      </c>
      <c r="CS347" s="313">
        <v>0</v>
      </c>
      <c r="CT347" s="313">
        <v>0</v>
      </c>
      <c r="CU347" s="261">
        <f>CV347+CW347+CX347</f>
        <v>0</v>
      </c>
      <c r="CV347" s="313">
        <v>0</v>
      </c>
      <c r="CW347" s="313">
        <v>0</v>
      </c>
      <c r="CX347" s="313">
        <v>0</v>
      </c>
      <c r="CY347" s="261">
        <f>CZ347+DA347+DB347</f>
        <v>0</v>
      </c>
      <c r="CZ347" s="313">
        <v>0</v>
      </c>
      <c r="DA347" s="313">
        <v>0</v>
      </c>
      <c r="DB347" s="313">
        <v>0</v>
      </c>
      <c r="DC347" s="261">
        <f>$AW347-$AX347-BB347</f>
        <v>0</v>
      </c>
      <c r="DD347" s="261">
        <f t="shared" si="406"/>
        <v>0</v>
      </c>
      <c r="DE347" s="261">
        <f t="shared" si="406"/>
        <v>0</v>
      </c>
      <c r="DF347" s="261">
        <f t="shared" si="406"/>
        <v>0</v>
      </c>
      <c r="DG347" s="261">
        <f t="shared" si="406"/>
        <v>0</v>
      </c>
      <c r="DH347" s="261">
        <f>DI347+DJ347+DK347</f>
        <v>0</v>
      </c>
      <c r="DI347" s="313">
        <v>0</v>
      </c>
      <c r="DJ347" s="313">
        <v>0</v>
      </c>
      <c r="DK347" s="313">
        <v>0</v>
      </c>
      <c r="DL347" s="261">
        <f>DM347+DN347+DO347</f>
        <v>0</v>
      </c>
      <c r="DM347" s="313">
        <v>0</v>
      </c>
      <c r="DN347" s="313">
        <v>0</v>
      </c>
      <c r="DO347" s="313">
        <v>0</v>
      </c>
      <c r="DP347" s="261">
        <f>DQ347+DR347+DS347</f>
        <v>0</v>
      </c>
      <c r="DQ347" s="313">
        <v>0</v>
      </c>
      <c r="DR347" s="313">
        <v>0</v>
      </c>
      <c r="DS347" s="313">
        <v>0</v>
      </c>
      <c r="DT347" s="261">
        <f>$AW347-$AX347-BC347</f>
        <v>0</v>
      </c>
      <c r="DU347" s="261">
        <f>BC347-AY347</f>
        <v>0</v>
      </c>
      <c r="DV347" s="313"/>
      <c r="DW347" s="313"/>
      <c r="DX347" s="314"/>
      <c r="DY347" s="313"/>
      <c r="DZ347" s="314"/>
      <c r="EA347" s="343" t="s">
        <v>151</v>
      </c>
      <c r="EB347" s="164">
        <v>0</v>
      </c>
      <c r="EC347" s="162" t="str">
        <f>AN347 &amp; EB347</f>
        <v>Прочие собственные средства0</v>
      </c>
      <c r="ED347" s="162" t="str">
        <f>AN347&amp;AO347</f>
        <v>Прочие собственные средстванет</v>
      </c>
      <c r="EE347" s="163"/>
      <c r="EF347" s="163"/>
      <c r="EG347" s="179"/>
      <c r="EH347" s="179"/>
      <c r="EI347" s="179"/>
      <c r="EJ347" s="179"/>
      <c r="EV347" s="163"/>
    </row>
    <row r="348" spans="3:152" ht="11.25" customHeight="1">
      <c r="C348" s="217"/>
      <c r="D348" s="384" t="s">
        <v>916</v>
      </c>
      <c r="E348" s="398" t="s">
        <v>780</v>
      </c>
      <c r="F348" s="398" t="s">
        <v>800</v>
      </c>
      <c r="G348" s="398" t="s">
        <v>161</v>
      </c>
      <c r="H348" s="398" t="s">
        <v>917</v>
      </c>
      <c r="I348" s="398" t="s">
        <v>783</v>
      </c>
      <c r="J348" s="398" t="s">
        <v>783</v>
      </c>
      <c r="K348" s="384" t="s">
        <v>784</v>
      </c>
      <c r="L348" s="336"/>
      <c r="M348" s="336"/>
      <c r="N348" s="384" t="s">
        <v>240</v>
      </c>
      <c r="O348" s="384" t="s">
        <v>4</v>
      </c>
      <c r="P348" s="386" t="s">
        <v>189</v>
      </c>
      <c r="Q348" s="386" t="s">
        <v>5</v>
      </c>
      <c r="R348" s="388">
        <v>100</v>
      </c>
      <c r="S348" s="390">
        <v>100</v>
      </c>
      <c r="T348" s="392" t="s">
        <v>1147</v>
      </c>
      <c r="U348" s="305"/>
      <c r="V348" s="306"/>
      <c r="W348" s="306"/>
      <c r="X348" s="306"/>
      <c r="Y348" s="306"/>
      <c r="Z348" s="306"/>
      <c r="AA348" s="306"/>
      <c r="AB348" s="306"/>
      <c r="AC348" s="306"/>
      <c r="AD348" s="306"/>
      <c r="AE348" s="306"/>
      <c r="AF348" s="306"/>
      <c r="AG348" s="306"/>
      <c r="AH348" s="306"/>
      <c r="AI348" s="306"/>
      <c r="AJ348" s="306"/>
      <c r="AK348" s="306"/>
      <c r="AL348" s="306"/>
      <c r="AM348" s="306"/>
      <c r="AN348" s="306"/>
      <c r="AO348" s="306"/>
      <c r="AP348" s="306"/>
      <c r="AQ348" s="306"/>
      <c r="AR348" s="306"/>
      <c r="AS348" s="306"/>
      <c r="AT348" s="306"/>
      <c r="AU348" s="306"/>
      <c r="AV348" s="306"/>
      <c r="AW348" s="306"/>
      <c r="AX348" s="306"/>
      <c r="AY348" s="306"/>
      <c r="AZ348" s="306"/>
      <c r="BA348" s="306"/>
      <c r="BB348" s="306"/>
      <c r="BC348" s="306"/>
      <c r="BD348" s="306"/>
      <c r="BE348" s="306"/>
      <c r="BF348" s="306"/>
      <c r="BG348" s="306"/>
      <c r="BH348" s="306"/>
      <c r="BI348" s="306"/>
      <c r="BJ348" s="306"/>
      <c r="BK348" s="306"/>
      <c r="BL348" s="306"/>
      <c r="BM348" s="306"/>
      <c r="BN348" s="306"/>
      <c r="BO348" s="306"/>
      <c r="BP348" s="306"/>
      <c r="BQ348" s="306"/>
      <c r="BR348" s="306"/>
      <c r="BS348" s="306"/>
      <c r="BT348" s="306"/>
      <c r="BU348" s="306"/>
      <c r="BV348" s="306"/>
      <c r="BW348" s="306"/>
      <c r="BX348" s="306"/>
      <c r="BY348" s="306"/>
      <c r="BZ348" s="306"/>
      <c r="CA348" s="306"/>
      <c r="CB348" s="306"/>
      <c r="CC348" s="306"/>
      <c r="CD348" s="306"/>
      <c r="CE348" s="306"/>
      <c r="CF348" s="306"/>
      <c r="CG348" s="306"/>
      <c r="CH348" s="306"/>
      <c r="CI348" s="306"/>
      <c r="CJ348" s="306"/>
      <c r="CK348" s="306"/>
      <c r="CL348" s="306"/>
      <c r="CM348" s="306"/>
      <c r="CN348" s="306"/>
      <c r="CO348" s="306"/>
      <c r="CP348" s="306"/>
      <c r="CQ348" s="306"/>
      <c r="CR348" s="306"/>
      <c r="CS348" s="306"/>
      <c r="CT348" s="306"/>
      <c r="CU348" s="306"/>
      <c r="CV348" s="306"/>
      <c r="CW348" s="306"/>
      <c r="CX348" s="306"/>
      <c r="CY348" s="306"/>
      <c r="CZ348" s="306"/>
      <c r="DA348" s="306"/>
      <c r="DB348" s="306"/>
      <c r="DC348" s="306"/>
      <c r="DD348" s="306"/>
      <c r="DE348" s="306"/>
      <c r="DF348" s="306"/>
      <c r="DG348" s="306"/>
      <c r="DH348" s="306"/>
      <c r="DI348" s="306"/>
      <c r="DJ348" s="306"/>
      <c r="DK348" s="306"/>
      <c r="DL348" s="306"/>
      <c r="DM348" s="306"/>
      <c r="DN348" s="306"/>
      <c r="DO348" s="306"/>
      <c r="DP348" s="306"/>
      <c r="DQ348" s="306"/>
      <c r="DR348" s="306"/>
      <c r="DS348" s="306"/>
      <c r="DT348" s="306"/>
      <c r="DU348" s="306"/>
      <c r="DV348" s="306"/>
      <c r="DW348" s="306"/>
      <c r="DX348" s="306"/>
      <c r="DY348" s="306"/>
      <c r="DZ348" s="306"/>
      <c r="EA348" s="306"/>
      <c r="EB348" s="164"/>
      <c r="EC348" s="163"/>
      <c r="ED348" s="163"/>
      <c r="EE348" s="163"/>
      <c r="EF348" s="163"/>
      <c r="EG348" s="163"/>
      <c r="EH348" s="163"/>
      <c r="EI348" s="163"/>
    </row>
    <row r="349" spans="3:152" ht="11.25" customHeight="1">
      <c r="C349" s="217"/>
      <c r="D349" s="385"/>
      <c r="E349" s="399"/>
      <c r="F349" s="399"/>
      <c r="G349" s="399"/>
      <c r="H349" s="399"/>
      <c r="I349" s="399"/>
      <c r="J349" s="399"/>
      <c r="K349" s="385"/>
      <c r="L349" s="337"/>
      <c r="M349" s="337"/>
      <c r="N349" s="385"/>
      <c r="O349" s="385"/>
      <c r="P349" s="387"/>
      <c r="Q349" s="387"/>
      <c r="R349" s="389"/>
      <c r="S349" s="391"/>
      <c r="T349" s="393"/>
      <c r="U349" s="394"/>
      <c r="V349" s="396">
        <v>1</v>
      </c>
      <c r="W349" s="382" t="s">
        <v>821</v>
      </c>
      <c r="X349" s="382"/>
      <c r="Y349" s="382"/>
      <c r="Z349" s="382"/>
      <c r="AA349" s="382"/>
      <c r="AB349" s="382"/>
      <c r="AC349" s="382"/>
      <c r="AD349" s="382"/>
      <c r="AE349" s="382"/>
      <c r="AF349" s="382"/>
      <c r="AG349" s="382"/>
      <c r="AH349" s="382"/>
      <c r="AI349" s="382"/>
      <c r="AJ349" s="382"/>
      <c r="AK349" s="382"/>
      <c r="AL349" s="307"/>
      <c r="AM349" s="308"/>
      <c r="AN349" s="309"/>
      <c r="AO349" s="309"/>
      <c r="AP349" s="309"/>
      <c r="AQ349" s="309"/>
      <c r="AR349" s="309"/>
      <c r="AS349" s="309"/>
      <c r="AT349" s="309"/>
      <c r="AU349" s="309"/>
      <c r="AV349" s="309"/>
      <c r="AW349" s="95"/>
      <c r="AX349" s="95"/>
      <c r="AY349" s="95"/>
      <c r="AZ349" s="95"/>
      <c r="BA349" s="95"/>
      <c r="BB349" s="95"/>
      <c r="BC349" s="95"/>
      <c r="BD349" s="95"/>
      <c r="BE349" s="95"/>
      <c r="BF349" s="95"/>
      <c r="BG349" s="95"/>
      <c r="BH349" s="95"/>
      <c r="BI349" s="95"/>
      <c r="BJ349" s="95"/>
      <c r="BK349" s="95"/>
      <c r="BL349" s="95"/>
      <c r="BM349" s="95"/>
      <c r="BN349" s="95"/>
      <c r="BO349" s="95"/>
      <c r="BP349" s="95"/>
      <c r="BQ349" s="95"/>
      <c r="BR349" s="95"/>
      <c r="BS349" s="95"/>
      <c r="BT349" s="95"/>
      <c r="BU349" s="95"/>
      <c r="BV349" s="95"/>
      <c r="BW349" s="95"/>
      <c r="BX349" s="95"/>
      <c r="BY349" s="95"/>
      <c r="BZ349" s="95"/>
      <c r="CA349" s="95"/>
      <c r="CB349" s="95"/>
      <c r="CC349" s="95"/>
      <c r="CD349" s="95"/>
      <c r="CE349" s="95"/>
      <c r="CF349" s="95"/>
      <c r="CG349" s="95"/>
      <c r="CH349" s="95"/>
      <c r="CI349" s="95"/>
      <c r="CJ349" s="95"/>
      <c r="CK349" s="95"/>
      <c r="CL349" s="95"/>
      <c r="CM349" s="95"/>
      <c r="CN349" s="95"/>
      <c r="CO349" s="95"/>
      <c r="CP349" s="95"/>
      <c r="CQ349" s="95"/>
      <c r="CR349" s="95"/>
      <c r="CS349" s="95"/>
      <c r="CT349" s="95"/>
      <c r="CU349" s="95"/>
      <c r="CV349" s="95"/>
      <c r="CW349" s="95"/>
      <c r="CX349" s="95"/>
      <c r="CY349" s="95"/>
      <c r="CZ349" s="95"/>
      <c r="DA349" s="95"/>
      <c r="DB349" s="95"/>
      <c r="DC349" s="95"/>
      <c r="DD349" s="95"/>
      <c r="DE349" s="95"/>
      <c r="DF349" s="95"/>
      <c r="DG349" s="95"/>
      <c r="DH349" s="95"/>
      <c r="DI349" s="95"/>
      <c r="DJ349" s="95"/>
      <c r="DK349" s="95"/>
      <c r="DL349" s="95"/>
      <c r="DM349" s="95"/>
      <c r="DN349" s="95"/>
      <c r="DO349" s="95"/>
      <c r="DP349" s="95"/>
      <c r="DQ349" s="95"/>
      <c r="DR349" s="95"/>
      <c r="DS349" s="95"/>
      <c r="DT349" s="95"/>
      <c r="DU349" s="95"/>
      <c r="DV349" s="95"/>
      <c r="DW349" s="95"/>
      <c r="DX349" s="95"/>
      <c r="DY349" s="95"/>
      <c r="DZ349" s="95"/>
      <c r="EA349" s="95"/>
      <c r="EB349" s="164"/>
      <c r="EC349" s="179"/>
      <c r="ED349" s="179"/>
      <c r="EE349" s="179"/>
      <c r="EF349" s="163"/>
      <c r="EG349" s="179"/>
      <c r="EH349" s="179"/>
      <c r="EI349" s="179"/>
      <c r="EJ349" s="179"/>
      <c r="EK349" s="179"/>
    </row>
    <row r="350" spans="3:152" ht="15" customHeight="1">
      <c r="C350" s="217"/>
      <c r="D350" s="385"/>
      <c r="E350" s="399"/>
      <c r="F350" s="399"/>
      <c r="G350" s="399"/>
      <c r="H350" s="399"/>
      <c r="I350" s="399"/>
      <c r="J350" s="399"/>
      <c r="K350" s="385"/>
      <c r="L350" s="337"/>
      <c r="M350" s="337"/>
      <c r="N350" s="385"/>
      <c r="O350" s="385"/>
      <c r="P350" s="387"/>
      <c r="Q350" s="387"/>
      <c r="R350" s="389"/>
      <c r="S350" s="391"/>
      <c r="T350" s="393"/>
      <c r="U350" s="395"/>
      <c r="V350" s="397"/>
      <c r="W350" s="383"/>
      <c r="X350" s="383"/>
      <c r="Y350" s="383"/>
      <c r="Z350" s="383"/>
      <c r="AA350" s="383"/>
      <c r="AB350" s="383"/>
      <c r="AC350" s="383"/>
      <c r="AD350" s="383"/>
      <c r="AE350" s="383"/>
      <c r="AF350" s="383"/>
      <c r="AG350" s="383"/>
      <c r="AH350" s="383"/>
      <c r="AI350" s="383"/>
      <c r="AJ350" s="383"/>
      <c r="AK350" s="383"/>
      <c r="AL350" s="333"/>
      <c r="AM350" s="200" t="s">
        <v>240</v>
      </c>
      <c r="AN350" s="311" t="s">
        <v>197</v>
      </c>
      <c r="AO350" s="312" t="s">
        <v>18</v>
      </c>
      <c r="AP350" s="312"/>
      <c r="AQ350" s="312"/>
      <c r="AR350" s="312"/>
      <c r="AS350" s="312"/>
      <c r="AT350" s="312"/>
      <c r="AU350" s="312"/>
      <c r="AV350" s="312"/>
      <c r="AW350" s="261">
        <v>90187.066666666695</v>
      </c>
      <c r="AX350" s="261">
        <v>1984.5250000000001</v>
      </c>
      <c r="AY350" s="261">
        <v>88202.541666666701</v>
      </c>
      <c r="AZ350" s="261">
        <f>BE350</f>
        <v>0</v>
      </c>
      <c r="BA350" s="261">
        <f>BV350</f>
        <v>0</v>
      </c>
      <c r="BB350" s="261">
        <f>CM350</f>
        <v>0</v>
      </c>
      <c r="BC350" s="261">
        <f>DD350</f>
        <v>85626.850650000008</v>
      </c>
      <c r="BD350" s="261">
        <f>AW350-AX350-BC350</f>
        <v>2575.691016666693</v>
      </c>
      <c r="BE350" s="261">
        <f t="shared" ref="BE350:BH351" si="407">BQ350</f>
        <v>0</v>
      </c>
      <c r="BF350" s="261">
        <f t="shared" si="407"/>
        <v>0</v>
      </c>
      <c r="BG350" s="261">
        <f t="shared" si="407"/>
        <v>0</v>
      </c>
      <c r="BH350" s="261">
        <f t="shared" si="407"/>
        <v>0</v>
      </c>
      <c r="BI350" s="261">
        <f>BJ350+BK350+BL350</f>
        <v>0</v>
      </c>
      <c r="BJ350" s="313">
        <v>0</v>
      </c>
      <c r="BK350" s="313">
        <v>0</v>
      </c>
      <c r="BL350" s="313">
        <v>0</v>
      </c>
      <c r="BM350" s="261">
        <f>BN350+BO350+BP350</f>
        <v>0</v>
      </c>
      <c r="BN350" s="313">
        <v>0</v>
      </c>
      <c r="BO350" s="313">
        <v>0</v>
      </c>
      <c r="BP350" s="313">
        <v>0</v>
      </c>
      <c r="BQ350" s="261">
        <f>BR350+BS350+BT350</f>
        <v>0</v>
      </c>
      <c r="BR350" s="313">
        <v>0</v>
      </c>
      <c r="BS350" s="313">
        <v>0</v>
      </c>
      <c r="BT350" s="313">
        <v>0</v>
      </c>
      <c r="BU350" s="261">
        <f>$AW350-$AX350-AZ350</f>
        <v>88202.541666666701</v>
      </c>
      <c r="BV350" s="261">
        <f t="shared" ref="BV350:BY351" si="408">CH350</f>
        <v>0</v>
      </c>
      <c r="BW350" s="261">
        <f t="shared" si="408"/>
        <v>0</v>
      </c>
      <c r="BX350" s="261">
        <f t="shared" si="408"/>
        <v>0</v>
      </c>
      <c r="BY350" s="261">
        <f t="shared" si="408"/>
        <v>0</v>
      </c>
      <c r="BZ350" s="261">
        <f>CA350+CB350+CC350</f>
        <v>0</v>
      </c>
      <c r="CA350" s="313">
        <v>0</v>
      </c>
      <c r="CB350" s="313">
        <v>0</v>
      </c>
      <c r="CC350" s="313">
        <v>0</v>
      </c>
      <c r="CD350" s="261">
        <f>CE350+CF350+CG350</f>
        <v>0</v>
      </c>
      <c r="CE350" s="313">
        <v>0</v>
      </c>
      <c r="CF350" s="313">
        <v>0</v>
      </c>
      <c r="CG350" s="313">
        <v>0</v>
      </c>
      <c r="CH350" s="261">
        <f>CI350+CJ350+CK350</f>
        <v>0</v>
      </c>
      <c r="CI350" s="313">
        <v>0</v>
      </c>
      <c r="CJ350" s="313">
        <v>0</v>
      </c>
      <c r="CK350" s="313">
        <v>0</v>
      </c>
      <c r="CL350" s="261">
        <f>$AW350-$AX350-BA350</f>
        <v>88202.541666666701</v>
      </c>
      <c r="CM350" s="261">
        <f t="shared" ref="CM350:CP351" si="409">CY350</f>
        <v>0</v>
      </c>
      <c r="CN350" s="261">
        <f t="shared" si="409"/>
        <v>0</v>
      </c>
      <c r="CO350" s="261">
        <f t="shared" si="409"/>
        <v>0</v>
      </c>
      <c r="CP350" s="261">
        <f t="shared" si="409"/>
        <v>0</v>
      </c>
      <c r="CQ350" s="261">
        <f>CR350+CS350+CT350</f>
        <v>0</v>
      </c>
      <c r="CR350" s="313">
        <v>0</v>
      </c>
      <c r="CS350" s="313">
        <v>0</v>
      </c>
      <c r="CT350" s="313">
        <v>0</v>
      </c>
      <c r="CU350" s="261">
        <f>CV350+CW350+CX350</f>
        <v>0</v>
      </c>
      <c r="CV350" s="313">
        <v>0</v>
      </c>
      <c r="CW350" s="313">
        <v>0</v>
      </c>
      <c r="CX350" s="313">
        <v>0</v>
      </c>
      <c r="CY350" s="261">
        <f>CZ350+DA350+DB350</f>
        <v>0</v>
      </c>
      <c r="CZ350" s="313">
        <v>0</v>
      </c>
      <c r="DA350" s="313">
        <v>0</v>
      </c>
      <c r="DB350" s="313">
        <v>0</v>
      </c>
      <c r="DC350" s="261">
        <f>$AW350-$AX350-BB350</f>
        <v>88202.541666666701</v>
      </c>
      <c r="DD350" s="261">
        <f t="shared" ref="DD350:DG351" si="410">DP350</f>
        <v>85626.850650000008</v>
      </c>
      <c r="DE350" s="261">
        <f t="shared" si="410"/>
        <v>85626.850650000008</v>
      </c>
      <c r="DF350" s="261">
        <f t="shared" si="410"/>
        <v>0</v>
      </c>
      <c r="DG350" s="261">
        <f t="shared" si="410"/>
        <v>0</v>
      </c>
      <c r="DH350" s="261">
        <f>DI350+DJ350+DK350</f>
        <v>85626.850650000008</v>
      </c>
      <c r="DI350" s="313">
        <v>85626.850650000008</v>
      </c>
      <c r="DJ350" s="313">
        <v>0</v>
      </c>
      <c r="DK350" s="313">
        <v>0</v>
      </c>
      <c r="DL350" s="261">
        <f>DM350+DN350+DO350</f>
        <v>85626.850650000008</v>
      </c>
      <c r="DM350" s="313">
        <v>85626.850650000008</v>
      </c>
      <c r="DN350" s="313">
        <v>0</v>
      </c>
      <c r="DO350" s="313">
        <v>0</v>
      </c>
      <c r="DP350" s="261">
        <f>DQ350+DR350+DS350</f>
        <v>85626.850650000008</v>
      </c>
      <c r="DQ350" s="313">
        <v>85626.850650000008</v>
      </c>
      <c r="DR350" s="313">
        <v>0</v>
      </c>
      <c r="DS350" s="313">
        <v>0</v>
      </c>
      <c r="DT350" s="261">
        <f>$AW350-$AX350-BC350</f>
        <v>2575.691016666693</v>
      </c>
      <c r="DU350" s="261">
        <f>BC350-AY350</f>
        <v>-2575.691016666693</v>
      </c>
      <c r="DV350" s="313"/>
      <c r="DW350" s="313"/>
      <c r="DX350" s="345" t="s">
        <v>1153</v>
      </c>
      <c r="DY350" s="313">
        <f>-DU350</f>
        <v>2575.691016666693</v>
      </c>
      <c r="DZ350" s="346" t="s">
        <v>1159</v>
      </c>
      <c r="EA350" s="343" t="s">
        <v>151</v>
      </c>
      <c r="EB350" s="164">
        <v>0</v>
      </c>
      <c r="EC350" s="162" t="str">
        <f>AN350 &amp; EB350</f>
        <v>Амортизационные отчисления0</v>
      </c>
      <c r="ED350" s="162" t="str">
        <f>AN350&amp;AO350</f>
        <v>Амортизационные отчислениянет</v>
      </c>
      <c r="EE350" s="163"/>
      <c r="EF350" s="163"/>
      <c r="EG350" s="179"/>
      <c r="EH350" s="179"/>
      <c r="EI350" s="179"/>
      <c r="EJ350" s="179"/>
      <c r="EV350" s="163"/>
    </row>
    <row r="351" spans="3:152" ht="15" customHeight="1" thickBot="1">
      <c r="C351" s="217"/>
      <c r="D351" s="385"/>
      <c r="E351" s="399"/>
      <c r="F351" s="399"/>
      <c r="G351" s="399"/>
      <c r="H351" s="399"/>
      <c r="I351" s="399"/>
      <c r="J351" s="399"/>
      <c r="K351" s="385"/>
      <c r="L351" s="337"/>
      <c r="M351" s="337"/>
      <c r="N351" s="385"/>
      <c r="O351" s="385"/>
      <c r="P351" s="387"/>
      <c r="Q351" s="387"/>
      <c r="R351" s="389"/>
      <c r="S351" s="391"/>
      <c r="T351" s="393"/>
      <c r="U351" s="395"/>
      <c r="V351" s="397"/>
      <c r="W351" s="383"/>
      <c r="X351" s="383"/>
      <c r="Y351" s="383"/>
      <c r="Z351" s="383"/>
      <c r="AA351" s="383"/>
      <c r="AB351" s="383"/>
      <c r="AC351" s="383"/>
      <c r="AD351" s="383"/>
      <c r="AE351" s="383"/>
      <c r="AF351" s="383"/>
      <c r="AG351" s="383"/>
      <c r="AH351" s="383"/>
      <c r="AI351" s="383"/>
      <c r="AJ351" s="383"/>
      <c r="AK351" s="383"/>
      <c r="AL351" s="333"/>
      <c r="AM351" s="200" t="s">
        <v>115</v>
      </c>
      <c r="AN351" s="311" t="s">
        <v>199</v>
      </c>
      <c r="AO351" s="312" t="s">
        <v>18</v>
      </c>
      <c r="AP351" s="312"/>
      <c r="AQ351" s="312"/>
      <c r="AR351" s="312"/>
      <c r="AS351" s="312"/>
      <c r="AT351" s="312"/>
      <c r="AU351" s="312"/>
      <c r="AV351" s="312"/>
      <c r="AW351" s="261">
        <v>0</v>
      </c>
      <c r="AX351" s="261">
        <v>0</v>
      </c>
      <c r="AY351" s="261">
        <v>0</v>
      </c>
      <c r="AZ351" s="261">
        <f>BE351</f>
        <v>0</v>
      </c>
      <c r="BA351" s="261">
        <f>BV351</f>
        <v>0</v>
      </c>
      <c r="BB351" s="261">
        <f>CM351</f>
        <v>0</v>
      </c>
      <c r="BC351" s="261">
        <f>DD351</f>
        <v>0</v>
      </c>
      <c r="BD351" s="261">
        <f>AW351-AX351-BC351</f>
        <v>0</v>
      </c>
      <c r="BE351" s="261">
        <f t="shared" si="407"/>
        <v>0</v>
      </c>
      <c r="BF351" s="261">
        <f t="shared" si="407"/>
        <v>0</v>
      </c>
      <c r="BG351" s="261">
        <f t="shared" si="407"/>
        <v>0</v>
      </c>
      <c r="BH351" s="261">
        <f t="shared" si="407"/>
        <v>0</v>
      </c>
      <c r="BI351" s="261">
        <f>BJ351+BK351+BL351</f>
        <v>0</v>
      </c>
      <c r="BJ351" s="313">
        <v>0</v>
      </c>
      <c r="BK351" s="313">
        <v>0</v>
      </c>
      <c r="BL351" s="313">
        <v>0</v>
      </c>
      <c r="BM351" s="261">
        <f>BN351+BO351+BP351</f>
        <v>0</v>
      </c>
      <c r="BN351" s="313">
        <v>0</v>
      </c>
      <c r="BO351" s="313">
        <v>0</v>
      </c>
      <c r="BP351" s="313">
        <v>0</v>
      </c>
      <c r="BQ351" s="261">
        <f>BR351+BS351+BT351</f>
        <v>0</v>
      </c>
      <c r="BR351" s="313">
        <v>0</v>
      </c>
      <c r="BS351" s="313">
        <v>0</v>
      </c>
      <c r="BT351" s="313">
        <v>0</v>
      </c>
      <c r="BU351" s="261">
        <f>$AW351-$AX351-AZ351</f>
        <v>0</v>
      </c>
      <c r="BV351" s="261">
        <f t="shared" si="408"/>
        <v>0</v>
      </c>
      <c r="BW351" s="261">
        <f t="shared" si="408"/>
        <v>0</v>
      </c>
      <c r="BX351" s="261">
        <f t="shared" si="408"/>
        <v>0</v>
      </c>
      <c r="BY351" s="261">
        <f t="shared" si="408"/>
        <v>0</v>
      </c>
      <c r="BZ351" s="261">
        <f>CA351+CB351+CC351</f>
        <v>0</v>
      </c>
      <c r="CA351" s="313">
        <v>0</v>
      </c>
      <c r="CB351" s="313">
        <v>0</v>
      </c>
      <c r="CC351" s="313">
        <v>0</v>
      </c>
      <c r="CD351" s="261">
        <f>CE351+CF351+CG351</f>
        <v>0</v>
      </c>
      <c r="CE351" s="313">
        <v>0</v>
      </c>
      <c r="CF351" s="313">
        <v>0</v>
      </c>
      <c r="CG351" s="313">
        <v>0</v>
      </c>
      <c r="CH351" s="261">
        <f>CI351+CJ351+CK351</f>
        <v>0</v>
      </c>
      <c r="CI351" s="313">
        <v>0</v>
      </c>
      <c r="CJ351" s="313">
        <v>0</v>
      </c>
      <c r="CK351" s="313">
        <v>0</v>
      </c>
      <c r="CL351" s="261">
        <f>$AW351-$AX351-BA351</f>
        <v>0</v>
      </c>
      <c r="CM351" s="261">
        <f t="shared" si="409"/>
        <v>0</v>
      </c>
      <c r="CN351" s="261">
        <f t="shared" si="409"/>
        <v>0</v>
      </c>
      <c r="CO351" s="261">
        <f t="shared" si="409"/>
        <v>0</v>
      </c>
      <c r="CP351" s="261">
        <f t="shared" si="409"/>
        <v>0</v>
      </c>
      <c r="CQ351" s="261">
        <f>CR351+CS351+CT351</f>
        <v>0</v>
      </c>
      <c r="CR351" s="313">
        <v>0</v>
      </c>
      <c r="CS351" s="313">
        <v>0</v>
      </c>
      <c r="CT351" s="313">
        <v>0</v>
      </c>
      <c r="CU351" s="261">
        <f>CV351+CW351+CX351</f>
        <v>0</v>
      </c>
      <c r="CV351" s="313">
        <v>0</v>
      </c>
      <c r="CW351" s="313">
        <v>0</v>
      </c>
      <c r="CX351" s="313">
        <v>0</v>
      </c>
      <c r="CY351" s="261">
        <f>CZ351+DA351+DB351</f>
        <v>0</v>
      </c>
      <c r="CZ351" s="313">
        <v>0</v>
      </c>
      <c r="DA351" s="313">
        <v>0</v>
      </c>
      <c r="DB351" s="313">
        <v>0</v>
      </c>
      <c r="DC351" s="261">
        <f>$AW351-$AX351-BB351</f>
        <v>0</v>
      </c>
      <c r="DD351" s="261">
        <f t="shared" si="410"/>
        <v>0</v>
      </c>
      <c r="DE351" s="261">
        <f t="shared" si="410"/>
        <v>0</v>
      </c>
      <c r="DF351" s="261">
        <f t="shared" si="410"/>
        <v>0</v>
      </c>
      <c r="DG351" s="261">
        <f t="shared" si="410"/>
        <v>0</v>
      </c>
      <c r="DH351" s="261">
        <f>DI351+DJ351+DK351</f>
        <v>0</v>
      </c>
      <c r="DI351" s="313">
        <v>0</v>
      </c>
      <c r="DJ351" s="313">
        <v>0</v>
      </c>
      <c r="DK351" s="313">
        <v>0</v>
      </c>
      <c r="DL351" s="261">
        <f>DM351+DN351+DO351</f>
        <v>0</v>
      </c>
      <c r="DM351" s="313">
        <v>0</v>
      </c>
      <c r="DN351" s="313">
        <v>0</v>
      </c>
      <c r="DO351" s="313">
        <v>0</v>
      </c>
      <c r="DP351" s="261">
        <f>DQ351+DR351+DS351</f>
        <v>0</v>
      </c>
      <c r="DQ351" s="313">
        <v>0</v>
      </c>
      <c r="DR351" s="313">
        <v>0</v>
      </c>
      <c r="DS351" s="313">
        <v>0</v>
      </c>
      <c r="DT351" s="261">
        <f>$AW351-$AX351-BC351</f>
        <v>0</v>
      </c>
      <c r="DU351" s="261">
        <f>BC351-AY351</f>
        <v>0</v>
      </c>
      <c r="DV351" s="313"/>
      <c r="DW351" s="313"/>
      <c r="DX351" s="314"/>
      <c r="DY351" s="313"/>
      <c r="DZ351" s="314"/>
      <c r="EA351" s="343" t="s">
        <v>151</v>
      </c>
      <c r="EB351" s="164">
        <v>0</v>
      </c>
      <c r="EC351" s="162" t="str">
        <f>AN351 &amp; EB351</f>
        <v>Прочие собственные средства0</v>
      </c>
      <c r="ED351" s="162" t="str">
        <f>AN351&amp;AO351</f>
        <v>Прочие собственные средстванет</v>
      </c>
      <c r="EE351" s="163"/>
      <c r="EF351" s="163"/>
      <c r="EG351" s="179"/>
      <c r="EH351" s="179"/>
      <c r="EI351" s="179"/>
      <c r="EJ351" s="179"/>
      <c r="EV351" s="163"/>
    </row>
    <row r="352" spans="3:152" ht="11.25" customHeight="1">
      <c r="C352" s="217"/>
      <c r="D352" s="384" t="s">
        <v>918</v>
      </c>
      <c r="E352" s="398" t="s">
        <v>780</v>
      </c>
      <c r="F352" s="398" t="s">
        <v>800</v>
      </c>
      <c r="G352" s="398" t="s">
        <v>161</v>
      </c>
      <c r="H352" s="398" t="s">
        <v>919</v>
      </c>
      <c r="I352" s="398" t="s">
        <v>783</v>
      </c>
      <c r="J352" s="398" t="s">
        <v>783</v>
      </c>
      <c r="K352" s="384" t="s">
        <v>784</v>
      </c>
      <c r="L352" s="336"/>
      <c r="M352" s="336"/>
      <c r="N352" s="384" t="s">
        <v>240</v>
      </c>
      <c r="O352" s="384" t="s">
        <v>4</v>
      </c>
      <c r="P352" s="386" t="s">
        <v>189</v>
      </c>
      <c r="Q352" s="386" t="s">
        <v>6</v>
      </c>
      <c r="R352" s="388">
        <v>100</v>
      </c>
      <c r="S352" s="390">
        <v>100</v>
      </c>
      <c r="T352" s="392" t="s">
        <v>1147</v>
      </c>
      <c r="U352" s="305"/>
      <c r="V352" s="306"/>
      <c r="W352" s="306"/>
      <c r="X352" s="306"/>
      <c r="Y352" s="306"/>
      <c r="Z352" s="306"/>
      <c r="AA352" s="306"/>
      <c r="AB352" s="306"/>
      <c r="AC352" s="306"/>
      <c r="AD352" s="306"/>
      <c r="AE352" s="306"/>
      <c r="AF352" s="306"/>
      <c r="AG352" s="306"/>
      <c r="AH352" s="306"/>
      <c r="AI352" s="306"/>
      <c r="AJ352" s="306"/>
      <c r="AK352" s="306"/>
      <c r="AL352" s="306"/>
      <c r="AM352" s="306"/>
      <c r="AN352" s="306"/>
      <c r="AO352" s="306"/>
      <c r="AP352" s="306"/>
      <c r="AQ352" s="306"/>
      <c r="AR352" s="306"/>
      <c r="AS352" s="306"/>
      <c r="AT352" s="306"/>
      <c r="AU352" s="306"/>
      <c r="AV352" s="306"/>
      <c r="AW352" s="306"/>
      <c r="AX352" s="306"/>
      <c r="AY352" s="306"/>
      <c r="AZ352" s="306"/>
      <c r="BA352" s="306"/>
      <c r="BB352" s="306"/>
      <c r="BC352" s="306"/>
      <c r="BD352" s="306"/>
      <c r="BE352" s="306"/>
      <c r="BF352" s="306"/>
      <c r="BG352" s="306"/>
      <c r="BH352" s="306"/>
      <c r="BI352" s="306"/>
      <c r="BJ352" s="306"/>
      <c r="BK352" s="306"/>
      <c r="BL352" s="306"/>
      <c r="BM352" s="306"/>
      <c r="BN352" s="306"/>
      <c r="BO352" s="306"/>
      <c r="BP352" s="306"/>
      <c r="BQ352" s="306"/>
      <c r="BR352" s="306"/>
      <c r="BS352" s="306"/>
      <c r="BT352" s="306"/>
      <c r="BU352" s="306"/>
      <c r="BV352" s="306"/>
      <c r="BW352" s="306"/>
      <c r="BX352" s="306"/>
      <c r="BY352" s="306"/>
      <c r="BZ352" s="306"/>
      <c r="CA352" s="306"/>
      <c r="CB352" s="306"/>
      <c r="CC352" s="306"/>
      <c r="CD352" s="306"/>
      <c r="CE352" s="306"/>
      <c r="CF352" s="306"/>
      <c r="CG352" s="306"/>
      <c r="CH352" s="306"/>
      <c r="CI352" s="306"/>
      <c r="CJ352" s="306"/>
      <c r="CK352" s="306"/>
      <c r="CL352" s="306"/>
      <c r="CM352" s="306"/>
      <c r="CN352" s="306"/>
      <c r="CO352" s="306"/>
      <c r="CP352" s="306"/>
      <c r="CQ352" s="306"/>
      <c r="CR352" s="306"/>
      <c r="CS352" s="306"/>
      <c r="CT352" s="306"/>
      <c r="CU352" s="306"/>
      <c r="CV352" s="306"/>
      <c r="CW352" s="306"/>
      <c r="CX352" s="306"/>
      <c r="CY352" s="306"/>
      <c r="CZ352" s="306"/>
      <c r="DA352" s="306"/>
      <c r="DB352" s="306"/>
      <c r="DC352" s="306"/>
      <c r="DD352" s="306"/>
      <c r="DE352" s="306"/>
      <c r="DF352" s="306"/>
      <c r="DG352" s="306"/>
      <c r="DH352" s="306"/>
      <c r="DI352" s="306"/>
      <c r="DJ352" s="306"/>
      <c r="DK352" s="306"/>
      <c r="DL352" s="306"/>
      <c r="DM352" s="306"/>
      <c r="DN352" s="306"/>
      <c r="DO352" s="306"/>
      <c r="DP352" s="306"/>
      <c r="DQ352" s="306"/>
      <c r="DR352" s="306"/>
      <c r="DS352" s="306"/>
      <c r="DT352" s="306"/>
      <c r="DU352" s="306"/>
      <c r="DV352" s="306"/>
      <c r="DW352" s="306"/>
      <c r="DX352" s="306"/>
      <c r="DY352" s="306"/>
      <c r="DZ352" s="306"/>
      <c r="EA352" s="306"/>
      <c r="EB352" s="164"/>
      <c r="EC352" s="163"/>
      <c r="ED352" s="163"/>
      <c r="EE352" s="163"/>
      <c r="EF352" s="163"/>
      <c r="EG352" s="163"/>
      <c r="EH352" s="163"/>
      <c r="EI352" s="163"/>
    </row>
    <row r="353" spans="3:152" ht="11.25" customHeight="1">
      <c r="C353" s="217"/>
      <c r="D353" s="385"/>
      <c r="E353" s="399"/>
      <c r="F353" s="399"/>
      <c r="G353" s="399"/>
      <c r="H353" s="399"/>
      <c r="I353" s="399"/>
      <c r="J353" s="399"/>
      <c r="K353" s="385"/>
      <c r="L353" s="337"/>
      <c r="M353" s="337"/>
      <c r="N353" s="385"/>
      <c r="O353" s="385"/>
      <c r="P353" s="387"/>
      <c r="Q353" s="387"/>
      <c r="R353" s="389"/>
      <c r="S353" s="391"/>
      <c r="T353" s="393"/>
      <c r="U353" s="394"/>
      <c r="V353" s="396">
        <v>1</v>
      </c>
      <c r="W353" s="382" t="s">
        <v>821</v>
      </c>
      <c r="X353" s="382"/>
      <c r="Y353" s="382"/>
      <c r="Z353" s="382"/>
      <c r="AA353" s="382"/>
      <c r="AB353" s="382"/>
      <c r="AC353" s="382"/>
      <c r="AD353" s="382"/>
      <c r="AE353" s="382"/>
      <c r="AF353" s="382"/>
      <c r="AG353" s="382"/>
      <c r="AH353" s="382"/>
      <c r="AI353" s="382"/>
      <c r="AJ353" s="382"/>
      <c r="AK353" s="382"/>
      <c r="AL353" s="307"/>
      <c r="AM353" s="308"/>
      <c r="AN353" s="309"/>
      <c r="AO353" s="309"/>
      <c r="AP353" s="309"/>
      <c r="AQ353" s="309"/>
      <c r="AR353" s="309"/>
      <c r="AS353" s="309"/>
      <c r="AT353" s="309"/>
      <c r="AU353" s="309"/>
      <c r="AV353" s="309"/>
      <c r="AW353" s="95"/>
      <c r="AX353" s="95"/>
      <c r="AY353" s="95"/>
      <c r="AZ353" s="95"/>
      <c r="BA353" s="95"/>
      <c r="BB353" s="95"/>
      <c r="BC353" s="95"/>
      <c r="BD353" s="95"/>
      <c r="BE353" s="95"/>
      <c r="BF353" s="95"/>
      <c r="BG353" s="95"/>
      <c r="BH353" s="95"/>
      <c r="BI353" s="95"/>
      <c r="BJ353" s="95"/>
      <c r="BK353" s="95"/>
      <c r="BL353" s="95"/>
      <c r="BM353" s="95"/>
      <c r="BN353" s="95"/>
      <c r="BO353" s="95"/>
      <c r="BP353" s="95"/>
      <c r="BQ353" s="95"/>
      <c r="BR353" s="95"/>
      <c r="BS353" s="95"/>
      <c r="BT353" s="95"/>
      <c r="BU353" s="95"/>
      <c r="BV353" s="95"/>
      <c r="BW353" s="95"/>
      <c r="BX353" s="95"/>
      <c r="BY353" s="95"/>
      <c r="BZ353" s="95"/>
      <c r="CA353" s="95"/>
      <c r="CB353" s="95"/>
      <c r="CC353" s="95"/>
      <c r="CD353" s="95"/>
      <c r="CE353" s="95"/>
      <c r="CF353" s="95"/>
      <c r="CG353" s="95"/>
      <c r="CH353" s="95"/>
      <c r="CI353" s="95"/>
      <c r="CJ353" s="95"/>
      <c r="CK353" s="95"/>
      <c r="CL353" s="95"/>
      <c r="CM353" s="95"/>
      <c r="CN353" s="95"/>
      <c r="CO353" s="95"/>
      <c r="CP353" s="95"/>
      <c r="CQ353" s="95"/>
      <c r="CR353" s="95"/>
      <c r="CS353" s="95"/>
      <c r="CT353" s="95"/>
      <c r="CU353" s="95"/>
      <c r="CV353" s="95"/>
      <c r="CW353" s="95"/>
      <c r="CX353" s="95"/>
      <c r="CY353" s="95"/>
      <c r="CZ353" s="95"/>
      <c r="DA353" s="95"/>
      <c r="DB353" s="95"/>
      <c r="DC353" s="95"/>
      <c r="DD353" s="95"/>
      <c r="DE353" s="95"/>
      <c r="DF353" s="95"/>
      <c r="DG353" s="95"/>
      <c r="DH353" s="95"/>
      <c r="DI353" s="95"/>
      <c r="DJ353" s="95"/>
      <c r="DK353" s="95"/>
      <c r="DL353" s="95"/>
      <c r="DM353" s="95"/>
      <c r="DN353" s="95"/>
      <c r="DO353" s="95"/>
      <c r="DP353" s="95"/>
      <c r="DQ353" s="95"/>
      <c r="DR353" s="95"/>
      <c r="DS353" s="95"/>
      <c r="DT353" s="95"/>
      <c r="DU353" s="95"/>
      <c r="DV353" s="95"/>
      <c r="DW353" s="95"/>
      <c r="DX353" s="95"/>
      <c r="DY353" s="95"/>
      <c r="DZ353" s="95"/>
      <c r="EA353" s="95"/>
      <c r="EB353" s="164"/>
      <c r="EC353" s="179"/>
      <c r="ED353" s="179"/>
      <c r="EE353" s="179"/>
      <c r="EF353" s="163"/>
      <c r="EG353" s="179"/>
      <c r="EH353" s="179"/>
      <c r="EI353" s="179"/>
      <c r="EJ353" s="179"/>
      <c r="EK353" s="179"/>
    </row>
    <row r="354" spans="3:152" ht="15" customHeight="1">
      <c r="C354" s="217"/>
      <c r="D354" s="385"/>
      <c r="E354" s="399"/>
      <c r="F354" s="399"/>
      <c r="G354" s="399"/>
      <c r="H354" s="399"/>
      <c r="I354" s="399"/>
      <c r="J354" s="399"/>
      <c r="K354" s="385"/>
      <c r="L354" s="337"/>
      <c r="M354" s="337"/>
      <c r="N354" s="385"/>
      <c r="O354" s="385"/>
      <c r="P354" s="387"/>
      <c r="Q354" s="387"/>
      <c r="R354" s="389"/>
      <c r="S354" s="391"/>
      <c r="T354" s="393"/>
      <c r="U354" s="395"/>
      <c r="V354" s="397"/>
      <c r="W354" s="383"/>
      <c r="X354" s="383"/>
      <c r="Y354" s="383"/>
      <c r="Z354" s="383"/>
      <c r="AA354" s="383"/>
      <c r="AB354" s="383"/>
      <c r="AC354" s="383"/>
      <c r="AD354" s="383"/>
      <c r="AE354" s="383"/>
      <c r="AF354" s="383"/>
      <c r="AG354" s="383"/>
      <c r="AH354" s="383"/>
      <c r="AI354" s="383"/>
      <c r="AJ354" s="383"/>
      <c r="AK354" s="383"/>
      <c r="AL354" s="333"/>
      <c r="AM354" s="200" t="s">
        <v>240</v>
      </c>
      <c r="AN354" s="311" t="s">
        <v>197</v>
      </c>
      <c r="AO354" s="312" t="s">
        <v>18</v>
      </c>
      <c r="AP354" s="312"/>
      <c r="AQ354" s="312"/>
      <c r="AR354" s="312"/>
      <c r="AS354" s="312"/>
      <c r="AT354" s="312"/>
      <c r="AU354" s="312"/>
      <c r="AV354" s="312"/>
      <c r="AW354" s="261">
        <v>101918.95833333299</v>
      </c>
      <c r="AX354" s="261">
        <v>2015.55</v>
      </c>
      <c r="AY354" s="261">
        <v>99903.408333333296</v>
      </c>
      <c r="AZ354" s="261">
        <f>BE354</f>
        <v>0</v>
      </c>
      <c r="BA354" s="261">
        <f>BV354</f>
        <v>0</v>
      </c>
      <c r="BB354" s="261">
        <f>CM354</f>
        <v>97972.642160000003</v>
      </c>
      <c r="BC354" s="261">
        <f>DD354</f>
        <v>97972.642160000003</v>
      </c>
      <c r="BD354" s="261">
        <f>AW354-AX354-BC354</f>
        <v>1930.7661733329878</v>
      </c>
      <c r="BE354" s="261">
        <f t="shared" ref="BE354:BH355" si="411">BQ354</f>
        <v>0</v>
      </c>
      <c r="BF354" s="261">
        <f t="shared" si="411"/>
        <v>0</v>
      </c>
      <c r="BG354" s="261">
        <f t="shared" si="411"/>
        <v>0</v>
      </c>
      <c r="BH354" s="261">
        <f t="shared" si="411"/>
        <v>0</v>
      </c>
      <c r="BI354" s="261">
        <f>BJ354+BK354+BL354</f>
        <v>0</v>
      </c>
      <c r="BJ354" s="313">
        <v>0</v>
      </c>
      <c r="BK354" s="313">
        <v>0</v>
      </c>
      <c r="BL354" s="313">
        <v>0</v>
      </c>
      <c r="BM354" s="261">
        <f>BN354+BO354+BP354</f>
        <v>0</v>
      </c>
      <c r="BN354" s="313">
        <v>0</v>
      </c>
      <c r="BO354" s="313">
        <v>0</v>
      </c>
      <c r="BP354" s="313">
        <v>0</v>
      </c>
      <c r="BQ354" s="261">
        <f>BR354+BS354+BT354</f>
        <v>0</v>
      </c>
      <c r="BR354" s="313">
        <v>0</v>
      </c>
      <c r="BS354" s="313">
        <v>0</v>
      </c>
      <c r="BT354" s="313">
        <v>0</v>
      </c>
      <c r="BU354" s="261">
        <f>$AW354-$AX354-AZ354</f>
        <v>99903.408333332991</v>
      </c>
      <c r="BV354" s="261">
        <f t="shared" ref="BV354:BY355" si="412">CH354</f>
        <v>0</v>
      </c>
      <c r="BW354" s="261">
        <f t="shared" si="412"/>
        <v>0</v>
      </c>
      <c r="BX354" s="261">
        <f t="shared" si="412"/>
        <v>0</v>
      </c>
      <c r="BY354" s="261">
        <f t="shared" si="412"/>
        <v>0</v>
      </c>
      <c r="BZ354" s="261">
        <f>CA354+CB354+CC354</f>
        <v>0</v>
      </c>
      <c r="CA354" s="313">
        <v>0</v>
      </c>
      <c r="CB354" s="313">
        <v>0</v>
      </c>
      <c r="CC354" s="313">
        <v>0</v>
      </c>
      <c r="CD354" s="261">
        <f>CE354+CF354+CG354</f>
        <v>0</v>
      </c>
      <c r="CE354" s="313">
        <v>0</v>
      </c>
      <c r="CF354" s="313">
        <v>0</v>
      </c>
      <c r="CG354" s="313">
        <v>0</v>
      </c>
      <c r="CH354" s="261">
        <f>CI354+CJ354+CK354</f>
        <v>0</v>
      </c>
      <c r="CI354" s="313">
        <v>0</v>
      </c>
      <c r="CJ354" s="313">
        <v>0</v>
      </c>
      <c r="CK354" s="313">
        <v>0</v>
      </c>
      <c r="CL354" s="261">
        <f>$AW354-$AX354-BA354</f>
        <v>99903.408333332991</v>
      </c>
      <c r="CM354" s="261">
        <f t="shared" ref="CM354:CP355" si="413">CY354</f>
        <v>97972.642160000003</v>
      </c>
      <c r="CN354" s="261">
        <f t="shared" si="413"/>
        <v>97972.642160000003</v>
      </c>
      <c r="CO354" s="261">
        <f t="shared" si="413"/>
        <v>0</v>
      </c>
      <c r="CP354" s="261">
        <f t="shared" si="413"/>
        <v>0</v>
      </c>
      <c r="CQ354" s="261">
        <f>CR354+CS354+CT354</f>
        <v>0</v>
      </c>
      <c r="CR354" s="313">
        <v>0</v>
      </c>
      <c r="CS354" s="313">
        <v>0</v>
      </c>
      <c r="CT354" s="313">
        <v>0</v>
      </c>
      <c r="CU354" s="261">
        <f>CV354+CW354+CX354</f>
        <v>0</v>
      </c>
      <c r="CV354" s="313">
        <v>0</v>
      </c>
      <c r="CW354" s="313">
        <v>0</v>
      </c>
      <c r="CX354" s="313">
        <v>0</v>
      </c>
      <c r="CY354" s="261">
        <f>CZ354+DA354+DB354</f>
        <v>97972.642160000003</v>
      </c>
      <c r="CZ354" s="313">
        <v>97972.642160000003</v>
      </c>
      <c r="DA354" s="313">
        <v>0</v>
      </c>
      <c r="DB354" s="313">
        <v>0</v>
      </c>
      <c r="DC354" s="261">
        <f>$AW354-$AX354-BB354</f>
        <v>1930.7661733329878</v>
      </c>
      <c r="DD354" s="261">
        <f t="shared" ref="DD354:DG355" si="414">DP354</f>
        <v>97972.642160000003</v>
      </c>
      <c r="DE354" s="261">
        <f t="shared" si="414"/>
        <v>97972.642160000003</v>
      </c>
      <c r="DF354" s="261">
        <f t="shared" si="414"/>
        <v>0</v>
      </c>
      <c r="DG354" s="261">
        <f t="shared" si="414"/>
        <v>0</v>
      </c>
      <c r="DH354" s="261">
        <f>DI354+DJ354+DK354</f>
        <v>97972.642160000003</v>
      </c>
      <c r="DI354" s="313">
        <v>97972.642160000003</v>
      </c>
      <c r="DJ354" s="313">
        <v>0</v>
      </c>
      <c r="DK354" s="313">
        <v>0</v>
      </c>
      <c r="DL354" s="261">
        <f>DM354+DN354+DO354</f>
        <v>97972.642160000003</v>
      </c>
      <c r="DM354" s="313">
        <v>97972.642160000003</v>
      </c>
      <c r="DN354" s="313">
        <v>0</v>
      </c>
      <c r="DO354" s="313">
        <v>0</v>
      </c>
      <c r="DP354" s="261">
        <f>DQ354+DR354+DS354</f>
        <v>97972.642160000003</v>
      </c>
      <c r="DQ354" s="313">
        <v>97972.642160000003</v>
      </c>
      <c r="DR354" s="313">
        <v>0</v>
      </c>
      <c r="DS354" s="313">
        <v>0</v>
      </c>
      <c r="DT354" s="261">
        <f>$AW354-$AX354-BC354</f>
        <v>1930.7661733329878</v>
      </c>
      <c r="DU354" s="261">
        <f>BC354-AY354</f>
        <v>-1930.7661733332934</v>
      </c>
      <c r="DV354" s="313"/>
      <c r="DW354" s="313"/>
      <c r="DX354" s="345" t="s">
        <v>1153</v>
      </c>
      <c r="DY354" s="313">
        <f>-DU354</f>
        <v>1930.7661733332934</v>
      </c>
      <c r="DZ354" s="346" t="s">
        <v>1162</v>
      </c>
      <c r="EA354" s="343" t="s">
        <v>151</v>
      </c>
      <c r="EB354" s="164">
        <v>0</v>
      </c>
      <c r="EC354" s="162" t="str">
        <f>AN354 &amp; EB354</f>
        <v>Амортизационные отчисления0</v>
      </c>
      <c r="ED354" s="162" t="str">
        <f>AN354&amp;AO354</f>
        <v>Амортизационные отчислениянет</v>
      </c>
      <c r="EE354" s="163"/>
      <c r="EF354" s="163"/>
      <c r="EG354" s="179"/>
      <c r="EH354" s="179"/>
      <c r="EI354" s="179"/>
      <c r="EJ354" s="179"/>
      <c r="EV354" s="163"/>
    </row>
    <row r="355" spans="3:152" ht="15" customHeight="1" thickBot="1">
      <c r="C355" s="217"/>
      <c r="D355" s="385"/>
      <c r="E355" s="399"/>
      <c r="F355" s="399"/>
      <c r="G355" s="399"/>
      <c r="H355" s="399"/>
      <c r="I355" s="399"/>
      <c r="J355" s="399"/>
      <c r="K355" s="385"/>
      <c r="L355" s="337"/>
      <c r="M355" s="337"/>
      <c r="N355" s="385"/>
      <c r="O355" s="385"/>
      <c r="P355" s="387"/>
      <c r="Q355" s="387"/>
      <c r="R355" s="389"/>
      <c r="S355" s="391"/>
      <c r="T355" s="393"/>
      <c r="U355" s="395"/>
      <c r="V355" s="397"/>
      <c r="W355" s="383"/>
      <c r="X355" s="383"/>
      <c r="Y355" s="383"/>
      <c r="Z355" s="383"/>
      <c r="AA355" s="383"/>
      <c r="AB355" s="383"/>
      <c r="AC355" s="383"/>
      <c r="AD355" s="383"/>
      <c r="AE355" s="383"/>
      <c r="AF355" s="383"/>
      <c r="AG355" s="383"/>
      <c r="AH355" s="383"/>
      <c r="AI355" s="383"/>
      <c r="AJ355" s="383"/>
      <c r="AK355" s="383"/>
      <c r="AL355" s="333"/>
      <c r="AM355" s="200" t="s">
        <v>115</v>
      </c>
      <c r="AN355" s="311" t="s">
        <v>199</v>
      </c>
      <c r="AO355" s="312" t="s">
        <v>18</v>
      </c>
      <c r="AP355" s="312"/>
      <c r="AQ355" s="312"/>
      <c r="AR355" s="312"/>
      <c r="AS355" s="312"/>
      <c r="AT355" s="312"/>
      <c r="AU355" s="312"/>
      <c r="AV355" s="312"/>
      <c r="AW355" s="261">
        <v>0</v>
      </c>
      <c r="AX355" s="261">
        <v>0</v>
      </c>
      <c r="AY355" s="261">
        <v>0</v>
      </c>
      <c r="AZ355" s="261">
        <f>BE355</f>
        <v>0</v>
      </c>
      <c r="BA355" s="261">
        <f>BV355</f>
        <v>0</v>
      </c>
      <c r="BB355" s="261">
        <f>CM355</f>
        <v>0</v>
      </c>
      <c r="BC355" s="261">
        <f>DD355</f>
        <v>0</v>
      </c>
      <c r="BD355" s="261">
        <f>AW355-AX355-BC355</f>
        <v>0</v>
      </c>
      <c r="BE355" s="261">
        <f t="shared" si="411"/>
        <v>0</v>
      </c>
      <c r="BF355" s="261">
        <f t="shared" si="411"/>
        <v>0</v>
      </c>
      <c r="BG355" s="261">
        <f t="shared" si="411"/>
        <v>0</v>
      </c>
      <c r="BH355" s="261">
        <f t="shared" si="411"/>
        <v>0</v>
      </c>
      <c r="BI355" s="261">
        <f>BJ355+BK355+BL355</f>
        <v>0</v>
      </c>
      <c r="BJ355" s="313">
        <v>0</v>
      </c>
      <c r="BK355" s="313">
        <v>0</v>
      </c>
      <c r="BL355" s="313">
        <v>0</v>
      </c>
      <c r="BM355" s="261">
        <f>BN355+BO355+BP355</f>
        <v>0</v>
      </c>
      <c r="BN355" s="313">
        <v>0</v>
      </c>
      <c r="BO355" s="313">
        <v>0</v>
      </c>
      <c r="BP355" s="313">
        <v>0</v>
      </c>
      <c r="BQ355" s="261">
        <f>BR355+BS355+BT355</f>
        <v>0</v>
      </c>
      <c r="BR355" s="313">
        <v>0</v>
      </c>
      <c r="BS355" s="313">
        <v>0</v>
      </c>
      <c r="BT355" s="313">
        <v>0</v>
      </c>
      <c r="BU355" s="261">
        <f>$AW355-$AX355-AZ355</f>
        <v>0</v>
      </c>
      <c r="BV355" s="261">
        <f t="shared" si="412"/>
        <v>0</v>
      </c>
      <c r="BW355" s="261">
        <f t="shared" si="412"/>
        <v>0</v>
      </c>
      <c r="BX355" s="261">
        <f t="shared" si="412"/>
        <v>0</v>
      </c>
      <c r="BY355" s="261">
        <f t="shared" si="412"/>
        <v>0</v>
      </c>
      <c r="BZ355" s="261">
        <f>CA355+CB355+CC355</f>
        <v>0</v>
      </c>
      <c r="CA355" s="313">
        <v>0</v>
      </c>
      <c r="CB355" s="313">
        <v>0</v>
      </c>
      <c r="CC355" s="313">
        <v>0</v>
      </c>
      <c r="CD355" s="261">
        <f>CE355+CF355+CG355</f>
        <v>0</v>
      </c>
      <c r="CE355" s="313">
        <v>0</v>
      </c>
      <c r="CF355" s="313">
        <v>0</v>
      </c>
      <c r="CG355" s="313">
        <v>0</v>
      </c>
      <c r="CH355" s="261">
        <f>CI355+CJ355+CK355</f>
        <v>0</v>
      </c>
      <c r="CI355" s="313">
        <v>0</v>
      </c>
      <c r="CJ355" s="313">
        <v>0</v>
      </c>
      <c r="CK355" s="313">
        <v>0</v>
      </c>
      <c r="CL355" s="261">
        <f>$AW355-$AX355-BA355</f>
        <v>0</v>
      </c>
      <c r="CM355" s="261">
        <f t="shared" si="413"/>
        <v>0</v>
      </c>
      <c r="CN355" s="261">
        <f t="shared" si="413"/>
        <v>0</v>
      </c>
      <c r="CO355" s="261">
        <f t="shared" si="413"/>
        <v>0</v>
      </c>
      <c r="CP355" s="261">
        <f t="shared" si="413"/>
        <v>0</v>
      </c>
      <c r="CQ355" s="261">
        <f>CR355+CS355+CT355</f>
        <v>0</v>
      </c>
      <c r="CR355" s="313">
        <v>0</v>
      </c>
      <c r="CS355" s="313">
        <v>0</v>
      </c>
      <c r="CT355" s="313">
        <v>0</v>
      </c>
      <c r="CU355" s="261">
        <f>CV355+CW355+CX355</f>
        <v>0</v>
      </c>
      <c r="CV355" s="313">
        <v>0</v>
      </c>
      <c r="CW355" s="313">
        <v>0</v>
      </c>
      <c r="CX355" s="313">
        <v>0</v>
      </c>
      <c r="CY355" s="261">
        <f>CZ355+DA355+DB355</f>
        <v>0</v>
      </c>
      <c r="CZ355" s="313">
        <v>0</v>
      </c>
      <c r="DA355" s="313">
        <v>0</v>
      </c>
      <c r="DB355" s="313">
        <v>0</v>
      </c>
      <c r="DC355" s="261">
        <f>$AW355-$AX355-BB355</f>
        <v>0</v>
      </c>
      <c r="DD355" s="261">
        <f t="shared" si="414"/>
        <v>0</v>
      </c>
      <c r="DE355" s="261">
        <f t="shared" si="414"/>
        <v>0</v>
      </c>
      <c r="DF355" s="261">
        <f t="shared" si="414"/>
        <v>0</v>
      </c>
      <c r="DG355" s="261">
        <f t="shared" si="414"/>
        <v>0</v>
      </c>
      <c r="DH355" s="261">
        <f>DI355+DJ355+DK355</f>
        <v>0</v>
      </c>
      <c r="DI355" s="313">
        <v>0</v>
      </c>
      <c r="DJ355" s="313">
        <v>0</v>
      </c>
      <c r="DK355" s="313">
        <v>0</v>
      </c>
      <c r="DL355" s="261">
        <f>DM355+DN355+DO355</f>
        <v>0</v>
      </c>
      <c r="DM355" s="313">
        <v>0</v>
      </c>
      <c r="DN355" s="313">
        <v>0</v>
      </c>
      <c r="DO355" s="313">
        <v>0</v>
      </c>
      <c r="DP355" s="261">
        <f>DQ355+DR355+DS355</f>
        <v>0</v>
      </c>
      <c r="DQ355" s="313">
        <v>0</v>
      </c>
      <c r="DR355" s="313">
        <v>0</v>
      </c>
      <c r="DS355" s="313">
        <v>0</v>
      </c>
      <c r="DT355" s="261">
        <f>$AW355-$AX355-BC355</f>
        <v>0</v>
      </c>
      <c r="DU355" s="261">
        <f>BC355-AY355</f>
        <v>0</v>
      </c>
      <c r="DV355" s="313"/>
      <c r="DW355" s="313"/>
      <c r="DX355" s="314"/>
      <c r="DY355" s="313"/>
      <c r="DZ355" s="314"/>
      <c r="EA355" s="343" t="s">
        <v>151</v>
      </c>
      <c r="EB355" s="164">
        <v>0</v>
      </c>
      <c r="EC355" s="162" t="str">
        <f>AN355 &amp; EB355</f>
        <v>Прочие собственные средства0</v>
      </c>
      <c r="ED355" s="162" t="str">
        <f>AN355&amp;AO355</f>
        <v>Прочие собственные средстванет</v>
      </c>
      <c r="EE355" s="163"/>
      <c r="EF355" s="163"/>
      <c r="EG355" s="179"/>
      <c r="EH355" s="179"/>
      <c r="EI355" s="179"/>
      <c r="EJ355" s="179"/>
      <c r="EV355" s="163"/>
    </row>
    <row r="356" spans="3:152" ht="11.25" customHeight="1">
      <c r="C356" s="217"/>
      <c r="D356" s="384" t="s">
        <v>920</v>
      </c>
      <c r="E356" s="398" t="s">
        <v>780</v>
      </c>
      <c r="F356" s="398" t="s">
        <v>800</v>
      </c>
      <c r="G356" s="398" t="s">
        <v>161</v>
      </c>
      <c r="H356" s="398" t="s">
        <v>921</v>
      </c>
      <c r="I356" s="398" t="s">
        <v>783</v>
      </c>
      <c r="J356" s="398" t="s">
        <v>783</v>
      </c>
      <c r="K356" s="384" t="s">
        <v>784</v>
      </c>
      <c r="L356" s="336"/>
      <c r="M356" s="336"/>
      <c r="N356" s="384" t="s">
        <v>240</v>
      </c>
      <c r="O356" s="384" t="s">
        <v>4</v>
      </c>
      <c r="P356" s="386" t="s">
        <v>189</v>
      </c>
      <c r="Q356" s="386" t="s">
        <v>5</v>
      </c>
      <c r="R356" s="388">
        <v>100</v>
      </c>
      <c r="S356" s="390">
        <v>100</v>
      </c>
      <c r="T356" s="392" t="s">
        <v>1147</v>
      </c>
      <c r="U356" s="305"/>
      <c r="V356" s="306"/>
      <c r="W356" s="306"/>
      <c r="X356" s="306"/>
      <c r="Y356" s="306"/>
      <c r="Z356" s="306"/>
      <c r="AA356" s="306"/>
      <c r="AB356" s="306"/>
      <c r="AC356" s="306"/>
      <c r="AD356" s="306"/>
      <c r="AE356" s="306"/>
      <c r="AF356" s="306"/>
      <c r="AG356" s="306"/>
      <c r="AH356" s="306"/>
      <c r="AI356" s="306"/>
      <c r="AJ356" s="306"/>
      <c r="AK356" s="306"/>
      <c r="AL356" s="306"/>
      <c r="AM356" s="306"/>
      <c r="AN356" s="306"/>
      <c r="AO356" s="306"/>
      <c r="AP356" s="306"/>
      <c r="AQ356" s="306"/>
      <c r="AR356" s="306"/>
      <c r="AS356" s="306"/>
      <c r="AT356" s="306"/>
      <c r="AU356" s="306"/>
      <c r="AV356" s="306"/>
      <c r="AW356" s="306"/>
      <c r="AX356" s="306"/>
      <c r="AY356" s="306"/>
      <c r="AZ356" s="306"/>
      <c r="BA356" s="306"/>
      <c r="BB356" s="306"/>
      <c r="BC356" s="306"/>
      <c r="BD356" s="306"/>
      <c r="BE356" s="306"/>
      <c r="BF356" s="306"/>
      <c r="BG356" s="306"/>
      <c r="BH356" s="306"/>
      <c r="BI356" s="306"/>
      <c r="BJ356" s="306"/>
      <c r="BK356" s="306"/>
      <c r="BL356" s="306"/>
      <c r="BM356" s="306"/>
      <c r="BN356" s="306"/>
      <c r="BO356" s="306"/>
      <c r="BP356" s="306"/>
      <c r="BQ356" s="306"/>
      <c r="BR356" s="306"/>
      <c r="BS356" s="306"/>
      <c r="BT356" s="306"/>
      <c r="BU356" s="306"/>
      <c r="BV356" s="306"/>
      <c r="BW356" s="306"/>
      <c r="BX356" s="306"/>
      <c r="BY356" s="306"/>
      <c r="BZ356" s="306"/>
      <c r="CA356" s="306"/>
      <c r="CB356" s="306"/>
      <c r="CC356" s="306"/>
      <c r="CD356" s="306"/>
      <c r="CE356" s="306"/>
      <c r="CF356" s="306"/>
      <c r="CG356" s="306"/>
      <c r="CH356" s="306"/>
      <c r="CI356" s="306"/>
      <c r="CJ356" s="306"/>
      <c r="CK356" s="306"/>
      <c r="CL356" s="306"/>
      <c r="CM356" s="306"/>
      <c r="CN356" s="306"/>
      <c r="CO356" s="306"/>
      <c r="CP356" s="306"/>
      <c r="CQ356" s="306"/>
      <c r="CR356" s="306"/>
      <c r="CS356" s="306"/>
      <c r="CT356" s="306"/>
      <c r="CU356" s="306"/>
      <c r="CV356" s="306"/>
      <c r="CW356" s="306"/>
      <c r="CX356" s="306"/>
      <c r="CY356" s="306"/>
      <c r="CZ356" s="306"/>
      <c r="DA356" s="306"/>
      <c r="DB356" s="306"/>
      <c r="DC356" s="306"/>
      <c r="DD356" s="306"/>
      <c r="DE356" s="306"/>
      <c r="DF356" s="306"/>
      <c r="DG356" s="306"/>
      <c r="DH356" s="306"/>
      <c r="DI356" s="306"/>
      <c r="DJ356" s="306"/>
      <c r="DK356" s="306"/>
      <c r="DL356" s="306"/>
      <c r="DM356" s="306"/>
      <c r="DN356" s="306"/>
      <c r="DO356" s="306"/>
      <c r="DP356" s="306"/>
      <c r="DQ356" s="306"/>
      <c r="DR356" s="306"/>
      <c r="DS356" s="306"/>
      <c r="DT356" s="306"/>
      <c r="DU356" s="306"/>
      <c r="DV356" s="306"/>
      <c r="DW356" s="306"/>
      <c r="DX356" s="306"/>
      <c r="DY356" s="306"/>
      <c r="DZ356" s="306"/>
      <c r="EA356" s="306"/>
      <c r="EB356" s="164"/>
      <c r="EC356" s="163"/>
      <c r="ED356" s="163"/>
      <c r="EE356" s="163"/>
      <c r="EF356" s="163"/>
      <c r="EG356" s="163"/>
      <c r="EH356" s="163"/>
      <c r="EI356" s="163"/>
    </row>
    <row r="357" spans="3:152" ht="11.25" customHeight="1">
      <c r="C357" s="217"/>
      <c r="D357" s="385"/>
      <c r="E357" s="399"/>
      <c r="F357" s="399"/>
      <c r="G357" s="399"/>
      <c r="H357" s="399"/>
      <c r="I357" s="399"/>
      <c r="J357" s="399"/>
      <c r="K357" s="385"/>
      <c r="L357" s="337"/>
      <c r="M357" s="337"/>
      <c r="N357" s="385"/>
      <c r="O357" s="385"/>
      <c r="P357" s="387"/>
      <c r="Q357" s="387"/>
      <c r="R357" s="389"/>
      <c r="S357" s="391"/>
      <c r="T357" s="393"/>
      <c r="U357" s="394"/>
      <c r="V357" s="396">
        <v>1</v>
      </c>
      <c r="W357" s="382" t="s">
        <v>821</v>
      </c>
      <c r="X357" s="382"/>
      <c r="Y357" s="382"/>
      <c r="Z357" s="382"/>
      <c r="AA357" s="382"/>
      <c r="AB357" s="382"/>
      <c r="AC357" s="382"/>
      <c r="AD357" s="382"/>
      <c r="AE357" s="382"/>
      <c r="AF357" s="382"/>
      <c r="AG357" s="382"/>
      <c r="AH357" s="382"/>
      <c r="AI357" s="382"/>
      <c r="AJ357" s="382"/>
      <c r="AK357" s="382"/>
      <c r="AL357" s="307"/>
      <c r="AM357" s="308"/>
      <c r="AN357" s="309"/>
      <c r="AO357" s="309"/>
      <c r="AP357" s="309"/>
      <c r="AQ357" s="309"/>
      <c r="AR357" s="309"/>
      <c r="AS357" s="309"/>
      <c r="AT357" s="309"/>
      <c r="AU357" s="309"/>
      <c r="AV357" s="309"/>
      <c r="AW357" s="95"/>
      <c r="AX357" s="95"/>
      <c r="AY357" s="95"/>
      <c r="AZ357" s="95"/>
      <c r="BA357" s="95"/>
      <c r="BB357" s="95"/>
      <c r="BC357" s="95"/>
      <c r="BD357" s="95"/>
      <c r="BE357" s="95"/>
      <c r="BF357" s="95"/>
      <c r="BG357" s="95"/>
      <c r="BH357" s="95"/>
      <c r="BI357" s="95"/>
      <c r="BJ357" s="95"/>
      <c r="BK357" s="95"/>
      <c r="BL357" s="95"/>
      <c r="BM357" s="95"/>
      <c r="BN357" s="95"/>
      <c r="BO357" s="95"/>
      <c r="BP357" s="95"/>
      <c r="BQ357" s="95"/>
      <c r="BR357" s="95"/>
      <c r="BS357" s="95"/>
      <c r="BT357" s="95"/>
      <c r="BU357" s="95"/>
      <c r="BV357" s="95"/>
      <c r="BW357" s="95"/>
      <c r="BX357" s="95"/>
      <c r="BY357" s="95"/>
      <c r="BZ357" s="95"/>
      <c r="CA357" s="95"/>
      <c r="CB357" s="95"/>
      <c r="CC357" s="95"/>
      <c r="CD357" s="95"/>
      <c r="CE357" s="95"/>
      <c r="CF357" s="95"/>
      <c r="CG357" s="95"/>
      <c r="CH357" s="95"/>
      <c r="CI357" s="95"/>
      <c r="CJ357" s="95"/>
      <c r="CK357" s="95"/>
      <c r="CL357" s="95"/>
      <c r="CM357" s="95"/>
      <c r="CN357" s="95"/>
      <c r="CO357" s="95"/>
      <c r="CP357" s="95"/>
      <c r="CQ357" s="95"/>
      <c r="CR357" s="95"/>
      <c r="CS357" s="95"/>
      <c r="CT357" s="95"/>
      <c r="CU357" s="95"/>
      <c r="CV357" s="95"/>
      <c r="CW357" s="95"/>
      <c r="CX357" s="95"/>
      <c r="CY357" s="95"/>
      <c r="CZ357" s="95"/>
      <c r="DA357" s="95"/>
      <c r="DB357" s="95"/>
      <c r="DC357" s="95"/>
      <c r="DD357" s="95"/>
      <c r="DE357" s="95"/>
      <c r="DF357" s="95"/>
      <c r="DG357" s="95"/>
      <c r="DH357" s="95"/>
      <c r="DI357" s="95"/>
      <c r="DJ357" s="95"/>
      <c r="DK357" s="95"/>
      <c r="DL357" s="95"/>
      <c r="DM357" s="95"/>
      <c r="DN357" s="95"/>
      <c r="DO357" s="95"/>
      <c r="DP357" s="95"/>
      <c r="DQ357" s="95"/>
      <c r="DR357" s="95"/>
      <c r="DS357" s="95"/>
      <c r="DT357" s="95"/>
      <c r="DU357" s="95"/>
      <c r="DV357" s="95"/>
      <c r="DW357" s="95"/>
      <c r="DX357" s="95"/>
      <c r="DY357" s="95"/>
      <c r="DZ357" s="95"/>
      <c r="EA357" s="95"/>
      <c r="EB357" s="164"/>
      <c r="EC357" s="179"/>
      <c r="ED357" s="179"/>
      <c r="EE357" s="179"/>
      <c r="EF357" s="163"/>
      <c r="EG357" s="179"/>
      <c r="EH357" s="179"/>
      <c r="EI357" s="179"/>
      <c r="EJ357" s="179"/>
      <c r="EK357" s="179"/>
    </row>
    <row r="358" spans="3:152" ht="15" customHeight="1">
      <c r="C358" s="217"/>
      <c r="D358" s="385"/>
      <c r="E358" s="399"/>
      <c r="F358" s="399"/>
      <c r="G358" s="399"/>
      <c r="H358" s="399"/>
      <c r="I358" s="399"/>
      <c r="J358" s="399"/>
      <c r="K358" s="385"/>
      <c r="L358" s="337"/>
      <c r="M358" s="337"/>
      <c r="N358" s="385"/>
      <c r="O358" s="385"/>
      <c r="P358" s="387"/>
      <c r="Q358" s="387"/>
      <c r="R358" s="389"/>
      <c r="S358" s="391"/>
      <c r="T358" s="393"/>
      <c r="U358" s="395"/>
      <c r="V358" s="397"/>
      <c r="W358" s="383"/>
      <c r="X358" s="383"/>
      <c r="Y358" s="383"/>
      <c r="Z358" s="383"/>
      <c r="AA358" s="383"/>
      <c r="AB358" s="383"/>
      <c r="AC358" s="383"/>
      <c r="AD358" s="383"/>
      <c r="AE358" s="383"/>
      <c r="AF358" s="383"/>
      <c r="AG358" s="383"/>
      <c r="AH358" s="383"/>
      <c r="AI358" s="383"/>
      <c r="AJ358" s="383"/>
      <c r="AK358" s="383"/>
      <c r="AL358" s="333"/>
      <c r="AM358" s="200" t="s">
        <v>240</v>
      </c>
      <c r="AN358" s="311" t="s">
        <v>197</v>
      </c>
      <c r="AO358" s="312" t="s">
        <v>18</v>
      </c>
      <c r="AP358" s="312"/>
      <c r="AQ358" s="312"/>
      <c r="AR358" s="312"/>
      <c r="AS358" s="312"/>
      <c r="AT358" s="312"/>
      <c r="AU358" s="312"/>
      <c r="AV358" s="312"/>
      <c r="AW358" s="261">
        <v>32819.299966666702</v>
      </c>
      <c r="AX358" s="261">
        <v>1205.8833</v>
      </c>
      <c r="AY358" s="261">
        <v>31613.416666666701</v>
      </c>
      <c r="AZ358" s="261">
        <f>BE358</f>
        <v>0</v>
      </c>
      <c r="BA358" s="261">
        <f>BV358</f>
        <v>0</v>
      </c>
      <c r="BB358" s="261">
        <f>CM358</f>
        <v>0</v>
      </c>
      <c r="BC358" s="261">
        <f>DD358</f>
        <v>31970.908660000001</v>
      </c>
      <c r="BD358" s="261">
        <f>AW358-AX358-BC358</f>
        <v>-357.49199333330034</v>
      </c>
      <c r="BE358" s="261">
        <f t="shared" ref="BE358:BH359" si="415">BQ358</f>
        <v>0</v>
      </c>
      <c r="BF358" s="261">
        <f t="shared" si="415"/>
        <v>0</v>
      </c>
      <c r="BG358" s="261">
        <f t="shared" si="415"/>
        <v>0</v>
      </c>
      <c r="BH358" s="261">
        <f t="shared" si="415"/>
        <v>0</v>
      </c>
      <c r="BI358" s="261">
        <f>BJ358+BK358+BL358</f>
        <v>0</v>
      </c>
      <c r="BJ358" s="313">
        <v>0</v>
      </c>
      <c r="BK358" s="313">
        <v>0</v>
      </c>
      <c r="BL358" s="313">
        <v>0</v>
      </c>
      <c r="BM358" s="261">
        <f>BN358+BO358+BP358</f>
        <v>0</v>
      </c>
      <c r="BN358" s="313">
        <v>0</v>
      </c>
      <c r="BO358" s="313">
        <v>0</v>
      </c>
      <c r="BP358" s="313">
        <v>0</v>
      </c>
      <c r="BQ358" s="261">
        <f>BR358+BS358+BT358</f>
        <v>0</v>
      </c>
      <c r="BR358" s="313">
        <v>0</v>
      </c>
      <c r="BS358" s="313">
        <v>0</v>
      </c>
      <c r="BT358" s="313">
        <v>0</v>
      </c>
      <c r="BU358" s="261">
        <f>$AW358-$AX358-AZ358</f>
        <v>31613.416666666701</v>
      </c>
      <c r="BV358" s="261">
        <f t="shared" ref="BV358:BY359" si="416">CH358</f>
        <v>0</v>
      </c>
      <c r="BW358" s="261">
        <f t="shared" si="416"/>
        <v>0</v>
      </c>
      <c r="BX358" s="261">
        <f t="shared" si="416"/>
        <v>0</v>
      </c>
      <c r="BY358" s="261">
        <f t="shared" si="416"/>
        <v>0</v>
      </c>
      <c r="BZ358" s="261">
        <f>CA358+CB358+CC358</f>
        <v>0</v>
      </c>
      <c r="CA358" s="313">
        <v>0</v>
      </c>
      <c r="CB358" s="313">
        <v>0</v>
      </c>
      <c r="CC358" s="313">
        <v>0</v>
      </c>
      <c r="CD358" s="261">
        <f>CE358+CF358+CG358</f>
        <v>0</v>
      </c>
      <c r="CE358" s="313">
        <v>0</v>
      </c>
      <c r="CF358" s="313">
        <v>0</v>
      </c>
      <c r="CG358" s="313">
        <v>0</v>
      </c>
      <c r="CH358" s="261">
        <f>CI358+CJ358+CK358</f>
        <v>0</v>
      </c>
      <c r="CI358" s="313">
        <v>0</v>
      </c>
      <c r="CJ358" s="313">
        <v>0</v>
      </c>
      <c r="CK358" s="313">
        <v>0</v>
      </c>
      <c r="CL358" s="261">
        <f>$AW358-$AX358-BA358</f>
        <v>31613.416666666701</v>
      </c>
      <c r="CM358" s="261">
        <f t="shared" ref="CM358:CP359" si="417">CY358</f>
        <v>0</v>
      </c>
      <c r="CN358" s="261">
        <f t="shared" si="417"/>
        <v>0</v>
      </c>
      <c r="CO358" s="261">
        <f t="shared" si="417"/>
        <v>0</v>
      </c>
      <c r="CP358" s="261">
        <f t="shared" si="417"/>
        <v>0</v>
      </c>
      <c r="CQ358" s="261">
        <f>CR358+CS358+CT358</f>
        <v>0</v>
      </c>
      <c r="CR358" s="313">
        <v>0</v>
      </c>
      <c r="CS358" s="313">
        <v>0</v>
      </c>
      <c r="CT358" s="313">
        <v>0</v>
      </c>
      <c r="CU358" s="261">
        <f>CV358+CW358+CX358</f>
        <v>0</v>
      </c>
      <c r="CV358" s="313">
        <v>0</v>
      </c>
      <c r="CW358" s="313">
        <v>0</v>
      </c>
      <c r="CX358" s="313">
        <v>0</v>
      </c>
      <c r="CY358" s="261">
        <f>CZ358+DA358+DB358</f>
        <v>0</v>
      </c>
      <c r="CZ358" s="313">
        <v>0</v>
      </c>
      <c r="DA358" s="313">
        <v>0</v>
      </c>
      <c r="DB358" s="313">
        <v>0</v>
      </c>
      <c r="DC358" s="261">
        <f>$AW358-$AX358-BB358</f>
        <v>31613.416666666701</v>
      </c>
      <c r="DD358" s="261">
        <f t="shared" ref="DD358:DG359" si="418">DP358</f>
        <v>31970.908660000001</v>
      </c>
      <c r="DE358" s="261">
        <f t="shared" si="418"/>
        <v>31970.908660000001</v>
      </c>
      <c r="DF358" s="261">
        <f t="shared" si="418"/>
        <v>0</v>
      </c>
      <c r="DG358" s="261">
        <f t="shared" si="418"/>
        <v>0</v>
      </c>
      <c r="DH358" s="261">
        <f>DI358+DJ358+DK358</f>
        <v>31970.908660000001</v>
      </c>
      <c r="DI358" s="313">
        <v>31970.908660000001</v>
      </c>
      <c r="DJ358" s="313">
        <v>0</v>
      </c>
      <c r="DK358" s="313">
        <v>0</v>
      </c>
      <c r="DL358" s="261">
        <f>DM358+DN358+DO358</f>
        <v>31970.908660000001</v>
      </c>
      <c r="DM358" s="313">
        <v>31970.908660000001</v>
      </c>
      <c r="DN358" s="313">
        <v>0</v>
      </c>
      <c r="DO358" s="313">
        <v>0</v>
      </c>
      <c r="DP358" s="261">
        <f>DQ358+DR358+DS358</f>
        <v>31970.908660000001</v>
      </c>
      <c r="DQ358" s="313">
        <v>31970.908660000001</v>
      </c>
      <c r="DR358" s="313">
        <v>0</v>
      </c>
      <c r="DS358" s="313">
        <v>0</v>
      </c>
      <c r="DT358" s="261">
        <f>$AW358-$AX358-BC358</f>
        <v>-357.49199333330034</v>
      </c>
      <c r="DU358" s="261">
        <f>BC358-AY358</f>
        <v>357.49199333330034</v>
      </c>
      <c r="DV358" s="313"/>
      <c r="DW358" s="313"/>
      <c r="DX358" s="345" t="s">
        <v>1153</v>
      </c>
      <c r="DY358" s="313">
        <f>DU358</f>
        <v>357.49199333330034</v>
      </c>
      <c r="DZ358" s="346" t="s">
        <v>1159</v>
      </c>
      <c r="EA358" s="344" t="s">
        <v>1147</v>
      </c>
      <c r="EB358" s="164">
        <v>0</v>
      </c>
      <c r="EC358" s="162" t="str">
        <f>AN358 &amp; EB358</f>
        <v>Амортизационные отчисления0</v>
      </c>
      <c r="ED358" s="162" t="str">
        <f>AN358&amp;AO358</f>
        <v>Амортизационные отчислениянет</v>
      </c>
      <c r="EE358" s="163"/>
      <c r="EF358" s="163"/>
      <c r="EG358" s="179"/>
      <c r="EH358" s="179"/>
      <c r="EI358" s="179"/>
      <c r="EJ358" s="179"/>
      <c r="EV358" s="163"/>
    </row>
    <row r="359" spans="3:152" ht="15" customHeight="1" thickBot="1">
      <c r="C359" s="217"/>
      <c r="D359" s="385"/>
      <c r="E359" s="399"/>
      <c r="F359" s="399"/>
      <c r="G359" s="399"/>
      <c r="H359" s="399"/>
      <c r="I359" s="399"/>
      <c r="J359" s="399"/>
      <c r="K359" s="385"/>
      <c r="L359" s="337"/>
      <c r="M359" s="337"/>
      <c r="N359" s="385"/>
      <c r="O359" s="385"/>
      <c r="P359" s="387"/>
      <c r="Q359" s="387"/>
      <c r="R359" s="389"/>
      <c r="S359" s="391"/>
      <c r="T359" s="393"/>
      <c r="U359" s="395"/>
      <c r="V359" s="397"/>
      <c r="W359" s="383"/>
      <c r="X359" s="383"/>
      <c r="Y359" s="383"/>
      <c r="Z359" s="383"/>
      <c r="AA359" s="383"/>
      <c r="AB359" s="383"/>
      <c r="AC359" s="383"/>
      <c r="AD359" s="383"/>
      <c r="AE359" s="383"/>
      <c r="AF359" s="383"/>
      <c r="AG359" s="383"/>
      <c r="AH359" s="383"/>
      <c r="AI359" s="383"/>
      <c r="AJ359" s="383"/>
      <c r="AK359" s="383"/>
      <c r="AL359" s="333"/>
      <c r="AM359" s="200" t="s">
        <v>115</v>
      </c>
      <c r="AN359" s="311" t="s">
        <v>199</v>
      </c>
      <c r="AO359" s="312" t="s">
        <v>18</v>
      </c>
      <c r="AP359" s="312"/>
      <c r="AQ359" s="312"/>
      <c r="AR359" s="312"/>
      <c r="AS359" s="312"/>
      <c r="AT359" s="312"/>
      <c r="AU359" s="312"/>
      <c r="AV359" s="312"/>
      <c r="AW359" s="261">
        <v>0</v>
      </c>
      <c r="AX359" s="261">
        <v>0</v>
      </c>
      <c r="AY359" s="261">
        <v>0</v>
      </c>
      <c r="AZ359" s="261">
        <f>BE359</f>
        <v>0</v>
      </c>
      <c r="BA359" s="261">
        <f>BV359</f>
        <v>0</v>
      </c>
      <c r="BB359" s="261">
        <f>CM359</f>
        <v>0</v>
      </c>
      <c r="BC359" s="261">
        <f>DD359</f>
        <v>0</v>
      </c>
      <c r="BD359" s="261">
        <f>AW359-AX359-BC359</f>
        <v>0</v>
      </c>
      <c r="BE359" s="261">
        <f t="shared" si="415"/>
        <v>0</v>
      </c>
      <c r="BF359" s="261">
        <f t="shared" si="415"/>
        <v>0</v>
      </c>
      <c r="BG359" s="261">
        <f t="shared" si="415"/>
        <v>0</v>
      </c>
      <c r="BH359" s="261">
        <f t="shared" si="415"/>
        <v>0</v>
      </c>
      <c r="BI359" s="261">
        <f>BJ359+BK359+BL359</f>
        <v>0</v>
      </c>
      <c r="BJ359" s="313">
        <v>0</v>
      </c>
      <c r="BK359" s="313">
        <v>0</v>
      </c>
      <c r="BL359" s="313">
        <v>0</v>
      </c>
      <c r="BM359" s="261">
        <f>BN359+BO359+BP359</f>
        <v>0</v>
      </c>
      <c r="BN359" s="313">
        <v>0</v>
      </c>
      <c r="BO359" s="313">
        <v>0</v>
      </c>
      <c r="BP359" s="313">
        <v>0</v>
      </c>
      <c r="BQ359" s="261">
        <f>BR359+BS359+BT359</f>
        <v>0</v>
      </c>
      <c r="BR359" s="313">
        <v>0</v>
      </c>
      <c r="BS359" s="313">
        <v>0</v>
      </c>
      <c r="BT359" s="313">
        <v>0</v>
      </c>
      <c r="BU359" s="261">
        <f>$AW359-$AX359-AZ359</f>
        <v>0</v>
      </c>
      <c r="BV359" s="261">
        <f t="shared" si="416"/>
        <v>0</v>
      </c>
      <c r="BW359" s="261">
        <f t="shared" si="416"/>
        <v>0</v>
      </c>
      <c r="BX359" s="261">
        <f t="shared" si="416"/>
        <v>0</v>
      </c>
      <c r="BY359" s="261">
        <f t="shared" si="416"/>
        <v>0</v>
      </c>
      <c r="BZ359" s="261">
        <f>CA359+CB359+CC359</f>
        <v>0</v>
      </c>
      <c r="CA359" s="313">
        <v>0</v>
      </c>
      <c r="CB359" s="313">
        <v>0</v>
      </c>
      <c r="CC359" s="313">
        <v>0</v>
      </c>
      <c r="CD359" s="261">
        <f>CE359+CF359+CG359</f>
        <v>0</v>
      </c>
      <c r="CE359" s="313">
        <v>0</v>
      </c>
      <c r="CF359" s="313">
        <v>0</v>
      </c>
      <c r="CG359" s="313">
        <v>0</v>
      </c>
      <c r="CH359" s="261">
        <f>CI359+CJ359+CK359</f>
        <v>0</v>
      </c>
      <c r="CI359" s="313">
        <v>0</v>
      </c>
      <c r="CJ359" s="313">
        <v>0</v>
      </c>
      <c r="CK359" s="313">
        <v>0</v>
      </c>
      <c r="CL359" s="261">
        <f>$AW359-$AX359-BA359</f>
        <v>0</v>
      </c>
      <c r="CM359" s="261">
        <f t="shared" si="417"/>
        <v>0</v>
      </c>
      <c r="CN359" s="261">
        <f t="shared" si="417"/>
        <v>0</v>
      </c>
      <c r="CO359" s="261">
        <f t="shared" si="417"/>
        <v>0</v>
      </c>
      <c r="CP359" s="261">
        <f t="shared" si="417"/>
        <v>0</v>
      </c>
      <c r="CQ359" s="261">
        <f>CR359+CS359+CT359</f>
        <v>0</v>
      </c>
      <c r="CR359" s="313">
        <v>0</v>
      </c>
      <c r="CS359" s="313">
        <v>0</v>
      </c>
      <c r="CT359" s="313">
        <v>0</v>
      </c>
      <c r="CU359" s="261">
        <f>CV359+CW359+CX359</f>
        <v>0</v>
      </c>
      <c r="CV359" s="313">
        <v>0</v>
      </c>
      <c r="CW359" s="313">
        <v>0</v>
      </c>
      <c r="CX359" s="313">
        <v>0</v>
      </c>
      <c r="CY359" s="261">
        <f>CZ359+DA359+DB359</f>
        <v>0</v>
      </c>
      <c r="CZ359" s="313">
        <v>0</v>
      </c>
      <c r="DA359" s="313">
        <v>0</v>
      </c>
      <c r="DB359" s="313">
        <v>0</v>
      </c>
      <c r="DC359" s="261">
        <f>$AW359-$AX359-BB359</f>
        <v>0</v>
      </c>
      <c r="DD359" s="261">
        <f t="shared" si="418"/>
        <v>0</v>
      </c>
      <c r="DE359" s="261">
        <f t="shared" si="418"/>
        <v>0</v>
      </c>
      <c r="DF359" s="261">
        <f t="shared" si="418"/>
        <v>0</v>
      </c>
      <c r="DG359" s="261">
        <f t="shared" si="418"/>
        <v>0</v>
      </c>
      <c r="DH359" s="261">
        <f>DI359+DJ359+DK359</f>
        <v>0</v>
      </c>
      <c r="DI359" s="313">
        <v>0</v>
      </c>
      <c r="DJ359" s="313">
        <v>0</v>
      </c>
      <c r="DK359" s="313">
        <v>0</v>
      </c>
      <c r="DL359" s="261">
        <f>DM359+DN359+DO359</f>
        <v>0</v>
      </c>
      <c r="DM359" s="313">
        <v>0</v>
      </c>
      <c r="DN359" s="313">
        <v>0</v>
      </c>
      <c r="DO359" s="313">
        <v>0</v>
      </c>
      <c r="DP359" s="261">
        <f>DQ359+DR359+DS359</f>
        <v>0</v>
      </c>
      <c r="DQ359" s="313">
        <v>0</v>
      </c>
      <c r="DR359" s="313">
        <v>0</v>
      </c>
      <c r="DS359" s="313">
        <v>0</v>
      </c>
      <c r="DT359" s="261">
        <f>$AW359-$AX359-BC359</f>
        <v>0</v>
      </c>
      <c r="DU359" s="261">
        <f>BC359-AY359</f>
        <v>0</v>
      </c>
      <c r="DV359" s="313"/>
      <c r="DW359" s="313"/>
      <c r="DX359" s="314"/>
      <c r="DY359" s="313"/>
      <c r="DZ359" s="314"/>
      <c r="EA359" s="343" t="s">
        <v>151</v>
      </c>
      <c r="EB359" s="164">
        <v>0</v>
      </c>
      <c r="EC359" s="162" t="str">
        <f>AN359 &amp; EB359</f>
        <v>Прочие собственные средства0</v>
      </c>
      <c r="ED359" s="162" t="str">
        <f>AN359&amp;AO359</f>
        <v>Прочие собственные средстванет</v>
      </c>
      <c r="EE359" s="163"/>
      <c r="EF359" s="163"/>
      <c r="EG359" s="179"/>
      <c r="EH359" s="179"/>
      <c r="EI359" s="179"/>
      <c r="EJ359" s="179"/>
      <c r="EV359" s="163"/>
    </row>
    <row r="360" spans="3:152" ht="11.25" customHeight="1">
      <c r="C360" s="217"/>
      <c r="D360" s="384" t="s">
        <v>922</v>
      </c>
      <c r="E360" s="398" t="s">
        <v>780</v>
      </c>
      <c r="F360" s="398" t="s">
        <v>800</v>
      </c>
      <c r="G360" s="398" t="s">
        <v>161</v>
      </c>
      <c r="H360" s="398" t="s">
        <v>923</v>
      </c>
      <c r="I360" s="398" t="s">
        <v>783</v>
      </c>
      <c r="J360" s="398" t="s">
        <v>783</v>
      </c>
      <c r="K360" s="384" t="s">
        <v>784</v>
      </c>
      <c r="L360" s="336"/>
      <c r="M360" s="336"/>
      <c r="N360" s="384" t="s">
        <v>240</v>
      </c>
      <c r="O360" s="384" t="s">
        <v>4</v>
      </c>
      <c r="P360" s="386" t="s">
        <v>189</v>
      </c>
      <c r="Q360" s="386" t="s">
        <v>7</v>
      </c>
      <c r="R360" s="388">
        <v>5</v>
      </c>
      <c r="S360" s="390">
        <v>5</v>
      </c>
      <c r="T360" s="400" t="s">
        <v>151</v>
      </c>
      <c r="U360" s="305"/>
      <c r="V360" s="306"/>
      <c r="W360" s="306"/>
      <c r="X360" s="306"/>
      <c r="Y360" s="306"/>
      <c r="Z360" s="306"/>
      <c r="AA360" s="306"/>
      <c r="AB360" s="306"/>
      <c r="AC360" s="306"/>
      <c r="AD360" s="306"/>
      <c r="AE360" s="306"/>
      <c r="AF360" s="306"/>
      <c r="AG360" s="306"/>
      <c r="AH360" s="306"/>
      <c r="AI360" s="306"/>
      <c r="AJ360" s="306"/>
      <c r="AK360" s="306"/>
      <c r="AL360" s="306"/>
      <c r="AM360" s="306"/>
      <c r="AN360" s="306"/>
      <c r="AO360" s="306"/>
      <c r="AP360" s="306"/>
      <c r="AQ360" s="306"/>
      <c r="AR360" s="306"/>
      <c r="AS360" s="306"/>
      <c r="AT360" s="306"/>
      <c r="AU360" s="306"/>
      <c r="AV360" s="306"/>
      <c r="AW360" s="306"/>
      <c r="AX360" s="306"/>
      <c r="AY360" s="306"/>
      <c r="AZ360" s="306"/>
      <c r="BA360" s="306"/>
      <c r="BB360" s="306"/>
      <c r="BC360" s="306"/>
      <c r="BD360" s="306"/>
      <c r="BE360" s="306"/>
      <c r="BF360" s="306"/>
      <c r="BG360" s="306"/>
      <c r="BH360" s="306"/>
      <c r="BI360" s="306"/>
      <c r="BJ360" s="306"/>
      <c r="BK360" s="306"/>
      <c r="BL360" s="306"/>
      <c r="BM360" s="306"/>
      <c r="BN360" s="306"/>
      <c r="BO360" s="306"/>
      <c r="BP360" s="306"/>
      <c r="BQ360" s="306"/>
      <c r="BR360" s="306"/>
      <c r="BS360" s="306"/>
      <c r="BT360" s="306"/>
      <c r="BU360" s="306"/>
      <c r="BV360" s="306"/>
      <c r="BW360" s="306"/>
      <c r="BX360" s="306"/>
      <c r="BY360" s="306"/>
      <c r="BZ360" s="306"/>
      <c r="CA360" s="306"/>
      <c r="CB360" s="306"/>
      <c r="CC360" s="306"/>
      <c r="CD360" s="306"/>
      <c r="CE360" s="306"/>
      <c r="CF360" s="306"/>
      <c r="CG360" s="306"/>
      <c r="CH360" s="306"/>
      <c r="CI360" s="306"/>
      <c r="CJ360" s="306"/>
      <c r="CK360" s="306"/>
      <c r="CL360" s="306"/>
      <c r="CM360" s="306"/>
      <c r="CN360" s="306"/>
      <c r="CO360" s="306"/>
      <c r="CP360" s="306"/>
      <c r="CQ360" s="306"/>
      <c r="CR360" s="306"/>
      <c r="CS360" s="306"/>
      <c r="CT360" s="306"/>
      <c r="CU360" s="306"/>
      <c r="CV360" s="306"/>
      <c r="CW360" s="306"/>
      <c r="CX360" s="306"/>
      <c r="CY360" s="306"/>
      <c r="CZ360" s="306"/>
      <c r="DA360" s="306"/>
      <c r="DB360" s="306"/>
      <c r="DC360" s="306"/>
      <c r="DD360" s="306"/>
      <c r="DE360" s="306"/>
      <c r="DF360" s="306"/>
      <c r="DG360" s="306"/>
      <c r="DH360" s="306"/>
      <c r="DI360" s="306"/>
      <c r="DJ360" s="306"/>
      <c r="DK360" s="306"/>
      <c r="DL360" s="306"/>
      <c r="DM360" s="306"/>
      <c r="DN360" s="306"/>
      <c r="DO360" s="306"/>
      <c r="DP360" s="306"/>
      <c r="DQ360" s="306"/>
      <c r="DR360" s="306"/>
      <c r="DS360" s="306"/>
      <c r="DT360" s="306"/>
      <c r="DU360" s="306"/>
      <c r="DV360" s="306"/>
      <c r="DW360" s="306"/>
      <c r="DX360" s="306"/>
      <c r="DY360" s="306"/>
      <c r="DZ360" s="306"/>
      <c r="EA360" s="306"/>
      <c r="EB360" s="164"/>
      <c r="EC360" s="163"/>
      <c r="ED360" s="163"/>
      <c r="EE360" s="163"/>
      <c r="EF360" s="163"/>
      <c r="EG360" s="163"/>
      <c r="EH360" s="163"/>
      <c r="EI360" s="163"/>
    </row>
    <row r="361" spans="3:152" ht="11.25" customHeight="1">
      <c r="C361" s="217"/>
      <c r="D361" s="385"/>
      <c r="E361" s="399"/>
      <c r="F361" s="399"/>
      <c r="G361" s="399"/>
      <c r="H361" s="399"/>
      <c r="I361" s="399"/>
      <c r="J361" s="399"/>
      <c r="K361" s="385"/>
      <c r="L361" s="337"/>
      <c r="M361" s="337"/>
      <c r="N361" s="385"/>
      <c r="O361" s="385"/>
      <c r="P361" s="387"/>
      <c r="Q361" s="387"/>
      <c r="R361" s="389"/>
      <c r="S361" s="391"/>
      <c r="T361" s="401"/>
      <c r="U361" s="394"/>
      <c r="V361" s="396">
        <v>1</v>
      </c>
      <c r="W361" s="382" t="s">
        <v>821</v>
      </c>
      <c r="X361" s="382"/>
      <c r="Y361" s="382"/>
      <c r="Z361" s="382"/>
      <c r="AA361" s="382"/>
      <c r="AB361" s="382"/>
      <c r="AC361" s="382"/>
      <c r="AD361" s="382"/>
      <c r="AE361" s="382"/>
      <c r="AF361" s="382"/>
      <c r="AG361" s="382"/>
      <c r="AH361" s="382"/>
      <c r="AI361" s="382"/>
      <c r="AJ361" s="382"/>
      <c r="AK361" s="382"/>
      <c r="AL361" s="307"/>
      <c r="AM361" s="308"/>
      <c r="AN361" s="309"/>
      <c r="AO361" s="309"/>
      <c r="AP361" s="309"/>
      <c r="AQ361" s="309"/>
      <c r="AR361" s="309"/>
      <c r="AS361" s="309"/>
      <c r="AT361" s="309"/>
      <c r="AU361" s="309"/>
      <c r="AV361" s="309"/>
      <c r="AW361" s="95"/>
      <c r="AX361" s="95"/>
      <c r="AY361" s="95"/>
      <c r="AZ361" s="95"/>
      <c r="BA361" s="95"/>
      <c r="BB361" s="95"/>
      <c r="BC361" s="95"/>
      <c r="BD361" s="95"/>
      <c r="BE361" s="95"/>
      <c r="BF361" s="95"/>
      <c r="BG361" s="95"/>
      <c r="BH361" s="95"/>
      <c r="BI361" s="95"/>
      <c r="BJ361" s="95"/>
      <c r="BK361" s="95"/>
      <c r="BL361" s="95"/>
      <c r="BM361" s="95"/>
      <c r="BN361" s="95"/>
      <c r="BO361" s="95"/>
      <c r="BP361" s="95"/>
      <c r="BQ361" s="95"/>
      <c r="BR361" s="95"/>
      <c r="BS361" s="95"/>
      <c r="BT361" s="95"/>
      <c r="BU361" s="95"/>
      <c r="BV361" s="95"/>
      <c r="BW361" s="95"/>
      <c r="BX361" s="95"/>
      <c r="BY361" s="95"/>
      <c r="BZ361" s="95"/>
      <c r="CA361" s="95"/>
      <c r="CB361" s="95"/>
      <c r="CC361" s="95"/>
      <c r="CD361" s="95"/>
      <c r="CE361" s="95"/>
      <c r="CF361" s="95"/>
      <c r="CG361" s="95"/>
      <c r="CH361" s="95"/>
      <c r="CI361" s="95"/>
      <c r="CJ361" s="95"/>
      <c r="CK361" s="95"/>
      <c r="CL361" s="95"/>
      <c r="CM361" s="95"/>
      <c r="CN361" s="95"/>
      <c r="CO361" s="95"/>
      <c r="CP361" s="95"/>
      <c r="CQ361" s="95"/>
      <c r="CR361" s="95"/>
      <c r="CS361" s="95"/>
      <c r="CT361" s="95"/>
      <c r="CU361" s="95"/>
      <c r="CV361" s="95"/>
      <c r="CW361" s="95"/>
      <c r="CX361" s="95"/>
      <c r="CY361" s="95"/>
      <c r="CZ361" s="95"/>
      <c r="DA361" s="95"/>
      <c r="DB361" s="95"/>
      <c r="DC361" s="95"/>
      <c r="DD361" s="95"/>
      <c r="DE361" s="95"/>
      <c r="DF361" s="95"/>
      <c r="DG361" s="95"/>
      <c r="DH361" s="95"/>
      <c r="DI361" s="95"/>
      <c r="DJ361" s="95"/>
      <c r="DK361" s="95"/>
      <c r="DL361" s="95"/>
      <c r="DM361" s="95"/>
      <c r="DN361" s="95"/>
      <c r="DO361" s="95"/>
      <c r="DP361" s="95"/>
      <c r="DQ361" s="95"/>
      <c r="DR361" s="95"/>
      <c r="DS361" s="95"/>
      <c r="DT361" s="95"/>
      <c r="DU361" s="95"/>
      <c r="DV361" s="95"/>
      <c r="DW361" s="95"/>
      <c r="DX361" s="95"/>
      <c r="DY361" s="95"/>
      <c r="DZ361" s="95"/>
      <c r="EA361" s="95"/>
      <c r="EB361" s="164"/>
      <c r="EC361" s="179"/>
      <c r="ED361" s="179"/>
      <c r="EE361" s="179"/>
      <c r="EF361" s="163"/>
      <c r="EG361" s="179"/>
      <c r="EH361" s="179"/>
      <c r="EI361" s="179"/>
      <c r="EJ361" s="179"/>
      <c r="EK361" s="179"/>
    </row>
    <row r="362" spans="3:152" ht="15" customHeight="1">
      <c r="C362" s="217"/>
      <c r="D362" s="385"/>
      <c r="E362" s="399"/>
      <c r="F362" s="399"/>
      <c r="G362" s="399"/>
      <c r="H362" s="399"/>
      <c r="I362" s="399"/>
      <c r="J362" s="399"/>
      <c r="K362" s="385"/>
      <c r="L362" s="337"/>
      <c r="M362" s="337"/>
      <c r="N362" s="385"/>
      <c r="O362" s="385"/>
      <c r="P362" s="387"/>
      <c r="Q362" s="387"/>
      <c r="R362" s="389"/>
      <c r="S362" s="391"/>
      <c r="T362" s="401"/>
      <c r="U362" s="395"/>
      <c r="V362" s="397"/>
      <c r="W362" s="383"/>
      <c r="X362" s="383"/>
      <c r="Y362" s="383"/>
      <c r="Z362" s="383"/>
      <c r="AA362" s="383"/>
      <c r="AB362" s="383"/>
      <c r="AC362" s="383"/>
      <c r="AD362" s="383"/>
      <c r="AE362" s="383"/>
      <c r="AF362" s="383"/>
      <c r="AG362" s="383"/>
      <c r="AH362" s="383"/>
      <c r="AI362" s="383"/>
      <c r="AJ362" s="383"/>
      <c r="AK362" s="383"/>
      <c r="AL362" s="333"/>
      <c r="AM362" s="200" t="s">
        <v>240</v>
      </c>
      <c r="AN362" s="311" t="s">
        <v>197</v>
      </c>
      <c r="AO362" s="312" t="s">
        <v>18</v>
      </c>
      <c r="AP362" s="312"/>
      <c r="AQ362" s="312"/>
      <c r="AR362" s="312"/>
      <c r="AS362" s="312"/>
      <c r="AT362" s="312"/>
      <c r="AU362" s="312"/>
      <c r="AV362" s="312"/>
      <c r="AW362" s="261">
        <v>1537.5333000000001</v>
      </c>
      <c r="AX362" s="261">
        <v>1537.5333000000001</v>
      </c>
      <c r="AY362" s="261">
        <v>0</v>
      </c>
      <c r="AZ362" s="261">
        <f>BE362</f>
        <v>0</v>
      </c>
      <c r="BA362" s="261">
        <f>BV362</f>
        <v>0</v>
      </c>
      <c r="BB362" s="261">
        <f>CM362</f>
        <v>0</v>
      </c>
      <c r="BC362" s="261">
        <f>DD362</f>
        <v>0</v>
      </c>
      <c r="BD362" s="261">
        <f>AW362-AX362-BC362</f>
        <v>0</v>
      </c>
      <c r="BE362" s="261">
        <f t="shared" ref="BE362:BH363" si="419">BQ362</f>
        <v>0</v>
      </c>
      <c r="BF362" s="261">
        <f t="shared" si="419"/>
        <v>0</v>
      </c>
      <c r="BG362" s="261">
        <f t="shared" si="419"/>
        <v>0</v>
      </c>
      <c r="BH362" s="261">
        <f t="shared" si="419"/>
        <v>0</v>
      </c>
      <c r="BI362" s="261">
        <f>BJ362+BK362+BL362</f>
        <v>0</v>
      </c>
      <c r="BJ362" s="313">
        <v>0</v>
      </c>
      <c r="BK362" s="313">
        <v>0</v>
      </c>
      <c r="BL362" s="313">
        <v>0</v>
      </c>
      <c r="BM362" s="261">
        <f>BN362+BO362+BP362</f>
        <v>0</v>
      </c>
      <c r="BN362" s="313">
        <v>0</v>
      </c>
      <c r="BO362" s="313">
        <v>0</v>
      </c>
      <c r="BP362" s="313">
        <v>0</v>
      </c>
      <c r="BQ362" s="261">
        <f>BR362+BS362+BT362</f>
        <v>0</v>
      </c>
      <c r="BR362" s="313">
        <v>0</v>
      </c>
      <c r="BS362" s="313">
        <v>0</v>
      </c>
      <c r="BT362" s="313">
        <v>0</v>
      </c>
      <c r="BU362" s="261">
        <f>$AW362-$AX362-AZ362</f>
        <v>0</v>
      </c>
      <c r="BV362" s="261">
        <f t="shared" ref="BV362:BY363" si="420">CH362</f>
        <v>0</v>
      </c>
      <c r="BW362" s="261">
        <f t="shared" si="420"/>
        <v>0</v>
      </c>
      <c r="BX362" s="261">
        <f t="shared" si="420"/>
        <v>0</v>
      </c>
      <c r="BY362" s="261">
        <f t="shared" si="420"/>
        <v>0</v>
      </c>
      <c r="BZ362" s="261">
        <f>CA362+CB362+CC362</f>
        <v>0</v>
      </c>
      <c r="CA362" s="313">
        <v>0</v>
      </c>
      <c r="CB362" s="313">
        <v>0</v>
      </c>
      <c r="CC362" s="313">
        <v>0</v>
      </c>
      <c r="CD362" s="261">
        <f>CE362+CF362+CG362</f>
        <v>0</v>
      </c>
      <c r="CE362" s="313">
        <v>0</v>
      </c>
      <c r="CF362" s="313">
        <v>0</v>
      </c>
      <c r="CG362" s="313">
        <v>0</v>
      </c>
      <c r="CH362" s="261">
        <f>CI362+CJ362+CK362</f>
        <v>0</v>
      </c>
      <c r="CI362" s="313">
        <v>0</v>
      </c>
      <c r="CJ362" s="313">
        <v>0</v>
      </c>
      <c r="CK362" s="313">
        <v>0</v>
      </c>
      <c r="CL362" s="261">
        <f>$AW362-$AX362-BA362</f>
        <v>0</v>
      </c>
      <c r="CM362" s="261">
        <f t="shared" ref="CM362:CP363" si="421">CY362</f>
        <v>0</v>
      </c>
      <c r="CN362" s="261">
        <f t="shared" si="421"/>
        <v>0</v>
      </c>
      <c r="CO362" s="261">
        <f t="shared" si="421"/>
        <v>0</v>
      </c>
      <c r="CP362" s="261">
        <f t="shared" si="421"/>
        <v>0</v>
      </c>
      <c r="CQ362" s="261">
        <f>CR362+CS362+CT362</f>
        <v>0</v>
      </c>
      <c r="CR362" s="313">
        <v>0</v>
      </c>
      <c r="CS362" s="313">
        <v>0</v>
      </c>
      <c r="CT362" s="313">
        <v>0</v>
      </c>
      <c r="CU362" s="261">
        <f>CV362+CW362+CX362</f>
        <v>0</v>
      </c>
      <c r="CV362" s="313">
        <v>0</v>
      </c>
      <c r="CW362" s="313">
        <v>0</v>
      </c>
      <c r="CX362" s="313">
        <v>0</v>
      </c>
      <c r="CY362" s="261">
        <f>CZ362+DA362+DB362</f>
        <v>0</v>
      </c>
      <c r="CZ362" s="313">
        <v>0</v>
      </c>
      <c r="DA362" s="313">
        <v>0</v>
      </c>
      <c r="DB362" s="313">
        <v>0</v>
      </c>
      <c r="DC362" s="261">
        <f>$AW362-$AX362-BB362</f>
        <v>0</v>
      </c>
      <c r="DD362" s="261">
        <f t="shared" ref="DD362:DG363" si="422">DP362</f>
        <v>0</v>
      </c>
      <c r="DE362" s="261">
        <f t="shared" si="422"/>
        <v>0</v>
      </c>
      <c r="DF362" s="261">
        <f t="shared" si="422"/>
        <v>0</v>
      </c>
      <c r="DG362" s="261">
        <f t="shared" si="422"/>
        <v>0</v>
      </c>
      <c r="DH362" s="261">
        <f>DI362+DJ362+DK362</f>
        <v>0</v>
      </c>
      <c r="DI362" s="313">
        <v>0</v>
      </c>
      <c r="DJ362" s="313">
        <v>0</v>
      </c>
      <c r="DK362" s="313">
        <v>0</v>
      </c>
      <c r="DL362" s="261">
        <f>DM362+DN362+DO362</f>
        <v>0</v>
      </c>
      <c r="DM362" s="313">
        <v>0</v>
      </c>
      <c r="DN362" s="313">
        <v>0</v>
      </c>
      <c r="DO362" s="313">
        <v>0</v>
      </c>
      <c r="DP362" s="261">
        <f>DQ362+DR362+DS362</f>
        <v>0</v>
      </c>
      <c r="DQ362" s="313">
        <v>0</v>
      </c>
      <c r="DR362" s="313">
        <v>0</v>
      </c>
      <c r="DS362" s="313">
        <v>0</v>
      </c>
      <c r="DT362" s="261">
        <f>$AW362-$AX362-BC362</f>
        <v>0</v>
      </c>
      <c r="DU362" s="261">
        <f>BC362-AY362</f>
        <v>0</v>
      </c>
      <c r="DV362" s="313"/>
      <c r="DW362" s="313"/>
      <c r="DX362" s="314"/>
      <c r="DY362" s="313"/>
      <c r="DZ362" s="314"/>
      <c r="EA362" s="343" t="s">
        <v>151</v>
      </c>
      <c r="EB362" s="164">
        <v>0</v>
      </c>
      <c r="EC362" s="162" t="str">
        <f>AN362 &amp; EB362</f>
        <v>Амортизационные отчисления0</v>
      </c>
      <c r="ED362" s="162" t="str">
        <f>AN362&amp;AO362</f>
        <v>Амортизационные отчислениянет</v>
      </c>
      <c r="EE362" s="163"/>
      <c r="EF362" s="163"/>
      <c r="EG362" s="179"/>
      <c r="EH362" s="179"/>
      <c r="EI362" s="179"/>
      <c r="EJ362" s="179"/>
      <c r="EV362" s="163"/>
    </row>
    <row r="363" spans="3:152" ht="15" customHeight="1" thickBot="1">
      <c r="C363" s="217"/>
      <c r="D363" s="385"/>
      <c r="E363" s="399"/>
      <c r="F363" s="399"/>
      <c r="G363" s="399"/>
      <c r="H363" s="399"/>
      <c r="I363" s="399"/>
      <c r="J363" s="399"/>
      <c r="K363" s="385"/>
      <c r="L363" s="337"/>
      <c r="M363" s="337"/>
      <c r="N363" s="385"/>
      <c r="O363" s="385"/>
      <c r="P363" s="387"/>
      <c r="Q363" s="387"/>
      <c r="R363" s="389"/>
      <c r="S363" s="391"/>
      <c r="T363" s="401"/>
      <c r="U363" s="395"/>
      <c r="V363" s="397"/>
      <c r="W363" s="383"/>
      <c r="X363" s="383"/>
      <c r="Y363" s="383"/>
      <c r="Z363" s="383"/>
      <c r="AA363" s="383"/>
      <c r="AB363" s="383"/>
      <c r="AC363" s="383"/>
      <c r="AD363" s="383"/>
      <c r="AE363" s="383"/>
      <c r="AF363" s="383"/>
      <c r="AG363" s="383"/>
      <c r="AH363" s="383"/>
      <c r="AI363" s="383"/>
      <c r="AJ363" s="383"/>
      <c r="AK363" s="383"/>
      <c r="AL363" s="333"/>
      <c r="AM363" s="200" t="s">
        <v>115</v>
      </c>
      <c r="AN363" s="311" t="s">
        <v>199</v>
      </c>
      <c r="AO363" s="312" t="s">
        <v>18</v>
      </c>
      <c r="AP363" s="312"/>
      <c r="AQ363" s="312"/>
      <c r="AR363" s="312"/>
      <c r="AS363" s="312"/>
      <c r="AT363" s="312"/>
      <c r="AU363" s="312"/>
      <c r="AV363" s="312"/>
      <c r="AW363" s="261">
        <v>0</v>
      </c>
      <c r="AX363" s="261">
        <v>0</v>
      </c>
      <c r="AY363" s="261">
        <v>0</v>
      </c>
      <c r="AZ363" s="261">
        <f>BE363</f>
        <v>0</v>
      </c>
      <c r="BA363" s="261">
        <f>BV363</f>
        <v>0</v>
      </c>
      <c r="BB363" s="261">
        <f>CM363</f>
        <v>0</v>
      </c>
      <c r="BC363" s="261">
        <f>DD363</f>
        <v>0</v>
      </c>
      <c r="BD363" s="261">
        <f>AW363-AX363-BC363</f>
        <v>0</v>
      </c>
      <c r="BE363" s="261">
        <f t="shared" si="419"/>
        <v>0</v>
      </c>
      <c r="BF363" s="261">
        <f t="shared" si="419"/>
        <v>0</v>
      </c>
      <c r="BG363" s="261">
        <f t="shared" si="419"/>
        <v>0</v>
      </c>
      <c r="BH363" s="261">
        <f t="shared" si="419"/>
        <v>0</v>
      </c>
      <c r="BI363" s="261">
        <f>BJ363+BK363+BL363</f>
        <v>0</v>
      </c>
      <c r="BJ363" s="313">
        <v>0</v>
      </c>
      <c r="BK363" s="313">
        <v>0</v>
      </c>
      <c r="BL363" s="313">
        <v>0</v>
      </c>
      <c r="BM363" s="261">
        <f>BN363+BO363+BP363</f>
        <v>0</v>
      </c>
      <c r="BN363" s="313">
        <v>0</v>
      </c>
      <c r="BO363" s="313">
        <v>0</v>
      </c>
      <c r="BP363" s="313">
        <v>0</v>
      </c>
      <c r="BQ363" s="261">
        <f>BR363+BS363+BT363</f>
        <v>0</v>
      </c>
      <c r="BR363" s="313">
        <v>0</v>
      </c>
      <c r="BS363" s="313">
        <v>0</v>
      </c>
      <c r="BT363" s="313">
        <v>0</v>
      </c>
      <c r="BU363" s="261">
        <f>$AW363-$AX363-AZ363</f>
        <v>0</v>
      </c>
      <c r="BV363" s="261">
        <f t="shared" si="420"/>
        <v>0</v>
      </c>
      <c r="BW363" s="261">
        <f t="shared" si="420"/>
        <v>0</v>
      </c>
      <c r="BX363" s="261">
        <f t="shared" si="420"/>
        <v>0</v>
      </c>
      <c r="BY363" s="261">
        <f t="shared" si="420"/>
        <v>0</v>
      </c>
      <c r="BZ363" s="261">
        <f>CA363+CB363+CC363</f>
        <v>0</v>
      </c>
      <c r="CA363" s="313">
        <v>0</v>
      </c>
      <c r="CB363" s="313">
        <v>0</v>
      </c>
      <c r="CC363" s="313">
        <v>0</v>
      </c>
      <c r="CD363" s="261">
        <f>CE363+CF363+CG363</f>
        <v>0</v>
      </c>
      <c r="CE363" s="313">
        <v>0</v>
      </c>
      <c r="CF363" s="313">
        <v>0</v>
      </c>
      <c r="CG363" s="313">
        <v>0</v>
      </c>
      <c r="CH363" s="261">
        <f>CI363+CJ363+CK363</f>
        <v>0</v>
      </c>
      <c r="CI363" s="313">
        <v>0</v>
      </c>
      <c r="CJ363" s="313">
        <v>0</v>
      </c>
      <c r="CK363" s="313">
        <v>0</v>
      </c>
      <c r="CL363" s="261">
        <f>$AW363-$AX363-BA363</f>
        <v>0</v>
      </c>
      <c r="CM363" s="261">
        <f t="shared" si="421"/>
        <v>0</v>
      </c>
      <c r="CN363" s="261">
        <f t="shared" si="421"/>
        <v>0</v>
      </c>
      <c r="CO363" s="261">
        <f t="shared" si="421"/>
        <v>0</v>
      </c>
      <c r="CP363" s="261">
        <f t="shared" si="421"/>
        <v>0</v>
      </c>
      <c r="CQ363" s="261">
        <f>CR363+CS363+CT363</f>
        <v>0</v>
      </c>
      <c r="CR363" s="313">
        <v>0</v>
      </c>
      <c r="CS363" s="313">
        <v>0</v>
      </c>
      <c r="CT363" s="313">
        <v>0</v>
      </c>
      <c r="CU363" s="261">
        <f>CV363+CW363+CX363</f>
        <v>0</v>
      </c>
      <c r="CV363" s="313">
        <v>0</v>
      </c>
      <c r="CW363" s="313">
        <v>0</v>
      </c>
      <c r="CX363" s="313">
        <v>0</v>
      </c>
      <c r="CY363" s="261">
        <f>CZ363+DA363+DB363</f>
        <v>0</v>
      </c>
      <c r="CZ363" s="313">
        <v>0</v>
      </c>
      <c r="DA363" s="313">
        <v>0</v>
      </c>
      <c r="DB363" s="313">
        <v>0</v>
      </c>
      <c r="DC363" s="261">
        <f>$AW363-$AX363-BB363</f>
        <v>0</v>
      </c>
      <c r="DD363" s="261">
        <f t="shared" si="422"/>
        <v>0</v>
      </c>
      <c r="DE363" s="261">
        <f t="shared" si="422"/>
        <v>0</v>
      </c>
      <c r="DF363" s="261">
        <f t="shared" si="422"/>
        <v>0</v>
      </c>
      <c r="DG363" s="261">
        <f t="shared" si="422"/>
        <v>0</v>
      </c>
      <c r="DH363" s="261">
        <f>DI363+DJ363+DK363</f>
        <v>0</v>
      </c>
      <c r="DI363" s="313">
        <v>0</v>
      </c>
      <c r="DJ363" s="313">
        <v>0</v>
      </c>
      <c r="DK363" s="313">
        <v>0</v>
      </c>
      <c r="DL363" s="261">
        <f>DM363+DN363+DO363</f>
        <v>0</v>
      </c>
      <c r="DM363" s="313">
        <v>0</v>
      </c>
      <c r="DN363" s="313">
        <v>0</v>
      </c>
      <c r="DO363" s="313">
        <v>0</v>
      </c>
      <c r="DP363" s="261">
        <f>DQ363+DR363+DS363</f>
        <v>0</v>
      </c>
      <c r="DQ363" s="313">
        <v>0</v>
      </c>
      <c r="DR363" s="313">
        <v>0</v>
      </c>
      <c r="DS363" s="313">
        <v>0</v>
      </c>
      <c r="DT363" s="261">
        <f>$AW363-$AX363-BC363</f>
        <v>0</v>
      </c>
      <c r="DU363" s="261">
        <f>BC363-AY363</f>
        <v>0</v>
      </c>
      <c r="DV363" s="313"/>
      <c r="DW363" s="313"/>
      <c r="DX363" s="314"/>
      <c r="DY363" s="313"/>
      <c r="DZ363" s="314"/>
      <c r="EA363" s="343" t="s">
        <v>151</v>
      </c>
      <c r="EB363" s="164">
        <v>0</v>
      </c>
      <c r="EC363" s="162" t="str">
        <f>AN363 &amp; EB363</f>
        <v>Прочие собственные средства0</v>
      </c>
      <c r="ED363" s="162" t="str">
        <f>AN363&amp;AO363</f>
        <v>Прочие собственные средстванет</v>
      </c>
      <c r="EE363" s="163"/>
      <c r="EF363" s="163"/>
      <c r="EG363" s="179"/>
      <c r="EH363" s="179"/>
      <c r="EI363" s="179"/>
      <c r="EJ363" s="179"/>
      <c r="EV363" s="163"/>
    </row>
    <row r="364" spans="3:152" ht="11.25" customHeight="1">
      <c r="C364" s="217"/>
      <c r="D364" s="384" t="s">
        <v>924</v>
      </c>
      <c r="E364" s="398" t="s">
        <v>780</v>
      </c>
      <c r="F364" s="398" t="s">
        <v>800</v>
      </c>
      <c r="G364" s="398" t="s">
        <v>161</v>
      </c>
      <c r="H364" s="398" t="s">
        <v>925</v>
      </c>
      <c r="I364" s="398" t="s">
        <v>783</v>
      </c>
      <c r="J364" s="398" t="s">
        <v>783</v>
      </c>
      <c r="K364" s="384" t="s">
        <v>784</v>
      </c>
      <c r="L364" s="336"/>
      <c r="M364" s="336"/>
      <c r="N364" s="384" t="s">
        <v>240</v>
      </c>
      <c r="O364" s="384" t="s">
        <v>4</v>
      </c>
      <c r="P364" s="386" t="s">
        <v>189</v>
      </c>
      <c r="Q364" s="386" t="s">
        <v>6</v>
      </c>
      <c r="R364" s="388">
        <v>5</v>
      </c>
      <c r="S364" s="390">
        <v>5</v>
      </c>
      <c r="T364" s="400" t="s">
        <v>151</v>
      </c>
      <c r="U364" s="305"/>
      <c r="V364" s="306"/>
      <c r="W364" s="306"/>
      <c r="X364" s="306"/>
      <c r="Y364" s="306"/>
      <c r="Z364" s="306"/>
      <c r="AA364" s="306"/>
      <c r="AB364" s="306"/>
      <c r="AC364" s="306"/>
      <c r="AD364" s="306"/>
      <c r="AE364" s="306"/>
      <c r="AF364" s="306"/>
      <c r="AG364" s="306"/>
      <c r="AH364" s="306"/>
      <c r="AI364" s="306"/>
      <c r="AJ364" s="306"/>
      <c r="AK364" s="306"/>
      <c r="AL364" s="306"/>
      <c r="AM364" s="306"/>
      <c r="AN364" s="306"/>
      <c r="AO364" s="306"/>
      <c r="AP364" s="306"/>
      <c r="AQ364" s="306"/>
      <c r="AR364" s="306"/>
      <c r="AS364" s="306"/>
      <c r="AT364" s="306"/>
      <c r="AU364" s="306"/>
      <c r="AV364" s="306"/>
      <c r="AW364" s="306"/>
      <c r="AX364" s="306"/>
      <c r="AY364" s="306"/>
      <c r="AZ364" s="306"/>
      <c r="BA364" s="306"/>
      <c r="BB364" s="306"/>
      <c r="BC364" s="306"/>
      <c r="BD364" s="306"/>
      <c r="BE364" s="306"/>
      <c r="BF364" s="306"/>
      <c r="BG364" s="306"/>
      <c r="BH364" s="306"/>
      <c r="BI364" s="306"/>
      <c r="BJ364" s="306"/>
      <c r="BK364" s="306"/>
      <c r="BL364" s="306"/>
      <c r="BM364" s="306"/>
      <c r="BN364" s="306"/>
      <c r="BO364" s="306"/>
      <c r="BP364" s="306"/>
      <c r="BQ364" s="306"/>
      <c r="BR364" s="306"/>
      <c r="BS364" s="306"/>
      <c r="BT364" s="306"/>
      <c r="BU364" s="306"/>
      <c r="BV364" s="306"/>
      <c r="BW364" s="306"/>
      <c r="BX364" s="306"/>
      <c r="BY364" s="306"/>
      <c r="BZ364" s="306"/>
      <c r="CA364" s="306"/>
      <c r="CB364" s="306"/>
      <c r="CC364" s="306"/>
      <c r="CD364" s="306"/>
      <c r="CE364" s="306"/>
      <c r="CF364" s="306"/>
      <c r="CG364" s="306"/>
      <c r="CH364" s="306"/>
      <c r="CI364" s="306"/>
      <c r="CJ364" s="306"/>
      <c r="CK364" s="306"/>
      <c r="CL364" s="306"/>
      <c r="CM364" s="306"/>
      <c r="CN364" s="306"/>
      <c r="CO364" s="306"/>
      <c r="CP364" s="306"/>
      <c r="CQ364" s="306"/>
      <c r="CR364" s="306"/>
      <c r="CS364" s="306"/>
      <c r="CT364" s="306"/>
      <c r="CU364" s="306"/>
      <c r="CV364" s="306"/>
      <c r="CW364" s="306"/>
      <c r="CX364" s="306"/>
      <c r="CY364" s="306"/>
      <c r="CZ364" s="306"/>
      <c r="DA364" s="306"/>
      <c r="DB364" s="306"/>
      <c r="DC364" s="306"/>
      <c r="DD364" s="306"/>
      <c r="DE364" s="306"/>
      <c r="DF364" s="306"/>
      <c r="DG364" s="306"/>
      <c r="DH364" s="306"/>
      <c r="DI364" s="306"/>
      <c r="DJ364" s="306"/>
      <c r="DK364" s="306"/>
      <c r="DL364" s="306"/>
      <c r="DM364" s="306"/>
      <c r="DN364" s="306"/>
      <c r="DO364" s="306"/>
      <c r="DP364" s="306"/>
      <c r="DQ364" s="306"/>
      <c r="DR364" s="306"/>
      <c r="DS364" s="306"/>
      <c r="DT364" s="306"/>
      <c r="DU364" s="306"/>
      <c r="DV364" s="306"/>
      <c r="DW364" s="306"/>
      <c r="DX364" s="306"/>
      <c r="DY364" s="306"/>
      <c r="DZ364" s="306"/>
      <c r="EA364" s="306"/>
      <c r="EB364" s="164"/>
      <c r="EC364" s="163"/>
      <c r="ED364" s="163"/>
      <c r="EE364" s="163"/>
      <c r="EF364" s="163"/>
      <c r="EG364" s="163"/>
      <c r="EH364" s="163"/>
      <c r="EI364" s="163"/>
    </row>
    <row r="365" spans="3:152" ht="11.25" customHeight="1">
      <c r="C365" s="217"/>
      <c r="D365" s="385"/>
      <c r="E365" s="399"/>
      <c r="F365" s="399"/>
      <c r="G365" s="399"/>
      <c r="H365" s="399"/>
      <c r="I365" s="399"/>
      <c r="J365" s="399"/>
      <c r="K365" s="385"/>
      <c r="L365" s="337"/>
      <c r="M365" s="337"/>
      <c r="N365" s="385"/>
      <c r="O365" s="385"/>
      <c r="P365" s="387"/>
      <c r="Q365" s="387"/>
      <c r="R365" s="389"/>
      <c r="S365" s="391"/>
      <c r="T365" s="401"/>
      <c r="U365" s="394"/>
      <c r="V365" s="396">
        <v>1</v>
      </c>
      <c r="W365" s="382" t="s">
        <v>821</v>
      </c>
      <c r="X365" s="382"/>
      <c r="Y365" s="382"/>
      <c r="Z365" s="382"/>
      <c r="AA365" s="382"/>
      <c r="AB365" s="382"/>
      <c r="AC365" s="382"/>
      <c r="AD365" s="382"/>
      <c r="AE365" s="382"/>
      <c r="AF365" s="382"/>
      <c r="AG365" s="382"/>
      <c r="AH365" s="382"/>
      <c r="AI365" s="382"/>
      <c r="AJ365" s="382"/>
      <c r="AK365" s="382"/>
      <c r="AL365" s="307"/>
      <c r="AM365" s="308"/>
      <c r="AN365" s="309"/>
      <c r="AO365" s="309"/>
      <c r="AP365" s="309"/>
      <c r="AQ365" s="309"/>
      <c r="AR365" s="309"/>
      <c r="AS365" s="309"/>
      <c r="AT365" s="309"/>
      <c r="AU365" s="309"/>
      <c r="AV365" s="309"/>
      <c r="AW365" s="95"/>
      <c r="AX365" s="95"/>
      <c r="AY365" s="95"/>
      <c r="AZ365" s="95"/>
      <c r="BA365" s="95"/>
      <c r="BB365" s="95"/>
      <c r="BC365" s="95"/>
      <c r="BD365" s="95"/>
      <c r="BE365" s="95"/>
      <c r="BF365" s="95"/>
      <c r="BG365" s="95"/>
      <c r="BH365" s="95"/>
      <c r="BI365" s="95"/>
      <c r="BJ365" s="95"/>
      <c r="BK365" s="95"/>
      <c r="BL365" s="95"/>
      <c r="BM365" s="95"/>
      <c r="BN365" s="95"/>
      <c r="BO365" s="95"/>
      <c r="BP365" s="95"/>
      <c r="BQ365" s="95"/>
      <c r="BR365" s="95"/>
      <c r="BS365" s="95"/>
      <c r="BT365" s="95"/>
      <c r="BU365" s="95"/>
      <c r="BV365" s="95"/>
      <c r="BW365" s="95"/>
      <c r="BX365" s="95"/>
      <c r="BY365" s="95"/>
      <c r="BZ365" s="95"/>
      <c r="CA365" s="95"/>
      <c r="CB365" s="95"/>
      <c r="CC365" s="95"/>
      <c r="CD365" s="95"/>
      <c r="CE365" s="95"/>
      <c r="CF365" s="95"/>
      <c r="CG365" s="95"/>
      <c r="CH365" s="95"/>
      <c r="CI365" s="95"/>
      <c r="CJ365" s="95"/>
      <c r="CK365" s="95"/>
      <c r="CL365" s="95"/>
      <c r="CM365" s="95"/>
      <c r="CN365" s="95"/>
      <c r="CO365" s="95"/>
      <c r="CP365" s="95"/>
      <c r="CQ365" s="95"/>
      <c r="CR365" s="95"/>
      <c r="CS365" s="95"/>
      <c r="CT365" s="95"/>
      <c r="CU365" s="95"/>
      <c r="CV365" s="95"/>
      <c r="CW365" s="95"/>
      <c r="CX365" s="95"/>
      <c r="CY365" s="95"/>
      <c r="CZ365" s="95"/>
      <c r="DA365" s="95"/>
      <c r="DB365" s="95"/>
      <c r="DC365" s="95"/>
      <c r="DD365" s="95"/>
      <c r="DE365" s="95"/>
      <c r="DF365" s="95"/>
      <c r="DG365" s="95"/>
      <c r="DH365" s="95"/>
      <c r="DI365" s="95"/>
      <c r="DJ365" s="95"/>
      <c r="DK365" s="95"/>
      <c r="DL365" s="95"/>
      <c r="DM365" s="95"/>
      <c r="DN365" s="95"/>
      <c r="DO365" s="95"/>
      <c r="DP365" s="95"/>
      <c r="DQ365" s="95"/>
      <c r="DR365" s="95"/>
      <c r="DS365" s="95"/>
      <c r="DT365" s="95"/>
      <c r="DU365" s="95"/>
      <c r="DV365" s="95"/>
      <c r="DW365" s="95"/>
      <c r="DX365" s="95"/>
      <c r="DY365" s="95"/>
      <c r="DZ365" s="95"/>
      <c r="EA365" s="95"/>
      <c r="EB365" s="164"/>
      <c r="EC365" s="179"/>
      <c r="ED365" s="179"/>
      <c r="EE365" s="179"/>
      <c r="EF365" s="163"/>
      <c r="EG365" s="179"/>
      <c r="EH365" s="179"/>
      <c r="EI365" s="179"/>
      <c r="EJ365" s="179"/>
      <c r="EK365" s="179"/>
    </row>
    <row r="366" spans="3:152" ht="15" customHeight="1">
      <c r="C366" s="217"/>
      <c r="D366" s="385"/>
      <c r="E366" s="399"/>
      <c r="F366" s="399"/>
      <c r="G366" s="399"/>
      <c r="H366" s="399"/>
      <c r="I366" s="399"/>
      <c r="J366" s="399"/>
      <c r="K366" s="385"/>
      <c r="L366" s="337"/>
      <c r="M366" s="337"/>
      <c r="N366" s="385"/>
      <c r="O366" s="385"/>
      <c r="P366" s="387"/>
      <c r="Q366" s="387"/>
      <c r="R366" s="389"/>
      <c r="S366" s="391"/>
      <c r="T366" s="401"/>
      <c r="U366" s="395"/>
      <c r="V366" s="397"/>
      <c r="W366" s="383"/>
      <c r="X366" s="383"/>
      <c r="Y366" s="383"/>
      <c r="Z366" s="383"/>
      <c r="AA366" s="383"/>
      <c r="AB366" s="383"/>
      <c r="AC366" s="383"/>
      <c r="AD366" s="383"/>
      <c r="AE366" s="383"/>
      <c r="AF366" s="383"/>
      <c r="AG366" s="383"/>
      <c r="AH366" s="383"/>
      <c r="AI366" s="383"/>
      <c r="AJ366" s="383"/>
      <c r="AK366" s="383"/>
      <c r="AL366" s="333"/>
      <c r="AM366" s="200" t="s">
        <v>240</v>
      </c>
      <c r="AN366" s="311" t="s">
        <v>197</v>
      </c>
      <c r="AO366" s="312" t="s">
        <v>18</v>
      </c>
      <c r="AP366" s="312"/>
      <c r="AQ366" s="312"/>
      <c r="AR366" s="312"/>
      <c r="AS366" s="312"/>
      <c r="AT366" s="312"/>
      <c r="AU366" s="312"/>
      <c r="AV366" s="312"/>
      <c r="AW366" s="261">
        <v>1185</v>
      </c>
      <c r="AX366" s="261">
        <v>1185</v>
      </c>
      <c r="AY366" s="261">
        <v>0</v>
      </c>
      <c r="AZ366" s="261">
        <f>BE366</f>
        <v>0</v>
      </c>
      <c r="BA366" s="261">
        <f>BV366</f>
        <v>0</v>
      </c>
      <c r="BB366" s="261">
        <f>CM366</f>
        <v>0</v>
      </c>
      <c r="BC366" s="261">
        <f>DD366</f>
        <v>0</v>
      </c>
      <c r="BD366" s="261">
        <f>AW366-AX366-BC366</f>
        <v>0</v>
      </c>
      <c r="BE366" s="261">
        <f t="shared" ref="BE366:BH367" si="423">BQ366</f>
        <v>0</v>
      </c>
      <c r="BF366" s="261">
        <f t="shared" si="423"/>
        <v>0</v>
      </c>
      <c r="BG366" s="261">
        <f t="shared" si="423"/>
        <v>0</v>
      </c>
      <c r="BH366" s="261">
        <f t="shared" si="423"/>
        <v>0</v>
      </c>
      <c r="BI366" s="261">
        <f>BJ366+BK366+BL366</f>
        <v>0</v>
      </c>
      <c r="BJ366" s="313">
        <v>0</v>
      </c>
      <c r="BK366" s="313">
        <v>0</v>
      </c>
      <c r="BL366" s="313">
        <v>0</v>
      </c>
      <c r="BM366" s="261">
        <f>BN366+BO366+BP366</f>
        <v>0</v>
      </c>
      <c r="BN366" s="313">
        <v>0</v>
      </c>
      <c r="BO366" s="313">
        <v>0</v>
      </c>
      <c r="BP366" s="313">
        <v>0</v>
      </c>
      <c r="BQ366" s="261">
        <f>BR366+BS366+BT366</f>
        <v>0</v>
      </c>
      <c r="BR366" s="313">
        <v>0</v>
      </c>
      <c r="BS366" s="313">
        <v>0</v>
      </c>
      <c r="BT366" s="313">
        <v>0</v>
      </c>
      <c r="BU366" s="261">
        <f>$AW366-$AX366-AZ366</f>
        <v>0</v>
      </c>
      <c r="BV366" s="261">
        <f t="shared" ref="BV366:BY367" si="424">CH366</f>
        <v>0</v>
      </c>
      <c r="BW366" s="261">
        <f t="shared" si="424"/>
        <v>0</v>
      </c>
      <c r="BX366" s="261">
        <f t="shared" si="424"/>
        <v>0</v>
      </c>
      <c r="BY366" s="261">
        <f t="shared" si="424"/>
        <v>0</v>
      </c>
      <c r="BZ366" s="261">
        <f>CA366+CB366+CC366</f>
        <v>0</v>
      </c>
      <c r="CA366" s="313">
        <v>0</v>
      </c>
      <c r="CB366" s="313">
        <v>0</v>
      </c>
      <c r="CC366" s="313">
        <v>0</v>
      </c>
      <c r="CD366" s="261">
        <f>CE366+CF366+CG366</f>
        <v>0</v>
      </c>
      <c r="CE366" s="313">
        <v>0</v>
      </c>
      <c r="CF366" s="313">
        <v>0</v>
      </c>
      <c r="CG366" s="313">
        <v>0</v>
      </c>
      <c r="CH366" s="261">
        <f>CI366+CJ366+CK366</f>
        <v>0</v>
      </c>
      <c r="CI366" s="313">
        <v>0</v>
      </c>
      <c r="CJ366" s="313">
        <v>0</v>
      </c>
      <c r="CK366" s="313">
        <v>0</v>
      </c>
      <c r="CL366" s="261">
        <f>$AW366-$AX366-BA366</f>
        <v>0</v>
      </c>
      <c r="CM366" s="261">
        <f t="shared" ref="CM366:CP367" si="425">CY366</f>
        <v>0</v>
      </c>
      <c r="CN366" s="261">
        <f t="shared" si="425"/>
        <v>0</v>
      </c>
      <c r="CO366" s="261">
        <f t="shared" si="425"/>
        <v>0</v>
      </c>
      <c r="CP366" s="261">
        <f t="shared" si="425"/>
        <v>0</v>
      </c>
      <c r="CQ366" s="261">
        <f>CR366+CS366+CT366</f>
        <v>0</v>
      </c>
      <c r="CR366" s="313">
        <v>0</v>
      </c>
      <c r="CS366" s="313">
        <v>0</v>
      </c>
      <c r="CT366" s="313">
        <v>0</v>
      </c>
      <c r="CU366" s="261">
        <f>CV366+CW366+CX366</f>
        <v>0</v>
      </c>
      <c r="CV366" s="313">
        <v>0</v>
      </c>
      <c r="CW366" s="313">
        <v>0</v>
      </c>
      <c r="CX366" s="313">
        <v>0</v>
      </c>
      <c r="CY366" s="261">
        <f>CZ366+DA366+DB366</f>
        <v>0</v>
      </c>
      <c r="CZ366" s="313">
        <v>0</v>
      </c>
      <c r="DA366" s="313">
        <v>0</v>
      </c>
      <c r="DB366" s="313">
        <v>0</v>
      </c>
      <c r="DC366" s="261">
        <f>$AW366-$AX366-BB366</f>
        <v>0</v>
      </c>
      <c r="DD366" s="261">
        <f t="shared" ref="DD366:DG367" si="426">DP366</f>
        <v>0</v>
      </c>
      <c r="DE366" s="261">
        <f t="shared" si="426"/>
        <v>0</v>
      </c>
      <c r="DF366" s="261">
        <f t="shared" si="426"/>
        <v>0</v>
      </c>
      <c r="DG366" s="261">
        <f t="shared" si="426"/>
        <v>0</v>
      </c>
      <c r="DH366" s="261">
        <f>DI366+DJ366+DK366</f>
        <v>0</v>
      </c>
      <c r="DI366" s="313">
        <v>0</v>
      </c>
      <c r="DJ366" s="313">
        <v>0</v>
      </c>
      <c r="DK366" s="313">
        <v>0</v>
      </c>
      <c r="DL366" s="261">
        <f>DM366+DN366+DO366</f>
        <v>0</v>
      </c>
      <c r="DM366" s="313">
        <v>0</v>
      </c>
      <c r="DN366" s="313">
        <v>0</v>
      </c>
      <c r="DO366" s="313">
        <v>0</v>
      </c>
      <c r="DP366" s="261">
        <f>DQ366+DR366+DS366</f>
        <v>0</v>
      </c>
      <c r="DQ366" s="313">
        <v>0</v>
      </c>
      <c r="DR366" s="313">
        <v>0</v>
      </c>
      <c r="DS366" s="313">
        <v>0</v>
      </c>
      <c r="DT366" s="261">
        <f>$AW366-$AX366-BC366</f>
        <v>0</v>
      </c>
      <c r="DU366" s="261">
        <f>BC366-AY366</f>
        <v>0</v>
      </c>
      <c r="DV366" s="313"/>
      <c r="DW366" s="313"/>
      <c r="DX366" s="314"/>
      <c r="DY366" s="313"/>
      <c r="DZ366" s="314"/>
      <c r="EA366" s="343" t="s">
        <v>151</v>
      </c>
      <c r="EB366" s="164">
        <v>0</v>
      </c>
      <c r="EC366" s="162" t="str">
        <f>AN366 &amp; EB366</f>
        <v>Амортизационные отчисления0</v>
      </c>
      <c r="ED366" s="162" t="str">
        <f>AN366&amp;AO366</f>
        <v>Амортизационные отчислениянет</v>
      </c>
      <c r="EE366" s="163"/>
      <c r="EF366" s="163"/>
      <c r="EG366" s="179"/>
      <c r="EH366" s="179"/>
      <c r="EI366" s="179"/>
      <c r="EJ366" s="179"/>
      <c r="EV366" s="163"/>
    </row>
    <row r="367" spans="3:152" ht="15" customHeight="1" thickBot="1">
      <c r="C367" s="217"/>
      <c r="D367" s="385"/>
      <c r="E367" s="399"/>
      <c r="F367" s="399"/>
      <c r="G367" s="399"/>
      <c r="H367" s="399"/>
      <c r="I367" s="399"/>
      <c r="J367" s="399"/>
      <c r="K367" s="385"/>
      <c r="L367" s="337"/>
      <c r="M367" s="337"/>
      <c r="N367" s="385"/>
      <c r="O367" s="385"/>
      <c r="P367" s="387"/>
      <c r="Q367" s="387"/>
      <c r="R367" s="389"/>
      <c r="S367" s="391"/>
      <c r="T367" s="401"/>
      <c r="U367" s="395"/>
      <c r="V367" s="397"/>
      <c r="W367" s="383"/>
      <c r="X367" s="383"/>
      <c r="Y367" s="383"/>
      <c r="Z367" s="383"/>
      <c r="AA367" s="383"/>
      <c r="AB367" s="383"/>
      <c r="AC367" s="383"/>
      <c r="AD367" s="383"/>
      <c r="AE367" s="383"/>
      <c r="AF367" s="383"/>
      <c r="AG367" s="383"/>
      <c r="AH367" s="383"/>
      <c r="AI367" s="383"/>
      <c r="AJ367" s="383"/>
      <c r="AK367" s="383"/>
      <c r="AL367" s="333"/>
      <c r="AM367" s="200" t="s">
        <v>115</v>
      </c>
      <c r="AN367" s="311" t="s">
        <v>199</v>
      </c>
      <c r="AO367" s="312" t="s">
        <v>18</v>
      </c>
      <c r="AP367" s="312"/>
      <c r="AQ367" s="312"/>
      <c r="AR367" s="312"/>
      <c r="AS367" s="312"/>
      <c r="AT367" s="312"/>
      <c r="AU367" s="312"/>
      <c r="AV367" s="312"/>
      <c r="AW367" s="261">
        <v>0</v>
      </c>
      <c r="AX367" s="261">
        <v>0</v>
      </c>
      <c r="AY367" s="261">
        <v>0</v>
      </c>
      <c r="AZ367" s="261">
        <f>BE367</f>
        <v>0</v>
      </c>
      <c r="BA367" s="261">
        <f>BV367</f>
        <v>0</v>
      </c>
      <c r="BB367" s="261">
        <f>CM367</f>
        <v>0</v>
      </c>
      <c r="BC367" s="261">
        <f>DD367</f>
        <v>0</v>
      </c>
      <c r="BD367" s="261">
        <f>AW367-AX367-BC367</f>
        <v>0</v>
      </c>
      <c r="BE367" s="261">
        <f t="shared" si="423"/>
        <v>0</v>
      </c>
      <c r="BF367" s="261">
        <f t="shared" si="423"/>
        <v>0</v>
      </c>
      <c r="BG367" s="261">
        <f t="shared" si="423"/>
        <v>0</v>
      </c>
      <c r="BH367" s="261">
        <f t="shared" si="423"/>
        <v>0</v>
      </c>
      <c r="BI367" s="261">
        <f>BJ367+BK367+BL367</f>
        <v>0</v>
      </c>
      <c r="BJ367" s="313">
        <v>0</v>
      </c>
      <c r="BK367" s="313">
        <v>0</v>
      </c>
      <c r="BL367" s="313">
        <v>0</v>
      </c>
      <c r="BM367" s="261">
        <f>BN367+BO367+BP367</f>
        <v>0</v>
      </c>
      <c r="BN367" s="313">
        <v>0</v>
      </c>
      <c r="BO367" s="313">
        <v>0</v>
      </c>
      <c r="BP367" s="313">
        <v>0</v>
      </c>
      <c r="BQ367" s="261">
        <f>BR367+BS367+BT367</f>
        <v>0</v>
      </c>
      <c r="BR367" s="313">
        <v>0</v>
      </c>
      <c r="BS367" s="313">
        <v>0</v>
      </c>
      <c r="BT367" s="313">
        <v>0</v>
      </c>
      <c r="BU367" s="261">
        <f>$AW367-$AX367-AZ367</f>
        <v>0</v>
      </c>
      <c r="BV367" s="261">
        <f t="shared" si="424"/>
        <v>0</v>
      </c>
      <c r="BW367" s="261">
        <f t="shared" si="424"/>
        <v>0</v>
      </c>
      <c r="BX367" s="261">
        <f t="shared" si="424"/>
        <v>0</v>
      </c>
      <c r="BY367" s="261">
        <f t="shared" si="424"/>
        <v>0</v>
      </c>
      <c r="BZ367" s="261">
        <f>CA367+CB367+CC367</f>
        <v>0</v>
      </c>
      <c r="CA367" s="313">
        <v>0</v>
      </c>
      <c r="CB367" s="313">
        <v>0</v>
      </c>
      <c r="CC367" s="313">
        <v>0</v>
      </c>
      <c r="CD367" s="261">
        <f>CE367+CF367+CG367</f>
        <v>0</v>
      </c>
      <c r="CE367" s="313">
        <v>0</v>
      </c>
      <c r="CF367" s="313">
        <v>0</v>
      </c>
      <c r="CG367" s="313">
        <v>0</v>
      </c>
      <c r="CH367" s="261">
        <f>CI367+CJ367+CK367</f>
        <v>0</v>
      </c>
      <c r="CI367" s="313">
        <v>0</v>
      </c>
      <c r="CJ367" s="313">
        <v>0</v>
      </c>
      <c r="CK367" s="313">
        <v>0</v>
      </c>
      <c r="CL367" s="261">
        <f>$AW367-$AX367-BA367</f>
        <v>0</v>
      </c>
      <c r="CM367" s="261">
        <f t="shared" si="425"/>
        <v>0</v>
      </c>
      <c r="CN367" s="261">
        <f t="shared" si="425"/>
        <v>0</v>
      </c>
      <c r="CO367" s="261">
        <f t="shared" si="425"/>
        <v>0</v>
      </c>
      <c r="CP367" s="261">
        <f t="shared" si="425"/>
        <v>0</v>
      </c>
      <c r="CQ367" s="261">
        <f>CR367+CS367+CT367</f>
        <v>0</v>
      </c>
      <c r="CR367" s="313">
        <v>0</v>
      </c>
      <c r="CS367" s="313">
        <v>0</v>
      </c>
      <c r="CT367" s="313">
        <v>0</v>
      </c>
      <c r="CU367" s="261">
        <f>CV367+CW367+CX367</f>
        <v>0</v>
      </c>
      <c r="CV367" s="313">
        <v>0</v>
      </c>
      <c r="CW367" s="313">
        <v>0</v>
      </c>
      <c r="CX367" s="313">
        <v>0</v>
      </c>
      <c r="CY367" s="261">
        <f>CZ367+DA367+DB367</f>
        <v>0</v>
      </c>
      <c r="CZ367" s="313">
        <v>0</v>
      </c>
      <c r="DA367" s="313">
        <v>0</v>
      </c>
      <c r="DB367" s="313">
        <v>0</v>
      </c>
      <c r="DC367" s="261">
        <f>$AW367-$AX367-BB367</f>
        <v>0</v>
      </c>
      <c r="DD367" s="261">
        <f t="shared" si="426"/>
        <v>0</v>
      </c>
      <c r="DE367" s="261">
        <f t="shared" si="426"/>
        <v>0</v>
      </c>
      <c r="DF367" s="261">
        <f t="shared" si="426"/>
        <v>0</v>
      </c>
      <c r="DG367" s="261">
        <f t="shared" si="426"/>
        <v>0</v>
      </c>
      <c r="DH367" s="261">
        <f>DI367+DJ367+DK367</f>
        <v>0</v>
      </c>
      <c r="DI367" s="313">
        <v>0</v>
      </c>
      <c r="DJ367" s="313">
        <v>0</v>
      </c>
      <c r="DK367" s="313">
        <v>0</v>
      </c>
      <c r="DL367" s="261">
        <f>DM367+DN367+DO367</f>
        <v>0</v>
      </c>
      <c r="DM367" s="313">
        <v>0</v>
      </c>
      <c r="DN367" s="313">
        <v>0</v>
      </c>
      <c r="DO367" s="313">
        <v>0</v>
      </c>
      <c r="DP367" s="261">
        <f>DQ367+DR367+DS367</f>
        <v>0</v>
      </c>
      <c r="DQ367" s="313">
        <v>0</v>
      </c>
      <c r="DR367" s="313">
        <v>0</v>
      </c>
      <c r="DS367" s="313">
        <v>0</v>
      </c>
      <c r="DT367" s="261">
        <f>$AW367-$AX367-BC367</f>
        <v>0</v>
      </c>
      <c r="DU367" s="261">
        <f>BC367-AY367</f>
        <v>0</v>
      </c>
      <c r="DV367" s="313"/>
      <c r="DW367" s="313"/>
      <c r="DX367" s="314"/>
      <c r="DY367" s="313"/>
      <c r="DZ367" s="314"/>
      <c r="EA367" s="343" t="s">
        <v>151</v>
      </c>
      <c r="EB367" s="164">
        <v>0</v>
      </c>
      <c r="EC367" s="162" t="str">
        <f>AN367 &amp; EB367</f>
        <v>Прочие собственные средства0</v>
      </c>
      <c r="ED367" s="162" t="str">
        <f>AN367&amp;AO367</f>
        <v>Прочие собственные средстванет</v>
      </c>
      <c r="EE367" s="163"/>
      <c r="EF367" s="163"/>
      <c r="EG367" s="179"/>
      <c r="EH367" s="179"/>
      <c r="EI367" s="179"/>
      <c r="EJ367" s="179"/>
      <c r="EV367" s="163"/>
    </row>
    <row r="368" spans="3:152" ht="11.25" customHeight="1">
      <c r="C368" s="217"/>
      <c r="D368" s="384" t="s">
        <v>926</v>
      </c>
      <c r="E368" s="398" t="s">
        <v>780</v>
      </c>
      <c r="F368" s="398" t="s">
        <v>800</v>
      </c>
      <c r="G368" s="398" t="s">
        <v>161</v>
      </c>
      <c r="H368" s="398" t="s">
        <v>927</v>
      </c>
      <c r="I368" s="398" t="s">
        <v>783</v>
      </c>
      <c r="J368" s="398" t="s">
        <v>783</v>
      </c>
      <c r="K368" s="384" t="s">
        <v>784</v>
      </c>
      <c r="L368" s="336"/>
      <c r="M368" s="336"/>
      <c r="N368" s="384" t="s">
        <v>240</v>
      </c>
      <c r="O368" s="384" t="s">
        <v>4</v>
      </c>
      <c r="P368" s="386" t="s">
        <v>189</v>
      </c>
      <c r="Q368" s="386" t="s">
        <v>6</v>
      </c>
      <c r="R368" s="388">
        <v>5</v>
      </c>
      <c r="S368" s="390">
        <v>5</v>
      </c>
      <c r="T368" s="400" t="s">
        <v>151</v>
      </c>
      <c r="U368" s="305"/>
      <c r="V368" s="306"/>
      <c r="W368" s="306"/>
      <c r="X368" s="306"/>
      <c r="Y368" s="306"/>
      <c r="Z368" s="306"/>
      <c r="AA368" s="306"/>
      <c r="AB368" s="306"/>
      <c r="AC368" s="306"/>
      <c r="AD368" s="306"/>
      <c r="AE368" s="306"/>
      <c r="AF368" s="306"/>
      <c r="AG368" s="306"/>
      <c r="AH368" s="306"/>
      <c r="AI368" s="306"/>
      <c r="AJ368" s="306"/>
      <c r="AK368" s="306"/>
      <c r="AL368" s="306"/>
      <c r="AM368" s="306"/>
      <c r="AN368" s="306"/>
      <c r="AO368" s="306"/>
      <c r="AP368" s="306"/>
      <c r="AQ368" s="306"/>
      <c r="AR368" s="306"/>
      <c r="AS368" s="306"/>
      <c r="AT368" s="306"/>
      <c r="AU368" s="306"/>
      <c r="AV368" s="306"/>
      <c r="AW368" s="306"/>
      <c r="AX368" s="306"/>
      <c r="AY368" s="306"/>
      <c r="AZ368" s="306"/>
      <c r="BA368" s="306"/>
      <c r="BB368" s="306"/>
      <c r="BC368" s="306"/>
      <c r="BD368" s="306"/>
      <c r="BE368" s="306"/>
      <c r="BF368" s="306"/>
      <c r="BG368" s="306"/>
      <c r="BH368" s="306"/>
      <c r="BI368" s="306"/>
      <c r="BJ368" s="306"/>
      <c r="BK368" s="306"/>
      <c r="BL368" s="306"/>
      <c r="BM368" s="306"/>
      <c r="BN368" s="306"/>
      <c r="BO368" s="306"/>
      <c r="BP368" s="306"/>
      <c r="BQ368" s="306"/>
      <c r="BR368" s="306"/>
      <c r="BS368" s="306"/>
      <c r="BT368" s="306"/>
      <c r="BU368" s="306"/>
      <c r="BV368" s="306"/>
      <c r="BW368" s="306"/>
      <c r="BX368" s="306"/>
      <c r="BY368" s="306"/>
      <c r="BZ368" s="306"/>
      <c r="CA368" s="306"/>
      <c r="CB368" s="306"/>
      <c r="CC368" s="306"/>
      <c r="CD368" s="306"/>
      <c r="CE368" s="306"/>
      <c r="CF368" s="306"/>
      <c r="CG368" s="306"/>
      <c r="CH368" s="306"/>
      <c r="CI368" s="306"/>
      <c r="CJ368" s="306"/>
      <c r="CK368" s="306"/>
      <c r="CL368" s="306"/>
      <c r="CM368" s="306"/>
      <c r="CN368" s="306"/>
      <c r="CO368" s="306"/>
      <c r="CP368" s="306"/>
      <c r="CQ368" s="306"/>
      <c r="CR368" s="306"/>
      <c r="CS368" s="306"/>
      <c r="CT368" s="306"/>
      <c r="CU368" s="306"/>
      <c r="CV368" s="306"/>
      <c r="CW368" s="306"/>
      <c r="CX368" s="306"/>
      <c r="CY368" s="306"/>
      <c r="CZ368" s="306"/>
      <c r="DA368" s="306"/>
      <c r="DB368" s="306"/>
      <c r="DC368" s="306"/>
      <c r="DD368" s="306"/>
      <c r="DE368" s="306"/>
      <c r="DF368" s="306"/>
      <c r="DG368" s="306"/>
      <c r="DH368" s="306"/>
      <c r="DI368" s="306"/>
      <c r="DJ368" s="306"/>
      <c r="DK368" s="306"/>
      <c r="DL368" s="306"/>
      <c r="DM368" s="306"/>
      <c r="DN368" s="306"/>
      <c r="DO368" s="306"/>
      <c r="DP368" s="306"/>
      <c r="DQ368" s="306"/>
      <c r="DR368" s="306"/>
      <c r="DS368" s="306"/>
      <c r="DT368" s="306"/>
      <c r="DU368" s="306"/>
      <c r="DV368" s="306"/>
      <c r="DW368" s="306"/>
      <c r="DX368" s="306"/>
      <c r="DY368" s="306"/>
      <c r="DZ368" s="306"/>
      <c r="EA368" s="306"/>
      <c r="EB368" s="164"/>
      <c r="EC368" s="163"/>
      <c r="ED368" s="163"/>
      <c r="EE368" s="163"/>
      <c r="EF368" s="163"/>
      <c r="EG368" s="163"/>
      <c r="EH368" s="163"/>
      <c r="EI368" s="163"/>
    </row>
    <row r="369" spans="3:152" ht="11.25" customHeight="1">
      <c r="C369" s="217"/>
      <c r="D369" s="385"/>
      <c r="E369" s="399"/>
      <c r="F369" s="399"/>
      <c r="G369" s="399"/>
      <c r="H369" s="399"/>
      <c r="I369" s="399"/>
      <c r="J369" s="399"/>
      <c r="K369" s="385"/>
      <c r="L369" s="337"/>
      <c r="M369" s="337"/>
      <c r="N369" s="385"/>
      <c r="O369" s="385"/>
      <c r="P369" s="387"/>
      <c r="Q369" s="387"/>
      <c r="R369" s="389"/>
      <c r="S369" s="391"/>
      <c r="T369" s="401"/>
      <c r="U369" s="394"/>
      <c r="V369" s="396">
        <v>1</v>
      </c>
      <c r="W369" s="382" t="s">
        <v>821</v>
      </c>
      <c r="X369" s="382"/>
      <c r="Y369" s="382"/>
      <c r="Z369" s="382"/>
      <c r="AA369" s="382"/>
      <c r="AB369" s="382"/>
      <c r="AC369" s="382"/>
      <c r="AD369" s="382"/>
      <c r="AE369" s="382"/>
      <c r="AF369" s="382"/>
      <c r="AG369" s="382"/>
      <c r="AH369" s="382"/>
      <c r="AI369" s="382"/>
      <c r="AJ369" s="382"/>
      <c r="AK369" s="382"/>
      <c r="AL369" s="307"/>
      <c r="AM369" s="308"/>
      <c r="AN369" s="309"/>
      <c r="AO369" s="309"/>
      <c r="AP369" s="309"/>
      <c r="AQ369" s="309"/>
      <c r="AR369" s="309"/>
      <c r="AS369" s="309"/>
      <c r="AT369" s="309"/>
      <c r="AU369" s="309"/>
      <c r="AV369" s="309"/>
      <c r="AW369" s="95"/>
      <c r="AX369" s="95"/>
      <c r="AY369" s="95"/>
      <c r="AZ369" s="95"/>
      <c r="BA369" s="95"/>
      <c r="BB369" s="95"/>
      <c r="BC369" s="95"/>
      <c r="BD369" s="95"/>
      <c r="BE369" s="95"/>
      <c r="BF369" s="95"/>
      <c r="BG369" s="95"/>
      <c r="BH369" s="95"/>
      <c r="BI369" s="95"/>
      <c r="BJ369" s="95"/>
      <c r="BK369" s="95"/>
      <c r="BL369" s="95"/>
      <c r="BM369" s="95"/>
      <c r="BN369" s="95"/>
      <c r="BO369" s="95"/>
      <c r="BP369" s="95"/>
      <c r="BQ369" s="95"/>
      <c r="BR369" s="95"/>
      <c r="BS369" s="95"/>
      <c r="BT369" s="95"/>
      <c r="BU369" s="95"/>
      <c r="BV369" s="95"/>
      <c r="BW369" s="95"/>
      <c r="BX369" s="95"/>
      <c r="BY369" s="95"/>
      <c r="BZ369" s="95"/>
      <c r="CA369" s="95"/>
      <c r="CB369" s="95"/>
      <c r="CC369" s="95"/>
      <c r="CD369" s="95"/>
      <c r="CE369" s="95"/>
      <c r="CF369" s="95"/>
      <c r="CG369" s="95"/>
      <c r="CH369" s="95"/>
      <c r="CI369" s="95"/>
      <c r="CJ369" s="95"/>
      <c r="CK369" s="95"/>
      <c r="CL369" s="95"/>
      <c r="CM369" s="95"/>
      <c r="CN369" s="95"/>
      <c r="CO369" s="95"/>
      <c r="CP369" s="95"/>
      <c r="CQ369" s="95"/>
      <c r="CR369" s="95"/>
      <c r="CS369" s="95"/>
      <c r="CT369" s="95"/>
      <c r="CU369" s="95"/>
      <c r="CV369" s="95"/>
      <c r="CW369" s="95"/>
      <c r="CX369" s="95"/>
      <c r="CY369" s="95"/>
      <c r="CZ369" s="95"/>
      <c r="DA369" s="95"/>
      <c r="DB369" s="95"/>
      <c r="DC369" s="95"/>
      <c r="DD369" s="95"/>
      <c r="DE369" s="95"/>
      <c r="DF369" s="95"/>
      <c r="DG369" s="95"/>
      <c r="DH369" s="95"/>
      <c r="DI369" s="95"/>
      <c r="DJ369" s="95"/>
      <c r="DK369" s="95"/>
      <c r="DL369" s="95"/>
      <c r="DM369" s="95"/>
      <c r="DN369" s="95"/>
      <c r="DO369" s="95"/>
      <c r="DP369" s="95"/>
      <c r="DQ369" s="95"/>
      <c r="DR369" s="95"/>
      <c r="DS369" s="95"/>
      <c r="DT369" s="95"/>
      <c r="DU369" s="95"/>
      <c r="DV369" s="95"/>
      <c r="DW369" s="95"/>
      <c r="DX369" s="95"/>
      <c r="DY369" s="95"/>
      <c r="DZ369" s="95"/>
      <c r="EA369" s="95"/>
      <c r="EB369" s="164"/>
      <c r="EC369" s="179"/>
      <c r="ED369" s="179"/>
      <c r="EE369" s="179"/>
      <c r="EF369" s="163"/>
      <c r="EG369" s="179"/>
      <c r="EH369" s="179"/>
      <c r="EI369" s="179"/>
      <c r="EJ369" s="179"/>
      <c r="EK369" s="179"/>
    </row>
    <row r="370" spans="3:152" ht="15" customHeight="1">
      <c r="C370" s="217"/>
      <c r="D370" s="385"/>
      <c r="E370" s="399"/>
      <c r="F370" s="399"/>
      <c r="G370" s="399"/>
      <c r="H370" s="399"/>
      <c r="I370" s="399"/>
      <c r="J370" s="399"/>
      <c r="K370" s="385"/>
      <c r="L370" s="337"/>
      <c r="M370" s="337"/>
      <c r="N370" s="385"/>
      <c r="O370" s="385"/>
      <c r="P370" s="387"/>
      <c r="Q370" s="387"/>
      <c r="R370" s="389"/>
      <c r="S370" s="391"/>
      <c r="T370" s="401"/>
      <c r="U370" s="395"/>
      <c r="V370" s="397"/>
      <c r="W370" s="383"/>
      <c r="X370" s="383"/>
      <c r="Y370" s="383"/>
      <c r="Z370" s="383"/>
      <c r="AA370" s="383"/>
      <c r="AB370" s="383"/>
      <c r="AC370" s="383"/>
      <c r="AD370" s="383"/>
      <c r="AE370" s="383"/>
      <c r="AF370" s="383"/>
      <c r="AG370" s="383"/>
      <c r="AH370" s="383"/>
      <c r="AI370" s="383"/>
      <c r="AJ370" s="383"/>
      <c r="AK370" s="383"/>
      <c r="AL370" s="333"/>
      <c r="AM370" s="200" t="s">
        <v>240</v>
      </c>
      <c r="AN370" s="311" t="s">
        <v>197</v>
      </c>
      <c r="AO370" s="312" t="s">
        <v>18</v>
      </c>
      <c r="AP370" s="312"/>
      <c r="AQ370" s="312"/>
      <c r="AR370" s="312"/>
      <c r="AS370" s="312"/>
      <c r="AT370" s="312"/>
      <c r="AU370" s="312"/>
      <c r="AV370" s="312"/>
      <c r="AW370" s="261">
        <v>3202.3416999999999</v>
      </c>
      <c r="AX370" s="261">
        <v>3202.3416999999999</v>
      </c>
      <c r="AY370" s="261">
        <v>0</v>
      </c>
      <c r="AZ370" s="261">
        <f>BE370</f>
        <v>0</v>
      </c>
      <c r="BA370" s="261">
        <f>BV370</f>
        <v>0</v>
      </c>
      <c r="BB370" s="261">
        <f>CM370</f>
        <v>0</v>
      </c>
      <c r="BC370" s="261">
        <f>DD370</f>
        <v>0</v>
      </c>
      <c r="BD370" s="261">
        <f>AW370-AX370-BC370</f>
        <v>0</v>
      </c>
      <c r="BE370" s="261">
        <f t="shared" ref="BE370:BH371" si="427">BQ370</f>
        <v>0</v>
      </c>
      <c r="BF370" s="261">
        <f t="shared" si="427"/>
        <v>0</v>
      </c>
      <c r="BG370" s="261">
        <f t="shared" si="427"/>
        <v>0</v>
      </c>
      <c r="BH370" s="261">
        <f t="shared" si="427"/>
        <v>0</v>
      </c>
      <c r="BI370" s="261">
        <f>BJ370+BK370+BL370</f>
        <v>0</v>
      </c>
      <c r="BJ370" s="313">
        <v>0</v>
      </c>
      <c r="BK370" s="313">
        <v>0</v>
      </c>
      <c r="BL370" s="313">
        <v>0</v>
      </c>
      <c r="BM370" s="261">
        <f>BN370+BO370+BP370</f>
        <v>0</v>
      </c>
      <c r="BN370" s="313">
        <v>0</v>
      </c>
      <c r="BO370" s="313">
        <v>0</v>
      </c>
      <c r="BP370" s="313">
        <v>0</v>
      </c>
      <c r="BQ370" s="261">
        <f>BR370+BS370+BT370</f>
        <v>0</v>
      </c>
      <c r="BR370" s="313">
        <v>0</v>
      </c>
      <c r="BS370" s="313">
        <v>0</v>
      </c>
      <c r="BT370" s="313">
        <v>0</v>
      </c>
      <c r="BU370" s="261">
        <f>$AW370-$AX370-AZ370</f>
        <v>0</v>
      </c>
      <c r="BV370" s="261">
        <f t="shared" ref="BV370:BY371" si="428">CH370</f>
        <v>0</v>
      </c>
      <c r="BW370" s="261">
        <f t="shared" si="428"/>
        <v>0</v>
      </c>
      <c r="BX370" s="261">
        <f t="shared" si="428"/>
        <v>0</v>
      </c>
      <c r="BY370" s="261">
        <f t="shared" si="428"/>
        <v>0</v>
      </c>
      <c r="BZ370" s="261">
        <f>CA370+CB370+CC370</f>
        <v>0</v>
      </c>
      <c r="CA370" s="313">
        <v>0</v>
      </c>
      <c r="CB370" s="313">
        <v>0</v>
      </c>
      <c r="CC370" s="313">
        <v>0</v>
      </c>
      <c r="CD370" s="261">
        <f>CE370+CF370+CG370</f>
        <v>0</v>
      </c>
      <c r="CE370" s="313">
        <v>0</v>
      </c>
      <c r="CF370" s="313">
        <v>0</v>
      </c>
      <c r="CG370" s="313">
        <v>0</v>
      </c>
      <c r="CH370" s="261">
        <f>CI370+CJ370+CK370</f>
        <v>0</v>
      </c>
      <c r="CI370" s="313">
        <v>0</v>
      </c>
      <c r="CJ370" s="313">
        <v>0</v>
      </c>
      <c r="CK370" s="313">
        <v>0</v>
      </c>
      <c r="CL370" s="261">
        <f>$AW370-$AX370-BA370</f>
        <v>0</v>
      </c>
      <c r="CM370" s="261">
        <f t="shared" ref="CM370:CP371" si="429">CY370</f>
        <v>0</v>
      </c>
      <c r="CN370" s="261">
        <f t="shared" si="429"/>
        <v>0</v>
      </c>
      <c r="CO370" s="261">
        <f t="shared" si="429"/>
        <v>0</v>
      </c>
      <c r="CP370" s="261">
        <f t="shared" si="429"/>
        <v>0</v>
      </c>
      <c r="CQ370" s="261">
        <f>CR370+CS370+CT370</f>
        <v>0</v>
      </c>
      <c r="CR370" s="313">
        <v>0</v>
      </c>
      <c r="CS370" s="313">
        <v>0</v>
      </c>
      <c r="CT370" s="313">
        <v>0</v>
      </c>
      <c r="CU370" s="261">
        <f>CV370+CW370+CX370</f>
        <v>0</v>
      </c>
      <c r="CV370" s="313">
        <v>0</v>
      </c>
      <c r="CW370" s="313">
        <v>0</v>
      </c>
      <c r="CX370" s="313">
        <v>0</v>
      </c>
      <c r="CY370" s="261">
        <f>CZ370+DA370+DB370</f>
        <v>0</v>
      </c>
      <c r="CZ370" s="313">
        <v>0</v>
      </c>
      <c r="DA370" s="313">
        <v>0</v>
      </c>
      <c r="DB370" s="313">
        <v>0</v>
      </c>
      <c r="DC370" s="261">
        <f>$AW370-$AX370-BB370</f>
        <v>0</v>
      </c>
      <c r="DD370" s="261">
        <f t="shared" ref="DD370:DG371" si="430">DP370</f>
        <v>0</v>
      </c>
      <c r="DE370" s="261">
        <f t="shared" si="430"/>
        <v>0</v>
      </c>
      <c r="DF370" s="261">
        <f t="shared" si="430"/>
        <v>0</v>
      </c>
      <c r="DG370" s="261">
        <f t="shared" si="430"/>
        <v>0</v>
      </c>
      <c r="DH370" s="261">
        <f>DI370+DJ370+DK370</f>
        <v>0</v>
      </c>
      <c r="DI370" s="313">
        <v>0</v>
      </c>
      <c r="DJ370" s="313">
        <v>0</v>
      </c>
      <c r="DK370" s="313">
        <v>0</v>
      </c>
      <c r="DL370" s="261">
        <f>DM370+DN370+DO370</f>
        <v>0</v>
      </c>
      <c r="DM370" s="313">
        <v>0</v>
      </c>
      <c r="DN370" s="313">
        <v>0</v>
      </c>
      <c r="DO370" s="313">
        <v>0</v>
      </c>
      <c r="DP370" s="261">
        <f>DQ370+DR370+DS370</f>
        <v>0</v>
      </c>
      <c r="DQ370" s="313">
        <v>0</v>
      </c>
      <c r="DR370" s="313">
        <v>0</v>
      </c>
      <c r="DS370" s="313">
        <v>0</v>
      </c>
      <c r="DT370" s="261">
        <f>$AW370-$AX370-BC370</f>
        <v>0</v>
      </c>
      <c r="DU370" s="261">
        <f>BC370-AY370</f>
        <v>0</v>
      </c>
      <c r="DV370" s="313"/>
      <c r="DW370" s="313"/>
      <c r="DX370" s="314"/>
      <c r="DY370" s="313"/>
      <c r="DZ370" s="314"/>
      <c r="EA370" s="343" t="s">
        <v>151</v>
      </c>
      <c r="EB370" s="164">
        <v>0</v>
      </c>
      <c r="EC370" s="162" t="str">
        <f>AN370 &amp; EB370</f>
        <v>Амортизационные отчисления0</v>
      </c>
      <c r="ED370" s="162" t="str">
        <f>AN370&amp;AO370</f>
        <v>Амортизационные отчислениянет</v>
      </c>
      <c r="EE370" s="163"/>
      <c r="EF370" s="163"/>
      <c r="EG370" s="179"/>
      <c r="EH370" s="179"/>
      <c r="EI370" s="179"/>
      <c r="EJ370" s="179"/>
      <c r="EV370" s="163"/>
    </row>
    <row r="371" spans="3:152" ht="15" customHeight="1" thickBot="1">
      <c r="C371" s="217"/>
      <c r="D371" s="385"/>
      <c r="E371" s="399"/>
      <c r="F371" s="399"/>
      <c r="G371" s="399"/>
      <c r="H371" s="399"/>
      <c r="I371" s="399"/>
      <c r="J371" s="399"/>
      <c r="K371" s="385"/>
      <c r="L371" s="337"/>
      <c r="M371" s="337"/>
      <c r="N371" s="385"/>
      <c r="O371" s="385"/>
      <c r="P371" s="387"/>
      <c r="Q371" s="387"/>
      <c r="R371" s="389"/>
      <c r="S371" s="391"/>
      <c r="T371" s="401"/>
      <c r="U371" s="395"/>
      <c r="V371" s="397"/>
      <c r="W371" s="383"/>
      <c r="X371" s="383"/>
      <c r="Y371" s="383"/>
      <c r="Z371" s="383"/>
      <c r="AA371" s="383"/>
      <c r="AB371" s="383"/>
      <c r="AC371" s="383"/>
      <c r="AD371" s="383"/>
      <c r="AE371" s="383"/>
      <c r="AF371" s="383"/>
      <c r="AG371" s="383"/>
      <c r="AH371" s="383"/>
      <c r="AI371" s="383"/>
      <c r="AJ371" s="383"/>
      <c r="AK371" s="383"/>
      <c r="AL371" s="333"/>
      <c r="AM371" s="200" t="s">
        <v>115</v>
      </c>
      <c r="AN371" s="311" t="s">
        <v>199</v>
      </c>
      <c r="AO371" s="312" t="s">
        <v>18</v>
      </c>
      <c r="AP371" s="312"/>
      <c r="AQ371" s="312"/>
      <c r="AR371" s="312"/>
      <c r="AS371" s="312"/>
      <c r="AT371" s="312"/>
      <c r="AU371" s="312"/>
      <c r="AV371" s="312"/>
      <c r="AW371" s="261">
        <v>0</v>
      </c>
      <c r="AX371" s="261">
        <v>0</v>
      </c>
      <c r="AY371" s="261">
        <v>0</v>
      </c>
      <c r="AZ371" s="261">
        <f>BE371</f>
        <v>0</v>
      </c>
      <c r="BA371" s="261">
        <f>BV371</f>
        <v>0</v>
      </c>
      <c r="BB371" s="261">
        <f>CM371</f>
        <v>0</v>
      </c>
      <c r="BC371" s="261">
        <f>DD371</f>
        <v>0</v>
      </c>
      <c r="BD371" s="261">
        <f>AW371-AX371-BC371</f>
        <v>0</v>
      </c>
      <c r="BE371" s="261">
        <f t="shared" si="427"/>
        <v>0</v>
      </c>
      <c r="BF371" s="261">
        <f t="shared" si="427"/>
        <v>0</v>
      </c>
      <c r="BG371" s="261">
        <f t="shared" si="427"/>
        <v>0</v>
      </c>
      <c r="BH371" s="261">
        <f t="shared" si="427"/>
        <v>0</v>
      </c>
      <c r="BI371" s="261">
        <f>BJ371+BK371+BL371</f>
        <v>0</v>
      </c>
      <c r="BJ371" s="313">
        <v>0</v>
      </c>
      <c r="BK371" s="313">
        <v>0</v>
      </c>
      <c r="BL371" s="313">
        <v>0</v>
      </c>
      <c r="BM371" s="261">
        <f>BN371+BO371+BP371</f>
        <v>0</v>
      </c>
      <c r="BN371" s="313">
        <v>0</v>
      </c>
      <c r="BO371" s="313">
        <v>0</v>
      </c>
      <c r="BP371" s="313">
        <v>0</v>
      </c>
      <c r="BQ371" s="261">
        <f>BR371+BS371+BT371</f>
        <v>0</v>
      </c>
      <c r="BR371" s="313">
        <v>0</v>
      </c>
      <c r="BS371" s="313">
        <v>0</v>
      </c>
      <c r="BT371" s="313">
        <v>0</v>
      </c>
      <c r="BU371" s="261">
        <f>$AW371-$AX371-AZ371</f>
        <v>0</v>
      </c>
      <c r="BV371" s="261">
        <f t="shared" si="428"/>
        <v>0</v>
      </c>
      <c r="BW371" s="261">
        <f t="shared" si="428"/>
        <v>0</v>
      </c>
      <c r="BX371" s="261">
        <f t="shared" si="428"/>
        <v>0</v>
      </c>
      <c r="BY371" s="261">
        <f t="shared" si="428"/>
        <v>0</v>
      </c>
      <c r="BZ371" s="261">
        <f>CA371+CB371+CC371</f>
        <v>0</v>
      </c>
      <c r="CA371" s="313">
        <v>0</v>
      </c>
      <c r="CB371" s="313">
        <v>0</v>
      </c>
      <c r="CC371" s="313">
        <v>0</v>
      </c>
      <c r="CD371" s="261">
        <f>CE371+CF371+CG371</f>
        <v>0</v>
      </c>
      <c r="CE371" s="313">
        <v>0</v>
      </c>
      <c r="CF371" s="313">
        <v>0</v>
      </c>
      <c r="CG371" s="313">
        <v>0</v>
      </c>
      <c r="CH371" s="261">
        <f>CI371+CJ371+CK371</f>
        <v>0</v>
      </c>
      <c r="CI371" s="313">
        <v>0</v>
      </c>
      <c r="CJ371" s="313">
        <v>0</v>
      </c>
      <c r="CK371" s="313">
        <v>0</v>
      </c>
      <c r="CL371" s="261">
        <f>$AW371-$AX371-BA371</f>
        <v>0</v>
      </c>
      <c r="CM371" s="261">
        <f t="shared" si="429"/>
        <v>0</v>
      </c>
      <c r="CN371" s="261">
        <f t="shared" si="429"/>
        <v>0</v>
      </c>
      <c r="CO371" s="261">
        <f t="shared" si="429"/>
        <v>0</v>
      </c>
      <c r="CP371" s="261">
        <f t="shared" si="429"/>
        <v>0</v>
      </c>
      <c r="CQ371" s="261">
        <f>CR371+CS371+CT371</f>
        <v>0</v>
      </c>
      <c r="CR371" s="313">
        <v>0</v>
      </c>
      <c r="CS371" s="313">
        <v>0</v>
      </c>
      <c r="CT371" s="313">
        <v>0</v>
      </c>
      <c r="CU371" s="261">
        <f>CV371+CW371+CX371</f>
        <v>0</v>
      </c>
      <c r="CV371" s="313">
        <v>0</v>
      </c>
      <c r="CW371" s="313">
        <v>0</v>
      </c>
      <c r="CX371" s="313">
        <v>0</v>
      </c>
      <c r="CY371" s="261">
        <f>CZ371+DA371+DB371</f>
        <v>0</v>
      </c>
      <c r="CZ371" s="313">
        <v>0</v>
      </c>
      <c r="DA371" s="313">
        <v>0</v>
      </c>
      <c r="DB371" s="313">
        <v>0</v>
      </c>
      <c r="DC371" s="261">
        <f>$AW371-$AX371-BB371</f>
        <v>0</v>
      </c>
      <c r="DD371" s="261">
        <f t="shared" si="430"/>
        <v>0</v>
      </c>
      <c r="DE371" s="261">
        <f t="shared" si="430"/>
        <v>0</v>
      </c>
      <c r="DF371" s="261">
        <f t="shared" si="430"/>
        <v>0</v>
      </c>
      <c r="DG371" s="261">
        <f t="shared" si="430"/>
        <v>0</v>
      </c>
      <c r="DH371" s="261">
        <f>DI371+DJ371+DK371</f>
        <v>0</v>
      </c>
      <c r="DI371" s="313">
        <v>0</v>
      </c>
      <c r="DJ371" s="313">
        <v>0</v>
      </c>
      <c r="DK371" s="313">
        <v>0</v>
      </c>
      <c r="DL371" s="261">
        <f>DM371+DN371+DO371</f>
        <v>0</v>
      </c>
      <c r="DM371" s="313">
        <v>0</v>
      </c>
      <c r="DN371" s="313">
        <v>0</v>
      </c>
      <c r="DO371" s="313">
        <v>0</v>
      </c>
      <c r="DP371" s="261">
        <f>DQ371+DR371+DS371</f>
        <v>0</v>
      </c>
      <c r="DQ371" s="313">
        <v>0</v>
      </c>
      <c r="DR371" s="313">
        <v>0</v>
      </c>
      <c r="DS371" s="313">
        <v>0</v>
      </c>
      <c r="DT371" s="261">
        <f>$AW371-$AX371-BC371</f>
        <v>0</v>
      </c>
      <c r="DU371" s="261">
        <f>BC371-AY371</f>
        <v>0</v>
      </c>
      <c r="DV371" s="313"/>
      <c r="DW371" s="313"/>
      <c r="DX371" s="314"/>
      <c r="DY371" s="313"/>
      <c r="DZ371" s="314"/>
      <c r="EA371" s="343" t="s">
        <v>151</v>
      </c>
      <c r="EB371" s="164">
        <v>0</v>
      </c>
      <c r="EC371" s="162" t="str">
        <f>AN371 &amp; EB371</f>
        <v>Прочие собственные средства0</v>
      </c>
      <c r="ED371" s="162" t="str">
        <f>AN371&amp;AO371</f>
        <v>Прочие собственные средстванет</v>
      </c>
      <c r="EE371" s="163"/>
      <c r="EF371" s="163"/>
      <c r="EG371" s="179"/>
      <c r="EH371" s="179"/>
      <c r="EI371" s="179"/>
      <c r="EJ371" s="179"/>
      <c r="EV371" s="163"/>
    </row>
    <row r="372" spans="3:152" ht="11.25" customHeight="1">
      <c r="C372" s="217"/>
      <c r="D372" s="384" t="s">
        <v>928</v>
      </c>
      <c r="E372" s="398" t="s">
        <v>780</v>
      </c>
      <c r="F372" s="398" t="s">
        <v>800</v>
      </c>
      <c r="G372" s="398" t="s">
        <v>161</v>
      </c>
      <c r="H372" s="398" t="s">
        <v>929</v>
      </c>
      <c r="I372" s="398" t="s">
        <v>783</v>
      </c>
      <c r="J372" s="398" t="s">
        <v>783</v>
      </c>
      <c r="K372" s="384" t="s">
        <v>784</v>
      </c>
      <c r="L372" s="336"/>
      <c r="M372" s="336"/>
      <c r="N372" s="384" t="s">
        <v>240</v>
      </c>
      <c r="O372" s="384" t="s">
        <v>4</v>
      </c>
      <c r="P372" s="386" t="s">
        <v>189</v>
      </c>
      <c r="Q372" s="386" t="s">
        <v>7</v>
      </c>
      <c r="R372" s="388">
        <v>0</v>
      </c>
      <c r="S372" s="390">
        <v>5</v>
      </c>
      <c r="T372" s="392" t="s">
        <v>1147</v>
      </c>
      <c r="U372" s="305"/>
      <c r="V372" s="306"/>
      <c r="W372" s="306"/>
      <c r="X372" s="306"/>
      <c r="Y372" s="306"/>
      <c r="Z372" s="306"/>
      <c r="AA372" s="306"/>
      <c r="AB372" s="306"/>
      <c r="AC372" s="306"/>
      <c r="AD372" s="306"/>
      <c r="AE372" s="306"/>
      <c r="AF372" s="306"/>
      <c r="AG372" s="306"/>
      <c r="AH372" s="306"/>
      <c r="AI372" s="306"/>
      <c r="AJ372" s="306"/>
      <c r="AK372" s="306"/>
      <c r="AL372" s="306"/>
      <c r="AM372" s="306"/>
      <c r="AN372" s="306"/>
      <c r="AO372" s="306"/>
      <c r="AP372" s="306"/>
      <c r="AQ372" s="306"/>
      <c r="AR372" s="306"/>
      <c r="AS372" s="306"/>
      <c r="AT372" s="306"/>
      <c r="AU372" s="306"/>
      <c r="AV372" s="306"/>
      <c r="AW372" s="306"/>
      <c r="AX372" s="306"/>
      <c r="AY372" s="306"/>
      <c r="AZ372" s="306"/>
      <c r="BA372" s="306"/>
      <c r="BB372" s="306"/>
      <c r="BC372" s="306"/>
      <c r="BD372" s="306"/>
      <c r="BE372" s="306"/>
      <c r="BF372" s="306"/>
      <c r="BG372" s="306"/>
      <c r="BH372" s="306"/>
      <c r="BI372" s="306"/>
      <c r="BJ372" s="306"/>
      <c r="BK372" s="306"/>
      <c r="BL372" s="306"/>
      <c r="BM372" s="306"/>
      <c r="BN372" s="306"/>
      <c r="BO372" s="306"/>
      <c r="BP372" s="306"/>
      <c r="BQ372" s="306"/>
      <c r="BR372" s="306"/>
      <c r="BS372" s="306"/>
      <c r="BT372" s="306"/>
      <c r="BU372" s="306"/>
      <c r="BV372" s="306"/>
      <c r="BW372" s="306"/>
      <c r="BX372" s="306"/>
      <c r="BY372" s="306"/>
      <c r="BZ372" s="306"/>
      <c r="CA372" s="306"/>
      <c r="CB372" s="306"/>
      <c r="CC372" s="306"/>
      <c r="CD372" s="306"/>
      <c r="CE372" s="306"/>
      <c r="CF372" s="306"/>
      <c r="CG372" s="306"/>
      <c r="CH372" s="306"/>
      <c r="CI372" s="306"/>
      <c r="CJ372" s="306"/>
      <c r="CK372" s="306"/>
      <c r="CL372" s="306"/>
      <c r="CM372" s="306"/>
      <c r="CN372" s="306"/>
      <c r="CO372" s="306"/>
      <c r="CP372" s="306"/>
      <c r="CQ372" s="306"/>
      <c r="CR372" s="306"/>
      <c r="CS372" s="306"/>
      <c r="CT372" s="306"/>
      <c r="CU372" s="306"/>
      <c r="CV372" s="306"/>
      <c r="CW372" s="306"/>
      <c r="CX372" s="306"/>
      <c r="CY372" s="306"/>
      <c r="CZ372" s="306"/>
      <c r="DA372" s="306"/>
      <c r="DB372" s="306"/>
      <c r="DC372" s="306"/>
      <c r="DD372" s="306"/>
      <c r="DE372" s="306"/>
      <c r="DF372" s="306"/>
      <c r="DG372" s="306"/>
      <c r="DH372" s="306"/>
      <c r="DI372" s="306"/>
      <c r="DJ372" s="306"/>
      <c r="DK372" s="306"/>
      <c r="DL372" s="306"/>
      <c r="DM372" s="306"/>
      <c r="DN372" s="306"/>
      <c r="DO372" s="306"/>
      <c r="DP372" s="306"/>
      <c r="DQ372" s="306"/>
      <c r="DR372" s="306"/>
      <c r="DS372" s="306"/>
      <c r="DT372" s="306"/>
      <c r="DU372" s="306"/>
      <c r="DV372" s="306"/>
      <c r="DW372" s="306"/>
      <c r="DX372" s="306"/>
      <c r="DY372" s="306"/>
      <c r="DZ372" s="306"/>
      <c r="EA372" s="306"/>
      <c r="EB372" s="164"/>
      <c r="EC372" s="163"/>
      <c r="ED372" s="163"/>
      <c r="EE372" s="163"/>
      <c r="EF372" s="163"/>
      <c r="EG372" s="163"/>
      <c r="EH372" s="163"/>
      <c r="EI372" s="163"/>
    </row>
    <row r="373" spans="3:152" ht="11.25" customHeight="1">
      <c r="C373" s="217"/>
      <c r="D373" s="385"/>
      <c r="E373" s="399"/>
      <c r="F373" s="399"/>
      <c r="G373" s="399"/>
      <c r="H373" s="399"/>
      <c r="I373" s="399"/>
      <c r="J373" s="399"/>
      <c r="K373" s="385"/>
      <c r="L373" s="337"/>
      <c r="M373" s="337"/>
      <c r="N373" s="385"/>
      <c r="O373" s="385"/>
      <c r="P373" s="387"/>
      <c r="Q373" s="387"/>
      <c r="R373" s="389"/>
      <c r="S373" s="391"/>
      <c r="T373" s="393"/>
      <c r="U373" s="394"/>
      <c r="V373" s="396">
        <v>1</v>
      </c>
      <c r="W373" s="382" t="s">
        <v>821</v>
      </c>
      <c r="X373" s="382"/>
      <c r="Y373" s="382"/>
      <c r="Z373" s="382"/>
      <c r="AA373" s="382"/>
      <c r="AB373" s="382"/>
      <c r="AC373" s="382"/>
      <c r="AD373" s="382"/>
      <c r="AE373" s="382"/>
      <c r="AF373" s="382"/>
      <c r="AG373" s="382"/>
      <c r="AH373" s="382"/>
      <c r="AI373" s="382"/>
      <c r="AJ373" s="382"/>
      <c r="AK373" s="382"/>
      <c r="AL373" s="307"/>
      <c r="AM373" s="308"/>
      <c r="AN373" s="309"/>
      <c r="AO373" s="309"/>
      <c r="AP373" s="309"/>
      <c r="AQ373" s="309"/>
      <c r="AR373" s="309"/>
      <c r="AS373" s="309"/>
      <c r="AT373" s="309"/>
      <c r="AU373" s="309"/>
      <c r="AV373" s="309"/>
      <c r="AW373" s="95"/>
      <c r="AX373" s="95"/>
      <c r="AY373" s="95"/>
      <c r="AZ373" s="95"/>
      <c r="BA373" s="95"/>
      <c r="BB373" s="95"/>
      <c r="BC373" s="95"/>
      <c r="BD373" s="95"/>
      <c r="BE373" s="95"/>
      <c r="BF373" s="95"/>
      <c r="BG373" s="95"/>
      <c r="BH373" s="95"/>
      <c r="BI373" s="95"/>
      <c r="BJ373" s="95"/>
      <c r="BK373" s="95"/>
      <c r="BL373" s="95"/>
      <c r="BM373" s="95"/>
      <c r="BN373" s="95"/>
      <c r="BO373" s="95"/>
      <c r="BP373" s="95"/>
      <c r="BQ373" s="95"/>
      <c r="BR373" s="95"/>
      <c r="BS373" s="95"/>
      <c r="BT373" s="95"/>
      <c r="BU373" s="95"/>
      <c r="BV373" s="95"/>
      <c r="BW373" s="95"/>
      <c r="BX373" s="95"/>
      <c r="BY373" s="95"/>
      <c r="BZ373" s="95"/>
      <c r="CA373" s="95"/>
      <c r="CB373" s="95"/>
      <c r="CC373" s="95"/>
      <c r="CD373" s="95"/>
      <c r="CE373" s="95"/>
      <c r="CF373" s="95"/>
      <c r="CG373" s="95"/>
      <c r="CH373" s="95"/>
      <c r="CI373" s="95"/>
      <c r="CJ373" s="95"/>
      <c r="CK373" s="95"/>
      <c r="CL373" s="95"/>
      <c r="CM373" s="95"/>
      <c r="CN373" s="95"/>
      <c r="CO373" s="95"/>
      <c r="CP373" s="95"/>
      <c r="CQ373" s="95"/>
      <c r="CR373" s="95"/>
      <c r="CS373" s="95"/>
      <c r="CT373" s="95"/>
      <c r="CU373" s="95"/>
      <c r="CV373" s="95"/>
      <c r="CW373" s="95"/>
      <c r="CX373" s="95"/>
      <c r="CY373" s="95"/>
      <c r="CZ373" s="95"/>
      <c r="DA373" s="95"/>
      <c r="DB373" s="95"/>
      <c r="DC373" s="95"/>
      <c r="DD373" s="95"/>
      <c r="DE373" s="95"/>
      <c r="DF373" s="95"/>
      <c r="DG373" s="95"/>
      <c r="DH373" s="95"/>
      <c r="DI373" s="95"/>
      <c r="DJ373" s="95"/>
      <c r="DK373" s="95"/>
      <c r="DL373" s="95"/>
      <c r="DM373" s="95"/>
      <c r="DN373" s="95"/>
      <c r="DO373" s="95"/>
      <c r="DP373" s="95"/>
      <c r="DQ373" s="95"/>
      <c r="DR373" s="95"/>
      <c r="DS373" s="95"/>
      <c r="DT373" s="95"/>
      <c r="DU373" s="95"/>
      <c r="DV373" s="95"/>
      <c r="DW373" s="95"/>
      <c r="DX373" s="95"/>
      <c r="DY373" s="95"/>
      <c r="DZ373" s="95"/>
      <c r="EA373" s="95"/>
      <c r="EB373" s="164"/>
      <c r="EC373" s="179"/>
      <c r="ED373" s="179"/>
      <c r="EE373" s="179"/>
      <c r="EF373" s="163"/>
      <c r="EG373" s="179"/>
      <c r="EH373" s="179"/>
      <c r="EI373" s="179"/>
      <c r="EJ373" s="179"/>
      <c r="EK373" s="179"/>
    </row>
    <row r="374" spans="3:152" ht="15" customHeight="1">
      <c r="C374" s="217"/>
      <c r="D374" s="385"/>
      <c r="E374" s="399"/>
      <c r="F374" s="399"/>
      <c r="G374" s="399"/>
      <c r="H374" s="399"/>
      <c r="I374" s="399"/>
      <c r="J374" s="399"/>
      <c r="K374" s="385"/>
      <c r="L374" s="337"/>
      <c r="M374" s="337"/>
      <c r="N374" s="385"/>
      <c r="O374" s="385"/>
      <c r="P374" s="387"/>
      <c r="Q374" s="387"/>
      <c r="R374" s="389"/>
      <c r="S374" s="391"/>
      <c r="T374" s="393"/>
      <c r="U374" s="395"/>
      <c r="V374" s="397"/>
      <c r="W374" s="383"/>
      <c r="X374" s="383"/>
      <c r="Y374" s="383"/>
      <c r="Z374" s="383"/>
      <c r="AA374" s="383"/>
      <c r="AB374" s="383"/>
      <c r="AC374" s="383"/>
      <c r="AD374" s="383"/>
      <c r="AE374" s="383"/>
      <c r="AF374" s="383"/>
      <c r="AG374" s="383"/>
      <c r="AH374" s="383"/>
      <c r="AI374" s="383"/>
      <c r="AJ374" s="383"/>
      <c r="AK374" s="383"/>
      <c r="AL374" s="333"/>
      <c r="AM374" s="200" t="s">
        <v>240</v>
      </c>
      <c r="AN374" s="311" t="s">
        <v>197</v>
      </c>
      <c r="AO374" s="312" t="s">
        <v>18</v>
      </c>
      <c r="AP374" s="312"/>
      <c r="AQ374" s="312"/>
      <c r="AR374" s="312"/>
      <c r="AS374" s="312"/>
      <c r="AT374" s="312"/>
      <c r="AU374" s="312"/>
      <c r="AV374" s="312"/>
      <c r="AW374" s="261">
        <v>1587.5083333333</v>
      </c>
      <c r="AX374" s="261">
        <v>0</v>
      </c>
      <c r="AY374" s="261">
        <v>1587.5083333333</v>
      </c>
      <c r="AZ374" s="261">
        <f>BE374</f>
        <v>0</v>
      </c>
      <c r="BA374" s="261">
        <f>BV374</f>
        <v>0</v>
      </c>
      <c r="BB374" s="261">
        <f>CM374</f>
        <v>0</v>
      </c>
      <c r="BC374" s="261">
        <f>DD374</f>
        <v>1387.51</v>
      </c>
      <c r="BD374" s="261">
        <f>AW374-AX374-BC374</f>
        <v>199.99833333330002</v>
      </c>
      <c r="BE374" s="261">
        <f t="shared" ref="BE374:BH375" si="431">BQ374</f>
        <v>0</v>
      </c>
      <c r="BF374" s="261">
        <f t="shared" si="431"/>
        <v>0</v>
      </c>
      <c r="BG374" s="261">
        <f t="shared" si="431"/>
        <v>0</v>
      </c>
      <c r="BH374" s="261">
        <f t="shared" si="431"/>
        <v>0</v>
      </c>
      <c r="BI374" s="261">
        <f>BJ374+BK374+BL374</f>
        <v>0</v>
      </c>
      <c r="BJ374" s="313">
        <v>0</v>
      </c>
      <c r="BK374" s="313">
        <v>0</v>
      </c>
      <c r="BL374" s="313">
        <v>0</v>
      </c>
      <c r="BM374" s="261">
        <f>BN374+BO374+BP374</f>
        <v>0</v>
      </c>
      <c r="BN374" s="313">
        <v>0</v>
      </c>
      <c r="BO374" s="313">
        <v>0</v>
      </c>
      <c r="BP374" s="313">
        <v>0</v>
      </c>
      <c r="BQ374" s="261">
        <f>BR374+BS374+BT374</f>
        <v>0</v>
      </c>
      <c r="BR374" s="313">
        <v>0</v>
      </c>
      <c r="BS374" s="313">
        <v>0</v>
      </c>
      <c r="BT374" s="313">
        <v>0</v>
      </c>
      <c r="BU374" s="261">
        <f>$AW374-$AX374-AZ374</f>
        <v>1587.5083333333</v>
      </c>
      <c r="BV374" s="261">
        <f t="shared" ref="BV374:BY375" si="432">CH374</f>
        <v>0</v>
      </c>
      <c r="BW374" s="261">
        <f t="shared" si="432"/>
        <v>0</v>
      </c>
      <c r="BX374" s="261">
        <f t="shared" si="432"/>
        <v>0</v>
      </c>
      <c r="BY374" s="261">
        <f t="shared" si="432"/>
        <v>0</v>
      </c>
      <c r="BZ374" s="261">
        <f>CA374+CB374+CC374</f>
        <v>0</v>
      </c>
      <c r="CA374" s="313">
        <v>0</v>
      </c>
      <c r="CB374" s="313">
        <v>0</v>
      </c>
      <c r="CC374" s="313">
        <v>0</v>
      </c>
      <c r="CD374" s="261">
        <f>CE374+CF374+CG374</f>
        <v>0</v>
      </c>
      <c r="CE374" s="313">
        <v>0</v>
      </c>
      <c r="CF374" s="313">
        <v>0</v>
      </c>
      <c r="CG374" s="313">
        <v>0</v>
      </c>
      <c r="CH374" s="261">
        <f>CI374+CJ374+CK374</f>
        <v>0</v>
      </c>
      <c r="CI374" s="313">
        <v>0</v>
      </c>
      <c r="CJ374" s="313">
        <v>0</v>
      </c>
      <c r="CK374" s="313">
        <v>0</v>
      </c>
      <c r="CL374" s="261">
        <f>$AW374-$AX374-BA374</f>
        <v>1587.5083333333</v>
      </c>
      <c r="CM374" s="261">
        <f t="shared" ref="CM374:CP375" si="433">CY374</f>
        <v>0</v>
      </c>
      <c r="CN374" s="261">
        <f t="shared" si="433"/>
        <v>0</v>
      </c>
      <c r="CO374" s="261">
        <f t="shared" si="433"/>
        <v>0</v>
      </c>
      <c r="CP374" s="261">
        <f t="shared" si="433"/>
        <v>0</v>
      </c>
      <c r="CQ374" s="261">
        <f>CR374+CS374+CT374</f>
        <v>0</v>
      </c>
      <c r="CR374" s="313">
        <v>0</v>
      </c>
      <c r="CS374" s="313">
        <v>0</v>
      </c>
      <c r="CT374" s="313">
        <v>0</v>
      </c>
      <c r="CU374" s="261">
        <f>CV374+CW374+CX374</f>
        <v>0</v>
      </c>
      <c r="CV374" s="313">
        <v>0</v>
      </c>
      <c r="CW374" s="313">
        <v>0</v>
      </c>
      <c r="CX374" s="313">
        <v>0</v>
      </c>
      <c r="CY374" s="261">
        <f>CZ374+DA374+DB374</f>
        <v>0</v>
      </c>
      <c r="CZ374" s="313">
        <v>0</v>
      </c>
      <c r="DA374" s="313">
        <v>0</v>
      </c>
      <c r="DB374" s="313">
        <v>0</v>
      </c>
      <c r="DC374" s="261">
        <f>$AW374-$AX374-BB374</f>
        <v>1587.5083333333</v>
      </c>
      <c r="DD374" s="261">
        <f t="shared" ref="DD374:DG375" si="434">DP374</f>
        <v>1387.51</v>
      </c>
      <c r="DE374" s="261">
        <f t="shared" si="434"/>
        <v>1387.51</v>
      </c>
      <c r="DF374" s="261">
        <f t="shared" si="434"/>
        <v>0</v>
      </c>
      <c r="DG374" s="261">
        <f t="shared" si="434"/>
        <v>0</v>
      </c>
      <c r="DH374" s="261">
        <f>DI374+DJ374+DK374</f>
        <v>0</v>
      </c>
      <c r="DI374" s="313">
        <v>0</v>
      </c>
      <c r="DJ374" s="313">
        <v>0</v>
      </c>
      <c r="DK374" s="313">
        <v>0</v>
      </c>
      <c r="DL374" s="261">
        <f>DM374+DN374+DO374</f>
        <v>0</v>
      </c>
      <c r="DM374" s="313">
        <v>0</v>
      </c>
      <c r="DN374" s="313">
        <v>0</v>
      </c>
      <c r="DO374" s="313">
        <v>0</v>
      </c>
      <c r="DP374" s="261">
        <f>DQ374+DR374+DS374</f>
        <v>1387.51</v>
      </c>
      <c r="DQ374" s="313">
        <v>1387.51</v>
      </c>
      <c r="DR374" s="313">
        <v>0</v>
      </c>
      <c r="DS374" s="313">
        <v>0</v>
      </c>
      <c r="DT374" s="261">
        <f>$AW374-$AX374-BC374</f>
        <v>199.99833333330002</v>
      </c>
      <c r="DU374" s="261">
        <f>BC374-AY374</f>
        <v>-199.99833333330002</v>
      </c>
      <c r="DV374" s="313"/>
      <c r="DW374" s="313"/>
      <c r="DX374" s="347" t="s">
        <v>1150</v>
      </c>
      <c r="DY374" s="313">
        <f>-DU374</f>
        <v>199.99833333330002</v>
      </c>
      <c r="DZ374" s="314" t="s">
        <v>1157</v>
      </c>
      <c r="EA374" s="343" t="s">
        <v>151</v>
      </c>
      <c r="EB374" s="164">
        <v>0</v>
      </c>
      <c r="EC374" s="162" t="str">
        <f>AN374 &amp; EB374</f>
        <v>Амортизационные отчисления0</v>
      </c>
      <c r="ED374" s="162" t="str">
        <f>AN374&amp;AO374</f>
        <v>Амортизационные отчислениянет</v>
      </c>
      <c r="EE374" s="163"/>
      <c r="EF374" s="163"/>
      <c r="EG374" s="179"/>
      <c r="EH374" s="179"/>
      <c r="EI374" s="179"/>
      <c r="EJ374" s="179"/>
      <c r="EV374" s="163"/>
    </row>
    <row r="375" spans="3:152" ht="15" customHeight="1" thickBot="1">
      <c r="C375" s="217"/>
      <c r="D375" s="385"/>
      <c r="E375" s="399"/>
      <c r="F375" s="399"/>
      <c r="G375" s="399"/>
      <c r="H375" s="399"/>
      <c r="I375" s="399"/>
      <c r="J375" s="399"/>
      <c r="K375" s="385"/>
      <c r="L375" s="337"/>
      <c r="M375" s="337"/>
      <c r="N375" s="385"/>
      <c r="O375" s="385"/>
      <c r="P375" s="387"/>
      <c r="Q375" s="387"/>
      <c r="R375" s="389"/>
      <c r="S375" s="391"/>
      <c r="T375" s="393"/>
      <c r="U375" s="395"/>
      <c r="V375" s="397"/>
      <c r="W375" s="383"/>
      <c r="X375" s="383"/>
      <c r="Y375" s="383"/>
      <c r="Z375" s="383"/>
      <c r="AA375" s="383"/>
      <c r="AB375" s="383"/>
      <c r="AC375" s="383"/>
      <c r="AD375" s="383"/>
      <c r="AE375" s="383"/>
      <c r="AF375" s="383"/>
      <c r="AG375" s="383"/>
      <c r="AH375" s="383"/>
      <c r="AI375" s="383"/>
      <c r="AJ375" s="383"/>
      <c r="AK375" s="383"/>
      <c r="AL375" s="333"/>
      <c r="AM375" s="200" t="s">
        <v>115</v>
      </c>
      <c r="AN375" s="311" t="s">
        <v>199</v>
      </c>
      <c r="AO375" s="312" t="s">
        <v>18</v>
      </c>
      <c r="AP375" s="312"/>
      <c r="AQ375" s="312"/>
      <c r="AR375" s="312"/>
      <c r="AS375" s="312"/>
      <c r="AT375" s="312"/>
      <c r="AU375" s="312"/>
      <c r="AV375" s="312"/>
      <c r="AW375" s="261">
        <v>0</v>
      </c>
      <c r="AX375" s="261">
        <v>0</v>
      </c>
      <c r="AY375" s="261">
        <v>0</v>
      </c>
      <c r="AZ375" s="261">
        <f>BE375</f>
        <v>0</v>
      </c>
      <c r="BA375" s="261">
        <f>BV375</f>
        <v>0</v>
      </c>
      <c r="BB375" s="261">
        <f>CM375</f>
        <v>0</v>
      </c>
      <c r="BC375" s="261">
        <f>DD375</f>
        <v>0</v>
      </c>
      <c r="BD375" s="261">
        <f>AW375-AX375-BC375</f>
        <v>0</v>
      </c>
      <c r="BE375" s="261">
        <f t="shared" si="431"/>
        <v>0</v>
      </c>
      <c r="BF375" s="261">
        <f t="shared" si="431"/>
        <v>0</v>
      </c>
      <c r="BG375" s="261">
        <f t="shared" si="431"/>
        <v>0</v>
      </c>
      <c r="BH375" s="261">
        <f t="shared" si="431"/>
        <v>0</v>
      </c>
      <c r="BI375" s="261">
        <f>BJ375+BK375+BL375</f>
        <v>0</v>
      </c>
      <c r="BJ375" s="313">
        <v>0</v>
      </c>
      <c r="BK375" s="313">
        <v>0</v>
      </c>
      <c r="BL375" s="313">
        <v>0</v>
      </c>
      <c r="BM375" s="261">
        <f>BN375+BO375+BP375</f>
        <v>0</v>
      </c>
      <c r="BN375" s="313">
        <v>0</v>
      </c>
      <c r="BO375" s="313">
        <v>0</v>
      </c>
      <c r="BP375" s="313">
        <v>0</v>
      </c>
      <c r="BQ375" s="261">
        <f>BR375+BS375+BT375</f>
        <v>0</v>
      </c>
      <c r="BR375" s="313">
        <v>0</v>
      </c>
      <c r="BS375" s="313">
        <v>0</v>
      </c>
      <c r="BT375" s="313">
        <v>0</v>
      </c>
      <c r="BU375" s="261">
        <f>$AW375-$AX375-AZ375</f>
        <v>0</v>
      </c>
      <c r="BV375" s="261">
        <f t="shared" si="432"/>
        <v>0</v>
      </c>
      <c r="BW375" s="261">
        <f t="shared" si="432"/>
        <v>0</v>
      </c>
      <c r="BX375" s="261">
        <f t="shared" si="432"/>
        <v>0</v>
      </c>
      <c r="BY375" s="261">
        <f t="shared" si="432"/>
        <v>0</v>
      </c>
      <c r="BZ375" s="261">
        <f>CA375+CB375+CC375</f>
        <v>0</v>
      </c>
      <c r="CA375" s="313">
        <v>0</v>
      </c>
      <c r="CB375" s="313">
        <v>0</v>
      </c>
      <c r="CC375" s="313">
        <v>0</v>
      </c>
      <c r="CD375" s="261">
        <f>CE375+CF375+CG375</f>
        <v>0</v>
      </c>
      <c r="CE375" s="313">
        <v>0</v>
      </c>
      <c r="CF375" s="313">
        <v>0</v>
      </c>
      <c r="CG375" s="313">
        <v>0</v>
      </c>
      <c r="CH375" s="261">
        <f>CI375+CJ375+CK375</f>
        <v>0</v>
      </c>
      <c r="CI375" s="313">
        <v>0</v>
      </c>
      <c r="CJ375" s="313">
        <v>0</v>
      </c>
      <c r="CK375" s="313">
        <v>0</v>
      </c>
      <c r="CL375" s="261">
        <f>$AW375-$AX375-BA375</f>
        <v>0</v>
      </c>
      <c r="CM375" s="261">
        <f t="shared" si="433"/>
        <v>0</v>
      </c>
      <c r="CN375" s="261">
        <f t="shared" si="433"/>
        <v>0</v>
      </c>
      <c r="CO375" s="261">
        <f t="shared" si="433"/>
        <v>0</v>
      </c>
      <c r="CP375" s="261">
        <f t="shared" si="433"/>
        <v>0</v>
      </c>
      <c r="CQ375" s="261">
        <f>CR375+CS375+CT375</f>
        <v>0</v>
      </c>
      <c r="CR375" s="313">
        <v>0</v>
      </c>
      <c r="CS375" s="313">
        <v>0</v>
      </c>
      <c r="CT375" s="313">
        <v>0</v>
      </c>
      <c r="CU375" s="261">
        <f>CV375+CW375+CX375</f>
        <v>0</v>
      </c>
      <c r="CV375" s="313">
        <v>0</v>
      </c>
      <c r="CW375" s="313">
        <v>0</v>
      </c>
      <c r="CX375" s="313">
        <v>0</v>
      </c>
      <c r="CY375" s="261">
        <f>CZ375+DA375+DB375</f>
        <v>0</v>
      </c>
      <c r="CZ375" s="313">
        <v>0</v>
      </c>
      <c r="DA375" s="313">
        <v>0</v>
      </c>
      <c r="DB375" s="313">
        <v>0</v>
      </c>
      <c r="DC375" s="261">
        <f>$AW375-$AX375-BB375</f>
        <v>0</v>
      </c>
      <c r="DD375" s="261">
        <f t="shared" si="434"/>
        <v>0</v>
      </c>
      <c r="DE375" s="261">
        <f t="shared" si="434"/>
        <v>0</v>
      </c>
      <c r="DF375" s="261">
        <f t="shared" si="434"/>
        <v>0</v>
      </c>
      <c r="DG375" s="261">
        <f t="shared" si="434"/>
        <v>0</v>
      </c>
      <c r="DH375" s="261">
        <f>DI375+DJ375+DK375</f>
        <v>0</v>
      </c>
      <c r="DI375" s="313">
        <v>0</v>
      </c>
      <c r="DJ375" s="313">
        <v>0</v>
      </c>
      <c r="DK375" s="313">
        <v>0</v>
      </c>
      <c r="DL375" s="261">
        <f>DM375+DN375+DO375</f>
        <v>0</v>
      </c>
      <c r="DM375" s="313">
        <v>0</v>
      </c>
      <c r="DN375" s="313">
        <v>0</v>
      </c>
      <c r="DO375" s="313">
        <v>0</v>
      </c>
      <c r="DP375" s="261">
        <f>DQ375+DR375+DS375</f>
        <v>0</v>
      </c>
      <c r="DQ375" s="313">
        <v>0</v>
      </c>
      <c r="DR375" s="313">
        <v>0</v>
      </c>
      <c r="DS375" s="313">
        <v>0</v>
      </c>
      <c r="DT375" s="261">
        <f>$AW375-$AX375-BC375</f>
        <v>0</v>
      </c>
      <c r="DU375" s="261">
        <f>BC375-AY375</f>
        <v>0</v>
      </c>
      <c r="DV375" s="313"/>
      <c r="DW375" s="313"/>
      <c r="DX375" s="314"/>
      <c r="DY375" s="313"/>
      <c r="DZ375" s="314"/>
      <c r="EA375" s="343" t="s">
        <v>151</v>
      </c>
      <c r="EB375" s="164">
        <v>0</v>
      </c>
      <c r="EC375" s="162" t="str">
        <f>AN375 &amp; EB375</f>
        <v>Прочие собственные средства0</v>
      </c>
      <c r="ED375" s="162" t="str">
        <f>AN375&amp;AO375</f>
        <v>Прочие собственные средстванет</v>
      </c>
      <c r="EE375" s="163"/>
      <c r="EF375" s="163"/>
      <c r="EG375" s="179"/>
      <c r="EH375" s="179"/>
      <c r="EI375" s="179"/>
      <c r="EJ375" s="179"/>
      <c r="EV375" s="163"/>
    </row>
    <row r="376" spans="3:152" ht="11.25" customHeight="1">
      <c r="C376" s="217"/>
      <c r="D376" s="384" t="s">
        <v>930</v>
      </c>
      <c r="E376" s="398" t="s">
        <v>780</v>
      </c>
      <c r="F376" s="398" t="s">
        <v>800</v>
      </c>
      <c r="G376" s="398" t="s">
        <v>161</v>
      </c>
      <c r="H376" s="398" t="s">
        <v>931</v>
      </c>
      <c r="I376" s="398" t="s">
        <v>783</v>
      </c>
      <c r="J376" s="398" t="s">
        <v>783</v>
      </c>
      <c r="K376" s="384" t="s">
        <v>784</v>
      </c>
      <c r="L376" s="336"/>
      <c r="M376" s="336"/>
      <c r="N376" s="384" t="s">
        <v>240</v>
      </c>
      <c r="O376" s="384" t="s">
        <v>4</v>
      </c>
      <c r="P376" s="386" t="s">
        <v>189</v>
      </c>
      <c r="Q376" s="386" t="s">
        <v>7</v>
      </c>
      <c r="R376" s="388">
        <v>0</v>
      </c>
      <c r="S376" s="390">
        <v>5</v>
      </c>
      <c r="T376" s="392" t="s">
        <v>1147</v>
      </c>
      <c r="U376" s="305"/>
      <c r="V376" s="306"/>
      <c r="W376" s="306"/>
      <c r="X376" s="306"/>
      <c r="Y376" s="306"/>
      <c r="Z376" s="306"/>
      <c r="AA376" s="306"/>
      <c r="AB376" s="306"/>
      <c r="AC376" s="306"/>
      <c r="AD376" s="306"/>
      <c r="AE376" s="306"/>
      <c r="AF376" s="306"/>
      <c r="AG376" s="306"/>
      <c r="AH376" s="306"/>
      <c r="AI376" s="306"/>
      <c r="AJ376" s="306"/>
      <c r="AK376" s="306"/>
      <c r="AL376" s="306"/>
      <c r="AM376" s="306"/>
      <c r="AN376" s="306"/>
      <c r="AO376" s="306"/>
      <c r="AP376" s="306"/>
      <c r="AQ376" s="306"/>
      <c r="AR376" s="306"/>
      <c r="AS376" s="306"/>
      <c r="AT376" s="306"/>
      <c r="AU376" s="306"/>
      <c r="AV376" s="306"/>
      <c r="AW376" s="306"/>
      <c r="AX376" s="306"/>
      <c r="AY376" s="306"/>
      <c r="AZ376" s="306"/>
      <c r="BA376" s="306"/>
      <c r="BB376" s="306"/>
      <c r="BC376" s="306"/>
      <c r="BD376" s="306"/>
      <c r="BE376" s="306"/>
      <c r="BF376" s="306"/>
      <c r="BG376" s="306"/>
      <c r="BH376" s="306"/>
      <c r="BI376" s="306"/>
      <c r="BJ376" s="306"/>
      <c r="BK376" s="306"/>
      <c r="BL376" s="306"/>
      <c r="BM376" s="306"/>
      <c r="BN376" s="306"/>
      <c r="BO376" s="306"/>
      <c r="BP376" s="306"/>
      <c r="BQ376" s="306"/>
      <c r="BR376" s="306"/>
      <c r="BS376" s="306"/>
      <c r="BT376" s="306"/>
      <c r="BU376" s="306"/>
      <c r="BV376" s="306"/>
      <c r="BW376" s="306"/>
      <c r="BX376" s="306"/>
      <c r="BY376" s="306"/>
      <c r="BZ376" s="306"/>
      <c r="CA376" s="306"/>
      <c r="CB376" s="306"/>
      <c r="CC376" s="306"/>
      <c r="CD376" s="306"/>
      <c r="CE376" s="306"/>
      <c r="CF376" s="306"/>
      <c r="CG376" s="306"/>
      <c r="CH376" s="306"/>
      <c r="CI376" s="306"/>
      <c r="CJ376" s="306"/>
      <c r="CK376" s="306"/>
      <c r="CL376" s="306"/>
      <c r="CM376" s="306"/>
      <c r="CN376" s="306"/>
      <c r="CO376" s="306"/>
      <c r="CP376" s="306"/>
      <c r="CQ376" s="306"/>
      <c r="CR376" s="306"/>
      <c r="CS376" s="306"/>
      <c r="CT376" s="306"/>
      <c r="CU376" s="306"/>
      <c r="CV376" s="306"/>
      <c r="CW376" s="306"/>
      <c r="CX376" s="306"/>
      <c r="CY376" s="306"/>
      <c r="CZ376" s="306"/>
      <c r="DA376" s="306"/>
      <c r="DB376" s="306"/>
      <c r="DC376" s="306"/>
      <c r="DD376" s="306"/>
      <c r="DE376" s="306"/>
      <c r="DF376" s="306"/>
      <c r="DG376" s="306"/>
      <c r="DH376" s="306"/>
      <c r="DI376" s="306"/>
      <c r="DJ376" s="306"/>
      <c r="DK376" s="306"/>
      <c r="DL376" s="306"/>
      <c r="DM376" s="306"/>
      <c r="DN376" s="306"/>
      <c r="DO376" s="306"/>
      <c r="DP376" s="306"/>
      <c r="DQ376" s="306"/>
      <c r="DR376" s="306"/>
      <c r="DS376" s="306"/>
      <c r="DT376" s="306"/>
      <c r="DU376" s="306"/>
      <c r="DV376" s="306"/>
      <c r="DW376" s="306"/>
      <c r="DX376" s="306"/>
      <c r="DY376" s="306"/>
      <c r="DZ376" s="306"/>
      <c r="EA376" s="306"/>
      <c r="EB376" s="164"/>
      <c r="EC376" s="163"/>
      <c r="ED376" s="163"/>
      <c r="EE376" s="163"/>
      <c r="EF376" s="163"/>
      <c r="EG376" s="163"/>
      <c r="EH376" s="163"/>
      <c r="EI376" s="163"/>
    </row>
    <row r="377" spans="3:152" ht="11.25" customHeight="1">
      <c r="C377" s="217"/>
      <c r="D377" s="385"/>
      <c r="E377" s="399"/>
      <c r="F377" s="399"/>
      <c r="G377" s="399"/>
      <c r="H377" s="399"/>
      <c r="I377" s="399"/>
      <c r="J377" s="399"/>
      <c r="K377" s="385"/>
      <c r="L377" s="337"/>
      <c r="M377" s="337"/>
      <c r="N377" s="385"/>
      <c r="O377" s="385"/>
      <c r="P377" s="387"/>
      <c r="Q377" s="387"/>
      <c r="R377" s="389"/>
      <c r="S377" s="391"/>
      <c r="T377" s="393"/>
      <c r="U377" s="394"/>
      <c r="V377" s="396">
        <v>1</v>
      </c>
      <c r="W377" s="382" t="s">
        <v>821</v>
      </c>
      <c r="X377" s="382"/>
      <c r="Y377" s="382"/>
      <c r="Z377" s="382"/>
      <c r="AA377" s="382"/>
      <c r="AB377" s="382"/>
      <c r="AC377" s="382"/>
      <c r="AD377" s="382"/>
      <c r="AE377" s="382"/>
      <c r="AF377" s="382"/>
      <c r="AG377" s="382"/>
      <c r="AH377" s="382"/>
      <c r="AI377" s="382"/>
      <c r="AJ377" s="382"/>
      <c r="AK377" s="382"/>
      <c r="AL377" s="307"/>
      <c r="AM377" s="308"/>
      <c r="AN377" s="309"/>
      <c r="AO377" s="309"/>
      <c r="AP377" s="309"/>
      <c r="AQ377" s="309"/>
      <c r="AR377" s="309"/>
      <c r="AS377" s="309"/>
      <c r="AT377" s="309"/>
      <c r="AU377" s="309"/>
      <c r="AV377" s="309"/>
      <c r="AW377" s="95"/>
      <c r="AX377" s="95"/>
      <c r="AY377" s="95"/>
      <c r="AZ377" s="95"/>
      <c r="BA377" s="95"/>
      <c r="BB377" s="95"/>
      <c r="BC377" s="95"/>
      <c r="BD377" s="95"/>
      <c r="BE377" s="95"/>
      <c r="BF377" s="95"/>
      <c r="BG377" s="95"/>
      <c r="BH377" s="95"/>
      <c r="BI377" s="95"/>
      <c r="BJ377" s="95"/>
      <c r="BK377" s="95"/>
      <c r="BL377" s="95"/>
      <c r="BM377" s="95"/>
      <c r="BN377" s="95"/>
      <c r="BO377" s="95"/>
      <c r="BP377" s="95"/>
      <c r="BQ377" s="95"/>
      <c r="BR377" s="95"/>
      <c r="BS377" s="95"/>
      <c r="BT377" s="95"/>
      <c r="BU377" s="95"/>
      <c r="BV377" s="95"/>
      <c r="BW377" s="95"/>
      <c r="BX377" s="95"/>
      <c r="BY377" s="95"/>
      <c r="BZ377" s="95"/>
      <c r="CA377" s="95"/>
      <c r="CB377" s="95"/>
      <c r="CC377" s="95"/>
      <c r="CD377" s="95"/>
      <c r="CE377" s="95"/>
      <c r="CF377" s="95"/>
      <c r="CG377" s="95"/>
      <c r="CH377" s="95"/>
      <c r="CI377" s="95"/>
      <c r="CJ377" s="95"/>
      <c r="CK377" s="95"/>
      <c r="CL377" s="95"/>
      <c r="CM377" s="95"/>
      <c r="CN377" s="95"/>
      <c r="CO377" s="95"/>
      <c r="CP377" s="95"/>
      <c r="CQ377" s="95"/>
      <c r="CR377" s="95"/>
      <c r="CS377" s="95"/>
      <c r="CT377" s="95"/>
      <c r="CU377" s="95"/>
      <c r="CV377" s="95"/>
      <c r="CW377" s="95"/>
      <c r="CX377" s="95"/>
      <c r="CY377" s="95"/>
      <c r="CZ377" s="95"/>
      <c r="DA377" s="95"/>
      <c r="DB377" s="95"/>
      <c r="DC377" s="95"/>
      <c r="DD377" s="95"/>
      <c r="DE377" s="95"/>
      <c r="DF377" s="95"/>
      <c r="DG377" s="95"/>
      <c r="DH377" s="95"/>
      <c r="DI377" s="95"/>
      <c r="DJ377" s="95"/>
      <c r="DK377" s="95"/>
      <c r="DL377" s="95"/>
      <c r="DM377" s="95"/>
      <c r="DN377" s="95"/>
      <c r="DO377" s="95"/>
      <c r="DP377" s="95"/>
      <c r="DQ377" s="95"/>
      <c r="DR377" s="95"/>
      <c r="DS377" s="95"/>
      <c r="DT377" s="95"/>
      <c r="DU377" s="95"/>
      <c r="DV377" s="95"/>
      <c r="DW377" s="95"/>
      <c r="DX377" s="95"/>
      <c r="DY377" s="95"/>
      <c r="DZ377" s="95"/>
      <c r="EA377" s="95"/>
      <c r="EB377" s="164"/>
      <c r="EC377" s="179"/>
      <c r="ED377" s="179"/>
      <c r="EE377" s="179"/>
      <c r="EF377" s="163"/>
      <c r="EG377" s="179"/>
      <c r="EH377" s="179"/>
      <c r="EI377" s="179"/>
      <c r="EJ377" s="179"/>
      <c r="EK377" s="179"/>
    </row>
    <row r="378" spans="3:152" ht="15" customHeight="1">
      <c r="C378" s="217"/>
      <c r="D378" s="385"/>
      <c r="E378" s="399"/>
      <c r="F378" s="399"/>
      <c r="G378" s="399"/>
      <c r="H378" s="399"/>
      <c r="I378" s="399"/>
      <c r="J378" s="399"/>
      <c r="K378" s="385"/>
      <c r="L378" s="337"/>
      <c r="M378" s="337"/>
      <c r="N378" s="385"/>
      <c r="O378" s="385"/>
      <c r="P378" s="387"/>
      <c r="Q378" s="387"/>
      <c r="R378" s="389"/>
      <c r="S378" s="391"/>
      <c r="T378" s="393"/>
      <c r="U378" s="395"/>
      <c r="V378" s="397"/>
      <c r="W378" s="383"/>
      <c r="X378" s="383"/>
      <c r="Y378" s="383"/>
      <c r="Z378" s="383"/>
      <c r="AA378" s="383"/>
      <c r="AB378" s="383"/>
      <c r="AC378" s="383"/>
      <c r="AD378" s="383"/>
      <c r="AE378" s="383"/>
      <c r="AF378" s="383"/>
      <c r="AG378" s="383"/>
      <c r="AH378" s="383"/>
      <c r="AI378" s="383"/>
      <c r="AJ378" s="383"/>
      <c r="AK378" s="383"/>
      <c r="AL378" s="333"/>
      <c r="AM378" s="200" t="s">
        <v>240</v>
      </c>
      <c r="AN378" s="311" t="s">
        <v>197</v>
      </c>
      <c r="AO378" s="312" t="s">
        <v>18</v>
      </c>
      <c r="AP378" s="312"/>
      <c r="AQ378" s="312"/>
      <c r="AR378" s="312"/>
      <c r="AS378" s="312"/>
      <c r="AT378" s="312"/>
      <c r="AU378" s="312"/>
      <c r="AV378" s="312"/>
      <c r="AW378" s="261">
        <v>3094.9</v>
      </c>
      <c r="AX378" s="261">
        <v>0</v>
      </c>
      <c r="AY378" s="261">
        <v>3094.9</v>
      </c>
      <c r="AZ378" s="261">
        <f>BE378</f>
        <v>0</v>
      </c>
      <c r="BA378" s="261">
        <f>BV378</f>
        <v>0</v>
      </c>
      <c r="BB378" s="261">
        <f>CM378</f>
        <v>0</v>
      </c>
      <c r="BC378" s="261">
        <f>DD378</f>
        <v>3094.902</v>
      </c>
      <c r="BD378" s="261">
        <f>AW378-AX378-BC378</f>
        <v>-1.9999999999527063E-3</v>
      </c>
      <c r="BE378" s="261">
        <f t="shared" ref="BE378:BH379" si="435">BQ378</f>
        <v>0</v>
      </c>
      <c r="BF378" s="261">
        <f t="shared" si="435"/>
        <v>0</v>
      </c>
      <c r="BG378" s="261">
        <f t="shared" si="435"/>
        <v>0</v>
      </c>
      <c r="BH378" s="261">
        <f t="shared" si="435"/>
        <v>0</v>
      </c>
      <c r="BI378" s="261">
        <f>BJ378+BK378+BL378</f>
        <v>0</v>
      </c>
      <c r="BJ378" s="313">
        <v>0</v>
      </c>
      <c r="BK378" s="313">
        <v>0</v>
      </c>
      <c r="BL378" s="313">
        <v>0</v>
      </c>
      <c r="BM378" s="261">
        <f>BN378+BO378+BP378</f>
        <v>0</v>
      </c>
      <c r="BN378" s="313">
        <v>0</v>
      </c>
      <c r="BO378" s="313">
        <v>0</v>
      </c>
      <c r="BP378" s="313">
        <v>0</v>
      </c>
      <c r="BQ378" s="261">
        <f>BR378+BS378+BT378</f>
        <v>0</v>
      </c>
      <c r="BR378" s="313">
        <v>0</v>
      </c>
      <c r="BS378" s="313">
        <v>0</v>
      </c>
      <c r="BT378" s="313">
        <v>0</v>
      </c>
      <c r="BU378" s="261">
        <f>$AW378-$AX378-AZ378</f>
        <v>3094.9</v>
      </c>
      <c r="BV378" s="261">
        <f t="shared" ref="BV378:BY379" si="436">CH378</f>
        <v>0</v>
      </c>
      <c r="BW378" s="261">
        <f t="shared" si="436"/>
        <v>0</v>
      </c>
      <c r="BX378" s="261">
        <f t="shared" si="436"/>
        <v>0</v>
      </c>
      <c r="BY378" s="261">
        <f t="shared" si="436"/>
        <v>0</v>
      </c>
      <c r="BZ378" s="261">
        <f>CA378+CB378+CC378</f>
        <v>0</v>
      </c>
      <c r="CA378" s="313">
        <v>0</v>
      </c>
      <c r="CB378" s="313">
        <v>0</v>
      </c>
      <c r="CC378" s="313">
        <v>0</v>
      </c>
      <c r="CD378" s="261">
        <f>CE378+CF378+CG378</f>
        <v>0</v>
      </c>
      <c r="CE378" s="313">
        <v>0</v>
      </c>
      <c r="CF378" s="313">
        <v>0</v>
      </c>
      <c r="CG378" s="313">
        <v>0</v>
      </c>
      <c r="CH378" s="261">
        <f>CI378+CJ378+CK378</f>
        <v>0</v>
      </c>
      <c r="CI378" s="313">
        <v>0</v>
      </c>
      <c r="CJ378" s="313">
        <v>0</v>
      </c>
      <c r="CK378" s="313">
        <v>0</v>
      </c>
      <c r="CL378" s="261">
        <f>$AW378-$AX378-BA378</f>
        <v>3094.9</v>
      </c>
      <c r="CM378" s="261">
        <f t="shared" ref="CM378:CP379" si="437">CY378</f>
        <v>0</v>
      </c>
      <c r="CN378" s="261">
        <f t="shared" si="437"/>
        <v>0</v>
      </c>
      <c r="CO378" s="261">
        <f t="shared" si="437"/>
        <v>0</v>
      </c>
      <c r="CP378" s="261">
        <f t="shared" si="437"/>
        <v>0</v>
      </c>
      <c r="CQ378" s="261">
        <f>CR378+CS378+CT378</f>
        <v>0</v>
      </c>
      <c r="CR378" s="313">
        <v>0</v>
      </c>
      <c r="CS378" s="313">
        <v>0</v>
      </c>
      <c r="CT378" s="313">
        <v>0</v>
      </c>
      <c r="CU378" s="261">
        <f>CV378+CW378+CX378</f>
        <v>0</v>
      </c>
      <c r="CV378" s="313">
        <v>0</v>
      </c>
      <c r="CW378" s="313">
        <v>0</v>
      </c>
      <c r="CX378" s="313">
        <v>0</v>
      </c>
      <c r="CY378" s="261">
        <f>CZ378+DA378+DB378</f>
        <v>0</v>
      </c>
      <c r="CZ378" s="313">
        <v>0</v>
      </c>
      <c r="DA378" s="313">
        <v>0</v>
      </c>
      <c r="DB378" s="313">
        <v>0</v>
      </c>
      <c r="DC378" s="261">
        <f>$AW378-$AX378-BB378</f>
        <v>3094.9</v>
      </c>
      <c r="DD378" s="261">
        <f t="shared" ref="DD378:DG379" si="438">DP378</f>
        <v>3094.902</v>
      </c>
      <c r="DE378" s="261">
        <f t="shared" si="438"/>
        <v>3094.902</v>
      </c>
      <c r="DF378" s="261">
        <f t="shared" si="438"/>
        <v>0</v>
      </c>
      <c r="DG378" s="261">
        <f t="shared" si="438"/>
        <v>0</v>
      </c>
      <c r="DH378" s="261">
        <f>DI378+DJ378+DK378</f>
        <v>0</v>
      </c>
      <c r="DI378" s="313">
        <v>0</v>
      </c>
      <c r="DJ378" s="313">
        <v>0</v>
      </c>
      <c r="DK378" s="313">
        <v>0</v>
      </c>
      <c r="DL378" s="261">
        <f>DM378+DN378+DO378</f>
        <v>0</v>
      </c>
      <c r="DM378" s="313">
        <v>0</v>
      </c>
      <c r="DN378" s="313">
        <v>0</v>
      </c>
      <c r="DO378" s="313">
        <v>0</v>
      </c>
      <c r="DP378" s="261">
        <f>DQ378+DR378+DS378</f>
        <v>3094.902</v>
      </c>
      <c r="DQ378" s="313">
        <v>3094.902</v>
      </c>
      <c r="DR378" s="313">
        <v>0</v>
      </c>
      <c r="DS378" s="313">
        <v>0</v>
      </c>
      <c r="DT378" s="261">
        <f>$AW378-$AX378-BC378</f>
        <v>-1.9999999999527063E-3</v>
      </c>
      <c r="DU378" s="261">
        <f>BC378-AY378</f>
        <v>1.9999999999527063E-3</v>
      </c>
      <c r="DV378" s="313"/>
      <c r="DW378" s="313"/>
      <c r="DX378" s="347" t="s">
        <v>1150</v>
      </c>
      <c r="DY378" s="313">
        <f>DU378</f>
        <v>1.9999999999527063E-3</v>
      </c>
      <c r="DZ378" s="314" t="s">
        <v>1157</v>
      </c>
      <c r="EA378" s="344" t="s">
        <v>1147</v>
      </c>
      <c r="EB378" s="164">
        <v>0</v>
      </c>
      <c r="EC378" s="162" t="str">
        <f>AN378 &amp; EB378</f>
        <v>Амортизационные отчисления0</v>
      </c>
      <c r="ED378" s="162" t="str">
        <f>AN378&amp;AO378</f>
        <v>Амортизационные отчислениянет</v>
      </c>
      <c r="EE378" s="163"/>
      <c r="EF378" s="163"/>
      <c r="EG378" s="179"/>
      <c r="EH378" s="179"/>
      <c r="EI378" s="179"/>
      <c r="EJ378" s="179"/>
      <c r="EV378" s="163"/>
    </row>
    <row r="379" spans="3:152" ht="15" customHeight="1" thickBot="1">
      <c r="C379" s="217"/>
      <c r="D379" s="385"/>
      <c r="E379" s="399"/>
      <c r="F379" s="399"/>
      <c r="G379" s="399"/>
      <c r="H379" s="399"/>
      <c r="I379" s="399"/>
      <c r="J379" s="399"/>
      <c r="K379" s="385"/>
      <c r="L379" s="337"/>
      <c r="M379" s="337"/>
      <c r="N379" s="385"/>
      <c r="O379" s="385"/>
      <c r="P379" s="387"/>
      <c r="Q379" s="387"/>
      <c r="R379" s="389"/>
      <c r="S379" s="391"/>
      <c r="T379" s="393"/>
      <c r="U379" s="395"/>
      <c r="V379" s="397"/>
      <c r="W379" s="383"/>
      <c r="X379" s="383"/>
      <c r="Y379" s="383"/>
      <c r="Z379" s="383"/>
      <c r="AA379" s="383"/>
      <c r="AB379" s="383"/>
      <c r="AC379" s="383"/>
      <c r="AD379" s="383"/>
      <c r="AE379" s="383"/>
      <c r="AF379" s="383"/>
      <c r="AG379" s="383"/>
      <c r="AH379" s="383"/>
      <c r="AI379" s="383"/>
      <c r="AJ379" s="383"/>
      <c r="AK379" s="383"/>
      <c r="AL379" s="333"/>
      <c r="AM379" s="200" t="s">
        <v>115</v>
      </c>
      <c r="AN379" s="311" t="s">
        <v>199</v>
      </c>
      <c r="AO379" s="312" t="s">
        <v>18</v>
      </c>
      <c r="AP379" s="312"/>
      <c r="AQ379" s="312"/>
      <c r="AR379" s="312"/>
      <c r="AS379" s="312"/>
      <c r="AT379" s="312"/>
      <c r="AU379" s="312"/>
      <c r="AV379" s="312"/>
      <c r="AW379" s="261">
        <v>0</v>
      </c>
      <c r="AX379" s="261">
        <v>0</v>
      </c>
      <c r="AY379" s="261">
        <v>0</v>
      </c>
      <c r="AZ379" s="261">
        <f>BE379</f>
        <v>0</v>
      </c>
      <c r="BA379" s="261">
        <f>BV379</f>
        <v>0</v>
      </c>
      <c r="BB379" s="261">
        <f>CM379</f>
        <v>0</v>
      </c>
      <c r="BC379" s="261">
        <f>DD379</f>
        <v>0</v>
      </c>
      <c r="BD379" s="261">
        <f>AW379-AX379-BC379</f>
        <v>0</v>
      </c>
      <c r="BE379" s="261">
        <f t="shared" si="435"/>
        <v>0</v>
      </c>
      <c r="BF379" s="261">
        <f t="shared" si="435"/>
        <v>0</v>
      </c>
      <c r="BG379" s="261">
        <f t="shared" si="435"/>
        <v>0</v>
      </c>
      <c r="BH379" s="261">
        <f t="shared" si="435"/>
        <v>0</v>
      </c>
      <c r="BI379" s="261">
        <f>BJ379+BK379+BL379</f>
        <v>0</v>
      </c>
      <c r="BJ379" s="313">
        <v>0</v>
      </c>
      <c r="BK379" s="313">
        <v>0</v>
      </c>
      <c r="BL379" s="313">
        <v>0</v>
      </c>
      <c r="BM379" s="261">
        <f>BN379+BO379+BP379</f>
        <v>0</v>
      </c>
      <c r="BN379" s="313">
        <v>0</v>
      </c>
      <c r="BO379" s="313">
        <v>0</v>
      </c>
      <c r="BP379" s="313">
        <v>0</v>
      </c>
      <c r="BQ379" s="261">
        <f>BR379+BS379+BT379</f>
        <v>0</v>
      </c>
      <c r="BR379" s="313">
        <v>0</v>
      </c>
      <c r="BS379" s="313">
        <v>0</v>
      </c>
      <c r="BT379" s="313">
        <v>0</v>
      </c>
      <c r="BU379" s="261">
        <f>$AW379-$AX379-AZ379</f>
        <v>0</v>
      </c>
      <c r="BV379" s="261">
        <f t="shared" si="436"/>
        <v>0</v>
      </c>
      <c r="BW379" s="261">
        <f t="shared" si="436"/>
        <v>0</v>
      </c>
      <c r="BX379" s="261">
        <f t="shared" si="436"/>
        <v>0</v>
      </c>
      <c r="BY379" s="261">
        <f t="shared" si="436"/>
        <v>0</v>
      </c>
      <c r="BZ379" s="261">
        <f>CA379+CB379+CC379</f>
        <v>0</v>
      </c>
      <c r="CA379" s="313">
        <v>0</v>
      </c>
      <c r="CB379" s="313">
        <v>0</v>
      </c>
      <c r="CC379" s="313">
        <v>0</v>
      </c>
      <c r="CD379" s="261">
        <f>CE379+CF379+CG379</f>
        <v>0</v>
      </c>
      <c r="CE379" s="313">
        <v>0</v>
      </c>
      <c r="CF379" s="313">
        <v>0</v>
      </c>
      <c r="CG379" s="313">
        <v>0</v>
      </c>
      <c r="CH379" s="261">
        <f>CI379+CJ379+CK379</f>
        <v>0</v>
      </c>
      <c r="CI379" s="313">
        <v>0</v>
      </c>
      <c r="CJ379" s="313">
        <v>0</v>
      </c>
      <c r="CK379" s="313">
        <v>0</v>
      </c>
      <c r="CL379" s="261">
        <f>$AW379-$AX379-BA379</f>
        <v>0</v>
      </c>
      <c r="CM379" s="261">
        <f t="shared" si="437"/>
        <v>0</v>
      </c>
      <c r="CN379" s="261">
        <f t="shared" si="437"/>
        <v>0</v>
      </c>
      <c r="CO379" s="261">
        <f t="shared" si="437"/>
        <v>0</v>
      </c>
      <c r="CP379" s="261">
        <f t="shared" si="437"/>
        <v>0</v>
      </c>
      <c r="CQ379" s="261">
        <f>CR379+CS379+CT379</f>
        <v>0</v>
      </c>
      <c r="CR379" s="313">
        <v>0</v>
      </c>
      <c r="CS379" s="313">
        <v>0</v>
      </c>
      <c r="CT379" s="313">
        <v>0</v>
      </c>
      <c r="CU379" s="261">
        <f>CV379+CW379+CX379</f>
        <v>0</v>
      </c>
      <c r="CV379" s="313">
        <v>0</v>
      </c>
      <c r="CW379" s="313">
        <v>0</v>
      </c>
      <c r="CX379" s="313">
        <v>0</v>
      </c>
      <c r="CY379" s="261">
        <f>CZ379+DA379+DB379</f>
        <v>0</v>
      </c>
      <c r="CZ379" s="313">
        <v>0</v>
      </c>
      <c r="DA379" s="313">
        <v>0</v>
      </c>
      <c r="DB379" s="313">
        <v>0</v>
      </c>
      <c r="DC379" s="261">
        <f>$AW379-$AX379-BB379</f>
        <v>0</v>
      </c>
      <c r="DD379" s="261">
        <f t="shared" si="438"/>
        <v>0</v>
      </c>
      <c r="DE379" s="261">
        <f t="shared" si="438"/>
        <v>0</v>
      </c>
      <c r="DF379" s="261">
        <f t="shared" si="438"/>
        <v>0</v>
      </c>
      <c r="DG379" s="261">
        <f t="shared" si="438"/>
        <v>0</v>
      </c>
      <c r="DH379" s="261">
        <f>DI379+DJ379+DK379</f>
        <v>0</v>
      </c>
      <c r="DI379" s="313">
        <v>0</v>
      </c>
      <c r="DJ379" s="313">
        <v>0</v>
      </c>
      <c r="DK379" s="313">
        <v>0</v>
      </c>
      <c r="DL379" s="261">
        <f>DM379+DN379+DO379</f>
        <v>0</v>
      </c>
      <c r="DM379" s="313">
        <v>0</v>
      </c>
      <c r="DN379" s="313">
        <v>0</v>
      </c>
      <c r="DO379" s="313">
        <v>0</v>
      </c>
      <c r="DP379" s="261">
        <f>DQ379+DR379+DS379</f>
        <v>0</v>
      </c>
      <c r="DQ379" s="313">
        <v>0</v>
      </c>
      <c r="DR379" s="313">
        <v>0</v>
      </c>
      <c r="DS379" s="313">
        <v>0</v>
      </c>
      <c r="DT379" s="261">
        <f>$AW379-$AX379-BC379</f>
        <v>0</v>
      </c>
      <c r="DU379" s="261">
        <f>BC379-AY379</f>
        <v>0</v>
      </c>
      <c r="DV379" s="313"/>
      <c r="DW379" s="313"/>
      <c r="DX379" s="314"/>
      <c r="DY379" s="313"/>
      <c r="DZ379" s="314"/>
      <c r="EA379" s="343" t="s">
        <v>151</v>
      </c>
      <c r="EB379" s="164">
        <v>0</v>
      </c>
      <c r="EC379" s="162" t="str">
        <f>AN379 &amp; EB379</f>
        <v>Прочие собственные средства0</v>
      </c>
      <c r="ED379" s="162" t="str">
        <f>AN379&amp;AO379</f>
        <v>Прочие собственные средстванет</v>
      </c>
      <c r="EE379" s="163"/>
      <c r="EF379" s="163"/>
      <c r="EG379" s="179"/>
      <c r="EH379" s="179"/>
      <c r="EI379" s="179"/>
      <c r="EJ379" s="179"/>
      <c r="EV379" s="163"/>
    </row>
    <row r="380" spans="3:152" ht="11.25" customHeight="1">
      <c r="C380" s="217"/>
      <c r="D380" s="384" t="s">
        <v>932</v>
      </c>
      <c r="E380" s="398" t="s">
        <v>780</v>
      </c>
      <c r="F380" s="398" t="s">
        <v>800</v>
      </c>
      <c r="G380" s="398" t="s">
        <v>161</v>
      </c>
      <c r="H380" s="398" t="s">
        <v>933</v>
      </c>
      <c r="I380" s="398" t="s">
        <v>783</v>
      </c>
      <c r="J380" s="398" t="s">
        <v>783</v>
      </c>
      <c r="K380" s="384" t="s">
        <v>784</v>
      </c>
      <c r="L380" s="336"/>
      <c r="M380" s="336"/>
      <c r="N380" s="384" t="s">
        <v>240</v>
      </c>
      <c r="O380" s="384" t="s">
        <v>4</v>
      </c>
      <c r="P380" s="386" t="s">
        <v>189</v>
      </c>
      <c r="Q380" s="386" t="s">
        <v>7</v>
      </c>
      <c r="R380" s="388">
        <v>0</v>
      </c>
      <c r="S380" s="390">
        <v>5</v>
      </c>
      <c r="T380" s="392" t="s">
        <v>1147</v>
      </c>
      <c r="U380" s="305"/>
      <c r="V380" s="306"/>
      <c r="W380" s="306"/>
      <c r="X380" s="306"/>
      <c r="Y380" s="306"/>
      <c r="Z380" s="306"/>
      <c r="AA380" s="306"/>
      <c r="AB380" s="306"/>
      <c r="AC380" s="306"/>
      <c r="AD380" s="306"/>
      <c r="AE380" s="306"/>
      <c r="AF380" s="306"/>
      <c r="AG380" s="306"/>
      <c r="AH380" s="306"/>
      <c r="AI380" s="306"/>
      <c r="AJ380" s="306"/>
      <c r="AK380" s="306"/>
      <c r="AL380" s="306"/>
      <c r="AM380" s="306"/>
      <c r="AN380" s="306"/>
      <c r="AO380" s="306"/>
      <c r="AP380" s="306"/>
      <c r="AQ380" s="306"/>
      <c r="AR380" s="306"/>
      <c r="AS380" s="306"/>
      <c r="AT380" s="306"/>
      <c r="AU380" s="306"/>
      <c r="AV380" s="306"/>
      <c r="AW380" s="306"/>
      <c r="AX380" s="306"/>
      <c r="AY380" s="306"/>
      <c r="AZ380" s="306"/>
      <c r="BA380" s="306"/>
      <c r="BB380" s="306"/>
      <c r="BC380" s="306"/>
      <c r="BD380" s="306"/>
      <c r="BE380" s="306"/>
      <c r="BF380" s="306"/>
      <c r="BG380" s="306"/>
      <c r="BH380" s="306"/>
      <c r="BI380" s="306"/>
      <c r="BJ380" s="306"/>
      <c r="BK380" s="306"/>
      <c r="BL380" s="306"/>
      <c r="BM380" s="306"/>
      <c r="BN380" s="306"/>
      <c r="BO380" s="306"/>
      <c r="BP380" s="306"/>
      <c r="BQ380" s="306"/>
      <c r="BR380" s="306"/>
      <c r="BS380" s="306"/>
      <c r="BT380" s="306"/>
      <c r="BU380" s="306"/>
      <c r="BV380" s="306"/>
      <c r="BW380" s="306"/>
      <c r="BX380" s="306"/>
      <c r="BY380" s="306"/>
      <c r="BZ380" s="306"/>
      <c r="CA380" s="306"/>
      <c r="CB380" s="306"/>
      <c r="CC380" s="306"/>
      <c r="CD380" s="306"/>
      <c r="CE380" s="306"/>
      <c r="CF380" s="306"/>
      <c r="CG380" s="306"/>
      <c r="CH380" s="306"/>
      <c r="CI380" s="306"/>
      <c r="CJ380" s="306"/>
      <c r="CK380" s="306"/>
      <c r="CL380" s="306"/>
      <c r="CM380" s="306"/>
      <c r="CN380" s="306"/>
      <c r="CO380" s="306"/>
      <c r="CP380" s="306"/>
      <c r="CQ380" s="306"/>
      <c r="CR380" s="306"/>
      <c r="CS380" s="306"/>
      <c r="CT380" s="306"/>
      <c r="CU380" s="306"/>
      <c r="CV380" s="306"/>
      <c r="CW380" s="306"/>
      <c r="CX380" s="306"/>
      <c r="CY380" s="306"/>
      <c r="CZ380" s="306"/>
      <c r="DA380" s="306"/>
      <c r="DB380" s="306"/>
      <c r="DC380" s="306"/>
      <c r="DD380" s="306"/>
      <c r="DE380" s="306"/>
      <c r="DF380" s="306"/>
      <c r="DG380" s="306"/>
      <c r="DH380" s="306"/>
      <c r="DI380" s="306"/>
      <c r="DJ380" s="306"/>
      <c r="DK380" s="306"/>
      <c r="DL380" s="306"/>
      <c r="DM380" s="306"/>
      <c r="DN380" s="306"/>
      <c r="DO380" s="306"/>
      <c r="DP380" s="306"/>
      <c r="DQ380" s="306"/>
      <c r="DR380" s="306"/>
      <c r="DS380" s="306"/>
      <c r="DT380" s="306"/>
      <c r="DU380" s="306"/>
      <c r="DV380" s="306"/>
      <c r="DW380" s="306"/>
      <c r="DX380" s="306"/>
      <c r="DY380" s="306"/>
      <c r="DZ380" s="306"/>
      <c r="EA380" s="306"/>
      <c r="EB380" s="164"/>
      <c r="EC380" s="163"/>
      <c r="ED380" s="163"/>
      <c r="EE380" s="163"/>
      <c r="EF380" s="163"/>
      <c r="EG380" s="163"/>
      <c r="EH380" s="163"/>
      <c r="EI380" s="163"/>
    </row>
    <row r="381" spans="3:152" ht="11.25" customHeight="1">
      <c r="C381" s="217"/>
      <c r="D381" s="385"/>
      <c r="E381" s="399"/>
      <c r="F381" s="399"/>
      <c r="G381" s="399"/>
      <c r="H381" s="399"/>
      <c r="I381" s="399"/>
      <c r="J381" s="399"/>
      <c r="K381" s="385"/>
      <c r="L381" s="337"/>
      <c r="M381" s="337"/>
      <c r="N381" s="385"/>
      <c r="O381" s="385"/>
      <c r="P381" s="387"/>
      <c r="Q381" s="387"/>
      <c r="R381" s="389"/>
      <c r="S381" s="391"/>
      <c r="T381" s="393"/>
      <c r="U381" s="394"/>
      <c r="V381" s="396">
        <v>1</v>
      </c>
      <c r="W381" s="382" t="s">
        <v>821</v>
      </c>
      <c r="X381" s="382"/>
      <c r="Y381" s="382"/>
      <c r="Z381" s="382"/>
      <c r="AA381" s="382"/>
      <c r="AB381" s="382"/>
      <c r="AC381" s="382"/>
      <c r="AD381" s="382"/>
      <c r="AE381" s="382"/>
      <c r="AF381" s="382"/>
      <c r="AG381" s="382"/>
      <c r="AH381" s="382"/>
      <c r="AI381" s="382"/>
      <c r="AJ381" s="382"/>
      <c r="AK381" s="382"/>
      <c r="AL381" s="307"/>
      <c r="AM381" s="308"/>
      <c r="AN381" s="309"/>
      <c r="AO381" s="309"/>
      <c r="AP381" s="309"/>
      <c r="AQ381" s="309"/>
      <c r="AR381" s="309"/>
      <c r="AS381" s="309"/>
      <c r="AT381" s="309"/>
      <c r="AU381" s="309"/>
      <c r="AV381" s="309"/>
      <c r="AW381" s="95"/>
      <c r="AX381" s="95"/>
      <c r="AY381" s="95"/>
      <c r="AZ381" s="95"/>
      <c r="BA381" s="95"/>
      <c r="BB381" s="95"/>
      <c r="BC381" s="95"/>
      <c r="BD381" s="95"/>
      <c r="BE381" s="95"/>
      <c r="BF381" s="95"/>
      <c r="BG381" s="95"/>
      <c r="BH381" s="95"/>
      <c r="BI381" s="95"/>
      <c r="BJ381" s="95"/>
      <c r="BK381" s="95"/>
      <c r="BL381" s="95"/>
      <c r="BM381" s="95"/>
      <c r="BN381" s="95"/>
      <c r="BO381" s="95"/>
      <c r="BP381" s="95"/>
      <c r="BQ381" s="95"/>
      <c r="BR381" s="95"/>
      <c r="BS381" s="95"/>
      <c r="BT381" s="95"/>
      <c r="BU381" s="95"/>
      <c r="BV381" s="95"/>
      <c r="BW381" s="95"/>
      <c r="BX381" s="95"/>
      <c r="BY381" s="95"/>
      <c r="BZ381" s="95"/>
      <c r="CA381" s="95"/>
      <c r="CB381" s="95"/>
      <c r="CC381" s="95"/>
      <c r="CD381" s="95"/>
      <c r="CE381" s="95"/>
      <c r="CF381" s="95"/>
      <c r="CG381" s="95"/>
      <c r="CH381" s="95"/>
      <c r="CI381" s="95"/>
      <c r="CJ381" s="95"/>
      <c r="CK381" s="95"/>
      <c r="CL381" s="95"/>
      <c r="CM381" s="95"/>
      <c r="CN381" s="95"/>
      <c r="CO381" s="95"/>
      <c r="CP381" s="95"/>
      <c r="CQ381" s="95"/>
      <c r="CR381" s="95"/>
      <c r="CS381" s="95"/>
      <c r="CT381" s="95"/>
      <c r="CU381" s="95"/>
      <c r="CV381" s="95"/>
      <c r="CW381" s="95"/>
      <c r="CX381" s="95"/>
      <c r="CY381" s="95"/>
      <c r="CZ381" s="95"/>
      <c r="DA381" s="95"/>
      <c r="DB381" s="95"/>
      <c r="DC381" s="95"/>
      <c r="DD381" s="95"/>
      <c r="DE381" s="95"/>
      <c r="DF381" s="95"/>
      <c r="DG381" s="95"/>
      <c r="DH381" s="95"/>
      <c r="DI381" s="95"/>
      <c r="DJ381" s="95"/>
      <c r="DK381" s="95"/>
      <c r="DL381" s="95"/>
      <c r="DM381" s="95"/>
      <c r="DN381" s="95"/>
      <c r="DO381" s="95"/>
      <c r="DP381" s="95"/>
      <c r="DQ381" s="95"/>
      <c r="DR381" s="95"/>
      <c r="DS381" s="95"/>
      <c r="DT381" s="95"/>
      <c r="DU381" s="95"/>
      <c r="DV381" s="95"/>
      <c r="DW381" s="95"/>
      <c r="DX381" s="95"/>
      <c r="DY381" s="95"/>
      <c r="DZ381" s="95"/>
      <c r="EA381" s="95"/>
      <c r="EB381" s="164"/>
      <c r="EC381" s="179"/>
      <c r="ED381" s="179"/>
      <c r="EE381" s="179"/>
      <c r="EF381" s="163"/>
      <c r="EG381" s="179"/>
      <c r="EH381" s="179"/>
      <c r="EI381" s="179"/>
      <c r="EJ381" s="179"/>
      <c r="EK381" s="179"/>
    </row>
    <row r="382" spans="3:152" ht="15" customHeight="1">
      <c r="C382" s="217"/>
      <c r="D382" s="385"/>
      <c r="E382" s="399"/>
      <c r="F382" s="399"/>
      <c r="G382" s="399"/>
      <c r="H382" s="399"/>
      <c r="I382" s="399"/>
      <c r="J382" s="399"/>
      <c r="K382" s="385"/>
      <c r="L382" s="337"/>
      <c r="M382" s="337"/>
      <c r="N382" s="385"/>
      <c r="O382" s="385"/>
      <c r="P382" s="387"/>
      <c r="Q382" s="387"/>
      <c r="R382" s="389"/>
      <c r="S382" s="391"/>
      <c r="T382" s="393"/>
      <c r="U382" s="395"/>
      <c r="V382" s="397"/>
      <c r="W382" s="383"/>
      <c r="X382" s="383"/>
      <c r="Y382" s="383"/>
      <c r="Z382" s="383"/>
      <c r="AA382" s="383"/>
      <c r="AB382" s="383"/>
      <c r="AC382" s="383"/>
      <c r="AD382" s="383"/>
      <c r="AE382" s="383"/>
      <c r="AF382" s="383"/>
      <c r="AG382" s="383"/>
      <c r="AH382" s="383"/>
      <c r="AI382" s="383"/>
      <c r="AJ382" s="383"/>
      <c r="AK382" s="383"/>
      <c r="AL382" s="333"/>
      <c r="AM382" s="200" t="s">
        <v>240</v>
      </c>
      <c r="AN382" s="311" t="s">
        <v>197</v>
      </c>
      <c r="AO382" s="312" t="s">
        <v>18</v>
      </c>
      <c r="AP382" s="312"/>
      <c r="AQ382" s="312"/>
      <c r="AR382" s="312"/>
      <c r="AS382" s="312"/>
      <c r="AT382" s="312"/>
      <c r="AU382" s="312"/>
      <c r="AV382" s="312"/>
      <c r="AW382" s="261">
        <v>2035.75</v>
      </c>
      <c r="AX382" s="261">
        <v>0</v>
      </c>
      <c r="AY382" s="261">
        <v>2035.75</v>
      </c>
      <c r="AZ382" s="261">
        <f>BE382</f>
        <v>0</v>
      </c>
      <c r="BA382" s="261">
        <f>BV382</f>
        <v>0</v>
      </c>
      <c r="BB382" s="261">
        <f>CM382</f>
        <v>0</v>
      </c>
      <c r="BC382" s="261">
        <f>DD382</f>
        <v>1885.7460000000001</v>
      </c>
      <c r="BD382" s="261">
        <f>AW382-AX382-BC382</f>
        <v>150.00399999999991</v>
      </c>
      <c r="BE382" s="261">
        <f t="shared" ref="BE382:BH383" si="439">BQ382</f>
        <v>0</v>
      </c>
      <c r="BF382" s="261">
        <f t="shared" si="439"/>
        <v>0</v>
      </c>
      <c r="BG382" s="261">
        <f t="shared" si="439"/>
        <v>0</v>
      </c>
      <c r="BH382" s="261">
        <f t="shared" si="439"/>
        <v>0</v>
      </c>
      <c r="BI382" s="261">
        <f>BJ382+BK382+BL382</f>
        <v>0</v>
      </c>
      <c r="BJ382" s="313">
        <v>0</v>
      </c>
      <c r="BK382" s="313">
        <v>0</v>
      </c>
      <c r="BL382" s="313">
        <v>0</v>
      </c>
      <c r="BM382" s="261">
        <f>BN382+BO382+BP382</f>
        <v>0</v>
      </c>
      <c r="BN382" s="313">
        <v>0</v>
      </c>
      <c r="BO382" s="313">
        <v>0</v>
      </c>
      <c r="BP382" s="313">
        <v>0</v>
      </c>
      <c r="BQ382" s="261">
        <f>BR382+BS382+BT382</f>
        <v>0</v>
      </c>
      <c r="BR382" s="313">
        <v>0</v>
      </c>
      <c r="BS382" s="313">
        <v>0</v>
      </c>
      <c r="BT382" s="313">
        <v>0</v>
      </c>
      <c r="BU382" s="261">
        <f>$AW382-$AX382-AZ382</f>
        <v>2035.75</v>
      </c>
      <c r="BV382" s="261">
        <f t="shared" ref="BV382:BY383" si="440">CH382</f>
        <v>0</v>
      </c>
      <c r="BW382" s="261">
        <f t="shared" si="440"/>
        <v>0</v>
      </c>
      <c r="BX382" s="261">
        <f t="shared" si="440"/>
        <v>0</v>
      </c>
      <c r="BY382" s="261">
        <f t="shared" si="440"/>
        <v>0</v>
      </c>
      <c r="BZ382" s="261">
        <f>CA382+CB382+CC382</f>
        <v>0</v>
      </c>
      <c r="CA382" s="313">
        <v>0</v>
      </c>
      <c r="CB382" s="313">
        <v>0</v>
      </c>
      <c r="CC382" s="313">
        <v>0</v>
      </c>
      <c r="CD382" s="261">
        <f>CE382+CF382+CG382</f>
        <v>0</v>
      </c>
      <c r="CE382" s="313">
        <v>0</v>
      </c>
      <c r="CF382" s="313">
        <v>0</v>
      </c>
      <c r="CG382" s="313">
        <v>0</v>
      </c>
      <c r="CH382" s="261">
        <f>CI382+CJ382+CK382</f>
        <v>0</v>
      </c>
      <c r="CI382" s="313">
        <v>0</v>
      </c>
      <c r="CJ382" s="313">
        <v>0</v>
      </c>
      <c r="CK382" s="313">
        <v>0</v>
      </c>
      <c r="CL382" s="261">
        <f>$AW382-$AX382-BA382</f>
        <v>2035.75</v>
      </c>
      <c r="CM382" s="261">
        <f t="shared" ref="CM382:CP383" si="441">CY382</f>
        <v>0</v>
      </c>
      <c r="CN382" s="261">
        <f t="shared" si="441"/>
        <v>0</v>
      </c>
      <c r="CO382" s="261">
        <f t="shared" si="441"/>
        <v>0</v>
      </c>
      <c r="CP382" s="261">
        <f t="shared" si="441"/>
        <v>0</v>
      </c>
      <c r="CQ382" s="261">
        <f>CR382+CS382+CT382</f>
        <v>0</v>
      </c>
      <c r="CR382" s="313">
        <v>0</v>
      </c>
      <c r="CS382" s="313">
        <v>0</v>
      </c>
      <c r="CT382" s="313">
        <v>0</v>
      </c>
      <c r="CU382" s="261">
        <f>CV382+CW382+CX382</f>
        <v>0</v>
      </c>
      <c r="CV382" s="313">
        <v>0</v>
      </c>
      <c r="CW382" s="313">
        <v>0</v>
      </c>
      <c r="CX382" s="313">
        <v>0</v>
      </c>
      <c r="CY382" s="261">
        <f>CZ382+DA382+DB382</f>
        <v>0</v>
      </c>
      <c r="CZ382" s="313">
        <v>0</v>
      </c>
      <c r="DA382" s="313">
        <v>0</v>
      </c>
      <c r="DB382" s="313">
        <v>0</v>
      </c>
      <c r="DC382" s="261">
        <f>$AW382-$AX382-BB382</f>
        <v>2035.75</v>
      </c>
      <c r="DD382" s="261">
        <f t="shared" ref="DD382:DG383" si="442">DP382</f>
        <v>1885.7460000000001</v>
      </c>
      <c r="DE382" s="261">
        <f t="shared" si="442"/>
        <v>1885.7460000000001</v>
      </c>
      <c r="DF382" s="261">
        <f t="shared" si="442"/>
        <v>0</v>
      </c>
      <c r="DG382" s="261">
        <f t="shared" si="442"/>
        <v>0</v>
      </c>
      <c r="DH382" s="261">
        <f>DI382+DJ382+DK382</f>
        <v>0</v>
      </c>
      <c r="DI382" s="313">
        <v>0</v>
      </c>
      <c r="DJ382" s="313">
        <v>0</v>
      </c>
      <c r="DK382" s="313">
        <v>0</v>
      </c>
      <c r="DL382" s="261">
        <f>DM382+DN382+DO382</f>
        <v>0</v>
      </c>
      <c r="DM382" s="313">
        <v>0</v>
      </c>
      <c r="DN382" s="313">
        <v>0</v>
      </c>
      <c r="DO382" s="313">
        <v>0</v>
      </c>
      <c r="DP382" s="261">
        <f>DQ382+DR382+DS382</f>
        <v>1885.7460000000001</v>
      </c>
      <c r="DQ382" s="313">
        <v>1885.7460000000001</v>
      </c>
      <c r="DR382" s="313">
        <v>0</v>
      </c>
      <c r="DS382" s="313">
        <v>0</v>
      </c>
      <c r="DT382" s="261">
        <f>$AW382-$AX382-BC382</f>
        <v>150.00399999999991</v>
      </c>
      <c r="DU382" s="261">
        <f>BC382-AY382</f>
        <v>-150.00399999999991</v>
      </c>
      <c r="DV382" s="313"/>
      <c r="DW382" s="313"/>
      <c r="DX382" s="347" t="s">
        <v>1150</v>
      </c>
      <c r="DY382" s="313">
        <f>-DU382</f>
        <v>150.00399999999991</v>
      </c>
      <c r="DZ382" s="314" t="s">
        <v>1157</v>
      </c>
      <c r="EA382" s="343" t="s">
        <v>151</v>
      </c>
      <c r="EB382" s="164">
        <v>0</v>
      </c>
      <c r="EC382" s="162" t="str">
        <f>AN382 &amp; EB382</f>
        <v>Амортизационные отчисления0</v>
      </c>
      <c r="ED382" s="162" t="str">
        <f>AN382&amp;AO382</f>
        <v>Амортизационные отчислениянет</v>
      </c>
      <c r="EE382" s="163"/>
      <c r="EF382" s="163"/>
      <c r="EG382" s="179"/>
      <c r="EH382" s="179"/>
      <c r="EI382" s="179"/>
      <c r="EJ382" s="179"/>
      <c r="EV382" s="163"/>
    </row>
    <row r="383" spans="3:152" ht="15" customHeight="1" thickBot="1">
      <c r="C383" s="217"/>
      <c r="D383" s="385"/>
      <c r="E383" s="399"/>
      <c r="F383" s="399"/>
      <c r="G383" s="399"/>
      <c r="H383" s="399"/>
      <c r="I383" s="399"/>
      <c r="J383" s="399"/>
      <c r="K383" s="385"/>
      <c r="L383" s="337"/>
      <c r="M383" s="337"/>
      <c r="N383" s="385"/>
      <c r="O383" s="385"/>
      <c r="P383" s="387"/>
      <c r="Q383" s="387"/>
      <c r="R383" s="389"/>
      <c r="S383" s="391"/>
      <c r="T383" s="393"/>
      <c r="U383" s="395"/>
      <c r="V383" s="397"/>
      <c r="W383" s="383"/>
      <c r="X383" s="383"/>
      <c r="Y383" s="383"/>
      <c r="Z383" s="383"/>
      <c r="AA383" s="383"/>
      <c r="AB383" s="383"/>
      <c r="AC383" s="383"/>
      <c r="AD383" s="383"/>
      <c r="AE383" s="383"/>
      <c r="AF383" s="383"/>
      <c r="AG383" s="383"/>
      <c r="AH383" s="383"/>
      <c r="AI383" s="383"/>
      <c r="AJ383" s="383"/>
      <c r="AK383" s="383"/>
      <c r="AL383" s="333"/>
      <c r="AM383" s="200" t="s">
        <v>115</v>
      </c>
      <c r="AN383" s="311" t="s">
        <v>199</v>
      </c>
      <c r="AO383" s="312" t="s">
        <v>18</v>
      </c>
      <c r="AP383" s="312"/>
      <c r="AQ383" s="312"/>
      <c r="AR383" s="312"/>
      <c r="AS383" s="312"/>
      <c r="AT383" s="312"/>
      <c r="AU383" s="312"/>
      <c r="AV383" s="312"/>
      <c r="AW383" s="261">
        <v>0</v>
      </c>
      <c r="AX383" s="261">
        <v>0</v>
      </c>
      <c r="AY383" s="261">
        <v>0</v>
      </c>
      <c r="AZ383" s="261">
        <f>BE383</f>
        <v>0</v>
      </c>
      <c r="BA383" s="261">
        <f>BV383</f>
        <v>0</v>
      </c>
      <c r="BB383" s="261">
        <f>CM383</f>
        <v>0</v>
      </c>
      <c r="BC383" s="261">
        <f>DD383</f>
        <v>0</v>
      </c>
      <c r="BD383" s="261">
        <f>AW383-AX383-BC383</f>
        <v>0</v>
      </c>
      <c r="BE383" s="261">
        <f t="shared" si="439"/>
        <v>0</v>
      </c>
      <c r="BF383" s="261">
        <f t="shared" si="439"/>
        <v>0</v>
      </c>
      <c r="BG383" s="261">
        <f t="shared" si="439"/>
        <v>0</v>
      </c>
      <c r="BH383" s="261">
        <f t="shared" si="439"/>
        <v>0</v>
      </c>
      <c r="BI383" s="261">
        <f>BJ383+BK383+BL383</f>
        <v>0</v>
      </c>
      <c r="BJ383" s="313">
        <v>0</v>
      </c>
      <c r="BK383" s="313">
        <v>0</v>
      </c>
      <c r="BL383" s="313">
        <v>0</v>
      </c>
      <c r="BM383" s="261">
        <f>BN383+BO383+BP383</f>
        <v>0</v>
      </c>
      <c r="BN383" s="313">
        <v>0</v>
      </c>
      <c r="BO383" s="313">
        <v>0</v>
      </c>
      <c r="BP383" s="313">
        <v>0</v>
      </c>
      <c r="BQ383" s="261">
        <f>BR383+BS383+BT383</f>
        <v>0</v>
      </c>
      <c r="BR383" s="313">
        <v>0</v>
      </c>
      <c r="BS383" s="313">
        <v>0</v>
      </c>
      <c r="BT383" s="313">
        <v>0</v>
      </c>
      <c r="BU383" s="261">
        <f>$AW383-$AX383-AZ383</f>
        <v>0</v>
      </c>
      <c r="BV383" s="261">
        <f t="shared" si="440"/>
        <v>0</v>
      </c>
      <c r="BW383" s="261">
        <f t="shared" si="440"/>
        <v>0</v>
      </c>
      <c r="BX383" s="261">
        <f t="shared" si="440"/>
        <v>0</v>
      </c>
      <c r="BY383" s="261">
        <f t="shared" si="440"/>
        <v>0</v>
      </c>
      <c r="BZ383" s="261">
        <f>CA383+CB383+CC383</f>
        <v>0</v>
      </c>
      <c r="CA383" s="313">
        <v>0</v>
      </c>
      <c r="CB383" s="313">
        <v>0</v>
      </c>
      <c r="CC383" s="313">
        <v>0</v>
      </c>
      <c r="CD383" s="261">
        <f>CE383+CF383+CG383</f>
        <v>0</v>
      </c>
      <c r="CE383" s="313">
        <v>0</v>
      </c>
      <c r="CF383" s="313">
        <v>0</v>
      </c>
      <c r="CG383" s="313">
        <v>0</v>
      </c>
      <c r="CH383" s="261">
        <f>CI383+CJ383+CK383</f>
        <v>0</v>
      </c>
      <c r="CI383" s="313">
        <v>0</v>
      </c>
      <c r="CJ383" s="313">
        <v>0</v>
      </c>
      <c r="CK383" s="313">
        <v>0</v>
      </c>
      <c r="CL383" s="261">
        <f>$AW383-$AX383-BA383</f>
        <v>0</v>
      </c>
      <c r="CM383" s="261">
        <f t="shared" si="441"/>
        <v>0</v>
      </c>
      <c r="CN383" s="261">
        <f t="shared" si="441"/>
        <v>0</v>
      </c>
      <c r="CO383" s="261">
        <f t="shared" si="441"/>
        <v>0</v>
      </c>
      <c r="CP383" s="261">
        <f t="shared" si="441"/>
        <v>0</v>
      </c>
      <c r="CQ383" s="261">
        <f>CR383+CS383+CT383</f>
        <v>0</v>
      </c>
      <c r="CR383" s="313">
        <v>0</v>
      </c>
      <c r="CS383" s="313">
        <v>0</v>
      </c>
      <c r="CT383" s="313">
        <v>0</v>
      </c>
      <c r="CU383" s="261">
        <f>CV383+CW383+CX383</f>
        <v>0</v>
      </c>
      <c r="CV383" s="313">
        <v>0</v>
      </c>
      <c r="CW383" s="313">
        <v>0</v>
      </c>
      <c r="CX383" s="313">
        <v>0</v>
      </c>
      <c r="CY383" s="261">
        <f>CZ383+DA383+DB383</f>
        <v>0</v>
      </c>
      <c r="CZ383" s="313">
        <v>0</v>
      </c>
      <c r="DA383" s="313">
        <v>0</v>
      </c>
      <c r="DB383" s="313">
        <v>0</v>
      </c>
      <c r="DC383" s="261">
        <f>$AW383-$AX383-BB383</f>
        <v>0</v>
      </c>
      <c r="DD383" s="261">
        <f t="shared" si="442"/>
        <v>0</v>
      </c>
      <c r="DE383" s="261">
        <f t="shared" si="442"/>
        <v>0</v>
      </c>
      <c r="DF383" s="261">
        <f t="shared" si="442"/>
        <v>0</v>
      </c>
      <c r="DG383" s="261">
        <f t="shared" si="442"/>
        <v>0</v>
      </c>
      <c r="DH383" s="261">
        <f>DI383+DJ383+DK383</f>
        <v>0</v>
      </c>
      <c r="DI383" s="313">
        <v>0</v>
      </c>
      <c r="DJ383" s="313">
        <v>0</v>
      </c>
      <c r="DK383" s="313">
        <v>0</v>
      </c>
      <c r="DL383" s="261">
        <f>DM383+DN383+DO383</f>
        <v>0</v>
      </c>
      <c r="DM383" s="313">
        <v>0</v>
      </c>
      <c r="DN383" s="313">
        <v>0</v>
      </c>
      <c r="DO383" s="313">
        <v>0</v>
      </c>
      <c r="DP383" s="261">
        <f>DQ383+DR383+DS383</f>
        <v>0</v>
      </c>
      <c r="DQ383" s="313">
        <v>0</v>
      </c>
      <c r="DR383" s="313">
        <v>0</v>
      </c>
      <c r="DS383" s="313">
        <v>0</v>
      </c>
      <c r="DT383" s="261">
        <f>$AW383-$AX383-BC383</f>
        <v>0</v>
      </c>
      <c r="DU383" s="261">
        <f>BC383-AY383</f>
        <v>0</v>
      </c>
      <c r="DV383" s="313"/>
      <c r="DW383" s="313"/>
      <c r="DX383" s="314"/>
      <c r="DY383" s="313"/>
      <c r="DZ383" s="314"/>
      <c r="EA383" s="343" t="s">
        <v>151</v>
      </c>
      <c r="EB383" s="164">
        <v>0</v>
      </c>
      <c r="EC383" s="162" t="str">
        <f>AN383 &amp; EB383</f>
        <v>Прочие собственные средства0</v>
      </c>
      <c r="ED383" s="162" t="str">
        <f>AN383&amp;AO383</f>
        <v>Прочие собственные средстванет</v>
      </c>
      <c r="EE383" s="163"/>
      <c r="EF383" s="163"/>
      <c r="EG383" s="179"/>
      <c r="EH383" s="179"/>
      <c r="EI383" s="179"/>
      <c r="EJ383" s="179"/>
      <c r="EV383" s="163"/>
    </row>
    <row r="384" spans="3:152" ht="11.25" customHeight="1">
      <c r="C384" s="217"/>
      <c r="D384" s="384" t="s">
        <v>934</v>
      </c>
      <c r="E384" s="398" t="s">
        <v>780</v>
      </c>
      <c r="F384" s="398" t="s">
        <v>800</v>
      </c>
      <c r="G384" s="398" t="s">
        <v>161</v>
      </c>
      <c r="H384" s="398" t="s">
        <v>935</v>
      </c>
      <c r="I384" s="398" t="s">
        <v>783</v>
      </c>
      <c r="J384" s="398" t="s">
        <v>783</v>
      </c>
      <c r="K384" s="384" t="s">
        <v>784</v>
      </c>
      <c r="L384" s="336"/>
      <c r="M384" s="336"/>
      <c r="N384" s="384" t="s">
        <v>240</v>
      </c>
      <c r="O384" s="384" t="s">
        <v>4</v>
      </c>
      <c r="P384" s="386" t="s">
        <v>189</v>
      </c>
      <c r="Q384" s="386" t="s">
        <v>6</v>
      </c>
      <c r="R384" s="388">
        <v>5</v>
      </c>
      <c r="S384" s="390">
        <v>5</v>
      </c>
      <c r="T384" s="400" t="s">
        <v>151</v>
      </c>
      <c r="U384" s="305"/>
      <c r="V384" s="306"/>
      <c r="W384" s="306"/>
      <c r="X384" s="306"/>
      <c r="Y384" s="306"/>
      <c r="Z384" s="306"/>
      <c r="AA384" s="306"/>
      <c r="AB384" s="306"/>
      <c r="AC384" s="306"/>
      <c r="AD384" s="306"/>
      <c r="AE384" s="306"/>
      <c r="AF384" s="306"/>
      <c r="AG384" s="306"/>
      <c r="AH384" s="306"/>
      <c r="AI384" s="306"/>
      <c r="AJ384" s="306"/>
      <c r="AK384" s="306"/>
      <c r="AL384" s="306"/>
      <c r="AM384" s="306"/>
      <c r="AN384" s="306"/>
      <c r="AO384" s="306"/>
      <c r="AP384" s="306"/>
      <c r="AQ384" s="306"/>
      <c r="AR384" s="306"/>
      <c r="AS384" s="306"/>
      <c r="AT384" s="306"/>
      <c r="AU384" s="306"/>
      <c r="AV384" s="306"/>
      <c r="AW384" s="306"/>
      <c r="AX384" s="306"/>
      <c r="AY384" s="306"/>
      <c r="AZ384" s="306"/>
      <c r="BA384" s="306"/>
      <c r="BB384" s="306"/>
      <c r="BC384" s="306"/>
      <c r="BD384" s="306"/>
      <c r="BE384" s="306"/>
      <c r="BF384" s="306"/>
      <c r="BG384" s="306"/>
      <c r="BH384" s="306"/>
      <c r="BI384" s="306"/>
      <c r="BJ384" s="306"/>
      <c r="BK384" s="306"/>
      <c r="BL384" s="306"/>
      <c r="BM384" s="306"/>
      <c r="BN384" s="306"/>
      <c r="BO384" s="306"/>
      <c r="BP384" s="306"/>
      <c r="BQ384" s="306"/>
      <c r="BR384" s="306"/>
      <c r="BS384" s="306"/>
      <c r="BT384" s="306"/>
      <c r="BU384" s="306"/>
      <c r="BV384" s="306"/>
      <c r="BW384" s="306"/>
      <c r="BX384" s="306"/>
      <c r="BY384" s="306"/>
      <c r="BZ384" s="306"/>
      <c r="CA384" s="306"/>
      <c r="CB384" s="306"/>
      <c r="CC384" s="306"/>
      <c r="CD384" s="306"/>
      <c r="CE384" s="306"/>
      <c r="CF384" s="306"/>
      <c r="CG384" s="306"/>
      <c r="CH384" s="306"/>
      <c r="CI384" s="306"/>
      <c r="CJ384" s="306"/>
      <c r="CK384" s="306"/>
      <c r="CL384" s="306"/>
      <c r="CM384" s="306"/>
      <c r="CN384" s="306"/>
      <c r="CO384" s="306"/>
      <c r="CP384" s="306"/>
      <c r="CQ384" s="306"/>
      <c r="CR384" s="306"/>
      <c r="CS384" s="306"/>
      <c r="CT384" s="306"/>
      <c r="CU384" s="306"/>
      <c r="CV384" s="306"/>
      <c r="CW384" s="306"/>
      <c r="CX384" s="306"/>
      <c r="CY384" s="306"/>
      <c r="CZ384" s="306"/>
      <c r="DA384" s="306"/>
      <c r="DB384" s="306"/>
      <c r="DC384" s="306"/>
      <c r="DD384" s="306"/>
      <c r="DE384" s="306"/>
      <c r="DF384" s="306"/>
      <c r="DG384" s="306"/>
      <c r="DH384" s="306"/>
      <c r="DI384" s="306"/>
      <c r="DJ384" s="306"/>
      <c r="DK384" s="306"/>
      <c r="DL384" s="306"/>
      <c r="DM384" s="306"/>
      <c r="DN384" s="306"/>
      <c r="DO384" s="306"/>
      <c r="DP384" s="306"/>
      <c r="DQ384" s="306"/>
      <c r="DR384" s="306"/>
      <c r="DS384" s="306"/>
      <c r="DT384" s="306"/>
      <c r="DU384" s="306"/>
      <c r="DV384" s="306"/>
      <c r="DW384" s="306"/>
      <c r="DX384" s="306"/>
      <c r="DY384" s="306"/>
      <c r="DZ384" s="306"/>
      <c r="EA384" s="306"/>
      <c r="EB384" s="164"/>
      <c r="EC384" s="163"/>
      <c r="ED384" s="163"/>
      <c r="EE384" s="163"/>
      <c r="EF384" s="163"/>
      <c r="EG384" s="163"/>
      <c r="EH384" s="163"/>
      <c r="EI384" s="163"/>
    </row>
    <row r="385" spans="3:152" ht="11.25" customHeight="1">
      <c r="C385" s="217"/>
      <c r="D385" s="385"/>
      <c r="E385" s="399"/>
      <c r="F385" s="399"/>
      <c r="G385" s="399"/>
      <c r="H385" s="399"/>
      <c r="I385" s="399"/>
      <c r="J385" s="399"/>
      <c r="K385" s="385"/>
      <c r="L385" s="337"/>
      <c r="M385" s="337"/>
      <c r="N385" s="385"/>
      <c r="O385" s="385"/>
      <c r="P385" s="387"/>
      <c r="Q385" s="387"/>
      <c r="R385" s="389"/>
      <c r="S385" s="391"/>
      <c r="T385" s="401"/>
      <c r="U385" s="394"/>
      <c r="V385" s="396">
        <v>1</v>
      </c>
      <c r="W385" s="382" t="s">
        <v>821</v>
      </c>
      <c r="X385" s="382"/>
      <c r="Y385" s="382"/>
      <c r="Z385" s="382"/>
      <c r="AA385" s="382"/>
      <c r="AB385" s="382"/>
      <c r="AC385" s="382"/>
      <c r="AD385" s="382"/>
      <c r="AE385" s="382"/>
      <c r="AF385" s="382"/>
      <c r="AG385" s="382"/>
      <c r="AH385" s="382"/>
      <c r="AI385" s="382"/>
      <c r="AJ385" s="382"/>
      <c r="AK385" s="382"/>
      <c r="AL385" s="307"/>
      <c r="AM385" s="308"/>
      <c r="AN385" s="309"/>
      <c r="AO385" s="309"/>
      <c r="AP385" s="309"/>
      <c r="AQ385" s="309"/>
      <c r="AR385" s="309"/>
      <c r="AS385" s="309"/>
      <c r="AT385" s="309"/>
      <c r="AU385" s="309"/>
      <c r="AV385" s="309"/>
      <c r="AW385" s="95"/>
      <c r="AX385" s="95"/>
      <c r="AY385" s="95"/>
      <c r="AZ385" s="95"/>
      <c r="BA385" s="95"/>
      <c r="BB385" s="95"/>
      <c r="BC385" s="95"/>
      <c r="BD385" s="95"/>
      <c r="BE385" s="95"/>
      <c r="BF385" s="95"/>
      <c r="BG385" s="95"/>
      <c r="BH385" s="95"/>
      <c r="BI385" s="95"/>
      <c r="BJ385" s="95"/>
      <c r="BK385" s="95"/>
      <c r="BL385" s="95"/>
      <c r="BM385" s="95"/>
      <c r="BN385" s="95"/>
      <c r="BO385" s="95"/>
      <c r="BP385" s="95"/>
      <c r="BQ385" s="95"/>
      <c r="BR385" s="95"/>
      <c r="BS385" s="95"/>
      <c r="BT385" s="95"/>
      <c r="BU385" s="95"/>
      <c r="BV385" s="95"/>
      <c r="BW385" s="95"/>
      <c r="BX385" s="95"/>
      <c r="BY385" s="95"/>
      <c r="BZ385" s="95"/>
      <c r="CA385" s="95"/>
      <c r="CB385" s="95"/>
      <c r="CC385" s="95"/>
      <c r="CD385" s="95"/>
      <c r="CE385" s="95"/>
      <c r="CF385" s="95"/>
      <c r="CG385" s="95"/>
      <c r="CH385" s="95"/>
      <c r="CI385" s="95"/>
      <c r="CJ385" s="95"/>
      <c r="CK385" s="95"/>
      <c r="CL385" s="95"/>
      <c r="CM385" s="95"/>
      <c r="CN385" s="95"/>
      <c r="CO385" s="95"/>
      <c r="CP385" s="95"/>
      <c r="CQ385" s="95"/>
      <c r="CR385" s="95"/>
      <c r="CS385" s="95"/>
      <c r="CT385" s="95"/>
      <c r="CU385" s="95"/>
      <c r="CV385" s="95"/>
      <c r="CW385" s="95"/>
      <c r="CX385" s="95"/>
      <c r="CY385" s="95"/>
      <c r="CZ385" s="95"/>
      <c r="DA385" s="95"/>
      <c r="DB385" s="95"/>
      <c r="DC385" s="95"/>
      <c r="DD385" s="95"/>
      <c r="DE385" s="95"/>
      <c r="DF385" s="95"/>
      <c r="DG385" s="95"/>
      <c r="DH385" s="95"/>
      <c r="DI385" s="95"/>
      <c r="DJ385" s="95"/>
      <c r="DK385" s="95"/>
      <c r="DL385" s="95"/>
      <c r="DM385" s="95"/>
      <c r="DN385" s="95"/>
      <c r="DO385" s="95"/>
      <c r="DP385" s="95"/>
      <c r="DQ385" s="95"/>
      <c r="DR385" s="95"/>
      <c r="DS385" s="95"/>
      <c r="DT385" s="95"/>
      <c r="DU385" s="95"/>
      <c r="DV385" s="95"/>
      <c r="DW385" s="95"/>
      <c r="DX385" s="95"/>
      <c r="DY385" s="95"/>
      <c r="DZ385" s="95"/>
      <c r="EA385" s="95"/>
      <c r="EB385" s="164"/>
      <c r="EC385" s="179"/>
      <c r="ED385" s="179"/>
      <c r="EE385" s="179"/>
      <c r="EF385" s="163"/>
      <c r="EG385" s="179"/>
      <c r="EH385" s="179"/>
      <c r="EI385" s="179"/>
      <c r="EJ385" s="179"/>
      <c r="EK385" s="179"/>
    </row>
    <row r="386" spans="3:152" ht="15" customHeight="1">
      <c r="C386" s="217"/>
      <c r="D386" s="385"/>
      <c r="E386" s="399"/>
      <c r="F386" s="399"/>
      <c r="G386" s="399"/>
      <c r="H386" s="399"/>
      <c r="I386" s="399"/>
      <c r="J386" s="399"/>
      <c r="K386" s="385"/>
      <c r="L386" s="337"/>
      <c r="M386" s="337"/>
      <c r="N386" s="385"/>
      <c r="O386" s="385"/>
      <c r="P386" s="387"/>
      <c r="Q386" s="387"/>
      <c r="R386" s="389"/>
      <c r="S386" s="391"/>
      <c r="T386" s="401"/>
      <c r="U386" s="395"/>
      <c r="V386" s="397"/>
      <c r="W386" s="383"/>
      <c r="X386" s="383"/>
      <c r="Y386" s="383"/>
      <c r="Z386" s="383"/>
      <c r="AA386" s="383"/>
      <c r="AB386" s="383"/>
      <c r="AC386" s="383"/>
      <c r="AD386" s="383"/>
      <c r="AE386" s="383"/>
      <c r="AF386" s="383"/>
      <c r="AG386" s="383"/>
      <c r="AH386" s="383"/>
      <c r="AI386" s="383"/>
      <c r="AJ386" s="383"/>
      <c r="AK386" s="383"/>
      <c r="AL386" s="333"/>
      <c r="AM386" s="200" t="s">
        <v>240</v>
      </c>
      <c r="AN386" s="311" t="s">
        <v>197</v>
      </c>
      <c r="AO386" s="312" t="s">
        <v>18</v>
      </c>
      <c r="AP386" s="312"/>
      <c r="AQ386" s="312"/>
      <c r="AR386" s="312"/>
      <c r="AS386" s="312"/>
      <c r="AT386" s="312"/>
      <c r="AU386" s="312"/>
      <c r="AV386" s="312"/>
      <c r="AW386" s="261">
        <v>1863.4083000000001</v>
      </c>
      <c r="AX386" s="261">
        <v>1863.4083000000001</v>
      </c>
      <c r="AY386" s="261">
        <v>0</v>
      </c>
      <c r="AZ386" s="261">
        <f>BE386</f>
        <v>0</v>
      </c>
      <c r="BA386" s="261">
        <f>BV386</f>
        <v>0</v>
      </c>
      <c r="BB386" s="261">
        <f>CM386</f>
        <v>0</v>
      </c>
      <c r="BC386" s="261">
        <f>DD386</f>
        <v>0</v>
      </c>
      <c r="BD386" s="261">
        <f>AW386-AX386-BC386</f>
        <v>0</v>
      </c>
      <c r="BE386" s="261">
        <f t="shared" ref="BE386:BH387" si="443">BQ386</f>
        <v>0</v>
      </c>
      <c r="BF386" s="261">
        <f t="shared" si="443"/>
        <v>0</v>
      </c>
      <c r="BG386" s="261">
        <f t="shared" si="443"/>
        <v>0</v>
      </c>
      <c r="BH386" s="261">
        <f t="shared" si="443"/>
        <v>0</v>
      </c>
      <c r="BI386" s="261">
        <f>BJ386+BK386+BL386</f>
        <v>0</v>
      </c>
      <c r="BJ386" s="313">
        <v>0</v>
      </c>
      <c r="BK386" s="313">
        <v>0</v>
      </c>
      <c r="BL386" s="313">
        <v>0</v>
      </c>
      <c r="BM386" s="261">
        <f>BN386+BO386+BP386</f>
        <v>0</v>
      </c>
      <c r="BN386" s="313">
        <v>0</v>
      </c>
      <c r="BO386" s="313">
        <v>0</v>
      </c>
      <c r="BP386" s="313">
        <v>0</v>
      </c>
      <c r="BQ386" s="261">
        <f>BR386+BS386+BT386</f>
        <v>0</v>
      </c>
      <c r="BR386" s="313">
        <v>0</v>
      </c>
      <c r="BS386" s="313">
        <v>0</v>
      </c>
      <c r="BT386" s="313">
        <v>0</v>
      </c>
      <c r="BU386" s="261">
        <f>$AW386-$AX386-AZ386</f>
        <v>0</v>
      </c>
      <c r="BV386" s="261">
        <f t="shared" ref="BV386:BY387" si="444">CH386</f>
        <v>0</v>
      </c>
      <c r="BW386" s="261">
        <f t="shared" si="444"/>
        <v>0</v>
      </c>
      <c r="BX386" s="261">
        <f t="shared" si="444"/>
        <v>0</v>
      </c>
      <c r="BY386" s="261">
        <f t="shared" si="444"/>
        <v>0</v>
      </c>
      <c r="BZ386" s="261">
        <f>CA386+CB386+CC386</f>
        <v>0</v>
      </c>
      <c r="CA386" s="313">
        <v>0</v>
      </c>
      <c r="CB386" s="313">
        <v>0</v>
      </c>
      <c r="CC386" s="313">
        <v>0</v>
      </c>
      <c r="CD386" s="261">
        <f>CE386+CF386+CG386</f>
        <v>0</v>
      </c>
      <c r="CE386" s="313">
        <v>0</v>
      </c>
      <c r="CF386" s="313">
        <v>0</v>
      </c>
      <c r="CG386" s="313">
        <v>0</v>
      </c>
      <c r="CH386" s="261">
        <f>CI386+CJ386+CK386</f>
        <v>0</v>
      </c>
      <c r="CI386" s="313">
        <v>0</v>
      </c>
      <c r="CJ386" s="313">
        <v>0</v>
      </c>
      <c r="CK386" s="313">
        <v>0</v>
      </c>
      <c r="CL386" s="261">
        <f>$AW386-$AX386-BA386</f>
        <v>0</v>
      </c>
      <c r="CM386" s="261">
        <f t="shared" ref="CM386:CP387" si="445">CY386</f>
        <v>0</v>
      </c>
      <c r="CN386" s="261">
        <f t="shared" si="445"/>
        <v>0</v>
      </c>
      <c r="CO386" s="261">
        <f t="shared" si="445"/>
        <v>0</v>
      </c>
      <c r="CP386" s="261">
        <f t="shared" si="445"/>
        <v>0</v>
      </c>
      <c r="CQ386" s="261">
        <f>CR386+CS386+CT386</f>
        <v>0</v>
      </c>
      <c r="CR386" s="313">
        <v>0</v>
      </c>
      <c r="CS386" s="313">
        <v>0</v>
      </c>
      <c r="CT386" s="313">
        <v>0</v>
      </c>
      <c r="CU386" s="261">
        <f>CV386+CW386+CX386</f>
        <v>0</v>
      </c>
      <c r="CV386" s="313">
        <v>0</v>
      </c>
      <c r="CW386" s="313">
        <v>0</v>
      </c>
      <c r="CX386" s="313">
        <v>0</v>
      </c>
      <c r="CY386" s="261">
        <f>CZ386+DA386+DB386</f>
        <v>0</v>
      </c>
      <c r="CZ386" s="313">
        <v>0</v>
      </c>
      <c r="DA386" s="313">
        <v>0</v>
      </c>
      <c r="DB386" s="313">
        <v>0</v>
      </c>
      <c r="DC386" s="261">
        <f>$AW386-$AX386-BB386</f>
        <v>0</v>
      </c>
      <c r="DD386" s="261">
        <f t="shared" ref="DD386:DG387" si="446">DP386</f>
        <v>0</v>
      </c>
      <c r="DE386" s="261">
        <f t="shared" si="446"/>
        <v>0</v>
      </c>
      <c r="DF386" s="261">
        <f t="shared" si="446"/>
        <v>0</v>
      </c>
      <c r="DG386" s="261">
        <f t="shared" si="446"/>
        <v>0</v>
      </c>
      <c r="DH386" s="261">
        <f>DI386+DJ386+DK386</f>
        <v>0</v>
      </c>
      <c r="DI386" s="313">
        <v>0</v>
      </c>
      <c r="DJ386" s="313">
        <v>0</v>
      </c>
      <c r="DK386" s="313">
        <v>0</v>
      </c>
      <c r="DL386" s="261">
        <f>DM386+DN386+DO386</f>
        <v>0</v>
      </c>
      <c r="DM386" s="313">
        <v>0</v>
      </c>
      <c r="DN386" s="313">
        <v>0</v>
      </c>
      <c r="DO386" s="313">
        <v>0</v>
      </c>
      <c r="DP386" s="261">
        <f>DQ386+DR386+DS386</f>
        <v>0</v>
      </c>
      <c r="DQ386" s="313">
        <v>0</v>
      </c>
      <c r="DR386" s="313">
        <v>0</v>
      </c>
      <c r="DS386" s="313">
        <v>0</v>
      </c>
      <c r="DT386" s="261">
        <f>$AW386-$AX386-BC386</f>
        <v>0</v>
      </c>
      <c r="DU386" s="261">
        <f>BC386-AY386</f>
        <v>0</v>
      </c>
      <c r="DV386" s="313"/>
      <c r="DW386" s="313"/>
      <c r="DX386" s="314"/>
      <c r="DY386" s="313"/>
      <c r="DZ386" s="314"/>
      <c r="EA386" s="343" t="s">
        <v>151</v>
      </c>
      <c r="EB386" s="164">
        <v>0</v>
      </c>
      <c r="EC386" s="162" t="str">
        <f>AN386 &amp; EB386</f>
        <v>Амортизационные отчисления0</v>
      </c>
      <c r="ED386" s="162" t="str">
        <f>AN386&amp;AO386</f>
        <v>Амортизационные отчислениянет</v>
      </c>
      <c r="EE386" s="163"/>
      <c r="EF386" s="163"/>
      <c r="EG386" s="179"/>
      <c r="EH386" s="179"/>
      <c r="EI386" s="179"/>
      <c r="EJ386" s="179"/>
      <c r="EV386" s="163"/>
    </row>
    <row r="387" spans="3:152" ht="15" customHeight="1" thickBot="1">
      <c r="C387" s="217"/>
      <c r="D387" s="385"/>
      <c r="E387" s="399"/>
      <c r="F387" s="399"/>
      <c r="G387" s="399"/>
      <c r="H387" s="399"/>
      <c r="I387" s="399"/>
      <c r="J387" s="399"/>
      <c r="K387" s="385"/>
      <c r="L387" s="337"/>
      <c r="M387" s="337"/>
      <c r="N387" s="385"/>
      <c r="O387" s="385"/>
      <c r="P387" s="387"/>
      <c r="Q387" s="387"/>
      <c r="R387" s="389"/>
      <c r="S387" s="391"/>
      <c r="T387" s="401"/>
      <c r="U387" s="395"/>
      <c r="V387" s="397"/>
      <c r="W387" s="383"/>
      <c r="X387" s="383"/>
      <c r="Y387" s="383"/>
      <c r="Z387" s="383"/>
      <c r="AA387" s="383"/>
      <c r="AB387" s="383"/>
      <c r="AC387" s="383"/>
      <c r="AD387" s="383"/>
      <c r="AE387" s="383"/>
      <c r="AF387" s="383"/>
      <c r="AG387" s="383"/>
      <c r="AH387" s="383"/>
      <c r="AI387" s="383"/>
      <c r="AJ387" s="383"/>
      <c r="AK387" s="383"/>
      <c r="AL387" s="333"/>
      <c r="AM387" s="200" t="s">
        <v>115</v>
      </c>
      <c r="AN387" s="311" t="s">
        <v>199</v>
      </c>
      <c r="AO387" s="312" t="s">
        <v>18</v>
      </c>
      <c r="AP387" s="312"/>
      <c r="AQ387" s="312"/>
      <c r="AR387" s="312"/>
      <c r="AS387" s="312"/>
      <c r="AT387" s="312"/>
      <c r="AU387" s="312"/>
      <c r="AV387" s="312"/>
      <c r="AW387" s="261">
        <v>0</v>
      </c>
      <c r="AX387" s="261">
        <v>0</v>
      </c>
      <c r="AY387" s="261">
        <v>0</v>
      </c>
      <c r="AZ387" s="261">
        <f>BE387</f>
        <v>0</v>
      </c>
      <c r="BA387" s="261">
        <f>BV387</f>
        <v>0</v>
      </c>
      <c r="BB387" s="261">
        <f>CM387</f>
        <v>0</v>
      </c>
      <c r="BC387" s="261">
        <f>DD387</f>
        <v>0</v>
      </c>
      <c r="BD387" s="261">
        <f>AW387-AX387-BC387</f>
        <v>0</v>
      </c>
      <c r="BE387" s="261">
        <f t="shared" si="443"/>
        <v>0</v>
      </c>
      <c r="BF387" s="261">
        <f t="shared" si="443"/>
        <v>0</v>
      </c>
      <c r="BG387" s="261">
        <f t="shared" si="443"/>
        <v>0</v>
      </c>
      <c r="BH387" s="261">
        <f t="shared" si="443"/>
        <v>0</v>
      </c>
      <c r="BI387" s="261">
        <f>BJ387+BK387+BL387</f>
        <v>0</v>
      </c>
      <c r="BJ387" s="313">
        <v>0</v>
      </c>
      <c r="BK387" s="313">
        <v>0</v>
      </c>
      <c r="BL387" s="313">
        <v>0</v>
      </c>
      <c r="BM387" s="261">
        <f>BN387+BO387+BP387</f>
        <v>0</v>
      </c>
      <c r="BN387" s="313">
        <v>0</v>
      </c>
      <c r="BO387" s="313">
        <v>0</v>
      </c>
      <c r="BP387" s="313">
        <v>0</v>
      </c>
      <c r="BQ387" s="261">
        <f>BR387+BS387+BT387</f>
        <v>0</v>
      </c>
      <c r="BR387" s="313">
        <v>0</v>
      </c>
      <c r="BS387" s="313">
        <v>0</v>
      </c>
      <c r="BT387" s="313">
        <v>0</v>
      </c>
      <c r="BU387" s="261">
        <f>$AW387-$AX387-AZ387</f>
        <v>0</v>
      </c>
      <c r="BV387" s="261">
        <f t="shared" si="444"/>
        <v>0</v>
      </c>
      <c r="BW387" s="261">
        <f t="shared" si="444"/>
        <v>0</v>
      </c>
      <c r="BX387" s="261">
        <f t="shared" si="444"/>
        <v>0</v>
      </c>
      <c r="BY387" s="261">
        <f t="shared" si="444"/>
        <v>0</v>
      </c>
      <c r="BZ387" s="261">
        <f>CA387+CB387+CC387</f>
        <v>0</v>
      </c>
      <c r="CA387" s="313">
        <v>0</v>
      </c>
      <c r="CB387" s="313">
        <v>0</v>
      </c>
      <c r="CC387" s="313">
        <v>0</v>
      </c>
      <c r="CD387" s="261">
        <f>CE387+CF387+CG387</f>
        <v>0</v>
      </c>
      <c r="CE387" s="313">
        <v>0</v>
      </c>
      <c r="CF387" s="313">
        <v>0</v>
      </c>
      <c r="CG387" s="313">
        <v>0</v>
      </c>
      <c r="CH387" s="261">
        <f>CI387+CJ387+CK387</f>
        <v>0</v>
      </c>
      <c r="CI387" s="313">
        <v>0</v>
      </c>
      <c r="CJ387" s="313">
        <v>0</v>
      </c>
      <c r="CK387" s="313">
        <v>0</v>
      </c>
      <c r="CL387" s="261">
        <f>$AW387-$AX387-BA387</f>
        <v>0</v>
      </c>
      <c r="CM387" s="261">
        <f t="shared" si="445"/>
        <v>0</v>
      </c>
      <c r="CN387" s="261">
        <f t="shared" si="445"/>
        <v>0</v>
      </c>
      <c r="CO387" s="261">
        <f t="shared" si="445"/>
        <v>0</v>
      </c>
      <c r="CP387" s="261">
        <f t="shared" si="445"/>
        <v>0</v>
      </c>
      <c r="CQ387" s="261">
        <f>CR387+CS387+CT387</f>
        <v>0</v>
      </c>
      <c r="CR387" s="313">
        <v>0</v>
      </c>
      <c r="CS387" s="313">
        <v>0</v>
      </c>
      <c r="CT387" s="313">
        <v>0</v>
      </c>
      <c r="CU387" s="261">
        <f>CV387+CW387+CX387</f>
        <v>0</v>
      </c>
      <c r="CV387" s="313">
        <v>0</v>
      </c>
      <c r="CW387" s="313">
        <v>0</v>
      </c>
      <c r="CX387" s="313">
        <v>0</v>
      </c>
      <c r="CY387" s="261">
        <f>CZ387+DA387+DB387</f>
        <v>0</v>
      </c>
      <c r="CZ387" s="313">
        <v>0</v>
      </c>
      <c r="DA387" s="313">
        <v>0</v>
      </c>
      <c r="DB387" s="313">
        <v>0</v>
      </c>
      <c r="DC387" s="261">
        <f>$AW387-$AX387-BB387</f>
        <v>0</v>
      </c>
      <c r="DD387" s="261">
        <f t="shared" si="446"/>
        <v>0</v>
      </c>
      <c r="DE387" s="261">
        <f t="shared" si="446"/>
        <v>0</v>
      </c>
      <c r="DF387" s="261">
        <f t="shared" si="446"/>
        <v>0</v>
      </c>
      <c r="DG387" s="261">
        <f t="shared" si="446"/>
        <v>0</v>
      </c>
      <c r="DH387" s="261">
        <f>DI387+DJ387+DK387</f>
        <v>0</v>
      </c>
      <c r="DI387" s="313">
        <v>0</v>
      </c>
      <c r="DJ387" s="313">
        <v>0</v>
      </c>
      <c r="DK387" s="313">
        <v>0</v>
      </c>
      <c r="DL387" s="261">
        <f>DM387+DN387+DO387</f>
        <v>0</v>
      </c>
      <c r="DM387" s="313">
        <v>0</v>
      </c>
      <c r="DN387" s="313">
        <v>0</v>
      </c>
      <c r="DO387" s="313">
        <v>0</v>
      </c>
      <c r="DP387" s="261">
        <f>DQ387+DR387+DS387</f>
        <v>0</v>
      </c>
      <c r="DQ387" s="313">
        <v>0</v>
      </c>
      <c r="DR387" s="313">
        <v>0</v>
      </c>
      <c r="DS387" s="313">
        <v>0</v>
      </c>
      <c r="DT387" s="261">
        <f>$AW387-$AX387-BC387</f>
        <v>0</v>
      </c>
      <c r="DU387" s="261">
        <f>BC387-AY387</f>
        <v>0</v>
      </c>
      <c r="DV387" s="313"/>
      <c r="DW387" s="313"/>
      <c r="DX387" s="314"/>
      <c r="DY387" s="313"/>
      <c r="DZ387" s="314"/>
      <c r="EA387" s="343" t="s">
        <v>151</v>
      </c>
      <c r="EB387" s="164">
        <v>0</v>
      </c>
      <c r="EC387" s="162" t="str">
        <f>AN387 &amp; EB387</f>
        <v>Прочие собственные средства0</v>
      </c>
      <c r="ED387" s="162" t="str">
        <f>AN387&amp;AO387</f>
        <v>Прочие собственные средстванет</v>
      </c>
      <c r="EE387" s="163"/>
      <c r="EF387" s="163"/>
      <c r="EG387" s="179"/>
      <c r="EH387" s="179"/>
      <c r="EI387" s="179"/>
      <c r="EJ387" s="179"/>
      <c r="EV387" s="163"/>
    </row>
    <row r="388" spans="3:152" ht="11.25" customHeight="1">
      <c r="C388" s="217"/>
      <c r="D388" s="384" t="s">
        <v>936</v>
      </c>
      <c r="E388" s="398" t="s">
        <v>780</v>
      </c>
      <c r="F388" s="398" t="s">
        <v>800</v>
      </c>
      <c r="G388" s="398" t="s">
        <v>161</v>
      </c>
      <c r="H388" s="398" t="s">
        <v>937</v>
      </c>
      <c r="I388" s="398" t="s">
        <v>783</v>
      </c>
      <c r="J388" s="398" t="s">
        <v>783</v>
      </c>
      <c r="K388" s="384" t="s">
        <v>784</v>
      </c>
      <c r="L388" s="336"/>
      <c r="M388" s="336"/>
      <c r="N388" s="384" t="s">
        <v>240</v>
      </c>
      <c r="O388" s="384" t="s">
        <v>4</v>
      </c>
      <c r="P388" s="386" t="s">
        <v>189</v>
      </c>
      <c r="Q388" s="386" t="s">
        <v>6</v>
      </c>
      <c r="R388" s="388">
        <v>5</v>
      </c>
      <c r="S388" s="390">
        <v>5</v>
      </c>
      <c r="T388" s="400" t="s">
        <v>151</v>
      </c>
      <c r="U388" s="305"/>
      <c r="V388" s="306"/>
      <c r="W388" s="306"/>
      <c r="X388" s="306"/>
      <c r="Y388" s="306"/>
      <c r="Z388" s="306"/>
      <c r="AA388" s="306"/>
      <c r="AB388" s="306"/>
      <c r="AC388" s="306"/>
      <c r="AD388" s="306"/>
      <c r="AE388" s="306"/>
      <c r="AF388" s="306"/>
      <c r="AG388" s="306"/>
      <c r="AH388" s="306"/>
      <c r="AI388" s="306"/>
      <c r="AJ388" s="306"/>
      <c r="AK388" s="306"/>
      <c r="AL388" s="306"/>
      <c r="AM388" s="306"/>
      <c r="AN388" s="306"/>
      <c r="AO388" s="306"/>
      <c r="AP388" s="306"/>
      <c r="AQ388" s="306"/>
      <c r="AR388" s="306"/>
      <c r="AS388" s="306"/>
      <c r="AT388" s="306"/>
      <c r="AU388" s="306"/>
      <c r="AV388" s="306"/>
      <c r="AW388" s="306"/>
      <c r="AX388" s="306"/>
      <c r="AY388" s="306"/>
      <c r="AZ388" s="306"/>
      <c r="BA388" s="306"/>
      <c r="BB388" s="306"/>
      <c r="BC388" s="306"/>
      <c r="BD388" s="306"/>
      <c r="BE388" s="306"/>
      <c r="BF388" s="306"/>
      <c r="BG388" s="306"/>
      <c r="BH388" s="306"/>
      <c r="BI388" s="306"/>
      <c r="BJ388" s="306"/>
      <c r="BK388" s="306"/>
      <c r="BL388" s="306"/>
      <c r="BM388" s="306"/>
      <c r="BN388" s="306"/>
      <c r="BO388" s="306"/>
      <c r="BP388" s="306"/>
      <c r="BQ388" s="306"/>
      <c r="BR388" s="306"/>
      <c r="BS388" s="306"/>
      <c r="BT388" s="306"/>
      <c r="BU388" s="306"/>
      <c r="BV388" s="306"/>
      <c r="BW388" s="306"/>
      <c r="BX388" s="306"/>
      <c r="BY388" s="306"/>
      <c r="BZ388" s="306"/>
      <c r="CA388" s="306"/>
      <c r="CB388" s="306"/>
      <c r="CC388" s="306"/>
      <c r="CD388" s="306"/>
      <c r="CE388" s="306"/>
      <c r="CF388" s="306"/>
      <c r="CG388" s="306"/>
      <c r="CH388" s="306"/>
      <c r="CI388" s="306"/>
      <c r="CJ388" s="306"/>
      <c r="CK388" s="306"/>
      <c r="CL388" s="306"/>
      <c r="CM388" s="306"/>
      <c r="CN388" s="306"/>
      <c r="CO388" s="306"/>
      <c r="CP388" s="306"/>
      <c r="CQ388" s="306"/>
      <c r="CR388" s="306"/>
      <c r="CS388" s="306"/>
      <c r="CT388" s="306"/>
      <c r="CU388" s="306"/>
      <c r="CV388" s="306"/>
      <c r="CW388" s="306"/>
      <c r="CX388" s="306"/>
      <c r="CY388" s="306"/>
      <c r="CZ388" s="306"/>
      <c r="DA388" s="306"/>
      <c r="DB388" s="306"/>
      <c r="DC388" s="306"/>
      <c r="DD388" s="306"/>
      <c r="DE388" s="306"/>
      <c r="DF388" s="306"/>
      <c r="DG388" s="306"/>
      <c r="DH388" s="306"/>
      <c r="DI388" s="306"/>
      <c r="DJ388" s="306"/>
      <c r="DK388" s="306"/>
      <c r="DL388" s="306"/>
      <c r="DM388" s="306"/>
      <c r="DN388" s="306"/>
      <c r="DO388" s="306"/>
      <c r="DP388" s="306"/>
      <c r="DQ388" s="306"/>
      <c r="DR388" s="306"/>
      <c r="DS388" s="306"/>
      <c r="DT388" s="306"/>
      <c r="DU388" s="306"/>
      <c r="DV388" s="306"/>
      <c r="DW388" s="306"/>
      <c r="DX388" s="306"/>
      <c r="DY388" s="306"/>
      <c r="DZ388" s="306"/>
      <c r="EA388" s="306"/>
      <c r="EB388" s="164"/>
      <c r="EC388" s="163"/>
      <c r="ED388" s="163"/>
      <c r="EE388" s="163"/>
      <c r="EF388" s="163"/>
      <c r="EG388" s="163"/>
      <c r="EH388" s="163"/>
      <c r="EI388" s="163"/>
    </row>
    <row r="389" spans="3:152" ht="11.25" customHeight="1">
      <c r="C389" s="217"/>
      <c r="D389" s="385"/>
      <c r="E389" s="399"/>
      <c r="F389" s="399"/>
      <c r="G389" s="399"/>
      <c r="H389" s="399"/>
      <c r="I389" s="399"/>
      <c r="J389" s="399"/>
      <c r="K389" s="385"/>
      <c r="L389" s="337"/>
      <c r="M389" s="337"/>
      <c r="N389" s="385"/>
      <c r="O389" s="385"/>
      <c r="P389" s="387"/>
      <c r="Q389" s="387"/>
      <c r="R389" s="389"/>
      <c r="S389" s="391"/>
      <c r="T389" s="401"/>
      <c r="U389" s="394"/>
      <c r="V389" s="396">
        <v>1</v>
      </c>
      <c r="W389" s="382" t="s">
        <v>821</v>
      </c>
      <c r="X389" s="382"/>
      <c r="Y389" s="382"/>
      <c r="Z389" s="382"/>
      <c r="AA389" s="382"/>
      <c r="AB389" s="382"/>
      <c r="AC389" s="382"/>
      <c r="AD389" s="382"/>
      <c r="AE389" s="382"/>
      <c r="AF389" s="382"/>
      <c r="AG389" s="382"/>
      <c r="AH389" s="382"/>
      <c r="AI389" s="382"/>
      <c r="AJ389" s="382"/>
      <c r="AK389" s="382"/>
      <c r="AL389" s="307"/>
      <c r="AM389" s="308"/>
      <c r="AN389" s="309"/>
      <c r="AO389" s="309"/>
      <c r="AP389" s="309"/>
      <c r="AQ389" s="309"/>
      <c r="AR389" s="309"/>
      <c r="AS389" s="309"/>
      <c r="AT389" s="309"/>
      <c r="AU389" s="309"/>
      <c r="AV389" s="309"/>
      <c r="AW389" s="95"/>
      <c r="AX389" s="95"/>
      <c r="AY389" s="95"/>
      <c r="AZ389" s="95"/>
      <c r="BA389" s="95"/>
      <c r="BB389" s="95"/>
      <c r="BC389" s="95"/>
      <c r="BD389" s="95"/>
      <c r="BE389" s="95"/>
      <c r="BF389" s="95"/>
      <c r="BG389" s="95"/>
      <c r="BH389" s="95"/>
      <c r="BI389" s="95"/>
      <c r="BJ389" s="95"/>
      <c r="BK389" s="95"/>
      <c r="BL389" s="95"/>
      <c r="BM389" s="95"/>
      <c r="BN389" s="95"/>
      <c r="BO389" s="95"/>
      <c r="BP389" s="95"/>
      <c r="BQ389" s="95"/>
      <c r="BR389" s="95"/>
      <c r="BS389" s="95"/>
      <c r="BT389" s="95"/>
      <c r="BU389" s="95"/>
      <c r="BV389" s="95"/>
      <c r="BW389" s="95"/>
      <c r="BX389" s="95"/>
      <c r="BY389" s="95"/>
      <c r="BZ389" s="95"/>
      <c r="CA389" s="95"/>
      <c r="CB389" s="95"/>
      <c r="CC389" s="95"/>
      <c r="CD389" s="95"/>
      <c r="CE389" s="95"/>
      <c r="CF389" s="95"/>
      <c r="CG389" s="95"/>
      <c r="CH389" s="95"/>
      <c r="CI389" s="95"/>
      <c r="CJ389" s="95"/>
      <c r="CK389" s="95"/>
      <c r="CL389" s="95"/>
      <c r="CM389" s="95"/>
      <c r="CN389" s="95"/>
      <c r="CO389" s="95"/>
      <c r="CP389" s="95"/>
      <c r="CQ389" s="95"/>
      <c r="CR389" s="95"/>
      <c r="CS389" s="95"/>
      <c r="CT389" s="95"/>
      <c r="CU389" s="95"/>
      <c r="CV389" s="95"/>
      <c r="CW389" s="95"/>
      <c r="CX389" s="95"/>
      <c r="CY389" s="95"/>
      <c r="CZ389" s="95"/>
      <c r="DA389" s="95"/>
      <c r="DB389" s="95"/>
      <c r="DC389" s="95"/>
      <c r="DD389" s="95"/>
      <c r="DE389" s="95"/>
      <c r="DF389" s="95"/>
      <c r="DG389" s="95"/>
      <c r="DH389" s="95"/>
      <c r="DI389" s="95"/>
      <c r="DJ389" s="95"/>
      <c r="DK389" s="95"/>
      <c r="DL389" s="95"/>
      <c r="DM389" s="95"/>
      <c r="DN389" s="95"/>
      <c r="DO389" s="95"/>
      <c r="DP389" s="95"/>
      <c r="DQ389" s="95"/>
      <c r="DR389" s="95"/>
      <c r="DS389" s="95"/>
      <c r="DT389" s="95"/>
      <c r="DU389" s="95"/>
      <c r="DV389" s="95"/>
      <c r="DW389" s="95"/>
      <c r="DX389" s="95"/>
      <c r="DY389" s="95"/>
      <c r="DZ389" s="95"/>
      <c r="EA389" s="95"/>
      <c r="EB389" s="164"/>
      <c r="EC389" s="179"/>
      <c r="ED389" s="179"/>
      <c r="EE389" s="179"/>
      <c r="EF389" s="163"/>
      <c r="EG389" s="179"/>
      <c r="EH389" s="179"/>
      <c r="EI389" s="179"/>
      <c r="EJ389" s="179"/>
      <c r="EK389" s="179"/>
    </row>
    <row r="390" spans="3:152" ht="15" customHeight="1">
      <c r="C390" s="217"/>
      <c r="D390" s="385"/>
      <c r="E390" s="399"/>
      <c r="F390" s="399"/>
      <c r="G390" s="399"/>
      <c r="H390" s="399"/>
      <c r="I390" s="399"/>
      <c r="J390" s="399"/>
      <c r="K390" s="385"/>
      <c r="L390" s="337"/>
      <c r="M390" s="337"/>
      <c r="N390" s="385"/>
      <c r="O390" s="385"/>
      <c r="P390" s="387"/>
      <c r="Q390" s="387"/>
      <c r="R390" s="389"/>
      <c r="S390" s="391"/>
      <c r="T390" s="401"/>
      <c r="U390" s="395"/>
      <c r="V390" s="397"/>
      <c r="W390" s="383"/>
      <c r="X390" s="383"/>
      <c r="Y390" s="383"/>
      <c r="Z390" s="383"/>
      <c r="AA390" s="383"/>
      <c r="AB390" s="383"/>
      <c r="AC390" s="383"/>
      <c r="AD390" s="383"/>
      <c r="AE390" s="383"/>
      <c r="AF390" s="383"/>
      <c r="AG390" s="383"/>
      <c r="AH390" s="383"/>
      <c r="AI390" s="383"/>
      <c r="AJ390" s="383"/>
      <c r="AK390" s="383"/>
      <c r="AL390" s="333"/>
      <c r="AM390" s="200" t="s">
        <v>240</v>
      </c>
      <c r="AN390" s="311" t="s">
        <v>197</v>
      </c>
      <c r="AO390" s="312" t="s">
        <v>18</v>
      </c>
      <c r="AP390" s="312"/>
      <c r="AQ390" s="312"/>
      <c r="AR390" s="312"/>
      <c r="AS390" s="312"/>
      <c r="AT390" s="312"/>
      <c r="AU390" s="312"/>
      <c r="AV390" s="312"/>
      <c r="AW390" s="261">
        <v>1534</v>
      </c>
      <c r="AX390" s="261">
        <v>1534</v>
      </c>
      <c r="AY390" s="261">
        <v>0</v>
      </c>
      <c r="AZ390" s="261">
        <f>BE390</f>
        <v>0</v>
      </c>
      <c r="BA390" s="261">
        <f>BV390</f>
        <v>0</v>
      </c>
      <c r="BB390" s="261">
        <f>CM390</f>
        <v>0</v>
      </c>
      <c r="BC390" s="261">
        <f>DD390</f>
        <v>0</v>
      </c>
      <c r="BD390" s="261">
        <f>AW390-AX390-BC390</f>
        <v>0</v>
      </c>
      <c r="BE390" s="261">
        <f t="shared" ref="BE390:BH391" si="447">BQ390</f>
        <v>0</v>
      </c>
      <c r="BF390" s="261">
        <f t="shared" si="447"/>
        <v>0</v>
      </c>
      <c r="BG390" s="261">
        <f t="shared" si="447"/>
        <v>0</v>
      </c>
      <c r="BH390" s="261">
        <f t="shared" si="447"/>
        <v>0</v>
      </c>
      <c r="BI390" s="261">
        <f>BJ390+BK390+BL390</f>
        <v>0</v>
      </c>
      <c r="BJ390" s="313">
        <v>0</v>
      </c>
      <c r="BK390" s="313">
        <v>0</v>
      </c>
      <c r="BL390" s="313">
        <v>0</v>
      </c>
      <c r="BM390" s="261">
        <f>BN390+BO390+BP390</f>
        <v>0</v>
      </c>
      <c r="BN390" s="313">
        <v>0</v>
      </c>
      <c r="BO390" s="313">
        <v>0</v>
      </c>
      <c r="BP390" s="313">
        <v>0</v>
      </c>
      <c r="BQ390" s="261">
        <f>BR390+BS390+BT390</f>
        <v>0</v>
      </c>
      <c r="BR390" s="313">
        <v>0</v>
      </c>
      <c r="BS390" s="313">
        <v>0</v>
      </c>
      <c r="BT390" s="313">
        <v>0</v>
      </c>
      <c r="BU390" s="261">
        <f>$AW390-$AX390-AZ390</f>
        <v>0</v>
      </c>
      <c r="BV390" s="261">
        <f t="shared" ref="BV390:BY391" si="448">CH390</f>
        <v>0</v>
      </c>
      <c r="BW390" s="261">
        <f t="shared" si="448"/>
        <v>0</v>
      </c>
      <c r="BX390" s="261">
        <f t="shared" si="448"/>
        <v>0</v>
      </c>
      <c r="BY390" s="261">
        <f t="shared" si="448"/>
        <v>0</v>
      </c>
      <c r="BZ390" s="261">
        <f>CA390+CB390+CC390</f>
        <v>0</v>
      </c>
      <c r="CA390" s="313">
        <v>0</v>
      </c>
      <c r="CB390" s="313">
        <v>0</v>
      </c>
      <c r="CC390" s="313">
        <v>0</v>
      </c>
      <c r="CD390" s="261">
        <f>CE390+CF390+CG390</f>
        <v>0</v>
      </c>
      <c r="CE390" s="313">
        <v>0</v>
      </c>
      <c r="CF390" s="313">
        <v>0</v>
      </c>
      <c r="CG390" s="313">
        <v>0</v>
      </c>
      <c r="CH390" s="261">
        <f>CI390+CJ390+CK390</f>
        <v>0</v>
      </c>
      <c r="CI390" s="313">
        <v>0</v>
      </c>
      <c r="CJ390" s="313">
        <v>0</v>
      </c>
      <c r="CK390" s="313">
        <v>0</v>
      </c>
      <c r="CL390" s="261">
        <f>$AW390-$AX390-BA390</f>
        <v>0</v>
      </c>
      <c r="CM390" s="261">
        <f t="shared" ref="CM390:CP391" si="449">CY390</f>
        <v>0</v>
      </c>
      <c r="CN390" s="261">
        <f t="shared" si="449"/>
        <v>0</v>
      </c>
      <c r="CO390" s="261">
        <f t="shared" si="449"/>
        <v>0</v>
      </c>
      <c r="CP390" s="261">
        <f t="shared" si="449"/>
        <v>0</v>
      </c>
      <c r="CQ390" s="261">
        <f>CR390+CS390+CT390</f>
        <v>0</v>
      </c>
      <c r="CR390" s="313">
        <v>0</v>
      </c>
      <c r="CS390" s="313">
        <v>0</v>
      </c>
      <c r="CT390" s="313">
        <v>0</v>
      </c>
      <c r="CU390" s="261">
        <f>CV390+CW390+CX390</f>
        <v>0</v>
      </c>
      <c r="CV390" s="313">
        <v>0</v>
      </c>
      <c r="CW390" s="313">
        <v>0</v>
      </c>
      <c r="CX390" s="313">
        <v>0</v>
      </c>
      <c r="CY390" s="261">
        <f>CZ390+DA390+DB390</f>
        <v>0</v>
      </c>
      <c r="CZ390" s="313">
        <v>0</v>
      </c>
      <c r="DA390" s="313">
        <v>0</v>
      </c>
      <c r="DB390" s="313">
        <v>0</v>
      </c>
      <c r="DC390" s="261">
        <f>$AW390-$AX390-BB390</f>
        <v>0</v>
      </c>
      <c r="DD390" s="261">
        <f t="shared" ref="DD390:DG391" si="450">DP390</f>
        <v>0</v>
      </c>
      <c r="DE390" s="261">
        <f t="shared" si="450"/>
        <v>0</v>
      </c>
      <c r="DF390" s="261">
        <f t="shared" si="450"/>
        <v>0</v>
      </c>
      <c r="DG390" s="261">
        <f t="shared" si="450"/>
        <v>0</v>
      </c>
      <c r="DH390" s="261">
        <f>DI390+DJ390+DK390</f>
        <v>0</v>
      </c>
      <c r="DI390" s="313">
        <v>0</v>
      </c>
      <c r="DJ390" s="313">
        <v>0</v>
      </c>
      <c r="DK390" s="313">
        <v>0</v>
      </c>
      <c r="DL390" s="261">
        <f>DM390+DN390+DO390</f>
        <v>0</v>
      </c>
      <c r="DM390" s="313">
        <v>0</v>
      </c>
      <c r="DN390" s="313">
        <v>0</v>
      </c>
      <c r="DO390" s="313">
        <v>0</v>
      </c>
      <c r="DP390" s="261">
        <f>DQ390+DR390+DS390</f>
        <v>0</v>
      </c>
      <c r="DQ390" s="313">
        <v>0</v>
      </c>
      <c r="DR390" s="313">
        <v>0</v>
      </c>
      <c r="DS390" s="313">
        <v>0</v>
      </c>
      <c r="DT390" s="261">
        <f>$AW390-$AX390-BC390</f>
        <v>0</v>
      </c>
      <c r="DU390" s="261">
        <f>BC390-AY390</f>
        <v>0</v>
      </c>
      <c r="DV390" s="313"/>
      <c r="DW390" s="313"/>
      <c r="DX390" s="347"/>
      <c r="DY390" s="313"/>
      <c r="DZ390" s="314"/>
      <c r="EA390" s="343" t="s">
        <v>151</v>
      </c>
      <c r="EB390" s="164">
        <v>0</v>
      </c>
      <c r="EC390" s="162" t="str">
        <f>AN390 &amp; EB390</f>
        <v>Амортизационные отчисления0</v>
      </c>
      <c r="ED390" s="162" t="str">
        <f>AN390&amp;AO390</f>
        <v>Амортизационные отчислениянет</v>
      </c>
      <c r="EE390" s="163"/>
      <c r="EF390" s="163"/>
      <c r="EG390" s="179"/>
      <c r="EH390" s="179"/>
      <c r="EI390" s="179"/>
      <c r="EJ390" s="179"/>
      <c r="EV390" s="163"/>
    </row>
    <row r="391" spans="3:152" ht="15" customHeight="1" thickBot="1">
      <c r="C391" s="217"/>
      <c r="D391" s="385"/>
      <c r="E391" s="399"/>
      <c r="F391" s="399"/>
      <c r="G391" s="399"/>
      <c r="H391" s="399"/>
      <c r="I391" s="399"/>
      <c r="J391" s="399"/>
      <c r="K391" s="385"/>
      <c r="L391" s="337"/>
      <c r="M391" s="337"/>
      <c r="N391" s="385"/>
      <c r="O391" s="385"/>
      <c r="P391" s="387"/>
      <c r="Q391" s="387"/>
      <c r="R391" s="389"/>
      <c r="S391" s="391"/>
      <c r="T391" s="401"/>
      <c r="U391" s="395"/>
      <c r="V391" s="397"/>
      <c r="W391" s="383"/>
      <c r="X391" s="383"/>
      <c r="Y391" s="383"/>
      <c r="Z391" s="383"/>
      <c r="AA391" s="383"/>
      <c r="AB391" s="383"/>
      <c r="AC391" s="383"/>
      <c r="AD391" s="383"/>
      <c r="AE391" s="383"/>
      <c r="AF391" s="383"/>
      <c r="AG391" s="383"/>
      <c r="AH391" s="383"/>
      <c r="AI391" s="383"/>
      <c r="AJ391" s="383"/>
      <c r="AK391" s="383"/>
      <c r="AL391" s="333"/>
      <c r="AM391" s="200" t="s">
        <v>115</v>
      </c>
      <c r="AN391" s="311" t="s">
        <v>199</v>
      </c>
      <c r="AO391" s="312" t="s">
        <v>18</v>
      </c>
      <c r="AP391" s="312"/>
      <c r="AQ391" s="312"/>
      <c r="AR391" s="312"/>
      <c r="AS391" s="312"/>
      <c r="AT391" s="312"/>
      <c r="AU391" s="312"/>
      <c r="AV391" s="312"/>
      <c r="AW391" s="261">
        <v>0</v>
      </c>
      <c r="AX391" s="261">
        <v>0</v>
      </c>
      <c r="AY391" s="261">
        <v>0</v>
      </c>
      <c r="AZ391" s="261">
        <f>BE391</f>
        <v>0</v>
      </c>
      <c r="BA391" s="261">
        <f>BV391</f>
        <v>0</v>
      </c>
      <c r="BB391" s="261">
        <f>CM391</f>
        <v>0</v>
      </c>
      <c r="BC391" s="261">
        <f>DD391</f>
        <v>0</v>
      </c>
      <c r="BD391" s="261">
        <f>AW391-AX391-BC391</f>
        <v>0</v>
      </c>
      <c r="BE391" s="261">
        <f t="shared" si="447"/>
        <v>0</v>
      </c>
      <c r="BF391" s="261">
        <f t="shared" si="447"/>
        <v>0</v>
      </c>
      <c r="BG391" s="261">
        <f t="shared" si="447"/>
        <v>0</v>
      </c>
      <c r="BH391" s="261">
        <f t="shared" si="447"/>
        <v>0</v>
      </c>
      <c r="BI391" s="261">
        <f>BJ391+BK391+BL391</f>
        <v>0</v>
      </c>
      <c r="BJ391" s="313">
        <v>0</v>
      </c>
      <c r="BK391" s="313">
        <v>0</v>
      </c>
      <c r="BL391" s="313">
        <v>0</v>
      </c>
      <c r="BM391" s="261">
        <f>BN391+BO391+BP391</f>
        <v>0</v>
      </c>
      <c r="BN391" s="313">
        <v>0</v>
      </c>
      <c r="BO391" s="313">
        <v>0</v>
      </c>
      <c r="BP391" s="313">
        <v>0</v>
      </c>
      <c r="BQ391" s="261">
        <f>BR391+BS391+BT391</f>
        <v>0</v>
      </c>
      <c r="BR391" s="313">
        <v>0</v>
      </c>
      <c r="BS391" s="313">
        <v>0</v>
      </c>
      <c r="BT391" s="313">
        <v>0</v>
      </c>
      <c r="BU391" s="261">
        <f>$AW391-$AX391-AZ391</f>
        <v>0</v>
      </c>
      <c r="BV391" s="261">
        <f t="shared" si="448"/>
        <v>0</v>
      </c>
      <c r="BW391" s="261">
        <f t="shared" si="448"/>
        <v>0</v>
      </c>
      <c r="BX391" s="261">
        <f t="shared" si="448"/>
        <v>0</v>
      </c>
      <c r="BY391" s="261">
        <f t="shared" si="448"/>
        <v>0</v>
      </c>
      <c r="BZ391" s="261">
        <f>CA391+CB391+CC391</f>
        <v>0</v>
      </c>
      <c r="CA391" s="313">
        <v>0</v>
      </c>
      <c r="CB391" s="313">
        <v>0</v>
      </c>
      <c r="CC391" s="313">
        <v>0</v>
      </c>
      <c r="CD391" s="261">
        <f>CE391+CF391+CG391</f>
        <v>0</v>
      </c>
      <c r="CE391" s="313">
        <v>0</v>
      </c>
      <c r="CF391" s="313">
        <v>0</v>
      </c>
      <c r="CG391" s="313">
        <v>0</v>
      </c>
      <c r="CH391" s="261">
        <f>CI391+CJ391+CK391</f>
        <v>0</v>
      </c>
      <c r="CI391" s="313">
        <v>0</v>
      </c>
      <c r="CJ391" s="313">
        <v>0</v>
      </c>
      <c r="CK391" s="313">
        <v>0</v>
      </c>
      <c r="CL391" s="261">
        <f>$AW391-$AX391-BA391</f>
        <v>0</v>
      </c>
      <c r="CM391" s="261">
        <f t="shared" si="449"/>
        <v>0</v>
      </c>
      <c r="CN391" s="261">
        <f t="shared" si="449"/>
        <v>0</v>
      </c>
      <c r="CO391" s="261">
        <f t="shared" si="449"/>
        <v>0</v>
      </c>
      <c r="CP391" s="261">
        <f t="shared" si="449"/>
        <v>0</v>
      </c>
      <c r="CQ391" s="261">
        <f>CR391+CS391+CT391</f>
        <v>0</v>
      </c>
      <c r="CR391" s="313">
        <v>0</v>
      </c>
      <c r="CS391" s="313">
        <v>0</v>
      </c>
      <c r="CT391" s="313">
        <v>0</v>
      </c>
      <c r="CU391" s="261">
        <f>CV391+CW391+CX391</f>
        <v>0</v>
      </c>
      <c r="CV391" s="313">
        <v>0</v>
      </c>
      <c r="CW391" s="313">
        <v>0</v>
      </c>
      <c r="CX391" s="313">
        <v>0</v>
      </c>
      <c r="CY391" s="261">
        <f>CZ391+DA391+DB391</f>
        <v>0</v>
      </c>
      <c r="CZ391" s="313">
        <v>0</v>
      </c>
      <c r="DA391" s="313">
        <v>0</v>
      </c>
      <c r="DB391" s="313">
        <v>0</v>
      </c>
      <c r="DC391" s="261">
        <f>$AW391-$AX391-BB391</f>
        <v>0</v>
      </c>
      <c r="DD391" s="261">
        <f t="shared" si="450"/>
        <v>0</v>
      </c>
      <c r="DE391" s="261">
        <f t="shared" si="450"/>
        <v>0</v>
      </c>
      <c r="DF391" s="261">
        <f t="shared" si="450"/>
        <v>0</v>
      </c>
      <c r="DG391" s="261">
        <f t="shared" si="450"/>
        <v>0</v>
      </c>
      <c r="DH391" s="261">
        <f>DI391+DJ391+DK391</f>
        <v>0</v>
      </c>
      <c r="DI391" s="313">
        <v>0</v>
      </c>
      <c r="DJ391" s="313">
        <v>0</v>
      </c>
      <c r="DK391" s="313">
        <v>0</v>
      </c>
      <c r="DL391" s="261">
        <f>DM391+DN391+DO391</f>
        <v>0</v>
      </c>
      <c r="DM391" s="313">
        <v>0</v>
      </c>
      <c r="DN391" s="313">
        <v>0</v>
      </c>
      <c r="DO391" s="313">
        <v>0</v>
      </c>
      <c r="DP391" s="261">
        <f>DQ391+DR391+DS391</f>
        <v>0</v>
      </c>
      <c r="DQ391" s="313">
        <v>0</v>
      </c>
      <c r="DR391" s="313">
        <v>0</v>
      </c>
      <c r="DS391" s="313">
        <v>0</v>
      </c>
      <c r="DT391" s="261">
        <f>$AW391-$AX391-BC391</f>
        <v>0</v>
      </c>
      <c r="DU391" s="261">
        <f>BC391-AY391</f>
        <v>0</v>
      </c>
      <c r="DV391" s="313"/>
      <c r="DW391" s="313"/>
      <c r="DX391" s="314"/>
      <c r="DY391" s="313"/>
      <c r="DZ391" s="314"/>
      <c r="EA391" s="343" t="s">
        <v>151</v>
      </c>
      <c r="EB391" s="164">
        <v>0</v>
      </c>
      <c r="EC391" s="162" t="str">
        <f>AN391 &amp; EB391</f>
        <v>Прочие собственные средства0</v>
      </c>
      <c r="ED391" s="162" t="str">
        <f>AN391&amp;AO391</f>
        <v>Прочие собственные средстванет</v>
      </c>
      <c r="EE391" s="163"/>
      <c r="EF391" s="163"/>
      <c r="EG391" s="179"/>
      <c r="EH391" s="179"/>
      <c r="EI391" s="179"/>
      <c r="EJ391" s="179"/>
      <c r="EV391" s="163"/>
    </row>
    <row r="392" spans="3:152" ht="11.25" customHeight="1">
      <c r="C392" s="217"/>
      <c r="D392" s="384" t="s">
        <v>938</v>
      </c>
      <c r="E392" s="398" t="s">
        <v>780</v>
      </c>
      <c r="F392" s="398" t="s">
        <v>800</v>
      </c>
      <c r="G392" s="398" t="s">
        <v>161</v>
      </c>
      <c r="H392" s="398" t="s">
        <v>939</v>
      </c>
      <c r="I392" s="398" t="s">
        <v>783</v>
      </c>
      <c r="J392" s="398" t="s">
        <v>783</v>
      </c>
      <c r="K392" s="384" t="s">
        <v>784</v>
      </c>
      <c r="L392" s="336"/>
      <c r="M392" s="336"/>
      <c r="N392" s="384" t="s">
        <v>240</v>
      </c>
      <c r="O392" s="384" t="s">
        <v>4</v>
      </c>
      <c r="P392" s="386" t="s">
        <v>189</v>
      </c>
      <c r="Q392" s="386" t="s">
        <v>4</v>
      </c>
      <c r="R392" s="388">
        <v>100</v>
      </c>
      <c r="S392" s="390">
        <v>100</v>
      </c>
      <c r="T392" s="392" t="s">
        <v>1147</v>
      </c>
      <c r="U392" s="305"/>
      <c r="V392" s="306"/>
      <c r="W392" s="306"/>
      <c r="X392" s="306"/>
      <c r="Y392" s="306"/>
      <c r="Z392" s="306"/>
      <c r="AA392" s="306"/>
      <c r="AB392" s="306"/>
      <c r="AC392" s="306"/>
      <c r="AD392" s="306"/>
      <c r="AE392" s="306"/>
      <c r="AF392" s="306"/>
      <c r="AG392" s="306"/>
      <c r="AH392" s="306"/>
      <c r="AI392" s="306"/>
      <c r="AJ392" s="306"/>
      <c r="AK392" s="306"/>
      <c r="AL392" s="306"/>
      <c r="AM392" s="306"/>
      <c r="AN392" s="306"/>
      <c r="AO392" s="306"/>
      <c r="AP392" s="306"/>
      <c r="AQ392" s="306"/>
      <c r="AR392" s="306"/>
      <c r="AS392" s="306"/>
      <c r="AT392" s="306"/>
      <c r="AU392" s="306"/>
      <c r="AV392" s="306"/>
      <c r="AW392" s="306"/>
      <c r="AX392" s="306"/>
      <c r="AY392" s="306"/>
      <c r="AZ392" s="306"/>
      <c r="BA392" s="306"/>
      <c r="BB392" s="306"/>
      <c r="BC392" s="306"/>
      <c r="BD392" s="306"/>
      <c r="BE392" s="306"/>
      <c r="BF392" s="306"/>
      <c r="BG392" s="306"/>
      <c r="BH392" s="306"/>
      <c r="BI392" s="306"/>
      <c r="BJ392" s="306"/>
      <c r="BK392" s="306"/>
      <c r="BL392" s="306"/>
      <c r="BM392" s="306"/>
      <c r="BN392" s="306"/>
      <c r="BO392" s="306"/>
      <c r="BP392" s="306"/>
      <c r="BQ392" s="306"/>
      <c r="BR392" s="306"/>
      <c r="BS392" s="306"/>
      <c r="BT392" s="306"/>
      <c r="BU392" s="306"/>
      <c r="BV392" s="306"/>
      <c r="BW392" s="306"/>
      <c r="BX392" s="306"/>
      <c r="BY392" s="306"/>
      <c r="BZ392" s="306"/>
      <c r="CA392" s="306"/>
      <c r="CB392" s="306"/>
      <c r="CC392" s="306"/>
      <c r="CD392" s="306"/>
      <c r="CE392" s="306"/>
      <c r="CF392" s="306"/>
      <c r="CG392" s="306"/>
      <c r="CH392" s="306"/>
      <c r="CI392" s="306"/>
      <c r="CJ392" s="306"/>
      <c r="CK392" s="306"/>
      <c r="CL392" s="306"/>
      <c r="CM392" s="306"/>
      <c r="CN392" s="306"/>
      <c r="CO392" s="306"/>
      <c r="CP392" s="306"/>
      <c r="CQ392" s="306"/>
      <c r="CR392" s="306"/>
      <c r="CS392" s="306"/>
      <c r="CT392" s="306"/>
      <c r="CU392" s="306"/>
      <c r="CV392" s="306"/>
      <c r="CW392" s="306"/>
      <c r="CX392" s="306"/>
      <c r="CY392" s="306"/>
      <c r="CZ392" s="306"/>
      <c r="DA392" s="306"/>
      <c r="DB392" s="306"/>
      <c r="DC392" s="306"/>
      <c r="DD392" s="306"/>
      <c r="DE392" s="306"/>
      <c r="DF392" s="306"/>
      <c r="DG392" s="306"/>
      <c r="DH392" s="306"/>
      <c r="DI392" s="306"/>
      <c r="DJ392" s="306"/>
      <c r="DK392" s="306"/>
      <c r="DL392" s="306"/>
      <c r="DM392" s="306"/>
      <c r="DN392" s="306"/>
      <c r="DO392" s="306"/>
      <c r="DP392" s="306"/>
      <c r="DQ392" s="306"/>
      <c r="DR392" s="306"/>
      <c r="DS392" s="306"/>
      <c r="DT392" s="306"/>
      <c r="DU392" s="306"/>
      <c r="DV392" s="306"/>
      <c r="DW392" s="306"/>
      <c r="DX392" s="306"/>
      <c r="DY392" s="306"/>
      <c r="DZ392" s="306"/>
      <c r="EA392" s="306"/>
      <c r="EB392" s="164"/>
      <c r="EC392" s="163"/>
      <c r="ED392" s="163"/>
      <c r="EE392" s="163"/>
      <c r="EF392" s="163"/>
      <c r="EG392" s="163"/>
      <c r="EH392" s="163"/>
      <c r="EI392" s="163"/>
    </row>
    <row r="393" spans="3:152" ht="11.25" customHeight="1">
      <c r="C393" s="217"/>
      <c r="D393" s="385"/>
      <c r="E393" s="399"/>
      <c r="F393" s="399"/>
      <c r="G393" s="399"/>
      <c r="H393" s="399"/>
      <c r="I393" s="399"/>
      <c r="J393" s="399"/>
      <c r="K393" s="385"/>
      <c r="L393" s="337"/>
      <c r="M393" s="337"/>
      <c r="N393" s="385"/>
      <c r="O393" s="385"/>
      <c r="P393" s="387"/>
      <c r="Q393" s="387"/>
      <c r="R393" s="389"/>
      <c r="S393" s="391"/>
      <c r="T393" s="393"/>
      <c r="U393" s="394"/>
      <c r="V393" s="396">
        <v>1</v>
      </c>
      <c r="W393" s="382" t="s">
        <v>821</v>
      </c>
      <c r="X393" s="382"/>
      <c r="Y393" s="382"/>
      <c r="Z393" s="382"/>
      <c r="AA393" s="382"/>
      <c r="AB393" s="382"/>
      <c r="AC393" s="382"/>
      <c r="AD393" s="382"/>
      <c r="AE393" s="382"/>
      <c r="AF393" s="382"/>
      <c r="AG393" s="382"/>
      <c r="AH393" s="382"/>
      <c r="AI393" s="382"/>
      <c r="AJ393" s="382"/>
      <c r="AK393" s="382"/>
      <c r="AL393" s="307"/>
      <c r="AM393" s="308"/>
      <c r="AN393" s="309"/>
      <c r="AO393" s="309"/>
      <c r="AP393" s="309"/>
      <c r="AQ393" s="309"/>
      <c r="AR393" s="309"/>
      <c r="AS393" s="309"/>
      <c r="AT393" s="309"/>
      <c r="AU393" s="309"/>
      <c r="AV393" s="309"/>
      <c r="AW393" s="95"/>
      <c r="AX393" s="95"/>
      <c r="AY393" s="95"/>
      <c r="AZ393" s="95"/>
      <c r="BA393" s="95"/>
      <c r="BB393" s="95"/>
      <c r="BC393" s="95"/>
      <c r="BD393" s="95"/>
      <c r="BE393" s="95"/>
      <c r="BF393" s="95"/>
      <c r="BG393" s="95"/>
      <c r="BH393" s="95"/>
      <c r="BI393" s="95"/>
      <c r="BJ393" s="95"/>
      <c r="BK393" s="95"/>
      <c r="BL393" s="95"/>
      <c r="BM393" s="95"/>
      <c r="BN393" s="95"/>
      <c r="BO393" s="95"/>
      <c r="BP393" s="95"/>
      <c r="BQ393" s="95"/>
      <c r="BR393" s="95"/>
      <c r="BS393" s="95"/>
      <c r="BT393" s="95"/>
      <c r="BU393" s="95"/>
      <c r="BV393" s="95"/>
      <c r="BW393" s="95"/>
      <c r="BX393" s="95"/>
      <c r="BY393" s="95"/>
      <c r="BZ393" s="95"/>
      <c r="CA393" s="95"/>
      <c r="CB393" s="95"/>
      <c r="CC393" s="95"/>
      <c r="CD393" s="95"/>
      <c r="CE393" s="95"/>
      <c r="CF393" s="95"/>
      <c r="CG393" s="95"/>
      <c r="CH393" s="95"/>
      <c r="CI393" s="95"/>
      <c r="CJ393" s="95"/>
      <c r="CK393" s="95"/>
      <c r="CL393" s="95"/>
      <c r="CM393" s="95"/>
      <c r="CN393" s="95"/>
      <c r="CO393" s="95"/>
      <c r="CP393" s="95"/>
      <c r="CQ393" s="95"/>
      <c r="CR393" s="95"/>
      <c r="CS393" s="95"/>
      <c r="CT393" s="95"/>
      <c r="CU393" s="95"/>
      <c r="CV393" s="95"/>
      <c r="CW393" s="95"/>
      <c r="CX393" s="95"/>
      <c r="CY393" s="95"/>
      <c r="CZ393" s="95"/>
      <c r="DA393" s="95"/>
      <c r="DB393" s="95"/>
      <c r="DC393" s="95"/>
      <c r="DD393" s="95"/>
      <c r="DE393" s="95"/>
      <c r="DF393" s="95"/>
      <c r="DG393" s="95"/>
      <c r="DH393" s="95"/>
      <c r="DI393" s="95"/>
      <c r="DJ393" s="95"/>
      <c r="DK393" s="95"/>
      <c r="DL393" s="95"/>
      <c r="DM393" s="95"/>
      <c r="DN393" s="95"/>
      <c r="DO393" s="95"/>
      <c r="DP393" s="95"/>
      <c r="DQ393" s="95"/>
      <c r="DR393" s="95"/>
      <c r="DS393" s="95"/>
      <c r="DT393" s="95"/>
      <c r="DU393" s="95"/>
      <c r="DV393" s="95"/>
      <c r="DW393" s="95"/>
      <c r="DX393" s="95"/>
      <c r="DY393" s="95"/>
      <c r="DZ393" s="95"/>
      <c r="EA393" s="95"/>
      <c r="EB393" s="164"/>
      <c r="EC393" s="179"/>
      <c r="ED393" s="179"/>
      <c r="EE393" s="179"/>
      <c r="EF393" s="163"/>
      <c r="EG393" s="179"/>
      <c r="EH393" s="179"/>
      <c r="EI393" s="179"/>
      <c r="EJ393" s="179"/>
      <c r="EK393" s="179"/>
    </row>
    <row r="394" spans="3:152" ht="15" customHeight="1">
      <c r="C394" s="217"/>
      <c r="D394" s="385"/>
      <c r="E394" s="399"/>
      <c r="F394" s="399"/>
      <c r="G394" s="399"/>
      <c r="H394" s="399"/>
      <c r="I394" s="399"/>
      <c r="J394" s="399"/>
      <c r="K394" s="385"/>
      <c r="L394" s="337"/>
      <c r="M394" s="337"/>
      <c r="N394" s="385"/>
      <c r="O394" s="385"/>
      <c r="P394" s="387"/>
      <c r="Q394" s="387"/>
      <c r="R394" s="389"/>
      <c r="S394" s="391"/>
      <c r="T394" s="393"/>
      <c r="U394" s="395"/>
      <c r="V394" s="397"/>
      <c r="W394" s="383"/>
      <c r="X394" s="383"/>
      <c r="Y394" s="383"/>
      <c r="Z394" s="383"/>
      <c r="AA394" s="383"/>
      <c r="AB394" s="383"/>
      <c r="AC394" s="383"/>
      <c r="AD394" s="383"/>
      <c r="AE394" s="383"/>
      <c r="AF394" s="383"/>
      <c r="AG394" s="383"/>
      <c r="AH394" s="383"/>
      <c r="AI394" s="383"/>
      <c r="AJ394" s="383"/>
      <c r="AK394" s="383"/>
      <c r="AL394" s="333"/>
      <c r="AM394" s="200" t="s">
        <v>240</v>
      </c>
      <c r="AN394" s="311" t="s">
        <v>197</v>
      </c>
      <c r="AO394" s="312" t="s">
        <v>18</v>
      </c>
      <c r="AP394" s="312"/>
      <c r="AQ394" s="312"/>
      <c r="AR394" s="312"/>
      <c r="AS394" s="312"/>
      <c r="AT394" s="312"/>
      <c r="AU394" s="312"/>
      <c r="AV394" s="312"/>
      <c r="AW394" s="261">
        <v>55289.933333333298</v>
      </c>
      <c r="AX394" s="261">
        <v>1476.425</v>
      </c>
      <c r="AY394" s="261">
        <v>53813.508333333302</v>
      </c>
      <c r="AZ394" s="261">
        <f>BE394</f>
        <v>0</v>
      </c>
      <c r="BA394" s="261">
        <f>BV394</f>
        <v>0</v>
      </c>
      <c r="BB394" s="261">
        <f>CM394</f>
        <v>0</v>
      </c>
      <c r="BC394" s="261">
        <f>DD394</f>
        <v>53096.548200000005</v>
      </c>
      <c r="BD394" s="261">
        <f>AW394-AX394-BC394</f>
        <v>716.96013333329029</v>
      </c>
      <c r="BE394" s="261">
        <f t="shared" ref="BE394:BH395" si="451">BQ394</f>
        <v>0</v>
      </c>
      <c r="BF394" s="261">
        <f t="shared" si="451"/>
        <v>0</v>
      </c>
      <c r="BG394" s="261">
        <f t="shared" si="451"/>
        <v>0</v>
      </c>
      <c r="BH394" s="261">
        <f t="shared" si="451"/>
        <v>0</v>
      </c>
      <c r="BI394" s="261">
        <f>BJ394+BK394+BL394</f>
        <v>0</v>
      </c>
      <c r="BJ394" s="313">
        <v>0</v>
      </c>
      <c r="BK394" s="313">
        <v>0</v>
      </c>
      <c r="BL394" s="313">
        <v>0</v>
      </c>
      <c r="BM394" s="261">
        <f>BN394+BO394+BP394</f>
        <v>0</v>
      </c>
      <c r="BN394" s="313">
        <v>0</v>
      </c>
      <c r="BO394" s="313">
        <v>0</v>
      </c>
      <c r="BP394" s="313">
        <v>0</v>
      </c>
      <c r="BQ394" s="261">
        <f>BR394+BS394+BT394</f>
        <v>0</v>
      </c>
      <c r="BR394" s="313">
        <v>0</v>
      </c>
      <c r="BS394" s="313">
        <v>0</v>
      </c>
      <c r="BT394" s="313">
        <v>0</v>
      </c>
      <c r="BU394" s="261">
        <f>$AW394-$AX394-AZ394</f>
        <v>53813.508333333295</v>
      </c>
      <c r="BV394" s="261">
        <f t="shared" ref="BV394:BY395" si="452">CH394</f>
        <v>0</v>
      </c>
      <c r="BW394" s="261">
        <f t="shared" si="452"/>
        <v>0</v>
      </c>
      <c r="BX394" s="261">
        <f t="shared" si="452"/>
        <v>0</v>
      </c>
      <c r="BY394" s="261">
        <f t="shared" si="452"/>
        <v>0</v>
      </c>
      <c r="BZ394" s="261">
        <f>CA394+CB394+CC394</f>
        <v>0</v>
      </c>
      <c r="CA394" s="313">
        <v>0</v>
      </c>
      <c r="CB394" s="313">
        <v>0</v>
      </c>
      <c r="CC394" s="313">
        <v>0</v>
      </c>
      <c r="CD394" s="261">
        <f>CE394+CF394+CG394</f>
        <v>0</v>
      </c>
      <c r="CE394" s="313">
        <v>0</v>
      </c>
      <c r="CF394" s="313">
        <v>0</v>
      </c>
      <c r="CG394" s="313">
        <v>0</v>
      </c>
      <c r="CH394" s="261">
        <f>CI394+CJ394+CK394</f>
        <v>0</v>
      </c>
      <c r="CI394" s="313">
        <v>0</v>
      </c>
      <c r="CJ394" s="313">
        <v>0</v>
      </c>
      <c r="CK394" s="313">
        <v>0</v>
      </c>
      <c r="CL394" s="261">
        <f>$AW394-$AX394-BA394</f>
        <v>53813.508333333295</v>
      </c>
      <c r="CM394" s="261">
        <f t="shared" ref="CM394:CP395" si="453">CY394</f>
        <v>0</v>
      </c>
      <c r="CN394" s="261">
        <f t="shared" si="453"/>
        <v>0</v>
      </c>
      <c r="CO394" s="261">
        <f t="shared" si="453"/>
        <v>0</v>
      </c>
      <c r="CP394" s="261">
        <f t="shared" si="453"/>
        <v>0</v>
      </c>
      <c r="CQ394" s="261">
        <f>CR394+CS394+CT394</f>
        <v>0</v>
      </c>
      <c r="CR394" s="313">
        <v>0</v>
      </c>
      <c r="CS394" s="313">
        <v>0</v>
      </c>
      <c r="CT394" s="313">
        <v>0</v>
      </c>
      <c r="CU394" s="261">
        <f>CV394+CW394+CX394</f>
        <v>0</v>
      </c>
      <c r="CV394" s="313">
        <v>0</v>
      </c>
      <c r="CW394" s="313">
        <v>0</v>
      </c>
      <c r="CX394" s="313">
        <v>0</v>
      </c>
      <c r="CY394" s="261">
        <f>CZ394+DA394+DB394</f>
        <v>0</v>
      </c>
      <c r="CZ394" s="313">
        <v>0</v>
      </c>
      <c r="DA394" s="313">
        <v>0</v>
      </c>
      <c r="DB394" s="313">
        <v>0</v>
      </c>
      <c r="DC394" s="261">
        <f>$AW394-$AX394-BB394</f>
        <v>53813.508333333295</v>
      </c>
      <c r="DD394" s="261">
        <f t="shared" ref="DD394:DG395" si="454">DP394</f>
        <v>53096.548200000005</v>
      </c>
      <c r="DE394" s="261">
        <f t="shared" si="454"/>
        <v>53096.548200000005</v>
      </c>
      <c r="DF394" s="261">
        <f t="shared" si="454"/>
        <v>0</v>
      </c>
      <c r="DG394" s="261">
        <f t="shared" si="454"/>
        <v>0</v>
      </c>
      <c r="DH394" s="261">
        <f>DI394+DJ394+DK394</f>
        <v>53096.548200000005</v>
      </c>
      <c r="DI394" s="313">
        <v>53096.548200000005</v>
      </c>
      <c r="DJ394" s="313">
        <v>0</v>
      </c>
      <c r="DK394" s="313">
        <v>0</v>
      </c>
      <c r="DL394" s="261">
        <f>DM394+DN394+DO394</f>
        <v>53096.548200000005</v>
      </c>
      <c r="DM394" s="313">
        <v>53096.548200000005</v>
      </c>
      <c r="DN394" s="313">
        <v>0</v>
      </c>
      <c r="DO394" s="313">
        <v>0</v>
      </c>
      <c r="DP394" s="261">
        <f>DQ394+DR394+DS394</f>
        <v>53096.548200000005</v>
      </c>
      <c r="DQ394" s="313">
        <v>53096.548200000005</v>
      </c>
      <c r="DR394" s="313">
        <v>0</v>
      </c>
      <c r="DS394" s="313">
        <v>0</v>
      </c>
      <c r="DT394" s="261">
        <f>$AW394-$AX394-BC394</f>
        <v>716.96013333329029</v>
      </c>
      <c r="DU394" s="261">
        <f>BC394-AY394</f>
        <v>-716.96013333329756</v>
      </c>
      <c r="DV394" s="313"/>
      <c r="DW394" s="313"/>
      <c r="DX394" s="345" t="s">
        <v>1153</v>
      </c>
      <c r="DY394" s="313">
        <f>-DU394</f>
        <v>716.96013333329756</v>
      </c>
      <c r="DZ394" s="346" t="s">
        <v>1159</v>
      </c>
      <c r="EA394" s="343" t="s">
        <v>151</v>
      </c>
      <c r="EB394" s="164">
        <v>0</v>
      </c>
      <c r="EC394" s="162" t="str">
        <f>AN394 &amp; EB394</f>
        <v>Амортизационные отчисления0</v>
      </c>
      <c r="ED394" s="162" t="str">
        <f>AN394&amp;AO394</f>
        <v>Амортизационные отчислениянет</v>
      </c>
      <c r="EE394" s="163"/>
      <c r="EF394" s="163"/>
      <c r="EG394" s="179"/>
      <c r="EH394" s="179"/>
      <c r="EI394" s="179"/>
      <c r="EJ394" s="179"/>
      <c r="EV394" s="163"/>
    </row>
    <row r="395" spans="3:152" ht="15" customHeight="1" thickBot="1">
      <c r="C395" s="217"/>
      <c r="D395" s="385"/>
      <c r="E395" s="399"/>
      <c r="F395" s="399"/>
      <c r="G395" s="399"/>
      <c r="H395" s="399"/>
      <c r="I395" s="399"/>
      <c r="J395" s="399"/>
      <c r="K395" s="385"/>
      <c r="L395" s="337"/>
      <c r="M395" s="337"/>
      <c r="N395" s="385"/>
      <c r="O395" s="385"/>
      <c r="P395" s="387"/>
      <c r="Q395" s="387"/>
      <c r="R395" s="389"/>
      <c r="S395" s="391"/>
      <c r="T395" s="393"/>
      <c r="U395" s="395"/>
      <c r="V395" s="397"/>
      <c r="W395" s="383"/>
      <c r="X395" s="383"/>
      <c r="Y395" s="383"/>
      <c r="Z395" s="383"/>
      <c r="AA395" s="383"/>
      <c r="AB395" s="383"/>
      <c r="AC395" s="383"/>
      <c r="AD395" s="383"/>
      <c r="AE395" s="383"/>
      <c r="AF395" s="383"/>
      <c r="AG395" s="383"/>
      <c r="AH395" s="383"/>
      <c r="AI395" s="383"/>
      <c r="AJ395" s="383"/>
      <c r="AK395" s="383"/>
      <c r="AL395" s="333"/>
      <c r="AM395" s="200" t="s">
        <v>115</v>
      </c>
      <c r="AN395" s="311" t="s">
        <v>199</v>
      </c>
      <c r="AO395" s="312" t="s">
        <v>18</v>
      </c>
      <c r="AP395" s="312"/>
      <c r="AQ395" s="312"/>
      <c r="AR395" s="312"/>
      <c r="AS395" s="312"/>
      <c r="AT395" s="312"/>
      <c r="AU395" s="312"/>
      <c r="AV395" s="312"/>
      <c r="AW395" s="261">
        <v>0</v>
      </c>
      <c r="AX395" s="261">
        <v>0</v>
      </c>
      <c r="AY395" s="261">
        <v>0</v>
      </c>
      <c r="AZ395" s="261">
        <f>BE395</f>
        <v>0</v>
      </c>
      <c r="BA395" s="261">
        <f>BV395</f>
        <v>0</v>
      </c>
      <c r="BB395" s="261">
        <f>CM395</f>
        <v>0</v>
      </c>
      <c r="BC395" s="261">
        <f>DD395</f>
        <v>0</v>
      </c>
      <c r="BD395" s="261">
        <f>AW395-AX395-BC395</f>
        <v>0</v>
      </c>
      <c r="BE395" s="261">
        <f t="shared" si="451"/>
        <v>0</v>
      </c>
      <c r="BF395" s="261">
        <f t="shared" si="451"/>
        <v>0</v>
      </c>
      <c r="BG395" s="261">
        <f t="shared" si="451"/>
        <v>0</v>
      </c>
      <c r="BH395" s="261">
        <f t="shared" si="451"/>
        <v>0</v>
      </c>
      <c r="BI395" s="261">
        <f>BJ395+BK395+BL395</f>
        <v>0</v>
      </c>
      <c r="BJ395" s="313">
        <v>0</v>
      </c>
      <c r="BK395" s="313">
        <v>0</v>
      </c>
      <c r="BL395" s="313">
        <v>0</v>
      </c>
      <c r="BM395" s="261">
        <f>BN395+BO395+BP395</f>
        <v>0</v>
      </c>
      <c r="BN395" s="313">
        <v>0</v>
      </c>
      <c r="BO395" s="313">
        <v>0</v>
      </c>
      <c r="BP395" s="313">
        <v>0</v>
      </c>
      <c r="BQ395" s="261">
        <f>BR395+BS395+BT395</f>
        <v>0</v>
      </c>
      <c r="BR395" s="313">
        <v>0</v>
      </c>
      <c r="BS395" s="313">
        <v>0</v>
      </c>
      <c r="BT395" s="313">
        <v>0</v>
      </c>
      <c r="BU395" s="261">
        <f>$AW395-$AX395-AZ395</f>
        <v>0</v>
      </c>
      <c r="BV395" s="261">
        <f t="shared" si="452"/>
        <v>0</v>
      </c>
      <c r="BW395" s="261">
        <f t="shared" si="452"/>
        <v>0</v>
      </c>
      <c r="BX395" s="261">
        <f t="shared" si="452"/>
        <v>0</v>
      </c>
      <c r="BY395" s="261">
        <f t="shared" si="452"/>
        <v>0</v>
      </c>
      <c r="BZ395" s="261">
        <f>CA395+CB395+CC395</f>
        <v>0</v>
      </c>
      <c r="CA395" s="313">
        <v>0</v>
      </c>
      <c r="CB395" s="313">
        <v>0</v>
      </c>
      <c r="CC395" s="313">
        <v>0</v>
      </c>
      <c r="CD395" s="261">
        <f>CE395+CF395+CG395</f>
        <v>0</v>
      </c>
      <c r="CE395" s="313">
        <v>0</v>
      </c>
      <c r="CF395" s="313">
        <v>0</v>
      </c>
      <c r="CG395" s="313">
        <v>0</v>
      </c>
      <c r="CH395" s="261">
        <f>CI395+CJ395+CK395</f>
        <v>0</v>
      </c>
      <c r="CI395" s="313">
        <v>0</v>
      </c>
      <c r="CJ395" s="313">
        <v>0</v>
      </c>
      <c r="CK395" s="313">
        <v>0</v>
      </c>
      <c r="CL395" s="261">
        <f>$AW395-$AX395-BA395</f>
        <v>0</v>
      </c>
      <c r="CM395" s="261">
        <f t="shared" si="453"/>
        <v>0</v>
      </c>
      <c r="CN395" s="261">
        <f t="shared" si="453"/>
        <v>0</v>
      </c>
      <c r="CO395" s="261">
        <f t="shared" si="453"/>
        <v>0</v>
      </c>
      <c r="CP395" s="261">
        <f t="shared" si="453"/>
        <v>0</v>
      </c>
      <c r="CQ395" s="261">
        <f>CR395+CS395+CT395</f>
        <v>0</v>
      </c>
      <c r="CR395" s="313">
        <v>0</v>
      </c>
      <c r="CS395" s="313">
        <v>0</v>
      </c>
      <c r="CT395" s="313">
        <v>0</v>
      </c>
      <c r="CU395" s="261">
        <f>CV395+CW395+CX395</f>
        <v>0</v>
      </c>
      <c r="CV395" s="313">
        <v>0</v>
      </c>
      <c r="CW395" s="313">
        <v>0</v>
      </c>
      <c r="CX395" s="313">
        <v>0</v>
      </c>
      <c r="CY395" s="261">
        <f>CZ395+DA395+DB395</f>
        <v>0</v>
      </c>
      <c r="CZ395" s="313">
        <v>0</v>
      </c>
      <c r="DA395" s="313">
        <v>0</v>
      </c>
      <c r="DB395" s="313">
        <v>0</v>
      </c>
      <c r="DC395" s="261">
        <f>$AW395-$AX395-BB395</f>
        <v>0</v>
      </c>
      <c r="DD395" s="261">
        <f t="shared" si="454"/>
        <v>0</v>
      </c>
      <c r="DE395" s="261">
        <f t="shared" si="454"/>
        <v>0</v>
      </c>
      <c r="DF395" s="261">
        <f t="shared" si="454"/>
        <v>0</v>
      </c>
      <c r="DG395" s="261">
        <f t="shared" si="454"/>
        <v>0</v>
      </c>
      <c r="DH395" s="261">
        <f>DI395+DJ395+DK395</f>
        <v>0</v>
      </c>
      <c r="DI395" s="313">
        <v>0</v>
      </c>
      <c r="DJ395" s="313">
        <v>0</v>
      </c>
      <c r="DK395" s="313">
        <v>0</v>
      </c>
      <c r="DL395" s="261">
        <f>DM395+DN395+DO395</f>
        <v>0</v>
      </c>
      <c r="DM395" s="313">
        <v>0</v>
      </c>
      <c r="DN395" s="313">
        <v>0</v>
      </c>
      <c r="DO395" s="313">
        <v>0</v>
      </c>
      <c r="DP395" s="261">
        <f>DQ395+DR395+DS395</f>
        <v>0</v>
      </c>
      <c r="DQ395" s="313">
        <v>0</v>
      </c>
      <c r="DR395" s="313">
        <v>0</v>
      </c>
      <c r="DS395" s="313">
        <v>0</v>
      </c>
      <c r="DT395" s="261">
        <f>$AW395-$AX395-BC395</f>
        <v>0</v>
      </c>
      <c r="DU395" s="261">
        <f>BC395-AY395</f>
        <v>0</v>
      </c>
      <c r="DV395" s="313"/>
      <c r="DW395" s="313"/>
      <c r="DX395" s="314"/>
      <c r="DY395" s="313"/>
      <c r="DZ395" s="314"/>
      <c r="EA395" s="343" t="s">
        <v>151</v>
      </c>
      <c r="EB395" s="164">
        <v>0</v>
      </c>
      <c r="EC395" s="162" t="str">
        <f>AN395 &amp; EB395</f>
        <v>Прочие собственные средства0</v>
      </c>
      <c r="ED395" s="162" t="str">
        <f>AN395&amp;AO395</f>
        <v>Прочие собственные средстванет</v>
      </c>
      <c r="EE395" s="163"/>
      <c r="EF395" s="163"/>
      <c r="EG395" s="179"/>
      <c r="EH395" s="179"/>
      <c r="EI395" s="179"/>
      <c r="EJ395" s="179"/>
      <c r="EV395" s="163"/>
    </row>
    <row r="396" spans="3:152" ht="11.25" customHeight="1">
      <c r="C396" s="217"/>
      <c r="D396" s="384" t="s">
        <v>940</v>
      </c>
      <c r="E396" s="398" t="s">
        <v>780</v>
      </c>
      <c r="F396" s="398" t="s">
        <v>800</v>
      </c>
      <c r="G396" s="398" t="s">
        <v>161</v>
      </c>
      <c r="H396" s="398" t="s">
        <v>941</v>
      </c>
      <c r="I396" s="398" t="s">
        <v>783</v>
      </c>
      <c r="J396" s="398" t="s">
        <v>783</v>
      </c>
      <c r="K396" s="384" t="s">
        <v>784</v>
      </c>
      <c r="L396" s="336"/>
      <c r="M396" s="336"/>
      <c r="N396" s="384" t="s">
        <v>240</v>
      </c>
      <c r="O396" s="384" t="s">
        <v>4</v>
      </c>
      <c r="P396" s="386" t="s">
        <v>189</v>
      </c>
      <c r="Q396" s="386" t="s">
        <v>4</v>
      </c>
      <c r="R396" s="388">
        <v>100</v>
      </c>
      <c r="S396" s="390">
        <v>100</v>
      </c>
      <c r="T396" s="400" t="s">
        <v>151</v>
      </c>
      <c r="U396" s="305"/>
      <c r="V396" s="306"/>
      <c r="W396" s="306"/>
      <c r="X396" s="306"/>
      <c r="Y396" s="306"/>
      <c r="Z396" s="306"/>
      <c r="AA396" s="306"/>
      <c r="AB396" s="306"/>
      <c r="AC396" s="306"/>
      <c r="AD396" s="306"/>
      <c r="AE396" s="306"/>
      <c r="AF396" s="306"/>
      <c r="AG396" s="306"/>
      <c r="AH396" s="306"/>
      <c r="AI396" s="306"/>
      <c r="AJ396" s="306"/>
      <c r="AK396" s="306"/>
      <c r="AL396" s="306"/>
      <c r="AM396" s="306"/>
      <c r="AN396" s="306"/>
      <c r="AO396" s="306"/>
      <c r="AP396" s="306"/>
      <c r="AQ396" s="306"/>
      <c r="AR396" s="306"/>
      <c r="AS396" s="306"/>
      <c r="AT396" s="306"/>
      <c r="AU396" s="306"/>
      <c r="AV396" s="306"/>
      <c r="AW396" s="306"/>
      <c r="AX396" s="306"/>
      <c r="AY396" s="306"/>
      <c r="AZ396" s="306"/>
      <c r="BA396" s="306"/>
      <c r="BB396" s="306"/>
      <c r="BC396" s="306"/>
      <c r="BD396" s="306"/>
      <c r="BE396" s="306"/>
      <c r="BF396" s="306"/>
      <c r="BG396" s="306"/>
      <c r="BH396" s="306"/>
      <c r="BI396" s="306"/>
      <c r="BJ396" s="306"/>
      <c r="BK396" s="306"/>
      <c r="BL396" s="306"/>
      <c r="BM396" s="306"/>
      <c r="BN396" s="306"/>
      <c r="BO396" s="306"/>
      <c r="BP396" s="306"/>
      <c r="BQ396" s="306"/>
      <c r="BR396" s="306"/>
      <c r="BS396" s="306"/>
      <c r="BT396" s="306"/>
      <c r="BU396" s="306"/>
      <c r="BV396" s="306"/>
      <c r="BW396" s="306"/>
      <c r="BX396" s="306"/>
      <c r="BY396" s="306"/>
      <c r="BZ396" s="306"/>
      <c r="CA396" s="306"/>
      <c r="CB396" s="306"/>
      <c r="CC396" s="306"/>
      <c r="CD396" s="306"/>
      <c r="CE396" s="306"/>
      <c r="CF396" s="306"/>
      <c r="CG396" s="306"/>
      <c r="CH396" s="306"/>
      <c r="CI396" s="306"/>
      <c r="CJ396" s="306"/>
      <c r="CK396" s="306"/>
      <c r="CL396" s="306"/>
      <c r="CM396" s="306"/>
      <c r="CN396" s="306"/>
      <c r="CO396" s="306"/>
      <c r="CP396" s="306"/>
      <c r="CQ396" s="306"/>
      <c r="CR396" s="306"/>
      <c r="CS396" s="306"/>
      <c r="CT396" s="306"/>
      <c r="CU396" s="306"/>
      <c r="CV396" s="306"/>
      <c r="CW396" s="306"/>
      <c r="CX396" s="306"/>
      <c r="CY396" s="306"/>
      <c r="CZ396" s="306"/>
      <c r="DA396" s="306"/>
      <c r="DB396" s="306"/>
      <c r="DC396" s="306"/>
      <c r="DD396" s="306"/>
      <c r="DE396" s="306"/>
      <c r="DF396" s="306"/>
      <c r="DG396" s="306"/>
      <c r="DH396" s="306"/>
      <c r="DI396" s="306"/>
      <c r="DJ396" s="306"/>
      <c r="DK396" s="306"/>
      <c r="DL396" s="306"/>
      <c r="DM396" s="306"/>
      <c r="DN396" s="306"/>
      <c r="DO396" s="306"/>
      <c r="DP396" s="306"/>
      <c r="DQ396" s="306"/>
      <c r="DR396" s="306"/>
      <c r="DS396" s="306"/>
      <c r="DT396" s="306"/>
      <c r="DU396" s="306"/>
      <c r="DV396" s="306"/>
      <c r="DW396" s="306"/>
      <c r="DX396" s="306"/>
      <c r="DY396" s="306"/>
      <c r="DZ396" s="306"/>
      <c r="EA396" s="306"/>
      <c r="EB396" s="164"/>
      <c r="EC396" s="163"/>
      <c r="ED396" s="163"/>
      <c r="EE396" s="163"/>
      <c r="EF396" s="163"/>
      <c r="EG396" s="163"/>
      <c r="EH396" s="163"/>
      <c r="EI396" s="163"/>
    </row>
    <row r="397" spans="3:152" ht="11.25" customHeight="1">
      <c r="C397" s="217"/>
      <c r="D397" s="385"/>
      <c r="E397" s="399"/>
      <c r="F397" s="399"/>
      <c r="G397" s="399"/>
      <c r="H397" s="399"/>
      <c r="I397" s="399"/>
      <c r="J397" s="399"/>
      <c r="K397" s="385"/>
      <c r="L397" s="337"/>
      <c r="M397" s="337"/>
      <c r="N397" s="385"/>
      <c r="O397" s="385"/>
      <c r="P397" s="387"/>
      <c r="Q397" s="387"/>
      <c r="R397" s="389"/>
      <c r="S397" s="391"/>
      <c r="T397" s="401"/>
      <c r="U397" s="394"/>
      <c r="V397" s="396">
        <v>1</v>
      </c>
      <c r="W397" s="382" t="s">
        <v>821</v>
      </c>
      <c r="X397" s="382"/>
      <c r="Y397" s="382"/>
      <c r="Z397" s="382"/>
      <c r="AA397" s="382"/>
      <c r="AB397" s="382"/>
      <c r="AC397" s="382"/>
      <c r="AD397" s="382"/>
      <c r="AE397" s="382"/>
      <c r="AF397" s="382"/>
      <c r="AG397" s="382"/>
      <c r="AH397" s="382"/>
      <c r="AI397" s="382"/>
      <c r="AJ397" s="382"/>
      <c r="AK397" s="382"/>
      <c r="AL397" s="307"/>
      <c r="AM397" s="308"/>
      <c r="AN397" s="309"/>
      <c r="AO397" s="309"/>
      <c r="AP397" s="309"/>
      <c r="AQ397" s="309"/>
      <c r="AR397" s="309"/>
      <c r="AS397" s="309"/>
      <c r="AT397" s="309"/>
      <c r="AU397" s="309"/>
      <c r="AV397" s="309"/>
      <c r="AW397" s="95"/>
      <c r="AX397" s="95"/>
      <c r="AY397" s="95"/>
      <c r="AZ397" s="95"/>
      <c r="BA397" s="95"/>
      <c r="BB397" s="95"/>
      <c r="BC397" s="95"/>
      <c r="BD397" s="95"/>
      <c r="BE397" s="95"/>
      <c r="BF397" s="95"/>
      <c r="BG397" s="95"/>
      <c r="BH397" s="95"/>
      <c r="BI397" s="95"/>
      <c r="BJ397" s="95"/>
      <c r="BK397" s="95"/>
      <c r="BL397" s="95"/>
      <c r="BM397" s="95"/>
      <c r="BN397" s="95"/>
      <c r="BO397" s="95"/>
      <c r="BP397" s="95"/>
      <c r="BQ397" s="95"/>
      <c r="BR397" s="95"/>
      <c r="BS397" s="95"/>
      <c r="BT397" s="95"/>
      <c r="BU397" s="95"/>
      <c r="BV397" s="95"/>
      <c r="BW397" s="95"/>
      <c r="BX397" s="95"/>
      <c r="BY397" s="95"/>
      <c r="BZ397" s="95"/>
      <c r="CA397" s="95"/>
      <c r="CB397" s="95"/>
      <c r="CC397" s="95"/>
      <c r="CD397" s="95"/>
      <c r="CE397" s="95"/>
      <c r="CF397" s="95"/>
      <c r="CG397" s="95"/>
      <c r="CH397" s="95"/>
      <c r="CI397" s="95"/>
      <c r="CJ397" s="95"/>
      <c r="CK397" s="95"/>
      <c r="CL397" s="95"/>
      <c r="CM397" s="95"/>
      <c r="CN397" s="95"/>
      <c r="CO397" s="95"/>
      <c r="CP397" s="95"/>
      <c r="CQ397" s="95"/>
      <c r="CR397" s="95"/>
      <c r="CS397" s="95"/>
      <c r="CT397" s="95"/>
      <c r="CU397" s="95"/>
      <c r="CV397" s="95"/>
      <c r="CW397" s="95"/>
      <c r="CX397" s="95"/>
      <c r="CY397" s="95"/>
      <c r="CZ397" s="95"/>
      <c r="DA397" s="95"/>
      <c r="DB397" s="95"/>
      <c r="DC397" s="95"/>
      <c r="DD397" s="95"/>
      <c r="DE397" s="95"/>
      <c r="DF397" s="95"/>
      <c r="DG397" s="95"/>
      <c r="DH397" s="95"/>
      <c r="DI397" s="95"/>
      <c r="DJ397" s="95"/>
      <c r="DK397" s="95"/>
      <c r="DL397" s="95"/>
      <c r="DM397" s="95"/>
      <c r="DN397" s="95"/>
      <c r="DO397" s="95"/>
      <c r="DP397" s="95"/>
      <c r="DQ397" s="95"/>
      <c r="DR397" s="95"/>
      <c r="DS397" s="95"/>
      <c r="DT397" s="95"/>
      <c r="DU397" s="95"/>
      <c r="DV397" s="95"/>
      <c r="DW397" s="95"/>
      <c r="DX397" s="95"/>
      <c r="DY397" s="95"/>
      <c r="DZ397" s="95"/>
      <c r="EA397" s="95"/>
      <c r="EB397" s="164"/>
      <c r="EC397" s="179"/>
      <c r="ED397" s="179"/>
      <c r="EE397" s="179"/>
      <c r="EF397" s="163"/>
      <c r="EG397" s="179"/>
      <c r="EH397" s="179"/>
      <c r="EI397" s="179"/>
      <c r="EJ397" s="179"/>
      <c r="EK397" s="179"/>
    </row>
    <row r="398" spans="3:152" ht="15" customHeight="1">
      <c r="C398" s="217"/>
      <c r="D398" s="385"/>
      <c r="E398" s="399"/>
      <c r="F398" s="399"/>
      <c r="G398" s="399"/>
      <c r="H398" s="399"/>
      <c r="I398" s="399"/>
      <c r="J398" s="399"/>
      <c r="K398" s="385"/>
      <c r="L398" s="337"/>
      <c r="M398" s="337"/>
      <c r="N398" s="385"/>
      <c r="O398" s="385"/>
      <c r="P398" s="387"/>
      <c r="Q398" s="387"/>
      <c r="R398" s="389"/>
      <c r="S398" s="391"/>
      <c r="T398" s="401"/>
      <c r="U398" s="395"/>
      <c r="V398" s="397"/>
      <c r="W398" s="383"/>
      <c r="X398" s="383"/>
      <c r="Y398" s="383"/>
      <c r="Z398" s="383"/>
      <c r="AA398" s="383"/>
      <c r="AB398" s="383"/>
      <c r="AC398" s="383"/>
      <c r="AD398" s="383"/>
      <c r="AE398" s="383"/>
      <c r="AF398" s="383"/>
      <c r="AG398" s="383"/>
      <c r="AH398" s="383"/>
      <c r="AI398" s="383"/>
      <c r="AJ398" s="383"/>
      <c r="AK398" s="383"/>
      <c r="AL398" s="333"/>
      <c r="AM398" s="200" t="s">
        <v>240</v>
      </c>
      <c r="AN398" s="311" t="s">
        <v>197</v>
      </c>
      <c r="AO398" s="312" t="s">
        <v>18</v>
      </c>
      <c r="AP398" s="312"/>
      <c r="AQ398" s="312"/>
      <c r="AR398" s="312"/>
      <c r="AS398" s="312"/>
      <c r="AT398" s="312"/>
      <c r="AU398" s="312"/>
      <c r="AV398" s="312"/>
      <c r="AW398" s="261">
        <v>109514.875</v>
      </c>
      <c r="AX398" s="261">
        <v>108192.79315</v>
      </c>
      <c r="AY398" s="261">
        <v>0</v>
      </c>
      <c r="AZ398" s="261">
        <f>BE398</f>
        <v>0</v>
      </c>
      <c r="BA398" s="261">
        <f>BV398</f>
        <v>0</v>
      </c>
      <c r="BB398" s="261">
        <f>CM398</f>
        <v>0</v>
      </c>
      <c r="BC398" s="261">
        <f>DD398</f>
        <v>0</v>
      </c>
      <c r="BD398" s="261">
        <f>AW398-AX398-BC398</f>
        <v>1322.0818500000023</v>
      </c>
      <c r="BE398" s="261">
        <f t="shared" ref="BE398:BH399" si="455">BQ398</f>
        <v>0</v>
      </c>
      <c r="BF398" s="261">
        <f t="shared" si="455"/>
        <v>0</v>
      </c>
      <c r="BG398" s="261">
        <f t="shared" si="455"/>
        <v>0</v>
      </c>
      <c r="BH398" s="261">
        <f t="shared" si="455"/>
        <v>0</v>
      </c>
      <c r="BI398" s="261">
        <f>BJ398+BK398+BL398</f>
        <v>0</v>
      </c>
      <c r="BJ398" s="313">
        <v>0</v>
      </c>
      <c r="BK398" s="313">
        <v>0</v>
      </c>
      <c r="BL398" s="313">
        <v>0</v>
      </c>
      <c r="BM398" s="261">
        <f>BN398+BO398+BP398</f>
        <v>0</v>
      </c>
      <c r="BN398" s="313">
        <v>0</v>
      </c>
      <c r="BO398" s="313">
        <v>0</v>
      </c>
      <c r="BP398" s="313">
        <v>0</v>
      </c>
      <c r="BQ398" s="261">
        <f>BR398+BS398+BT398</f>
        <v>0</v>
      </c>
      <c r="BR398" s="313">
        <v>0</v>
      </c>
      <c r="BS398" s="313">
        <v>0</v>
      </c>
      <c r="BT398" s="313">
        <v>0</v>
      </c>
      <c r="BU398" s="261">
        <f>$AW398-$AX398-AZ398</f>
        <v>1322.0818500000023</v>
      </c>
      <c r="BV398" s="261">
        <f t="shared" ref="BV398:BY399" si="456">CH398</f>
        <v>0</v>
      </c>
      <c r="BW398" s="261">
        <f t="shared" si="456"/>
        <v>0</v>
      </c>
      <c r="BX398" s="261">
        <f t="shared" si="456"/>
        <v>0</v>
      </c>
      <c r="BY398" s="261">
        <f t="shared" si="456"/>
        <v>0</v>
      </c>
      <c r="BZ398" s="261">
        <f>CA398+CB398+CC398</f>
        <v>0</v>
      </c>
      <c r="CA398" s="313">
        <v>0</v>
      </c>
      <c r="CB398" s="313">
        <v>0</v>
      </c>
      <c r="CC398" s="313">
        <v>0</v>
      </c>
      <c r="CD398" s="261">
        <f>CE398+CF398+CG398</f>
        <v>0</v>
      </c>
      <c r="CE398" s="313">
        <v>0</v>
      </c>
      <c r="CF398" s="313">
        <v>0</v>
      </c>
      <c r="CG398" s="313">
        <v>0</v>
      </c>
      <c r="CH398" s="261">
        <f>CI398+CJ398+CK398</f>
        <v>0</v>
      </c>
      <c r="CI398" s="313">
        <v>0</v>
      </c>
      <c r="CJ398" s="313">
        <v>0</v>
      </c>
      <c r="CK398" s="313">
        <v>0</v>
      </c>
      <c r="CL398" s="261">
        <f>$AW398-$AX398-BA398</f>
        <v>1322.0818500000023</v>
      </c>
      <c r="CM398" s="261">
        <f t="shared" ref="CM398:CP399" si="457">CY398</f>
        <v>0</v>
      </c>
      <c r="CN398" s="261">
        <f t="shared" si="457"/>
        <v>0</v>
      </c>
      <c r="CO398" s="261">
        <f t="shared" si="457"/>
        <v>0</v>
      </c>
      <c r="CP398" s="261">
        <f t="shared" si="457"/>
        <v>0</v>
      </c>
      <c r="CQ398" s="261">
        <f>CR398+CS398+CT398</f>
        <v>0</v>
      </c>
      <c r="CR398" s="313">
        <v>0</v>
      </c>
      <c r="CS398" s="313">
        <v>0</v>
      </c>
      <c r="CT398" s="313">
        <v>0</v>
      </c>
      <c r="CU398" s="261">
        <f>CV398+CW398+CX398</f>
        <v>0</v>
      </c>
      <c r="CV398" s="313">
        <v>0</v>
      </c>
      <c r="CW398" s="313">
        <v>0</v>
      </c>
      <c r="CX398" s="313">
        <v>0</v>
      </c>
      <c r="CY398" s="261">
        <f>CZ398+DA398+DB398</f>
        <v>0</v>
      </c>
      <c r="CZ398" s="313">
        <v>0</v>
      </c>
      <c r="DA398" s="313">
        <v>0</v>
      </c>
      <c r="DB398" s="313">
        <v>0</v>
      </c>
      <c r="DC398" s="261">
        <f>$AW398-$AX398-BB398</f>
        <v>1322.0818500000023</v>
      </c>
      <c r="DD398" s="261">
        <f t="shared" ref="DD398:DG399" si="458">DP398</f>
        <v>0</v>
      </c>
      <c r="DE398" s="261">
        <f t="shared" si="458"/>
        <v>0</v>
      </c>
      <c r="DF398" s="261">
        <f t="shared" si="458"/>
        <v>0</v>
      </c>
      <c r="DG398" s="261">
        <f t="shared" si="458"/>
        <v>0</v>
      </c>
      <c r="DH398" s="261">
        <f>DI398+DJ398+DK398</f>
        <v>0</v>
      </c>
      <c r="DI398" s="313">
        <v>0</v>
      </c>
      <c r="DJ398" s="313">
        <v>0</v>
      </c>
      <c r="DK398" s="313">
        <v>0</v>
      </c>
      <c r="DL398" s="261">
        <f>DM398+DN398+DO398</f>
        <v>0</v>
      </c>
      <c r="DM398" s="313">
        <v>0</v>
      </c>
      <c r="DN398" s="313">
        <v>0</v>
      </c>
      <c r="DO398" s="313">
        <v>0</v>
      </c>
      <c r="DP398" s="261">
        <f>DQ398+DR398+DS398</f>
        <v>0</v>
      </c>
      <c r="DQ398" s="313">
        <v>0</v>
      </c>
      <c r="DR398" s="313">
        <v>0</v>
      </c>
      <c r="DS398" s="313">
        <v>0</v>
      </c>
      <c r="DT398" s="261">
        <f>$AW398-$AX398-BC398</f>
        <v>1322.0818500000023</v>
      </c>
      <c r="DU398" s="261">
        <f>BC398-AY398</f>
        <v>0</v>
      </c>
      <c r="DV398" s="313"/>
      <c r="DW398" s="313"/>
      <c r="DX398" s="314"/>
      <c r="DY398" s="313"/>
      <c r="DZ398" s="314"/>
      <c r="EA398" s="343" t="s">
        <v>151</v>
      </c>
      <c r="EB398" s="164">
        <v>0</v>
      </c>
      <c r="EC398" s="162" t="str">
        <f>AN398 &amp; EB398</f>
        <v>Амортизационные отчисления0</v>
      </c>
      <c r="ED398" s="162" t="str">
        <f>AN398&amp;AO398</f>
        <v>Амортизационные отчислениянет</v>
      </c>
      <c r="EE398" s="163"/>
      <c r="EF398" s="163"/>
      <c r="EG398" s="179"/>
      <c r="EH398" s="179"/>
      <c r="EI398" s="179"/>
      <c r="EJ398" s="179"/>
      <c r="EV398" s="163"/>
    </row>
    <row r="399" spans="3:152" ht="15" customHeight="1" thickBot="1">
      <c r="C399" s="217"/>
      <c r="D399" s="385"/>
      <c r="E399" s="399"/>
      <c r="F399" s="399"/>
      <c r="G399" s="399"/>
      <c r="H399" s="399"/>
      <c r="I399" s="399"/>
      <c r="J399" s="399"/>
      <c r="K399" s="385"/>
      <c r="L399" s="337"/>
      <c r="M399" s="337"/>
      <c r="N399" s="385"/>
      <c r="O399" s="385"/>
      <c r="P399" s="387"/>
      <c r="Q399" s="387"/>
      <c r="R399" s="389"/>
      <c r="S399" s="391"/>
      <c r="T399" s="401"/>
      <c r="U399" s="395"/>
      <c r="V399" s="397"/>
      <c r="W399" s="383"/>
      <c r="X399" s="383"/>
      <c r="Y399" s="383"/>
      <c r="Z399" s="383"/>
      <c r="AA399" s="383"/>
      <c r="AB399" s="383"/>
      <c r="AC399" s="383"/>
      <c r="AD399" s="383"/>
      <c r="AE399" s="383"/>
      <c r="AF399" s="383"/>
      <c r="AG399" s="383"/>
      <c r="AH399" s="383"/>
      <c r="AI399" s="383"/>
      <c r="AJ399" s="383"/>
      <c r="AK399" s="383"/>
      <c r="AL399" s="333"/>
      <c r="AM399" s="200" t="s">
        <v>115</v>
      </c>
      <c r="AN399" s="311" t="s">
        <v>199</v>
      </c>
      <c r="AO399" s="312" t="s">
        <v>18</v>
      </c>
      <c r="AP399" s="312"/>
      <c r="AQ399" s="312"/>
      <c r="AR399" s="312"/>
      <c r="AS399" s="312"/>
      <c r="AT399" s="312"/>
      <c r="AU399" s="312"/>
      <c r="AV399" s="312"/>
      <c r="AW399" s="261">
        <v>0</v>
      </c>
      <c r="AX399" s="261">
        <v>0</v>
      </c>
      <c r="AY399" s="261">
        <v>0</v>
      </c>
      <c r="AZ399" s="261">
        <f>BE399</f>
        <v>0</v>
      </c>
      <c r="BA399" s="261">
        <f>BV399</f>
        <v>0</v>
      </c>
      <c r="BB399" s="261">
        <f>CM399</f>
        <v>0</v>
      </c>
      <c r="BC399" s="261">
        <f>DD399</f>
        <v>0</v>
      </c>
      <c r="BD399" s="261">
        <f>AW399-AX399-BC399</f>
        <v>0</v>
      </c>
      <c r="BE399" s="261">
        <f t="shared" si="455"/>
        <v>0</v>
      </c>
      <c r="BF399" s="261">
        <f t="shared" si="455"/>
        <v>0</v>
      </c>
      <c r="BG399" s="261">
        <f t="shared" si="455"/>
        <v>0</v>
      </c>
      <c r="BH399" s="261">
        <f t="shared" si="455"/>
        <v>0</v>
      </c>
      <c r="BI399" s="261">
        <f>BJ399+BK399+BL399</f>
        <v>0</v>
      </c>
      <c r="BJ399" s="313">
        <v>0</v>
      </c>
      <c r="BK399" s="313">
        <v>0</v>
      </c>
      <c r="BL399" s="313">
        <v>0</v>
      </c>
      <c r="BM399" s="261">
        <f>BN399+BO399+BP399</f>
        <v>0</v>
      </c>
      <c r="BN399" s="313">
        <v>0</v>
      </c>
      <c r="BO399" s="313">
        <v>0</v>
      </c>
      <c r="BP399" s="313">
        <v>0</v>
      </c>
      <c r="BQ399" s="261">
        <f>BR399+BS399+BT399</f>
        <v>0</v>
      </c>
      <c r="BR399" s="313">
        <v>0</v>
      </c>
      <c r="BS399" s="313">
        <v>0</v>
      </c>
      <c r="BT399" s="313">
        <v>0</v>
      </c>
      <c r="BU399" s="261">
        <f>$AW399-$AX399-AZ399</f>
        <v>0</v>
      </c>
      <c r="BV399" s="261">
        <f t="shared" si="456"/>
        <v>0</v>
      </c>
      <c r="BW399" s="261">
        <f t="shared" si="456"/>
        <v>0</v>
      </c>
      <c r="BX399" s="261">
        <f t="shared" si="456"/>
        <v>0</v>
      </c>
      <c r="BY399" s="261">
        <f t="shared" si="456"/>
        <v>0</v>
      </c>
      <c r="BZ399" s="261">
        <f>CA399+CB399+CC399</f>
        <v>0</v>
      </c>
      <c r="CA399" s="313">
        <v>0</v>
      </c>
      <c r="CB399" s="313">
        <v>0</v>
      </c>
      <c r="CC399" s="313">
        <v>0</v>
      </c>
      <c r="CD399" s="261">
        <f>CE399+CF399+CG399</f>
        <v>0</v>
      </c>
      <c r="CE399" s="313">
        <v>0</v>
      </c>
      <c r="CF399" s="313">
        <v>0</v>
      </c>
      <c r="CG399" s="313">
        <v>0</v>
      </c>
      <c r="CH399" s="261">
        <f>CI399+CJ399+CK399</f>
        <v>0</v>
      </c>
      <c r="CI399" s="313">
        <v>0</v>
      </c>
      <c r="CJ399" s="313">
        <v>0</v>
      </c>
      <c r="CK399" s="313">
        <v>0</v>
      </c>
      <c r="CL399" s="261">
        <f>$AW399-$AX399-BA399</f>
        <v>0</v>
      </c>
      <c r="CM399" s="261">
        <f t="shared" si="457"/>
        <v>0</v>
      </c>
      <c r="CN399" s="261">
        <f t="shared" si="457"/>
        <v>0</v>
      </c>
      <c r="CO399" s="261">
        <f t="shared" si="457"/>
        <v>0</v>
      </c>
      <c r="CP399" s="261">
        <f t="shared" si="457"/>
        <v>0</v>
      </c>
      <c r="CQ399" s="261">
        <f>CR399+CS399+CT399</f>
        <v>0</v>
      </c>
      <c r="CR399" s="313">
        <v>0</v>
      </c>
      <c r="CS399" s="313">
        <v>0</v>
      </c>
      <c r="CT399" s="313">
        <v>0</v>
      </c>
      <c r="CU399" s="261">
        <f>CV399+CW399+CX399</f>
        <v>0</v>
      </c>
      <c r="CV399" s="313">
        <v>0</v>
      </c>
      <c r="CW399" s="313">
        <v>0</v>
      </c>
      <c r="CX399" s="313">
        <v>0</v>
      </c>
      <c r="CY399" s="261">
        <f>CZ399+DA399+DB399</f>
        <v>0</v>
      </c>
      <c r="CZ399" s="313">
        <v>0</v>
      </c>
      <c r="DA399" s="313">
        <v>0</v>
      </c>
      <c r="DB399" s="313">
        <v>0</v>
      </c>
      <c r="DC399" s="261">
        <f>$AW399-$AX399-BB399</f>
        <v>0</v>
      </c>
      <c r="DD399" s="261">
        <f t="shared" si="458"/>
        <v>0</v>
      </c>
      <c r="DE399" s="261">
        <f t="shared" si="458"/>
        <v>0</v>
      </c>
      <c r="DF399" s="261">
        <f t="shared" si="458"/>
        <v>0</v>
      </c>
      <c r="DG399" s="261">
        <f t="shared" si="458"/>
        <v>0</v>
      </c>
      <c r="DH399" s="261">
        <f>DI399+DJ399+DK399</f>
        <v>0</v>
      </c>
      <c r="DI399" s="313">
        <v>0</v>
      </c>
      <c r="DJ399" s="313">
        <v>0</v>
      </c>
      <c r="DK399" s="313">
        <v>0</v>
      </c>
      <c r="DL399" s="261">
        <f>DM399+DN399+DO399</f>
        <v>0</v>
      </c>
      <c r="DM399" s="313">
        <v>0</v>
      </c>
      <c r="DN399" s="313">
        <v>0</v>
      </c>
      <c r="DO399" s="313">
        <v>0</v>
      </c>
      <c r="DP399" s="261">
        <f>DQ399+DR399+DS399</f>
        <v>0</v>
      </c>
      <c r="DQ399" s="313">
        <v>0</v>
      </c>
      <c r="DR399" s="313">
        <v>0</v>
      </c>
      <c r="DS399" s="313">
        <v>0</v>
      </c>
      <c r="DT399" s="261">
        <f>$AW399-$AX399-BC399</f>
        <v>0</v>
      </c>
      <c r="DU399" s="261">
        <f>BC399-AY399</f>
        <v>0</v>
      </c>
      <c r="DV399" s="313"/>
      <c r="DW399" s="313"/>
      <c r="DX399" s="314"/>
      <c r="DY399" s="313"/>
      <c r="DZ399" s="314"/>
      <c r="EA399" s="343" t="s">
        <v>151</v>
      </c>
      <c r="EB399" s="164">
        <v>0</v>
      </c>
      <c r="EC399" s="162" t="str">
        <f>AN399 &amp; EB399</f>
        <v>Прочие собственные средства0</v>
      </c>
      <c r="ED399" s="162" t="str">
        <f>AN399&amp;AO399</f>
        <v>Прочие собственные средстванет</v>
      </c>
      <c r="EE399" s="163"/>
      <c r="EF399" s="163"/>
      <c r="EG399" s="179"/>
      <c r="EH399" s="179"/>
      <c r="EI399" s="179"/>
      <c r="EJ399" s="179"/>
      <c r="EV399" s="163"/>
    </row>
    <row r="400" spans="3:152" ht="11.25" customHeight="1">
      <c r="C400" s="217"/>
      <c r="D400" s="384" t="s">
        <v>942</v>
      </c>
      <c r="E400" s="398" t="s">
        <v>780</v>
      </c>
      <c r="F400" s="398" t="s">
        <v>800</v>
      </c>
      <c r="G400" s="398" t="s">
        <v>161</v>
      </c>
      <c r="H400" s="398" t="s">
        <v>943</v>
      </c>
      <c r="I400" s="398" t="s">
        <v>783</v>
      </c>
      <c r="J400" s="398" t="s">
        <v>783</v>
      </c>
      <c r="K400" s="384" t="s">
        <v>784</v>
      </c>
      <c r="L400" s="336"/>
      <c r="M400" s="336"/>
      <c r="N400" s="384" t="s">
        <v>240</v>
      </c>
      <c r="O400" s="384" t="s">
        <v>3</v>
      </c>
      <c r="P400" s="386" t="s">
        <v>1148</v>
      </c>
      <c r="Q400" s="386" t="s">
        <v>3</v>
      </c>
      <c r="R400" s="388">
        <v>100</v>
      </c>
      <c r="S400" s="390">
        <v>100</v>
      </c>
      <c r="T400" s="400" t="s">
        <v>151</v>
      </c>
      <c r="U400" s="305"/>
      <c r="V400" s="306"/>
      <c r="W400" s="306"/>
      <c r="X400" s="306"/>
      <c r="Y400" s="306"/>
      <c r="Z400" s="306"/>
      <c r="AA400" s="306"/>
      <c r="AB400" s="306"/>
      <c r="AC400" s="306"/>
      <c r="AD400" s="306"/>
      <c r="AE400" s="306"/>
      <c r="AF400" s="306"/>
      <c r="AG400" s="306"/>
      <c r="AH400" s="306"/>
      <c r="AI400" s="306"/>
      <c r="AJ400" s="306"/>
      <c r="AK400" s="306"/>
      <c r="AL400" s="306"/>
      <c r="AM400" s="306"/>
      <c r="AN400" s="306"/>
      <c r="AO400" s="306"/>
      <c r="AP400" s="306"/>
      <c r="AQ400" s="306"/>
      <c r="AR400" s="306"/>
      <c r="AS400" s="306"/>
      <c r="AT400" s="306"/>
      <c r="AU400" s="306"/>
      <c r="AV400" s="306"/>
      <c r="AW400" s="306"/>
      <c r="AX400" s="306"/>
      <c r="AY400" s="306"/>
      <c r="AZ400" s="306"/>
      <c r="BA400" s="306"/>
      <c r="BB400" s="306"/>
      <c r="BC400" s="306"/>
      <c r="BD400" s="306"/>
      <c r="BE400" s="306"/>
      <c r="BF400" s="306"/>
      <c r="BG400" s="306"/>
      <c r="BH400" s="306"/>
      <c r="BI400" s="306"/>
      <c r="BJ400" s="306"/>
      <c r="BK400" s="306"/>
      <c r="BL400" s="306"/>
      <c r="BM400" s="306"/>
      <c r="BN400" s="306"/>
      <c r="BO400" s="306"/>
      <c r="BP400" s="306"/>
      <c r="BQ400" s="306"/>
      <c r="BR400" s="306"/>
      <c r="BS400" s="306"/>
      <c r="BT400" s="306"/>
      <c r="BU400" s="306"/>
      <c r="BV400" s="306"/>
      <c r="BW400" s="306"/>
      <c r="BX400" s="306"/>
      <c r="BY400" s="306"/>
      <c r="BZ400" s="306"/>
      <c r="CA400" s="306"/>
      <c r="CB400" s="306"/>
      <c r="CC400" s="306"/>
      <c r="CD400" s="306"/>
      <c r="CE400" s="306"/>
      <c r="CF400" s="306"/>
      <c r="CG400" s="306"/>
      <c r="CH400" s="306"/>
      <c r="CI400" s="306"/>
      <c r="CJ400" s="306"/>
      <c r="CK400" s="306"/>
      <c r="CL400" s="306"/>
      <c r="CM400" s="306"/>
      <c r="CN400" s="306"/>
      <c r="CO400" s="306"/>
      <c r="CP400" s="306"/>
      <c r="CQ400" s="306"/>
      <c r="CR400" s="306"/>
      <c r="CS400" s="306"/>
      <c r="CT400" s="306"/>
      <c r="CU400" s="306"/>
      <c r="CV400" s="306"/>
      <c r="CW400" s="306"/>
      <c r="CX400" s="306"/>
      <c r="CY400" s="306"/>
      <c r="CZ400" s="306"/>
      <c r="DA400" s="306"/>
      <c r="DB400" s="306"/>
      <c r="DC400" s="306"/>
      <c r="DD400" s="306"/>
      <c r="DE400" s="306"/>
      <c r="DF400" s="306"/>
      <c r="DG400" s="306"/>
      <c r="DH400" s="306"/>
      <c r="DI400" s="306"/>
      <c r="DJ400" s="306"/>
      <c r="DK400" s="306"/>
      <c r="DL400" s="306"/>
      <c r="DM400" s="306"/>
      <c r="DN400" s="306"/>
      <c r="DO400" s="306"/>
      <c r="DP400" s="306"/>
      <c r="DQ400" s="306"/>
      <c r="DR400" s="306"/>
      <c r="DS400" s="306"/>
      <c r="DT400" s="306"/>
      <c r="DU400" s="306"/>
      <c r="DV400" s="306"/>
      <c r="DW400" s="306"/>
      <c r="DX400" s="306"/>
      <c r="DY400" s="306"/>
      <c r="DZ400" s="306"/>
      <c r="EA400" s="306"/>
      <c r="EB400" s="164"/>
      <c r="EC400" s="163"/>
      <c r="ED400" s="163"/>
      <c r="EE400" s="163"/>
      <c r="EF400" s="163"/>
      <c r="EG400" s="163"/>
      <c r="EH400" s="163"/>
      <c r="EI400" s="163"/>
    </row>
    <row r="401" spans="3:152" ht="11.25" customHeight="1">
      <c r="C401" s="217"/>
      <c r="D401" s="385"/>
      <c r="E401" s="399"/>
      <c r="F401" s="399"/>
      <c r="G401" s="399"/>
      <c r="H401" s="399"/>
      <c r="I401" s="399"/>
      <c r="J401" s="399"/>
      <c r="K401" s="385"/>
      <c r="L401" s="337"/>
      <c r="M401" s="337"/>
      <c r="N401" s="385"/>
      <c r="O401" s="385"/>
      <c r="P401" s="387"/>
      <c r="Q401" s="387"/>
      <c r="R401" s="389"/>
      <c r="S401" s="391"/>
      <c r="T401" s="401"/>
      <c r="U401" s="394"/>
      <c r="V401" s="396">
        <v>1</v>
      </c>
      <c r="W401" s="382" t="s">
        <v>821</v>
      </c>
      <c r="X401" s="382"/>
      <c r="Y401" s="382"/>
      <c r="Z401" s="382"/>
      <c r="AA401" s="382"/>
      <c r="AB401" s="382"/>
      <c r="AC401" s="382"/>
      <c r="AD401" s="382"/>
      <c r="AE401" s="382"/>
      <c r="AF401" s="382"/>
      <c r="AG401" s="382"/>
      <c r="AH401" s="382"/>
      <c r="AI401" s="382"/>
      <c r="AJ401" s="382"/>
      <c r="AK401" s="382"/>
      <c r="AL401" s="307"/>
      <c r="AM401" s="308"/>
      <c r="AN401" s="309"/>
      <c r="AO401" s="309"/>
      <c r="AP401" s="309"/>
      <c r="AQ401" s="309"/>
      <c r="AR401" s="309"/>
      <c r="AS401" s="309"/>
      <c r="AT401" s="309"/>
      <c r="AU401" s="309"/>
      <c r="AV401" s="309"/>
      <c r="AW401" s="95"/>
      <c r="AX401" s="95"/>
      <c r="AY401" s="95"/>
      <c r="AZ401" s="95"/>
      <c r="BA401" s="95"/>
      <c r="BB401" s="95"/>
      <c r="BC401" s="95"/>
      <c r="BD401" s="95"/>
      <c r="BE401" s="95"/>
      <c r="BF401" s="95"/>
      <c r="BG401" s="95"/>
      <c r="BH401" s="95"/>
      <c r="BI401" s="95"/>
      <c r="BJ401" s="95"/>
      <c r="BK401" s="95"/>
      <c r="BL401" s="95"/>
      <c r="BM401" s="95"/>
      <c r="BN401" s="95"/>
      <c r="BO401" s="95"/>
      <c r="BP401" s="95"/>
      <c r="BQ401" s="95"/>
      <c r="BR401" s="95"/>
      <c r="BS401" s="95"/>
      <c r="BT401" s="95"/>
      <c r="BU401" s="95"/>
      <c r="BV401" s="95"/>
      <c r="BW401" s="95"/>
      <c r="BX401" s="95"/>
      <c r="BY401" s="95"/>
      <c r="BZ401" s="95"/>
      <c r="CA401" s="95"/>
      <c r="CB401" s="95"/>
      <c r="CC401" s="95"/>
      <c r="CD401" s="95"/>
      <c r="CE401" s="95"/>
      <c r="CF401" s="95"/>
      <c r="CG401" s="95"/>
      <c r="CH401" s="95"/>
      <c r="CI401" s="95"/>
      <c r="CJ401" s="95"/>
      <c r="CK401" s="95"/>
      <c r="CL401" s="95"/>
      <c r="CM401" s="95"/>
      <c r="CN401" s="95"/>
      <c r="CO401" s="95"/>
      <c r="CP401" s="95"/>
      <c r="CQ401" s="95"/>
      <c r="CR401" s="95"/>
      <c r="CS401" s="95"/>
      <c r="CT401" s="95"/>
      <c r="CU401" s="95"/>
      <c r="CV401" s="95"/>
      <c r="CW401" s="95"/>
      <c r="CX401" s="95"/>
      <c r="CY401" s="95"/>
      <c r="CZ401" s="95"/>
      <c r="DA401" s="95"/>
      <c r="DB401" s="95"/>
      <c r="DC401" s="95"/>
      <c r="DD401" s="95"/>
      <c r="DE401" s="95"/>
      <c r="DF401" s="95"/>
      <c r="DG401" s="95"/>
      <c r="DH401" s="95"/>
      <c r="DI401" s="95"/>
      <c r="DJ401" s="95"/>
      <c r="DK401" s="95"/>
      <c r="DL401" s="95"/>
      <c r="DM401" s="95"/>
      <c r="DN401" s="95"/>
      <c r="DO401" s="95"/>
      <c r="DP401" s="95"/>
      <c r="DQ401" s="95"/>
      <c r="DR401" s="95"/>
      <c r="DS401" s="95"/>
      <c r="DT401" s="95"/>
      <c r="DU401" s="95"/>
      <c r="DV401" s="95"/>
      <c r="DW401" s="95"/>
      <c r="DX401" s="95"/>
      <c r="DY401" s="95"/>
      <c r="DZ401" s="95"/>
      <c r="EA401" s="95"/>
      <c r="EB401" s="164"/>
      <c r="EC401" s="179"/>
      <c r="ED401" s="179"/>
      <c r="EE401" s="179"/>
      <c r="EF401" s="163"/>
      <c r="EG401" s="179"/>
      <c r="EH401" s="179"/>
      <c r="EI401" s="179"/>
      <c r="EJ401" s="179"/>
      <c r="EK401" s="179"/>
    </row>
    <row r="402" spans="3:152" ht="15" customHeight="1">
      <c r="C402" s="217"/>
      <c r="D402" s="385"/>
      <c r="E402" s="399"/>
      <c r="F402" s="399"/>
      <c r="G402" s="399"/>
      <c r="H402" s="399"/>
      <c r="I402" s="399"/>
      <c r="J402" s="399"/>
      <c r="K402" s="385"/>
      <c r="L402" s="337"/>
      <c r="M402" s="337"/>
      <c r="N402" s="385"/>
      <c r="O402" s="385"/>
      <c r="P402" s="387"/>
      <c r="Q402" s="387"/>
      <c r="R402" s="389"/>
      <c r="S402" s="391"/>
      <c r="T402" s="401"/>
      <c r="U402" s="395"/>
      <c r="V402" s="397"/>
      <c r="W402" s="383"/>
      <c r="X402" s="383"/>
      <c r="Y402" s="383"/>
      <c r="Z402" s="383"/>
      <c r="AA402" s="383"/>
      <c r="AB402" s="383"/>
      <c r="AC402" s="383"/>
      <c r="AD402" s="383"/>
      <c r="AE402" s="383"/>
      <c r="AF402" s="383"/>
      <c r="AG402" s="383"/>
      <c r="AH402" s="383"/>
      <c r="AI402" s="383"/>
      <c r="AJ402" s="383"/>
      <c r="AK402" s="383"/>
      <c r="AL402" s="333"/>
      <c r="AM402" s="200" t="s">
        <v>240</v>
      </c>
      <c r="AN402" s="311" t="s">
        <v>197</v>
      </c>
      <c r="AO402" s="312" t="s">
        <v>18</v>
      </c>
      <c r="AP402" s="312"/>
      <c r="AQ402" s="312"/>
      <c r="AR402" s="312"/>
      <c r="AS402" s="312"/>
      <c r="AT402" s="312"/>
      <c r="AU402" s="312"/>
      <c r="AV402" s="312"/>
      <c r="AW402" s="261">
        <v>18406.004199999999</v>
      </c>
      <c r="AX402" s="261">
        <v>14936.4447</v>
      </c>
      <c r="AY402" s="261">
        <v>0</v>
      </c>
      <c r="AZ402" s="261">
        <f>BE402</f>
        <v>0</v>
      </c>
      <c r="BA402" s="261">
        <f>BV402</f>
        <v>0</v>
      </c>
      <c r="BB402" s="261">
        <f>CM402</f>
        <v>0</v>
      </c>
      <c r="BC402" s="261">
        <f>DD402</f>
        <v>0</v>
      </c>
      <c r="BD402" s="261">
        <f>AW402-AX402-BC402</f>
        <v>3469.5594999999994</v>
      </c>
      <c r="BE402" s="261">
        <f t="shared" ref="BE402:BH403" si="459">BQ402</f>
        <v>0</v>
      </c>
      <c r="BF402" s="261">
        <f t="shared" si="459"/>
        <v>0</v>
      </c>
      <c r="BG402" s="261">
        <f t="shared" si="459"/>
        <v>0</v>
      </c>
      <c r="BH402" s="261">
        <f t="shared" si="459"/>
        <v>0</v>
      </c>
      <c r="BI402" s="261">
        <f>BJ402+BK402+BL402</f>
        <v>0</v>
      </c>
      <c r="BJ402" s="313">
        <v>0</v>
      </c>
      <c r="BK402" s="313">
        <v>0</v>
      </c>
      <c r="BL402" s="313">
        <v>0</v>
      </c>
      <c r="BM402" s="261">
        <f>BN402+BO402+BP402</f>
        <v>0</v>
      </c>
      <c r="BN402" s="313">
        <v>0</v>
      </c>
      <c r="BO402" s="313">
        <v>0</v>
      </c>
      <c r="BP402" s="313">
        <v>0</v>
      </c>
      <c r="BQ402" s="261">
        <f>BR402+BS402+BT402</f>
        <v>0</v>
      </c>
      <c r="BR402" s="313">
        <v>0</v>
      </c>
      <c r="BS402" s="313">
        <v>0</v>
      </c>
      <c r="BT402" s="313">
        <v>0</v>
      </c>
      <c r="BU402" s="261">
        <f>$AW402-$AX402-AZ402</f>
        <v>3469.5594999999994</v>
      </c>
      <c r="BV402" s="261">
        <f t="shared" ref="BV402:BY403" si="460">CH402</f>
        <v>0</v>
      </c>
      <c r="BW402" s="261">
        <f t="shared" si="460"/>
        <v>0</v>
      </c>
      <c r="BX402" s="261">
        <f t="shared" si="460"/>
        <v>0</v>
      </c>
      <c r="BY402" s="261">
        <f t="shared" si="460"/>
        <v>0</v>
      </c>
      <c r="BZ402" s="261">
        <f>CA402+CB402+CC402</f>
        <v>0</v>
      </c>
      <c r="CA402" s="313">
        <v>0</v>
      </c>
      <c r="CB402" s="313">
        <v>0</v>
      </c>
      <c r="CC402" s="313">
        <v>0</v>
      </c>
      <c r="CD402" s="261">
        <f>CE402+CF402+CG402</f>
        <v>0</v>
      </c>
      <c r="CE402" s="313">
        <v>0</v>
      </c>
      <c r="CF402" s="313">
        <v>0</v>
      </c>
      <c r="CG402" s="313">
        <v>0</v>
      </c>
      <c r="CH402" s="261">
        <f>CI402+CJ402+CK402</f>
        <v>0</v>
      </c>
      <c r="CI402" s="313">
        <v>0</v>
      </c>
      <c r="CJ402" s="313">
        <v>0</v>
      </c>
      <c r="CK402" s="313">
        <v>0</v>
      </c>
      <c r="CL402" s="261">
        <f>$AW402-$AX402-BA402</f>
        <v>3469.5594999999994</v>
      </c>
      <c r="CM402" s="261">
        <f t="shared" ref="CM402:CP403" si="461">CY402</f>
        <v>0</v>
      </c>
      <c r="CN402" s="261">
        <f t="shared" si="461"/>
        <v>0</v>
      </c>
      <c r="CO402" s="261">
        <f t="shared" si="461"/>
        <v>0</v>
      </c>
      <c r="CP402" s="261">
        <f t="shared" si="461"/>
        <v>0</v>
      </c>
      <c r="CQ402" s="261">
        <f>CR402+CS402+CT402</f>
        <v>0</v>
      </c>
      <c r="CR402" s="313">
        <v>0</v>
      </c>
      <c r="CS402" s="313">
        <v>0</v>
      </c>
      <c r="CT402" s="313">
        <v>0</v>
      </c>
      <c r="CU402" s="261">
        <f>CV402+CW402+CX402</f>
        <v>0</v>
      </c>
      <c r="CV402" s="313">
        <v>0</v>
      </c>
      <c r="CW402" s="313">
        <v>0</v>
      </c>
      <c r="CX402" s="313">
        <v>0</v>
      </c>
      <c r="CY402" s="261">
        <f>CZ402+DA402+DB402</f>
        <v>0</v>
      </c>
      <c r="CZ402" s="313">
        <v>0</v>
      </c>
      <c r="DA402" s="313">
        <v>0</v>
      </c>
      <c r="DB402" s="313">
        <v>0</v>
      </c>
      <c r="DC402" s="261">
        <f>$AW402-$AX402-BB402</f>
        <v>3469.5594999999994</v>
      </c>
      <c r="DD402" s="261">
        <f t="shared" ref="DD402:DG403" si="462">DP402</f>
        <v>0</v>
      </c>
      <c r="DE402" s="261">
        <f t="shared" si="462"/>
        <v>0</v>
      </c>
      <c r="DF402" s="261">
        <f t="shared" si="462"/>
        <v>0</v>
      </c>
      <c r="DG402" s="261">
        <f t="shared" si="462"/>
        <v>0</v>
      </c>
      <c r="DH402" s="261">
        <f>DI402+DJ402+DK402</f>
        <v>0</v>
      </c>
      <c r="DI402" s="313">
        <v>0</v>
      </c>
      <c r="DJ402" s="313">
        <v>0</v>
      </c>
      <c r="DK402" s="313">
        <v>0</v>
      </c>
      <c r="DL402" s="261">
        <f>DM402+DN402+DO402</f>
        <v>0</v>
      </c>
      <c r="DM402" s="313">
        <v>0</v>
      </c>
      <c r="DN402" s="313">
        <v>0</v>
      </c>
      <c r="DO402" s="313">
        <v>0</v>
      </c>
      <c r="DP402" s="261">
        <f>DQ402+DR402+DS402</f>
        <v>0</v>
      </c>
      <c r="DQ402" s="313">
        <v>0</v>
      </c>
      <c r="DR402" s="313">
        <v>0</v>
      </c>
      <c r="DS402" s="313">
        <v>0</v>
      </c>
      <c r="DT402" s="261">
        <f>$AW402-$AX402-BC402</f>
        <v>3469.5594999999994</v>
      </c>
      <c r="DU402" s="261">
        <f>BC402-AY402</f>
        <v>0</v>
      </c>
      <c r="DV402" s="313"/>
      <c r="DW402" s="313"/>
      <c r="DX402" s="314"/>
      <c r="DY402" s="313"/>
      <c r="DZ402" s="314"/>
      <c r="EA402" s="343" t="s">
        <v>151</v>
      </c>
      <c r="EB402" s="164">
        <v>0</v>
      </c>
      <c r="EC402" s="162" t="str">
        <f>AN402 &amp; EB402</f>
        <v>Амортизационные отчисления0</v>
      </c>
      <c r="ED402" s="162" t="str">
        <f>AN402&amp;AO402</f>
        <v>Амортизационные отчислениянет</v>
      </c>
      <c r="EE402" s="163"/>
      <c r="EF402" s="163"/>
      <c r="EG402" s="179"/>
      <c r="EH402" s="179"/>
      <c r="EI402" s="179"/>
      <c r="EJ402" s="179"/>
      <c r="EV402" s="163"/>
    </row>
    <row r="403" spans="3:152" ht="15" customHeight="1" thickBot="1">
      <c r="C403" s="217"/>
      <c r="D403" s="385"/>
      <c r="E403" s="399"/>
      <c r="F403" s="399"/>
      <c r="G403" s="399"/>
      <c r="H403" s="399"/>
      <c r="I403" s="399"/>
      <c r="J403" s="399"/>
      <c r="K403" s="385"/>
      <c r="L403" s="337"/>
      <c r="M403" s="337"/>
      <c r="N403" s="385"/>
      <c r="O403" s="385"/>
      <c r="P403" s="387"/>
      <c r="Q403" s="387"/>
      <c r="R403" s="389"/>
      <c r="S403" s="391"/>
      <c r="T403" s="401"/>
      <c r="U403" s="395"/>
      <c r="V403" s="397"/>
      <c r="W403" s="383"/>
      <c r="X403" s="383"/>
      <c r="Y403" s="383"/>
      <c r="Z403" s="383"/>
      <c r="AA403" s="383"/>
      <c r="AB403" s="383"/>
      <c r="AC403" s="383"/>
      <c r="AD403" s="383"/>
      <c r="AE403" s="383"/>
      <c r="AF403" s="383"/>
      <c r="AG403" s="383"/>
      <c r="AH403" s="383"/>
      <c r="AI403" s="383"/>
      <c r="AJ403" s="383"/>
      <c r="AK403" s="383"/>
      <c r="AL403" s="333"/>
      <c r="AM403" s="200" t="s">
        <v>115</v>
      </c>
      <c r="AN403" s="311" t="s">
        <v>199</v>
      </c>
      <c r="AO403" s="312" t="s">
        <v>18</v>
      </c>
      <c r="AP403" s="312"/>
      <c r="AQ403" s="312"/>
      <c r="AR403" s="312"/>
      <c r="AS403" s="312"/>
      <c r="AT403" s="312"/>
      <c r="AU403" s="312"/>
      <c r="AV403" s="312"/>
      <c r="AW403" s="261">
        <v>3681.2008000000001</v>
      </c>
      <c r="AX403" s="261">
        <v>1682.9664</v>
      </c>
      <c r="AY403" s="261">
        <v>0</v>
      </c>
      <c r="AZ403" s="261">
        <f>BE403</f>
        <v>0</v>
      </c>
      <c r="BA403" s="261">
        <f>BV403</f>
        <v>0</v>
      </c>
      <c r="BB403" s="261">
        <f>CM403</f>
        <v>0</v>
      </c>
      <c r="BC403" s="261">
        <f>DD403</f>
        <v>0</v>
      </c>
      <c r="BD403" s="261">
        <f>AW403-AX403-BC403</f>
        <v>1998.2344000000001</v>
      </c>
      <c r="BE403" s="261">
        <f t="shared" si="459"/>
        <v>0</v>
      </c>
      <c r="BF403" s="261">
        <f t="shared" si="459"/>
        <v>0</v>
      </c>
      <c r="BG403" s="261">
        <f t="shared" si="459"/>
        <v>0</v>
      </c>
      <c r="BH403" s="261">
        <f t="shared" si="459"/>
        <v>0</v>
      </c>
      <c r="BI403" s="261">
        <f>BJ403+BK403+BL403</f>
        <v>0</v>
      </c>
      <c r="BJ403" s="313">
        <v>0</v>
      </c>
      <c r="BK403" s="313">
        <v>0</v>
      </c>
      <c r="BL403" s="313">
        <v>0</v>
      </c>
      <c r="BM403" s="261">
        <f>BN403+BO403+BP403</f>
        <v>0</v>
      </c>
      <c r="BN403" s="313">
        <v>0</v>
      </c>
      <c r="BO403" s="313">
        <v>0</v>
      </c>
      <c r="BP403" s="313">
        <v>0</v>
      </c>
      <c r="BQ403" s="261">
        <f>BR403+BS403+BT403</f>
        <v>0</v>
      </c>
      <c r="BR403" s="313">
        <v>0</v>
      </c>
      <c r="BS403" s="313">
        <v>0</v>
      </c>
      <c r="BT403" s="313">
        <v>0</v>
      </c>
      <c r="BU403" s="261">
        <f>$AW403-$AX403-AZ403</f>
        <v>1998.2344000000001</v>
      </c>
      <c r="BV403" s="261">
        <f t="shared" si="460"/>
        <v>0</v>
      </c>
      <c r="BW403" s="261">
        <f t="shared" si="460"/>
        <v>0</v>
      </c>
      <c r="BX403" s="261">
        <f t="shared" si="460"/>
        <v>0</v>
      </c>
      <c r="BY403" s="261">
        <f t="shared" si="460"/>
        <v>0</v>
      </c>
      <c r="BZ403" s="261">
        <f>CA403+CB403+CC403</f>
        <v>0</v>
      </c>
      <c r="CA403" s="313">
        <v>0</v>
      </c>
      <c r="CB403" s="313">
        <v>0</v>
      </c>
      <c r="CC403" s="313">
        <v>0</v>
      </c>
      <c r="CD403" s="261">
        <f>CE403+CF403+CG403</f>
        <v>0</v>
      </c>
      <c r="CE403" s="313">
        <v>0</v>
      </c>
      <c r="CF403" s="313">
        <v>0</v>
      </c>
      <c r="CG403" s="313">
        <v>0</v>
      </c>
      <c r="CH403" s="261">
        <f>CI403+CJ403+CK403</f>
        <v>0</v>
      </c>
      <c r="CI403" s="313">
        <v>0</v>
      </c>
      <c r="CJ403" s="313">
        <v>0</v>
      </c>
      <c r="CK403" s="313">
        <v>0</v>
      </c>
      <c r="CL403" s="261">
        <f>$AW403-$AX403-BA403</f>
        <v>1998.2344000000001</v>
      </c>
      <c r="CM403" s="261">
        <f t="shared" si="461"/>
        <v>0</v>
      </c>
      <c r="CN403" s="261">
        <f t="shared" si="461"/>
        <v>0</v>
      </c>
      <c r="CO403" s="261">
        <f t="shared" si="461"/>
        <v>0</v>
      </c>
      <c r="CP403" s="261">
        <f t="shared" si="461"/>
        <v>0</v>
      </c>
      <c r="CQ403" s="261">
        <f>CR403+CS403+CT403</f>
        <v>0</v>
      </c>
      <c r="CR403" s="313">
        <v>0</v>
      </c>
      <c r="CS403" s="313">
        <v>0</v>
      </c>
      <c r="CT403" s="313">
        <v>0</v>
      </c>
      <c r="CU403" s="261">
        <f>CV403+CW403+CX403</f>
        <v>0</v>
      </c>
      <c r="CV403" s="313">
        <v>0</v>
      </c>
      <c r="CW403" s="313">
        <v>0</v>
      </c>
      <c r="CX403" s="313">
        <v>0</v>
      </c>
      <c r="CY403" s="261">
        <f>CZ403+DA403+DB403</f>
        <v>0</v>
      </c>
      <c r="CZ403" s="313">
        <v>0</v>
      </c>
      <c r="DA403" s="313">
        <v>0</v>
      </c>
      <c r="DB403" s="313">
        <v>0</v>
      </c>
      <c r="DC403" s="261">
        <f>$AW403-$AX403-BB403</f>
        <v>1998.2344000000001</v>
      </c>
      <c r="DD403" s="261">
        <f t="shared" si="462"/>
        <v>0</v>
      </c>
      <c r="DE403" s="261">
        <f t="shared" si="462"/>
        <v>0</v>
      </c>
      <c r="DF403" s="261">
        <f t="shared" si="462"/>
        <v>0</v>
      </c>
      <c r="DG403" s="261">
        <f t="shared" si="462"/>
        <v>0</v>
      </c>
      <c r="DH403" s="261">
        <f>DI403+DJ403+DK403</f>
        <v>0</v>
      </c>
      <c r="DI403" s="313">
        <v>0</v>
      </c>
      <c r="DJ403" s="313">
        <v>0</v>
      </c>
      <c r="DK403" s="313">
        <v>0</v>
      </c>
      <c r="DL403" s="261">
        <f>DM403+DN403+DO403</f>
        <v>0</v>
      </c>
      <c r="DM403" s="313">
        <v>0</v>
      </c>
      <c r="DN403" s="313">
        <v>0</v>
      </c>
      <c r="DO403" s="313">
        <v>0</v>
      </c>
      <c r="DP403" s="261">
        <f>DQ403+DR403+DS403</f>
        <v>0</v>
      </c>
      <c r="DQ403" s="313">
        <v>0</v>
      </c>
      <c r="DR403" s="313">
        <v>0</v>
      </c>
      <c r="DS403" s="313">
        <v>0</v>
      </c>
      <c r="DT403" s="261">
        <f>$AW403-$AX403-BC403</f>
        <v>1998.2344000000001</v>
      </c>
      <c r="DU403" s="261">
        <f>BC403-AY403</f>
        <v>0</v>
      </c>
      <c r="DV403" s="313"/>
      <c r="DW403" s="313"/>
      <c r="DX403" s="314"/>
      <c r="DY403" s="313"/>
      <c r="DZ403" s="314"/>
      <c r="EA403" s="343" t="s">
        <v>151</v>
      </c>
      <c r="EB403" s="164">
        <v>0</v>
      </c>
      <c r="EC403" s="162" t="str">
        <f>AN403 &amp; EB403</f>
        <v>Прочие собственные средства0</v>
      </c>
      <c r="ED403" s="162" t="str">
        <f>AN403&amp;AO403</f>
        <v>Прочие собственные средстванет</v>
      </c>
      <c r="EE403" s="163"/>
      <c r="EF403" s="163"/>
      <c r="EG403" s="179"/>
      <c r="EH403" s="179"/>
      <c r="EI403" s="179"/>
      <c r="EJ403" s="179"/>
      <c r="EV403" s="163"/>
    </row>
    <row r="404" spans="3:152" ht="11.25" customHeight="1">
      <c r="C404" s="217"/>
      <c r="D404" s="384" t="s">
        <v>944</v>
      </c>
      <c r="E404" s="398" t="s">
        <v>780</v>
      </c>
      <c r="F404" s="398" t="s">
        <v>800</v>
      </c>
      <c r="G404" s="398" t="s">
        <v>161</v>
      </c>
      <c r="H404" s="398" t="s">
        <v>945</v>
      </c>
      <c r="I404" s="398" t="s">
        <v>783</v>
      </c>
      <c r="J404" s="398" t="s">
        <v>783</v>
      </c>
      <c r="K404" s="384" t="s">
        <v>784</v>
      </c>
      <c r="L404" s="336"/>
      <c r="M404" s="336"/>
      <c r="N404" s="384" t="s">
        <v>240</v>
      </c>
      <c r="O404" s="384" t="s">
        <v>3</v>
      </c>
      <c r="P404" s="386" t="s">
        <v>1149</v>
      </c>
      <c r="Q404" s="386" t="s">
        <v>3</v>
      </c>
      <c r="R404" s="388">
        <v>100</v>
      </c>
      <c r="S404" s="390">
        <v>100</v>
      </c>
      <c r="T404" s="400" t="s">
        <v>151</v>
      </c>
      <c r="U404" s="305"/>
      <c r="V404" s="306"/>
      <c r="W404" s="306"/>
      <c r="X404" s="306"/>
      <c r="Y404" s="306"/>
      <c r="Z404" s="306"/>
      <c r="AA404" s="306"/>
      <c r="AB404" s="306"/>
      <c r="AC404" s="306"/>
      <c r="AD404" s="306"/>
      <c r="AE404" s="306"/>
      <c r="AF404" s="306"/>
      <c r="AG404" s="306"/>
      <c r="AH404" s="306"/>
      <c r="AI404" s="306"/>
      <c r="AJ404" s="306"/>
      <c r="AK404" s="306"/>
      <c r="AL404" s="306"/>
      <c r="AM404" s="306"/>
      <c r="AN404" s="306"/>
      <c r="AO404" s="306"/>
      <c r="AP404" s="306"/>
      <c r="AQ404" s="306"/>
      <c r="AR404" s="306"/>
      <c r="AS404" s="306"/>
      <c r="AT404" s="306"/>
      <c r="AU404" s="306"/>
      <c r="AV404" s="306"/>
      <c r="AW404" s="306"/>
      <c r="AX404" s="306"/>
      <c r="AY404" s="306"/>
      <c r="AZ404" s="306"/>
      <c r="BA404" s="306"/>
      <c r="BB404" s="306"/>
      <c r="BC404" s="306"/>
      <c r="BD404" s="306"/>
      <c r="BE404" s="306"/>
      <c r="BF404" s="306"/>
      <c r="BG404" s="306"/>
      <c r="BH404" s="306"/>
      <c r="BI404" s="306"/>
      <c r="BJ404" s="306"/>
      <c r="BK404" s="306"/>
      <c r="BL404" s="306"/>
      <c r="BM404" s="306"/>
      <c r="BN404" s="306"/>
      <c r="BO404" s="306"/>
      <c r="BP404" s="306"/>
      <c r="BQ404" s="306"/>
      <c r="BR404" s="306"/>
      <c r="BS404" s="306"/>
      <c r="BT404" s="306"/>
      <c r="BU404" s="306"/>
      <c r="BV404" s="306"/>
      <c r="BW404" s="306"/>
      <c r="BX404" s="306"/>
      <c r="BY404" s="306"/>
      <c r="BZ404" s="306"/>
      <c r="CA404" s="306"/>
      <c r="CB404" s="306"/>
      <c r="CC404" s="306"/>
      <c r="CD404" s="306"/>
      <c r="CE404" s="306"/>
      <c r="CF404" s="306"/>
      <c r="CG404" s="306"/>
      <c r="CH404" s="306"/>
      <c r="CI404" s="306"/>
      <c r="CJ404" s="306"/>
      <c r="CK404" s="306"/>
      <c r="CL404" s="306"/>
      <c r="CM404" s="306"/>
      <c r="CN404" s="306"/>
      <c r="CO404" s="306"/>
      <c r="CP404" s="306"/>
      <c r="CQ404" s="306"/>
      <c r="CR404" s="306"/>
      <c r="CS404" s="306"/>
      <c r="CT404" s="306"/>
      <c r="CU404" s="306"/>
      <c r="CV404" s="306"/>
      <c r="CW404" s="306"/>
      <c r="CX404" s="306"/>
      <c r="CY404" s="306"/>
      <c r="CZ404" s="306"/>
      <c r="DA404" s="306"/>
      <c r="DB404" s="306"/>
      <c r="DC404" s="306"/>
      <c r="DD404" s="306"/>
      <c r="DE404" s="306"/>
      <c r="DF404" s="306"/>
      <c r="DG404" s="306"/>
      <c r="DH404" s="306"/>
      <c r="DI404" s="306"/>
      <c r="DJ404" s="306"/>
      <c r="DK404" s="306"/>
      <c r="DL404" s="306"/>
      <c r="DM404" s="306"/>
      <c r="DN404" s="306"/>
      <c r="DO404" s="306"/>
      <c r="DP404" s="306"/>
      <c r="DQ404" s="306"/>
      <c r="DR404" s="306"/>
      <c r="DS404" s="306"/>
      <c r="DT404" s="306"/>
      <c r="DU404" s="306"/>
      <c r="DV404" s="306"/>
      <c r="DW404" s="306"/>
      <c r="DX404" s="306"/>
      <c r="DY404" s="306"/>
      <c r="DZ404" s="306"/>
      <c r="EA404" s="306"/>
      <c r="EB404" s="164"/>
      <c r="EC404" s="163"/>
      <c r="ED404" s="163"/>
      <c r="EE404" s="163"/>
      <c r="EF404" s="163"/>
      <c r="EG404" s="163"/>
      <c r="EH404" s="163"/>
      <c r="EI404" s="163"/>
    </row>
    <row r="405" spans="3:152" ht="11.25" customHeight="1">
      <c r="C405" s="217"/>
      <c r="D405" s="385"/>
      <c r="E405" s="399"/>
      <c r="F405" s="399"/>
      <c r="G405" s="399"/>
      <c r="H405" s="399"/>
      <c r="I405" s="399"/>
      <c r="J405" s="399"/>
      <c r="K405" s="385"/>
      <c r="L405" s="337"/>
      <c r="M405" s="337"/>
      <c r="N405" s="385"/>
      <c r="O405" s="385"/>
      <c r="P405" s="387"/>
      <c r="Q405" s="387"/>
      <c r="R405" s="389"/>
      <c r="S405" s="391"/>
      <c r="T405" s="401"/>
      <c r="U405" s="394"/>
      <c r="V405" s="396">
        <v>1</v>
      </c>
      <c r="W405" s="382" t="s">
        <v>821</v>
      </c>
      <c r="X405" s="382"/>
      <c r="Y405" s="382"/>
      <c r="Z405" s="382"/>
      <c r="AA405" s="382"/>
      <c r="AB405" s="382"/>
      <c r="AC405" s="382"/>
      <c r="AD405" s="382"/>
      <c r="AE405" s="382"/>
      <c r="AF405" s="382"/>
      <c r="AG405" s="382"/>
      <c r="AH405" s="382"/>
      <c r="AI405" s="382"/>
      <c r="AJ405" s="382"/>
      <c r="AK405" s="382"/>
      <c r="AL405" s="307"/>
      <c r="AM405" s="308"/>
      <c r="AN405" s="309"/>
      <c r="AO405" s="309"/>
      <c r="AP405" s="309"/>
      <c r="AQ405" s="309"/>
      <c r="AR405" s="309"/>
      <c r="AS405" s="309"/>
      <c r="AT405" s="309"/>
      <c r="AU405" s="309"/>
      <c r="AV405" s="309"/>
      <c r="AW405" s="95"/>
      <c r="AX405" s="95"/>
      <c r="AY405" s="95"/>
      <c r="AZ405" s="95"/>
      <c r="BA405" s="95"/>
      <c r="BB405" s="95"/>
      <c r="BC405" s="95"/>
      <c r="BD405" s="95"/>
      <c r="BE405" s="95"/>
      <c r="BF405" s="95"/>
      <c r="BG405" s="95"/>
      <c r="BH405" s="95"/>
      <c r="BI405" s="95"/>
      <c r="BJ405" s="95"/>
      <c r="BK405" s="95"/>
      <c r="BL405" s="95"/>
      <c r="BM405" s="95"/>
      <c r="BN405" s="95"/>
      <c r="BO405" s="95"/>
      <c r="BP405" s="95"/>
      <c r="BQ405" s="95"/>
      <c r="BR405" s="95"/>
      <c r="BS405" s="95"/>
      <c r="BT405" s="95"/>
      <c r="BU405" s="95"/>
      <c r="BV405" s="95"/>
      <c r="BW405" s="95"/>
      <c r="BX405" s="95"/>
      <c r="BY405" s="95"/>
      <c r="BZ405" s="95"/>
      <c r="CA405" s="95"/>
      <c r="CB405" s="95"/>
      <c r="CC405" s="95"/>
      <c r="CD405" s="95"/>
      <c r="CE405" s="95"/>
      <c r="CF405" s="95"/>
      <c r="CG405" s="95"/>
      <c r="CH405" s="95"/>
      <c r="CI405" s="95"/>
      <c r="CJ405" s="95"/>
      <c r="CK405" s="95"/>
      <c r="CL405" s="95"/>
      <c r="CM405" s="95"/>
      <c r="CN405" s="95"/>
      <c r="CO405" s="95"/>
      <c r="CP405" s="95"/>
      <c r="CQ405" s="95"/>
      <c r="CR405" s="95"/>
      <c r="CS405" s="95"/>
      <c r="CT405" s="95"/>
      <c r="CU405" s="95"/>
      <c r="CV405" s="95"/>
      <c r="CW405" s="95"/>
      <c r="CX405" s="95"/>
      <c r="CY405" s="95"/>
      <c r="CZ405" s="95"/>
      <c r="DA405" s="95"/>
      <c r="DB405" s="95"/>
      <c r="DC405" s="95"/>
      <c r="DD405" s="95"/>
      <c r="DE405" s="95"/>
      <c r="DF405" s="95"/>
      <c r="DG405" s="95"/>
      <c r="DH405" s="95"/>
      <c r="DI405" s="95"/>
      <c r="DJ405" s="95"/>
      <c r="DK405" s="95"/>
      <c r="DL405" s="95"/>
      <c r="DM405" s="95"/>
      <c r="DN405" s="95"/>
      <c r="DO405" s="95"/>
      <c r="DP405" s="95"/>
      <c r="DQ405" s="95"/>
      <c r="DR405" s="95"/>
      <c r="DS405" s="95"/>
      <c r="DT405" s="95"/>
      <c r="DU405" s="95"/>
      <c r="DV405" s="95"/>
      <c r="DW405" s="95"/>
      <c r="DX405" s="95"/>
      <c r="DY405" s="95"/>
      <c r="DZ405" s="95"/>
      <c r="EA405" s="95"/>
      <c r="EB405" s="164"/>
      <c r="EC405" s="179"/>
      <c r="ED405" s="179"/>
      <c r="EE405" s="179"/>
      <c r="EF405" s="163"/>
      <c r="EG405" s="179"/>
      <c r="EH405" s="179"/>
      <c r="EI405" s="179"/>
      <c r="EJ405" s="179"/>
      <c r="EK405" s="179"/>
    </row>
    <row r="406" spans="3:152" ht="15" customHeight="1">
      <c r="C406" s="217"/>
      <c r="D406" s="385"/>
      <c r="E406" s="399"/>
      <c r="F406" s="399"/>
      <c r="G406" s="399"/>
      <c r="H406" s="399"/>
      <c r="I406" s="399"/>
      <c r="J406" s="399"/>
      <c r="K406" s="385"/>
      <c r="L406" s="337"/>
      <c r="M406" s="337"/>
      <c r="N406" s="385"/>
      <c r="O406" s="385"/>
      <c r="P406" s="387"/>
      <c r="Q406" s="387"/>
      <c r="R406" s="389"/>
      <c r="S406" s="391"/>
      <c r="T406" s="401"/>
      <c r="U406" s="395"/>
      <c r="V406" s="397"/>
      <c r="W406" s="383"/>
      <c r="X406" s="383"/>
      <c r="Y406" s="383"/>
      <c r="Z406" s="383"/>
      <c r="AA406" s="383"/>
      <c r="AB406" s="383"/>
      <c r="AC406" s="383"/>
      <c r="AD406" s="383"/>
      <c r="AE406" s="383"/>
      <c r="AF406" s="383"/>
      <c r="AG406" s="383"/>
      <c r="AH406" s="383"/>
      <c r="AI406" s="383"/>
      <c r="AJ406" s="383"/>
      <c r="AK406" s="383"/>
      <c r="AL406" s="333"/>
      <c r="AM406" s="200" t="s">
        <v>240</v>
      </c>
      <c r="AN406" s="311" t="s">
        <v>197</v>
      </c>
      <c r="AO406" s="312" t="s">
        <v>18</v>
      </c>
      <c r="AP406" s="312"/>
      <c r="AQ406" s="312"/>
      <c r="AR406" s="312"/>
      <c r="AS406" s="312"/>
      <c r="AT406" s="312"/>
      <c r="AU406" s="312"/>
      <c r="AV406" s="312"/>
      <c r="AW406" s="261">
        <v>44689.709000000003</v>
      </c>
      <c r="AX406" s="261">
        <v>38364.2546</v>
      </c>
      <c r="AY406" s="261">
        <v>0</v>
      </c>
      <c r="AZ406" s="261">
        <f>BE406</f>
        <v>0</v>
      </c>
      <c r="BA406" s="261">
        <f>BV406</f>
        <v>0</v>
      </c>
      <c r="BB406" s="261">
        <f>CM406</f>
        <v>0</v>
      </c>
      <c r="BC406" s="261">
        <f>DD406</f>
        <v>0</v>
      </c>
      <c r="BD406" s="261">
        <f>AW406-AX406-BC406</f>
        <v>6325.4544000000024</v>
      </c>
      <c r="BE406" s="261">
        <f t="shared" ref="BE406:BH407" si="463">BQ406</f>
        <v>0</v>
      </c>
      <c r="BF406" s="261">
        <f t="shared" si="463"/>
        <v>0</v>
      </c>
      <c r="BG406" s="261">
        <f t="shared" si="463"/>
        <v>0</v>
      </c>
      <c r="BH406" s="261">
        <f t="shared" si="463"/>
        <v>0</v>
      </c>
      <c r="BI406" s="261">
        <f>BJ406+BK406+BL406</f>
        <v>0</v>
      </c>
      <c r="BJ406" s="313">
        <v>0</v>
      </c>
      <c r="BK406" s="313">
        <v>0</v>
      </c>
      <c r="BL406" s="313">
        <v>0</v>
      </c>
      <c r="BM406" s="261">
        <f>BN406+BO406+BP406</f>
        <v>0</v>
      </c>
      <c r="BN406" s="313">
        <v>0</v>
      </c>
      <c r="BO406" s="313">
        <v>0</v>
      </c>
      <c r="BP406" s="313">
        <v>0</v>
      </c>
      <c r="BQ406" s="261">
        <f>BR406+BS406+BT406</f>
        <v>0</v>
      </c>
      <c r="BR406" s="313">
        <v>0</v>
      </c>
      <c r="BS406" s="313">
        <v>0</v>
      </c>
      <c r="BT406" s="313">
        <v>0</v>
      </c>
      <c r="BU406" s="261">
        <f>$AW406-$AX406-AZ406</f>
        <v>6325.4544000000024</v>
      </c>
      <c r="BV406" s="261">
        <f t="shared" ref="BV406:BY407" si="464">CH406</f>
        <v>0</v>
      </c>
      <c r="BW406" s="261">
        <f t="shared" si="464"/>
        <v>0</v>
      </c>
      <c r="BX406" s="261">
        <f t="shared" si="464"/>
        <v>0</v>
      </c>
      <c r="BY406" s="261">
        <f t="shared" si="464"/>
        <v>0</v>
      </c>
      <c r="BZ406" s="261">
        <f>CA406+CB406+CC406</f>
        <v>0</v>
      </c>
      <c r="CA406" s="313">
        <v>0</v>
      </c>
      <c r="CB406" s="313">
        <v>0</v>
      </c>
      <c r="CC406" s="313">
        <v>0</v>
      </c>
      <c r="CD406" s="261">
        <f>CE406+CF406+CG406</f>
        <v>0</v>
      </c>
      <c r="CE406" s="313">
        <v>0</v>
      </c>
      <c r="CF406" s="313">
        <v>0</v>
      </c>
      <c r="CG406" s="313">
        <v>0</v>
      </c>
      <c r="CH406" s="261">
        <f>CI406+CJ406+CK406</f>
        <v>0</v>
      </c>
      <c r="CI406" s="313">
        <v>0</v>
      </c>
      <c r="CJ406" s="313">
        <v>0</v>
      </c>
      <c r="CK406" s="313">
        <v>0</v>
      </c>
      <c r="CL406" s="261">
        <f>$AW406-$AX406-BA406</f>
        <v>6325.4544000000024</v>
      </c>
      <c r="CM406" s="261">
        <f t="shared" ref="CM406:CP407" si="465">CY406</f>
        <v>0</v>
      </c>
      <c r="CN406" s="261">
        <f t="shared" si="465"/>
        <v>0</v>
      </c>
      <c r="CO406" s="261">
        <f t="shared" si="465"/>
        <v>0</v>
      </c>
      <c r="CP406" s="261">
        <f t="shared" si="465"/>
        <v>0</v>
      </c>
      <c r="CQ406" s="261">
        <f>CR406+CS406+CT406</f>
        <v>0</v>
      </c>
      <c r="CR406" s="313">
        <v>0</v>
      </c>
      <c r="CS406" s="313">
        <v>0</v>
      </c>
      <c r="CT406" s="313">
        <v>0</v>
      </c>
      <c r="CU406" s="261">
        <f>CV406+CW406+CX406</f>
        <v>0</v>
      </c>
      <c r="CV406" s="313">
        <v>0</v>
      </c>
      <c r="CW406" s="313">
        <v>0</v>
      </c>
      <c r="CX406" s="313">
        <v>0</v>
      </c>
      <c r="CY406" s="261">
        <f>CZ406+DA406+DB406</f>
        <v>0</v>
      </c>
      <c r="CZ406" s="313">
        <v>0</v>
      </c>
      <c r="DA406" s="313">
        <v>0</v>
      </c>
      <c r="DB406" s="313">
        <v>0</v>
      </c>
      <c r="DC406" s="261">
        <f>$AW406-$AX406-BB406</f>
        <v>6325.4544000000024</v>
      </c>
      <c r="DD406" s="261">
        <f t="shared" ref="DD406:DG407" si="466">DP406</f>
        <v>0</v>
      </c>
      <c r="DE406" s="261">
        <f t="shared" si="466"/>
        <v>0</v>
      </c>
      <c r="DF406" s="261">
        <f t="shared" si="466"/>
        <v>0</v>
      </c>
      <c r="DG406" s="261">
        <f t="shared" si="466"/>
        <v>0</v>
      </c>
      <c r="DH406" s="261">
        <f>DI406+DJ406+DK406</f>
        <v>0</v>
      </c>
      <c r="DI406" s="313">
        <v>0</v>
      </c>
      <c r="DJ406" s="313">
        <v>0</v>
      </c>
      <c r="DK406" s="313">
        <v>0</v>
      </c>
      <c r="DL406" s="261">
        <f>DM406+DN406+DO406</f>
        <v>0</v>
      </c>
      <c r="DM406" s="313">
        <v>0</v>
      </c>
      <c r="DN406" s="313">
        <v>0</v>
      </c>
      <c r="DO406" s="313">
        <v>0</v>
      </c>
      <c r="DP406" s="261">
        <f>DQ406+DR406+DS406</f>
        <v>0</v>
      </c>
      <c r="DQ406" s="313">
        <v>0</v>
      </c>
      <c r="DR406" s="313">
        <v>0</v>
      </c>
      <c r="DS406" s="313">
        <v>0</v>
      </c>
      <c r="DT406" s="261">
        <f>$AW406-$AX406-BC406</f>
        <v>6325.4544000000024</v>
      </c>
      <c r="DU406" s="261">
        <f>BC406-AY406</f>
        <v>0</v>
      </c>
      <c r="DV406" s="313"/>
      <c r="DW406" s="313"/>
      <c r="DX406" s="314"/>
      <c r="DY406" s="313"/>
      <c r="DZ406" s="314"/>
      <c r="EA406" s="343" t="s">
        <v>151</v>
      </c>
      <c r="EB406" s="164">
        <v>0</v>
      </c>
      <c r="EC406" s="162" t="str">
        <f>AN406 &amp; EB406</f>
        <v>Амортизационные отчисления0</v>
      </c>
      <c r="ED406" s="162" t="str">
        <f>AN406&amp;AO406</f>
        <v>Амортизационные отчислениянет</v>
      </c>
      <c r="EE406" s="163"/>
      <c r="EF406" s="163"/>
      <c r="EG406" s="179"/>
      <c r="EH406" s="179"/>
      <c r="EI406" s="179"/>
      <c r="EJ406" s="179"/>
      <c r="EV406" s="163"/>
    </row>
    <row r="407" spans="3:152" ht="15" customHeight="1" thickBot="1">
      <c r="C407" s="217"/>
      <c r="D407" s="385"/>
      <c r="E407" s="399"/>
      <c r="F407" s="399"/>
      <c r="G407" s="399"/>
      <c r="H407" s="399"/>
      <c r="I407" s="399"/>
      <c r="J407" s="399"/>
      <c r="K407" s="385"/>
      <c r="L407" s="337"/>
      <c r="M407" s="337"/>
      <c r="N407" s="385"/>
      <c r="O407" s="385"/>
      <c r="P407" s="387"/>
      <c r="Q407" s="387"/>
      <c r="R407" s="389"/>
      <c r="S407" s="391"/>
      <c r="T407" s="401"/>
      <c r="U407" s="395"/>
      <c r="V407" s="397"/>
      <c r="W407" s="383"/>
      <c r="X407" s="383"/>
      <c r="Y407" s="383"/>
      <c r="Z407" s="383"/>
      <c r="AA407" s="383"/>
      <c r="AB407" s="383"/>
      <c r="AC407" s="383"/>
      <c r="AD407" s="383"/>
      <c r="AE407" s="383"/>
      <c r="AF407" s="383"/>
      <c r="AG407" s="383"/>
      <c r="AH407" s="383"/>
      <c r="AI407" s="383"/>
      <c r="AJ407" s="383"/>
      <c r="AK407" s="383"/>
      <c r="AL407" s="333"/>
      <c r="AM407" s="200" t="s">
        <v>115</v>
      </c>
      <c r="AN407" s="311" t="s">
        <v>199</v>
      </c>
      <c r="AO407" s="312" t="s">
        <v>18</v>
      </c>
      <c r="AP407" s="312"/>
      <c r="AQ407" s="312"/>
      <c r="AR407" s="312"/>
      <c r="AS407" s="312"/>
      <c r="AT407" s="312"/>
      <c r="AU407" s="312"/>
      <c r="AV407" s="312"/>
      <c r="AW407" s="261">
        <v>8937.9418000000005</v>
      </c>
      <c r="AX407" s="261">
        <v>5515.8626000000004</v>
      </c>
      <c r="AY407" s="261">
        <v>0</v>
      </c>
      <c r="AZ407" s="261">
        <f>BE407</f>
        <v>0</v>
      </c>
      <c r="BA407" s="261">
        <f>BV407</f>
        <v>0</v>
      </c>
      <c r="BB407" s="261">
        <f>CM407</f>
        <v>0</v>
      </c>
      <c r="BC407" s="261">
        <f>DD407</f>
        <v>0</v>
      </c>
      <c r="BD407" s="261">
        <f>AW407-AX407-BC407</f>
        <v>3422.0792000000001</v>
      </c>
      <c r="BE407" s="261">
        <f t="shared" si="463"/>
        <v>0</v>
      </c>
      <c r="BF407" s="261">
        <f t="shared" si="463"/>
        <v>0</v>
      </c>
      <c r="BG407" s="261">
        <f t="shared" si="463"/>
        <v>0</v>
      </c>
      <c r="BH407" s="261">
        <f t="shared" si="463"/>
        <v>0</v>
      </c>
      <c r="BI407" s="261">
        <f>BJ407+BK407+BL407</f>
        <v>0</v>
      </c>
      <c r="BJ407" s="313">
        <v>0</v>
      </c>
      <c r="BK407" s="313">
        <v>0</v>
      </c>
      <c r="BL407" s="313">
        <v>0</v>
      </c>
      <c r="BM407" s="261">
        <f>BN407+BO407+BP407</f>
        <v>0</v>
      </c>
      <c r="BN407" s="313">
        <v>0</v>
      </c>
      <c r="BO407" s="313">
        <v>0</v>
      </c>
      <c r="BP407" s="313">
        <v>0</v>
      </c>
      <c r="BQ407" s="261">
        <f>BR407+BS407+BT407</f>
        <v>0</v>
      </c>
      <c r="BR407" s="313">
        <v>0</v>
      </c>
      <c r="BS407" s="313">
        <v>0</v>
      </c>
      <c r="BT407" s="313">
        <v>0</v>
      </c>
      <c r="BU407" s="261">
        <f>$AW407-$AX407-AZ407</f>
        <v>3422.0792000000001</v>
      </c>
      <c r="BV407" s="261">
        <f t="shared" si="464"/>
        <v>0</v>
      </c>
      <c r="BW407" s="261">
        <f t="shared" si="464"/>
        <v>0</v>
      </c>
      <c r="BX407" s="261">
        <f t="shared" si="464"/>
        <v>0</v>
      </c>
      <c r="BY407" s="261">
        <f t="shared" si="464"/>
        <v>0</v>
      </c>
      <c r="BZ407" s="261">
        <f>CA407+CB407+CC407</f>
        <v>0</v>
      </c>
      <c r="CA407" s="313">
        <v>0</v>
      </c>
      <c r="CB407" s="313">
        <v>0</v>
      </c>
      <c r="CC407" s="313">
        <v>0</v>
      </c>
      <c r="CD407" s="261">
        <f>CE407+CF407+CG407</f>
        <v>0</v>
      </c>
      <c r="CE407" s="313">
        <v>0</v>
      </c>
      <c r="CF407" s="313">
        <v>0</v>
      </c>
      <c r="CG407" s="313">
        <v>0</v>
      </c>
      <c r="CH407" s="261">
        <f>CI407+CJ407+CK407</f>
        <v>0</v>
      </c>
      <c r="CI407" s="313">
        <v>0</v>
      </c>
      <c r="CJ407" s="313">
        <v>0</v>
      </c>
      <c r="CK407" s="313">
        <v>0</v>
      </c>
      <c r="CL407" s="261">
        <f>$AW407-$AX407-BA407</f>
        <v>3422.0792000000001</v>
      </c>
      <c r="CM407" s="261">
        <f t="shared" si="465"/>
        <v>0</v>
      </c>
      <c r="CN407" s="261">
        <f t="shared" si="465"/>
        <v>0</v>
      </c>
      <c r="CO407" s="261">
        <f t="shared" si="465"/>
        <v>0</v>
      </c>
      <c r="CP407" s="261">
        <f t="shared" si="465"/>
        <v>0</v>
      </c>
      <c r="CQ407" s="261">
        <f>CR407+CS407+CT407</f>
        <v>0</v>
      </c>
      <c r="CR407" s="313">
        <v>0</v>
      </c>
      <c r="CS407" s="313">
        <v>0</v>
      </c>
      <c r="CT407" s="313">
        <v>0</v>
      </c>
      <c r="CU407" s="261">
        <f>CV407+CW407+CX407</f>
        <v>0</v>
      </c>
      <c r="CV407" s="313">
        <v>0</v>
      </c>
      <c r="CW407" s="313">
        <v>0</v>
      </c>
      <c r="CX407" s="313">
        <v>0</v>
      </c>
      <c r="CY407" s="261">
        <f>CZ407+DA407+DB407</f>
        <v>0</v>
      </c>
      <c r="CZ407" s="313">
        <v>0</v>
      </c>
      <c r="DA407" s="313">
        <v>0</v>
      </c>
      <c r="DB407" s="313">
        <v>0</v>
      </c>
      <c r="DC407" s="261">
        <f>$AW407-$AX407-BB407</f>
        <v>3422.0792000000001</v>
      </c>
      <c r="DD407" s="261">
        <f t="shared" si="466"/>
        <v>0</v>
      </c>
      <c r="DE407" s="261">
        <f t="shared" si="466"/>
        <v>0</v>
      </c>
      <c r="DF407" s="261">
        <f t="shared" si="466"/>
        <v>0</v>
      </c>
      <c r="DG407" s="261">
        <f t="shared" si="466"/>
        <v>0</v>
      </c>
      <c r="DH407" s="261">
        <f>DI407+DJ407+DK407</f>
        <v>0</v>
      </c>
      <c r="DI407" s="313">
        <v>0</v>
      </c>
      <c r="DJ407" s="313">
        <v>0</v>
      </c>
      <c r="DK407" s="313">
        <v>0</v>
      </c>
      <c r="DL407" s="261">
        <f>DM407+DN407+DO407</f>
        <v>0</v>
      </c>
      <c r="DM407" s="313">
        <v>0</v>
      </c>
      <c r="DN407" s="313">
        <v>0</v>
      </c>
      <c r="DO407" s="313">
        <v>0</v>
      </c>
      <c r="DP407" s="261">
        <f>DQ407+DR407+DS407</f>
        <v>0</v>
      </c>
      <c r="DQ407" s="313">
        <v>0</v>
      </c>
      <c r="DR407" s="313">
        <v>0</v>
      </c>
      <c r="DS407" s="313">
        <v>0</v>
      </c>
      <c r="DT407" s="261">
        <f>$AW407-$AX407-BC407</f>
        <v>3422.0792000000001</v>
      </c>
      <c r="DU407" s="261">
        <f>BC407-AY407</f>
        <v>0</v>
      </c>
      <c r="DV407" s="313"/>
      <c r="DW407" s="313"/>
      <c r="DX407" s="314"/>
      <c r="DY407" s="313"/>
      <c r="DZ407" s="314"/>
      <c r="EA407" s="343" t="s">
        <v>151</v>
      </c>
      <c r="EB407" s="164">
        <v>0</v>
      </c>
      <c r="EC407" s="162" t="str">
        <f>AN407 &amp; EB407</f>
        <v>Прочие собственные средства0</v>
      </c>
      <c r="ED407" s="162" t="str">
        <f>AN407&amp;AO407</f>
        <v>Прочие собственные средстванет</v>
      </c>
      <c r="EE407" s="163"/>
      <c r="EF407" s="163"/>
      <c r="EG407" s="179"/>
      <c r="EH407" s="179"/>
      <c r="EI407" s="179"/>
      <c r="EJ407" s="179"/>
      <c r="EV407" s="163"/>
    </row>
    <row r="408" spans="3:152" ht="11.25" customHeight="1">
      <c r="C408" s="217"/>
      <c r="D408" s="384" t="s">
        <v>946</v>
      </c>
      <c r="E408" s="398" t="s">
        <v>780</v>
      </c>
      <c r="F408" s="398" t="s">
        <v>800</v>
      </c>
      <c r="G408" s="398" t="s">
        <v>161</v>
      </c>
      <c r="H408" s="398" t="s">
        <v>947</v>
      </c>
      <c r="I408" s="398" t="s">
        <v>783</v>
      </c>
      <c r="J408" s="398" t="s">
        <v>783</v>
      </c>
      <c r="K408" s="384" t="s">
        <v>784</v>
      </c>
      <c r="L408" s="336"/>
      <c r="M408" s="336"/>
      <c r="N408" s="384" t="s">
        <v>240</v>
      </c>
      <c r="O408" s="384" t="s">
        <v>3</v>
      </c>
      <c r="P408" s="386" t="s">
        <v>1149</v>
      </c>
      <c r="Q408" s="386" t="s">
        <v>3</v>
      </c>
      <c r="R408" s="388">
        <v>100</v>
      </c>
      <c r="S408" s="390">
        <v>100</v>
      </c>
      <c r="T408" s="400" t="s">
        <v>151</v>
      </c>
      <c r="U408" s="305"/>
      <c r="V408" s="306"/>
      <c r="W408" s="306"/>
      <c r="X408" s="306"/>
      <c r="Y408" s="306"/>
      <c r="Z408" s="306"/>
      <c r="AA408" s="306"/>
      <c r="AB408" s="306"/>
      <c r="AC408" s="306"/>
      <c r="AD408" s="306"/>
      <c r="AE408" s="306"/>
      <c r="AF408" s="306"/>
      <c r="AG408" s="306"/>
      <c r="AH408" s="306"/>
      <c r="AI408" s="306"/>
      <c r="AJ408" s="306"/>
      <c r="AK408" s="306"/>
      <c r="AL408" s="306"/>
      <c r="AM408" s="306"/>
      <c r="AN408" s="306"/>
      <c r="AO408" s="306"/>
      <c r="AP408" s="306"/>
      <c r="AQ408" s="306"/>
      <c r="AR408" s="306"/>
      <c r="AS408" s="306"/>
      <c r="AT408" s="306"/>
      <c r="AU408" s="306"/>
      <c r="AV408" s="306"/>
      <c r="AW408" s="306"/>
      <c r="AX408" s="306"/>
      <c r="AY408" s="306"/>
      <c r="AZ408" s="306"/>
      <c r="BA408" s="306"/>
      <c r="BB408" s="306"/>
      <c r="BC408" s="306"/>
      <c r="BD408" s="306"/>
      <c r="BE408" s="306"/>
      <c r="BF408" s="306"/>
      <c r="BG408" s="306"/>
      <c r="BH408" s="306"/>
      <c r="BI408" s="306"/>
      <c r="BJ408" s="306"/>
      <c r="BK408" s="306"/>
      <c r="BL408" s="306"/>
      <c r="BM408" s="306"/>
      <c r="BN408" s="306"/>
      <c r="BO408" s="306"/>
      <c r="BP408" s="306"/>
      <c r="BQ408" s="306"/>
      <c r="BR408" s="306"/>
      <c r="BS408" s="306"/>
      <c r="BT408" s="306"/>
      <c r="BU408" s="306"/>
      <c r="BV408" s="306"/>
      <c r="BW408" s="306"/>
      <c r="BX408" s="306"/>
      <c r="BY408" s="306"/>
      <c r="BZ408" s="306"/>
      <c r="CA408" s="306"/>
      <c r="CB408" s="306"/>
      <c r="CC408" s="306"/>
      <c r="CD408" s="306"/>
      <c r="CE408" s="306"/>
      <c r="CF408" s="306"/>
      <c r="CG408" s="306"/>
      <c r="CH408" s="306"/>
      <c r="CI408" s="306"/>
      <c r="CJ408" s="306"/>
      <c r="CK408" s="306"/>
      <c r="CL408" s="306"/>
      <c r="CM408" s="306"/>
      <c r="CN408" s="306"/>
      <c r="CO408" s="306"/>
      <c r="CP408" s="306"/>
      <c r="CQ408" s="306"/>
      <c r="CR408" s="306"/>
      <c r="CS408" s="306"/>
      <c r="CT408" s="306"/>
      <c r="CU408" s="306"/>
      <c r="CV408" s="306"/>
      <c r="CW408" s="306"/>
      <c r="CX408" s="306"/>
      <c r="CY408" s="306"/>
      <c r="CZ408" s="306"/>
      <c r="DA408" s="306"/>
      <c r="DB408" s="306"/>
      <c r="DC408" s="306"/>
      <c r="DD408" s="306"/>
      <c r="DE408" s="306"/>
      <c r="DF408" s="306"/>
      <c r="DG408" s="306"/>
      <c r="DH408" s="306"/>
      <c r="DI408" s="306"/>
      <c r="DJ408" s="306"/>
      <c r="DK408" s="306"/>
      <c r="DL408" s="306"/>
      <c r="DM408" s="306"/>
      <c r="DN408" s="306"/>
      <c r="DO408" s="306"/>
      <c r="DP408" s="306"/>
      <c r="DQ408" s="306"/>
      <c r="DR408" s="306"/>
      <c r="DS408" s="306"/>
      <c r="DT408" s="306"/>
      <c r="DU408" s="306"/>
      <c r="DV408" s="306"/>
      <c r="DW408" s="306"/>
      <c r="DX408" s="306"/>
      <c r="DY408" s="306"/>
      <c r="DZ408" s="306"/>
      <c r="EA408" s="306"/>
      <c r="EB408" s="164"/>
      <c r="EC408" s="163"/>
      <c r="ED408" s="163"/>
      <c r="EE408" s="163"/>
      <c r="EF408" s="163"/>
      <c r="EG408" s="163"/>
      <c r="EH408" s="163"/>
      <c r="EI408" s="163"/>
    </row>
    <row r="409" spans="3:152" ht="11.25" customHeight="1">
      <c r="C409" s="217"/>
      <c r="D409" s="385"/>
      <c r="E409" s="399"/>
      <c r="F409" s="399"/>
      <c r="G409" s="399"/>
      <c r="H409" s="399"/>
      <c r="I409" s="399"/>
      <c r="J409" s="399"/>
      <c r="K409" s="385"/>
      <c r="L409" s="337"/>
      <c r="M409" s="337"/>
      <c r="N409" s="385"/>
      <c r="O409" s="385"/>
      <c r="P409" s="387"/>
      <c r="Q409" s="387"/>
      <c r="R409" s="389"/>
      <c r="S409" s="391"/>
      <c r="T409" s="401"/>
      <c r="U409" s="394"/>
      <c r="V409" s="396">
        <v>1</v>
      </c>
      <c r="W409" s="382" t="s">
        <v>821</v>
      </c>
      <c r="X409" s="382"/>
      <c r="Y409" s="382"/>
      <c r="Z409" s="382"/>
      <c r="AA409" s="382"/>
      <c r="AB409" s="382"/>
      <c r="AC409" s="382"/>
      <c r="AD409" s="382"/>
      <c r="AE409" s="382"/>
      <c r="AF409" s="382"/>
      <c r="AG409" s="382"/>
      <c r="AH409" s="382"/>
      <c r="AI409" s="382"/>
      <c r="AJ409" s="382"/>
      <c r="AK409" s="382"/>
      <c r="AL409" s="307"/>
      <c r="AM409" s="308"/>
      <c r="AN409" s="309"/>
      <c r="AO409" s="309"/>
      <c r="AP409" s="309"/>
      <c r="AQ409" s="309"/>
      <c r="AR409" s="309"/>
      <c r="AS409" s="309"/>
      <c r="AT409" s="309"/>
      <c r="AU409" s="309"/>
      <c r="AV409" s="309"/>
      <c r="AW409" s="95"/>
      <c r="AX409" s="95"/>
      <c r="AY409" s="95"/>
      <c r="AZ409" s="95"/>
      <c r="BA409" s="95"/>
      <c r="BB409" s="95"/>
      <c r="BC409" s="95"/>
      <c r="BD409" s="95"/>
      <c r="BE409" s="95"/>
      <c r="BF409" s="95"/>
      <c r="BG409" s="95"/>
      <c r="BH409" s="95"/>
      <c r="BI409" s="95"/>
      <c r="BJ409" s="95"/>
      <c r="BK409" s="95"/>
      <c r="BL409" s="95"/>
      <c r="BM409" s="95"/>
      <c r="BN409" s="95"/>
      <c r="BO409" s="95"/>
      <c r="BP409" s="95"/>
      <c r="BQ409" s="95"/>
      <c r="BR409" s="95"/>
      <c r="BS409" s="95"/>
      <c r="BT409" s="95"/>
      <c r="BU409" s="95"/>
      <c r="BV409" s="95"/>
      <c r="BW409" s="95"/>
      <c r="BX409" s="95"/>
      <c r="BY409" s="95"/>
      <c r="BZ409" s="95"/>
      <c r="CA409" s="95"/>
      <c r="CB409" s="95"/>
      <c r="CC409" s="95"/>
      <c r="CD409" s="95"/>
      <c r="CE409" s="95"/>
      <c r="CF409" s="95"/>
      <c r="CG409" s="95"/>
      <c r="CH409" s="95"/>
      <c r="CI409" s="95"/>
      <c r="CJ409" s="95"/>
      <c r="CK409" s="95"/>
      <c r="CL409" s="95"/>
      <c r="CM409" s="95"/>
      <c r="CN409" s="95"/>
      <c r="CO409" s="95"/>
      <c r="CP409" s="95"/>
      <c r="CQ409" s="95"/>
      <c r="CR409" s="95"/>
      <c r="CS409" s="95"/>
      <c r="CT409" s="95"/>
      <c r="CU409" s="95"/>
      <c r="CV409" s="95"/>
      <c r="CW409" s="95"/>
      <c r="CX409" s="95"/>
      <c r="CY409" s="95"/>
      <c r="CZ409" s="95"/>
      <c r="DA409" s="95"/>
      <c r="DB409" s="95"/>
      <c r="DC409" s="95"/>
      <c r="DD409" s="95"/>
      <c r="DE409" s="95"/>
      <c r="DF409" s="95"/>
      <c r="DG409" s="95"/>
      <c r="DH409" s="95"/>
      <c r="DI409" s="95"/>
      <c r="DJ409" s="95"/>
      <c r="DK409" s="95"/>
      <c r="DL409" s="95"/>
      <c r="DM409" s="95"/>
      <c r="DN409" s="95"/>
      <c r="DO409" s="95"/>
      <c r="DP409" s="95"/>
      <c r="DQ409" s="95"/>
      <c r="DR409" s="95"/>
      <c r="DS409" s="95"/>
      <c r="DT409" s="95"/>
      <c r="DU409" s="95"/>
      <c r="DV409" s="95"/>
      <c r="DW409" s="95"/>
      <c r="DX409" s="95"/>
      <c r="DY409" s="95"/>
      <c r="DZ409" s="95"/>
      <c r="EA409" s="95"/>
      <c r="EB409" s="164"/>
      <c r="EC409" s="179"/>
      <c r="ED409" s="179"/>
      <c r="EE409" s="179"/>
      <c r="EF409" s="163"/>
      <c r="EG409" s="179"/>
      <c r="EH409" s="179"/>
      <c r="EI409" s="179"/>
      <c r="EJ409" s="179"/>
      <c r="EK409" s="179"/>
    </row>
    <row r="410" spans="3:152" ht="15" customHeight="1">
      <c r="C410" s="217"/>
      <c r="D410" s="385"/>
      <c r="E410" s="399"/>
      <c r="F410" s="399"/>
      <c r="G410" s="399"/>
      <c r="H410" s="399"/>
      <c r="I410" s="399"/>
      <c r="J410" s="399"/>
      <c r="K410" s="385"/>
      <c r="L410" s="337"/>
      <c r="M410" s="337"/>
      <c r="N410" s="385"/>
      <c r="O410" s="385"/>
      <c r="P410" s="387"/>
      <c r="Q410" s="387"/>
      <c r="R410" s="389"/>
      <c r="S410" s="391"/>
      <c r="T410" s="401"/>
      <c r="U410" s="395"/>
      <c r="V410" s="397"/>
      <c r="W410" s="383"/>
      <c r="X410" s="383"/>
      <c r="Y410" s="383"/>
      <c r="Z410" s="383"/>
      <c r="AA410" s="383"/>
      <c r="AB410" s="383"/>
      <c r="AC410" s="383"/>
      <c r="AD410" s="383"/>
      <c r="AE410" s="383"/>
      <c r="AF410" s="383"/>
      <c r="AG410" s="383"/>
      <c r="AH410" s="383"/>
      <c r="AI410" s="383"/>
      <c r="AJ410" s="383"/>
      <c r="AK410" s="383"/>
      <c r="AL410" s="333"/>
      <c r="AM410" s="200" t="s">
        <v>240</v>
      </c>
      <c r="AN410" s="311" t="s">
        <v>197</v>
      </c>
      <c r="AO410" s="312" t="s">
        <v>18</v>
      </c>
      <c r="AP410" s="312"/>
      <c r="AQ410" s="312"/>
      <c r="AR410" s="312"/>
      <c r="AS410" s="312"/>
      <c r="AT410" s="312"/>
      <c r="AU410" s="312"/>
      <c r="AV410" s="312"/>
      <c r="AW410" s="261">
        <v>67758.738599999997</v>
      </c>
      <c r="AX410" s="261">
        <v>45793.675900000002</v>
      </c>
      <c r="AY410" s="261">
        <v>0</v>
      </c>
      <c r="AZ410" s="261">
        <f>BE410</f>
        <v>0</v>
      </c>
      <c r="BA410" s="261">
        <f>BV410</f>
        <v>0</v>
      </c>
      <c r="BB410" s="261">
        <f>CM410</f>
        <v>0</v>
      </c>
      <c r="BC410" s="261">
        <f>DD410</f>
        <v>0</v>
      </c>
      <c r="BD410" s="261">
        <f>AW410-AX410-BC410</f>
        <v>21965.062699999995</v>
      </c>
      <c r="BE410" s="261">
        <f t="shared" ref="BE410:BH411" si="467">BQ410</f>
        <v>0</v>
      </c>
      <c r="BF410" s="261">
        <f t="shared" si="467"/>
        <v>0</v>
      </c>
      <c r="BG410" s="261">
        <f t="shared" si="467"/>
        <v>0</v>
      </c>
      <c r="BH410" s="261">
        <f t="shared" si="467"/>
        <v>0</v>
      </c>
      <c r="BI410" s="261">
        <f>BJ410+BK410+BL410</f>
        <v>0</v>
      </c>
      <c r="BJ410" s="313">
        <v>0</v>
      </c>
      <c r="BK410" s="313">
        <v>0</v>
      </c>
      <c r="BL410" s="313">
        <v>0</v>
      </c>
      <c r="BM410" s="261">
        <f>BN410+BO410+BP410</f>
        <v>0</v>
      </c>
      <c r="BN410" s="313">
        <v>0</v>
      </c>
      <c r="BO410" s="313">
        <v>0</v>
      </c>
      <c r="BP410" s="313">
        <v>0</v>
      </c>
      <c r="BQ410" s="261">
        <f>BR410+BS410+BT410</f>
        <v>0</v>
      </c>
      <c r="BR410" s="313">
        <v>0</v>
      </c>
      <c r="BS410" s="313">
        <v>0</v>
      </c>
      <c r="BT410" s="313">
        <v>0</v>
      </c>
      <c r="BU410" s="261">
        <f>$AW410-$AX410-AZ410</f>
        <v>21965.062699999995</v>
      </c>
      <c r="BV410" s="261">
        <f t="shared" ref="BV410:BY411" si="468">CH410</f>
        <v>0</v>
      </c>
      <c r="BW410" s="261">
        <f t="shared" si="468"/>
        <v>0</v>
      </c>
      <c r="BX410" s="261">
        <f t="shared" si="468"/>
        <v>0</v>
      </c>
      <c r="BY410" s="261">
        <f t="shared" si="468"/>
        <v>0</v>
      </c>
      <c r="BZ410" s="261">
        <f>CA410+CB410+CC410</f>
        <v>0</v>
      </c>
      <c r="CA410" s="313">
        <v>0</v>
      </c>
      <c r="CB410" s="313">
        <v>0</v>
      </c>
      <c r="CC410" s="313">
        <v>0</v>
      </c>
      <c r="CD410" s="261">
        <f>CE410+CF410+CG410</f>
        <v>0</v>
      </c>
      <c r="CE410" s="313">
        <v>0</v>
      </c>
      <c r="CF410" s="313">
        <v>0</v>
      </c>
      <c r="CG410" s="313">
        <v>0</v>
      </c>
      <c r="CH410" s="261">
        <f>CI410+CJ410+CK410</f>
        <v>0</v>
      </c>
      <c r="CI410" s="313">
        <v>0</v>
      </c>
      <c r="CJ410" s="313">
        <v>0</v>
      </c>
      <c r="CK410" s="313">
        <v>0</v>
      </c>
      <c r="CL410" s="261">
        <f>$AW410-$AX410-BA410</f>
        <v>21965.062699999995</v>
      </c>
      <c r="CM410" s="261">
        <f t="shared" ref="CM410:CP411" si="469">CY410</f>
        <v>0</v>
      </c>
      <c r="CN410" s="261">
        <f t="shared" si="469"/>
        <v>0</v>
      </c>
      <c r="CO410" s="261">
        <f t="shared" si="469"/>
        <v>0</v>
      </c>
      <c r="CP410" s="261">
        <f t="shared" si="469"/>
        <v>0</v>
      </c>
      <c r="CQ410" s="261">
        <f>CR410+CS410+CT410</f>
        <v>0</v>
      </c>
      <c r="CR410" s="313">
        <v>0</v>
      </c>
      <c r="CS410" s="313">
        <v>0</v>
      </c>
      <c r="CT410" s="313">
        <v>0</v>
      </c>
      <c r="CU410" s="261">
        <f>CV410+CW410+CX410</f>
        <v>0</v>
      </c>
      <c r="CV410" s="313">
        <v>0</v>
      </c>
      <c r="CW410" s="313">
        <v>0</v>
      </c>
      <c r="CX410" s="313">
        <v>0</v>
      </c>
      <c r="CY410" s="261">
        <f>CZ410+DA410+DB410</f>
        <v>0</v>
      </c>
      <c r="CZ410" s="313">
        <v>0</v>
      </c>
      <c r="DA410" s="313">
        <v>0</v>
      </c>
      <c r="DB410" s="313">
        <v>0</v>
      </c>
      <c r="DC410" s="261">
        <f>$AW410-$AX410-BB410</f>
        <v>21965.062699999995</v>
      </c>
      <c r="DD410" s="261">
        <f t="shared" ref="DD410:DG411" si="470">DP410</f>
        <v>0</v>
      </c>
      <c r="DE410" s="261">
        <f t="shared" si="470"/>
        <v>0</v>
      </c>
      <c r="DF410" s="261">
        <f t="shared" si="470"/>
        <v>0</v>
      </c>
      <c r="DG410" s="261">
        <f t="shared" si="470"/>
        <v>0</v>
      </c>
      <c r="DH410" s="261">
        <f>DI410+DJ410+DK410</f>
        <v>0</v>
      </c>
      <c r="DI410" s="313">
        <v>0</v>
      </c>
      <c r="DJ410" s="313">
        <v>0</v>
      </c>
      <c r="DK410" s="313">
        <v>0</v>
      </c>
      <c r="DL410" s="261">
        <f>DM410+DN410+DO410</f>
        <v>0</v>
      </c>
      <c r="DM410" s="313">
        <v>0</v>
      </c>
      <c r="DN410" s="313">
        <v>0</v>
      </c>
      <c r="DO410" s="313">
        <v>0</v>
      </c>
      <c r="DP410" s="261">
        <f>DQ410+DR410+DS410</f>
        <v>0</v>
      </c>
      <c r="DQ410" s="313">
        <v>0</v>
      </c>
      <c r="DR410" s="313">
        <v>0</v>
      </c>
      <c r="DS410" s="313">
        <v>0</v>
      </c>
      <c r="DT410" s="261">
        <f>$AW410-$AX410-BC410</f>
        <v>21965.062699999995</v>
      </c>
      <c r="DU410" s="261">
        <f>BC410-AY410</f>
        <v>0</v>
      </c>
      <c r="DV410" s="313"/>
      <c r="DW410" s="313"/>
      <c r="DX410" s="314"/>
      <c r="DY410" s="313"/>
      <c r="DZ410" s="314"/>
      <c r="EA410" s="343" t="s">
        <v>151</v>
      </c>
      <c r="EB410" s="164">
        <v>0</v>
      </c>
      <c r="EC410" s="162" t="str">
        <f>AN410 &amp; EB410</f>
        <v>Амортизационные отчисления0</v>
      </c>
      <c r="ED410" s="162" t="str">
        <f>AN410&amp;AO410</f>
        <v>Амортизационные отчислениянет</v>
      </c>
      <c r="EE410" s="163"/>
      <c r="EF410" s="163"/>
      <c r="EG410" s="179"/>
      <c r="EH410" s="179"/>
      <c r="EI410" s="179"/>
      <c r="EJ410" s="179"/>
      <c r="EV410" s="163"/>
    </row>
    <row r="411" spans="3:152" ht="15" customHeight="1" thickBot="1">
      <c r="C411" s="217"/>
      <c r="D411" s="385"/>
      <c r="E411" s="399"/>
      <c r="F411" s="399"/>
      <c r="G411" s="399"/>
      <c r="H411" s="399"/>
      <c r="I411" s="399"/>
      <c r="J411" s="399"/>
      <c r="K411" s="385"/>
      <c r="L411" s="337"/>
      <c r="M411" s="337"/>
      <c r="N411" s="385"/>
      <c r="O411" s="385"/>
      <c r="P411" s="387"/>
      <c r="Q411" s="387"/>
      <c r="R411" s="389"/>
      <c r="S411" s="391"/>
      <c r="T411" s="401"/>
      <c r="U411" s="395"/>
      <c r="V411" s="397"/>
      <c r="W411" s="383"/>
      <c r="X411" s="383"/>
      <c r="Y411" s="383"/>
      <c r="Z411" s="383"/>
      <c r="AA411" s="383"/>
      <c r="AB411" s="383"/>
      <c r="AC411" s="383"/>
      <c r="AD411" s="383"/>
      <c r="AE411" s="383"/>
      <c r="AF411" s="383"/>
      <c r="AG411" s="383"/>
      <c r="AH411" s="383"/>
      <c r="AI411" s="383"/>
      <c r="AJ411" s="383"/>
      <c r="AK411" s="383"/>
      <c r="AL411" s="333"/>
      <c r="AM411" s="200" t="s">
        <v>115</v>
      </c>
      <c r="AN411" s="311" t="s">
        <v>199</v>
      </c>
      <c r="AO411" s="312" t="s">
        <v>18</v>
      </c>
      <c r="AP411" s="312"/>
      <c r="AQ411" s="312"/>
      <c r="AR411" s="312"/>
      <c r="AS411" s="312"/>
      <c r="AT411" s="312"/>
      <c r="AU411" s="312"/>
      <c r="AV411" s="312"/>
      <c r="AW411" s="261">
        <v>13551.7477</v>
      </c>
      <c r="AX411" s="261">
        <v>5344.94</v>
      </c>
      <c r="AY411" s="261">
        <v>0</v>
      </c>
      <c r="AZ411" s="261">
        <f>BE411</f>
        <v>0</v>
      </c>
      <c r="BA411" s="261">
        <f>BV411</f>
        <v>0</v>
      </c>
      <c r="BB411" s="261">
        <f>CM411</f>
        <v>0</v>
      </c>
      <c r="BC411" s="261">
        <f>DD411</f>
        <v>0</v>
      </c>
      <c r="BD411" s="261">
        <f>AW411-AX411-BC411</f>
        <v>8206.8077000000012</v>
      </c>
      <c r="BE411" s="261">
        <f t="shared" si="467"/>
        <v>0</v>
      </c>
      <c r="BF411" s="261">
        <f t="shared" si="467"/>
        <v>0</v>
      </c>
      <c r="BG411" s="261">
        <f t="shared" si="467"/>
        <v>0</v>
      </c>
      <c r="BH411" s="261">
        <f t="shared" si="467"/>
        <v>0</v>
      </c>
      <c r="BI411" s="261">
        <f>BJ411+BK411+BL411</f>
        <v>0</v>
      </c>
      <c r="BJ411" s="313">
        <v>0</v>
      </c>
      <c r="BK411" s="313">
        <v>0</v>
      </c>
      <c r="BL411" s="313">
        <v>0</v>
      </c>
      <c r="BM411" s="261">
        <f>BN411+BO411+BP411</f>
        <v>0</v>
      </c>
      <c r="BN411" s="313">
        <v>0</v>
      </c>
      <c r="BO411" s="313">
        <v>0</v>
      </c>
      <c r="BP411" s="313">
        <v>0</v>
      </c>
      <c r="BQ411" s="261">
        <f>BR411+BS411+BT411</f>
        <v>0</v>
      </c>
      <c r="BR411" s="313">
        <v>0</v>
      </c>
      <c r="BS411" s="313">
        <v>0</v>
      </c>
      <c r="BT411" s="313">
        <v>0</v>
      </c>
      <c r="BU411" s="261">
        <f>$AW411-$AX411-AZ411</f>
        <v>8206.8077000000012</v>
      </c>
      <c r="BV411" s="261">
        <f t="shared" si="468"/>
        <v>0</v>
      </c>
      <c r="BW411" s="261">
        <f t="shared" si="468"/>
        <v>0</v>
      </c>
      <c r="BX411" s="261">
        <f t="shared" si="468"/>
        <v>0</v>
      </c>
      <c r="BY411" s="261">
        <f t="shared" si="468"/>
        <v>0</v>
      </c>
      <c r="BZ411" s="261">
        <f>CA411+CB411+CC411</f>
        <v>0</v>
      </c>
      <c r="CA411" s="313">
        <v>0</v>
      </c>
      <c r="CB411" s="313">
        <v>0</v>
      </c>
      <c r="CC411" s="313">
        <v>0</v>
      </c>
      <c r="CD411" s="261">
        <f>CE411+CF411+CG411</f>
        <v>0</v>
      </c>
      <c r="CE411" s="313">
        <v>0</v>
      </c>
      <c r="CF411" s="313">
        <v>0</v>
      </c>
      <c r="CG411" s="313">
        <v>0</v>
      </c>
      <c r="CH411" s="261">
        <f>CI411+CJ411+CK411</f>
        <v>0</v>
      </c>
      <c r="CI411" s="313">
        <v>0</v>
      </c>
      <c r="CJ411" s="313">
        <v>0</v>
      </c>
      <c r="CK411" s="313">
        <v>0</v>
      </c>
      <c r="CL411" s="261">
        <f>$AW411-$AX411-BA411</f>
        <v>8206.8077000000012</v>
      </c>
      <c r="CM411" s="261">
        <f t="shared" si="469"/>
        <v>0</v>
      </c>
      <c r="CN411" s="261">
        <f t="shared" si="469"/>
        <v>0</v>
      </c>
      <c r="CO411" s="261">
        <f t="shared" si="469"/>
        <v>0</v>
      </c>
      <c r="CP411" s="261">
        <f t="shared" si="469"/>
        <v>0</v>
      </c>
      <c r="CQ411" s="261">
        <f>CR411+CS411+CT411</f>
        <v>0</v>
      </c>
      <c r="CR411" s="313">
        <v>0</v>
      </c>
      <c r="CS411" s="313">
        <v>0</v>
      </c>
      <c r="CT411" s="313">
        <v>0</v>
      </c>
      <c r="CU411" s="261">
        <f>CV411+CW411+CX411</f>
        <v>0</v>
      </c>
      <c r="CV411" s="313">
        <v>0</v>
      </c>
      <c r="CW411" s="313">
        <v>0</v>
      </c>
      <c r="CX411" s="313">
        <v>0</v>
      </c>
      <c r="CY411" s="261">
        <f>CZ411+DA411+DB411</f>
        <v>0</v>
      </c>
      <c r="CZ411" s="313">
        <v>0</v>
      </c>
      <c r="DA411" s="313">
        <v>0</v>
      </c>
      <c r="DB411" s="313">
        <v>0</v>
      </c>
      <c r="DC411" s="261">
        <f>$AW411-$AX411-BB411</f>
        <v>8206.8077000000012</v>
      </c>
      <c r="DD411" s="261">
        <f t="shared" si="470"/>
        <v>0</v>
      </c>
      <c r="DE411" s="261">
        <f t="shared" si="470"/>
        <v>0</v>
      </c>
      <c r="DF411" s="261">
        <f t="shared" si="470"/>
        <v>0</v>
      </c>
      <c r="DG411" s="261">
        <f t="shared" si="470"/>
        <v>0</v>
      </c>
      <c r="DH411" s="261">
        <f>DI411+DJ411+DK411</f>
        <v>0</v>
      </c>
      <c r="DI411" s="313">
        <v>0</v>
      </c>
      <c r="DJ411" s="313">
        <v>0</v>
      </c>
      <c r="DK411" s="313">
        <v>0</v>
      </c>
      <c r="DL411" s="261">
        <f>DM411+DN411+DO411</f>
        <v>0</v>
      </c>
      <c r="DM411" s="313">
        <v>0</v>
      </c>
      <c r="DN411" s="313">
        <v>0</v>
      </c>
      <c r="DO411" s="313">
        <v>0</v>
      </c>
      <c r="DP411" s="261">
        <f>DQ411+DR411+DS411</f>
        <v>0</v>
      </c>
      <c r="DQ411" s="313">
        <v>0</v>
      </c>
      <c r="DR411" s="313">
        <v>0</v>
      </c>
      <c r="DS411" s="313">
        <v>0</v>
      </c>
      <c r="DT411" s="261">
        <f>$AW411-$AX411-BC411</f>
        <v>8206.8077000000012</v>
      </c>
      <c r="DU411" s="261">
        <f>BC411-AY411</f>
        <v>0</v>
      </c>
      <c r="DV411" s="313"/>
      <c r="DW411" s="313"/>
      <c r="DX411" s="314"/>
      <c r="DY411" s="313"/>
      <c r="DZ411" s="314"/>
      <c r="EA411" s="343" t="s">
        <v>151</v>
      </c>
      <c r="EB411" s="164">
        <v>0</v>
      </c>
      <c r="EC411" s="162" t="str">
        <f>AN411 &amp; EB411</f>
        <v>Прочие собственные средства0</v>
      </c>
      <c r="ED411" s="162" t="str">
        <f>AN411&amp;AO411</f>
        <v>Прочие собственные средстванет</v>
      </c>
      <c r="EE411" s="163"/>
      <c r="EF411" s="163"/>
      <c r="EG411" s="179"/>
      <c r="EH411" s="179"/>
      <c r="EI411" s="179"/>
      <c r="EJ411" s="179"/>
      <c r="EV411" s="163"/>
    </row>
    <row r="412" spans="3:152" ht="11.25" customHeight="1">
      <c r="C412" s="217"/>
      <c r="D412" s="384" t="s">
        <v>948</v>
      </c>
      <c r="E412" s="398" t="s">
        <v>780</v>
      </c>
      <c r="F412" s="398" t="s">
        <v>800</v>
      </c>
      <c r="G412" s="398" t="s">
        <v>161</v>
      </c>
      <c r="H412" s="398" t="s">
        <v>949</v>
      </c>
      <c r="I412" s="398" t="s">
        <v>783</v>
      </c>
      <c r="J412" s="398" t="s">
        <v>783</v>
      </c>
      <c r="K412" s="384" t="s">
        <v>784</v>
      </c>
      <c r="L412" s="336"/>
      <c r="M412" s="336"/>
      <c r="N412" s="384" t="s">
        <v>240</v>
      </c>
      <c r="O412" s="384" t="s">
        <v>3</v>
      </c>
      <c r="P412" s="386" t="s">
        <v>1148</v>
      </c>
      <c r="Q412" s="386" t="s">
        <v>3</v>
      </c>
      <c r="R412" s="388">
        <v>100</v>
      </c>
      <c r="S412" s="390">
        <v>100</v>
      </c>
      <c r="T412" s="400" t="s">
        <v>151</v>
      </c>
      <c r="U412" s="305"/>
      <c r="V412" s="306"/>
      <c r="W412" s="306"/>
      <c r="X412" s="306"/>
      <c r="Y412" s="306"/>
      <c r="Z412" s="306"/>
      <c r="AA412" s="306"/>
      <c r="AB412" s="306"/>
      <c r="AC412" s="306"/>
      <c r="AD412" s="306"/>
      <c r="AE412" s="306"/>
      <c r="AF412" s="306"/>
      <c r="AG412" s="306"/>
      <c r="AH412" s="306"/>
      <c r="AI412" s="306"/>
      <c r="AJ412" s="306"/>
      <c r="AK412" s="306"/>
      <c r="AL412" s="306"/>
      <c r="AM412" s="306"/>
      <c r="AN412" s="306"/>
      <c r="AO412" s="306"/>
      <c r="AP412" s="306"/>
      <c r="AQ412" s="306"/>
      <c r="AR412" s="306"/>
      <c r="AS412" s="306"/>
      <c r="AT412" s="306"/>
      <c r="AU412" s="306"/>
      <c r="AV412" s="306"/>
      <c r="AW412" s="306"/>
      <c r="AX412" s="306"/>
      <c r="AY412" s="306"/>
      <c r="AZ412" s="306"/>
      <c r="BA412" s="306"/>
      <c r="BB412" s="306"/>
      <c r="BC412" s="306"/>
      <c r="BD412" s="306"/>
      <c r="BE412" s="306"/>
      <c r="BF412" s="306"/>
      <c r="BG412" s="306"/>
      <c r="BH412" s="306"/>
      <c r="BI412" s="306"/>
      <c r="BJ412" s="306"/>
      <c r="BK412" s="306"/>
      <c r="BL412" s="306"/>
      <c r="BM412" s="306"/>
      <c r="BN412" s="306"/>
      <c r="BO412" s="306"/>
      <c r="BP412" s="306"/>
      <c r="BQ412" s="306"/>
      <c r="BR412" s="306"/>
      <c r="BS412" s="306"/>
      <c r="BT412" s="306"/>
      <c r="BU412" s="306"/>
      <c r="BV412" s="306"/>
      <c r="BW412" s="306"/>
      <c r="BX412" s="306"/>
      <c r="BY412" s="306"/>
      <c r="BZ412" s="306"/>
      <c r="CA412" s="306"/>
      <c r="CB412" s="306"/>
      <c r="CC412" s="306"/>
      <c r="CD412" s="306"/>
      <c r="CE412" s="306"/>
      <c r="CF412" s="306"/>
      <c r="CG412" s="306"/>
      <c r="CH412" s="306"/>
      <c r="CI412" s="306"/>
      <c r="CJ412" s="306"/>
      <c r="CK412" s="306"/>
      <c r="CL412" s="306"/>
      <c r="CM412" s="306"/>
      <c r="CN412" s="306"/>
      <c r="CO412" s="306"/>
      <c r="CP412" s="306"/>
      <c r="CQ412" s="306"/>
      <c r="CR412" s="306"/>
      <c r="CS412" s="306"/>
      <c r="CT412" s="306"/>
      <c r="CU412" s="306"/>
      <c r="CV412" s="306"/>
      <c r="CW412" s="306"/>
      <c r="CX412" s="306"/>
      <c r="CY412" s="306"/>
      <c r="CZ412" s="306"/>
      <c r="DA412" s="306"/>
      <c r="DB412" s="306"/>
      <c r="DC412" s="306"/>
      <c r="DD412" s="306"/>
      <c r="DE412" s="306"/>
      <c r="DF412" s="306"/>
      <c r="DG412" s="306"/>
      <c r="DH412" s="306"/>
      <c r="DI412" s="306"/>
      <c r="DJ412" s="306"/>
      <c r="DK412" s="306"/>
      <c r="DL412" s="306"/>
      <c r="DM412" s="306"/>
      <c r="DN412" s="306"/>
      <c r="DO412" s="306"/>
      <c r="DP412" s="306"/>
      <c r="DQ412" s="306"/>
      <c r="DR412" s="306"/>
      <c r="DS412" s="306"/>
      <c r="DT412" s="306"/>
      <c r="DU412" s="306"/>
      <c r="DV412" s="306"/>
      <c r="DW412" s="306"/>
      <c r="DX412" s="306"/>
      <c r="DY412" s="306"/>
      <c r="DZ412" s="306"/>
      <c r="EA412" s="306"/>
      <c r="EB412" s="164"/>
      <c r="EC412" s="163"/>
      <c r="ED412" s="163"/>
      <c r="EE412" s="163"/>
      <c r="EF412" s="163"/>
      <c r="EG412" s="163"/>
      <c r="EH412" s="163"/>
      <c r="EI412" s="163"/>
    </row>
    <row r="413" spans="3:152" ht="11.25" customHeight="1">
      <c r="C413" s="217"/>
      <c r="D413" s="385"/>
      <c r="E413" s="399"/>
      <c r="F413" s="399"/>
      <c r="G413" s="399"/>
      <c r="H413" s="399"/>
      <c r="I413" s="399"/>
      <c r="J413" s="399"/>
      <c r="K413" s="385"/>
      <c r="L413" s="337"/>
      <c r="M413" s="337"/>
      <c r="N413" s="385"/>
      <c r="O413" s="385"/>
      <c r="P413" s="387"/>
      <c r="Q413" s="387"/>
      <c r="R413" s="389"/>
      <c r="S413" s="391"/>
      <c r="T413" s="401"/>
      <c r="U413" s="394"/>
      <c r="V413" s="396">
        <v>1</v>
      </c>
      <c r="W413" s="382" t="s">
        <v>821</v>
      </c>
      <c r="X413" s="382"/>
      <c r="Y413" s="382"/>
      <c r="Z413" s="382"/>
      <c r="AA413" s="382"/>
      <c r="AB413" s="382"/>
      <c r="AC413" s="382"/>
      <c r="AD413" s="382"/>
      <c r="AE413" s="382"/>
      <c r="AF413" s="382"/>
      <c r="AG413" s="382"/>
      <c r="AH413" s="382"/>
      <c r="AI413" s="382"/>
      <c r="AJ413" s="382"/>
      <c r="AK413" s="382"/>
      <c r="AL413" s="307"/>
      <c r="AM413" s="308"/>
      <c r="AN413" s="309"/>
      <c r="AO413" s="309"/>
      <c r="AP413" s="309"/>
      <c r="AQ413" s="309"/>
      <c r="AR413" s="309"/>
      <c r="AS413" s="309"/>
      <c r="AT413" s="309"/>
      <c r="AU413" s="309"/>
      <c r="AV413" s="309"/>
      <c r="AW413" s="95"/>
      <c r="AX413" s="95"/>
      <c r="AY413" s="95"/>
      <c r="AZ413" s="95"/>
      <c r="BA413" s="95"/>
      <c r="BB413" s="95"/>
      <c r="BC413" s="95"/>
      <c r="BD413" s="95"/>
      <c r="BE413" s="95"/>
      <c r="BF413" s="95"/>
      <c r="BG413" s="95"/>
      <c r="BH413" s="95"/>
      <c r="BI413" s="95"/>
      <c r="BJ413" s="95"/>
      <c r="BK413" s="95"/>
      <c r="BL413" s="95"/>
      <c r="BM413" s="95"/>
      <c r="BN413" s="95"/>
      <c r="BO413" s="95"/>
      <c r="BP413" s="95"/>
      <c r="BQ413" s="95"/>
      <c r="BR413" s="95"/>
      <c r="BS413" s="95"/>
      <c r="BT413" s="95"/>
      <c r="BU413" s="95"/>
      <c r="BV413" s="95"/>
      <c r="BW413" s="95"/>
      <c r="BX413" s="95"/>
      <c r="BY413" s="95"/>
      <c r="BZ413" s="95"/>
      <c r="CA413" s="95"/>
      <c r="CB413" s="95"/>
      <c r="CC413" s="95"/>
      <c r="CD413" s="95"/>
      <c r="CE413" s="95"/>
      <c r="CF413" s="95"/>
      <c r="CG413" s="95"/>
      <c r="CH413" s="95"/>
      <c r="CI413" s="95"/>
      <c r="CJ413" s="95"/>
      <c r="CK413" s="95"/>
      <c r="CL413" s="95"/>
      <c r="CM413" s="95"/>
      <c r="CN413" s="95"/>
      <c r="CO413" s="95"/>
      <c r="CP413" s="95"/>
      <c r="CQ413" s="95"/>
      <c r="CR413" s="95"/>
      <c r="CS413" s="95"/>
      <c r="CT413" s="95"/>
      <c r="CU413" s="95"/>
      <c r="CV413" s="95"/>
      <c r="CW413" s="95"/>
      <c r="CX413" s="95"/>
      <c r="CY413" s="95"/>
      <c r="CZ413" s="95"/>
      <c r="DA413" s="95"/>
      <c r="DB413" s="95"/>
      <c r="DC413" s="95"/>
      <c r="DD413" s="95"/>
      <c r="DE413" s="95"/>
      <c r="DF413" s="95"/>
      <c r="DG413" s="95"/>
      <c r="DH413" s="95"/>
      <c r="DI413" s="95"/>
      <c r="DJ413" s="95"/>
      <c r="DK413" s="95"/>
      <c r="DL413" s="95"/>
      <c r="DM413" s="95"/>
      <c r="DN413" s="95"/>
      <c r="DO413" s="95"/>
      <c r="DP413" s="95"/>
      <c r="DQ413" s="95"/>
      <c r="DR413" s="95"/>
      <c r="DS413" s="95"/>
      <c r="DT413" s="95"/>
      <c r="DU413" s="95"/>
      <c r="DV413" s="95"/>
      <c r="DW413" s="95"/>
      <c r="DX413" s="95"/>
      <c r="DY413" s="95"/>
      <c r="DZ413" s="95"/>
      <c r="EA413" s="95"/>
      <c r="EB413" s="164"/>
      <c r="EC413" s="179"/>
      <c r="ED413" s="179"/>
      <c r="EE413" s="179"/>
      <c r="EF413" s="163"/>
      <c r="EG413" s="179"/>
      <c r="EH413" s="179"/>
      <c r="EI413" s="179"/>
      <c r="EJ413" s="179"/>
      <c r="EK413" s="179"/>
    </row>
    <row r="414" spans="3:152" ht="15" customHeight="1">
      <c r="C414" s="217"/>
      <c r="D414" s="385"/>
      <c r="E414" s="399"/>
      <c r="F414" s="399"/>
      <c r="G414" s="399"/>
      <c r="H414" s="399"/>
      <c r="I414" s="399"/>
      <c r="J414" s="399"/>
      <c r="K414" s="385"/>
      <c r="L414" s="337"/>
      <c r="M414" s="337"/>
      <c r="N414" s="385"/>
      <c r="O414" s="385"/>
      <c r="P414" s="387"/>
      <c r="Q414" s="387"/>
      <c r="R414" s="389"/>
      <c r="S414" s="391"/>
      <c r="T414" s="401"/>
      <c r="U414" s="395"/>
      <c r="V414" s="397"/>
      <c r="W414" s="383"/>
      <c r="X414" s="383"/>
      <c r="Y414" s="383"/>
      <c r="Z414" s="383"/>
      <c r="AA414" s="383"/>
      <c r="AB414" s="383"/>
      <c r="AC414" s="383"/>
      <c r="AD414" s="383"/>
      <c r="AE414" s="383"/>
      <c r="AF414" s="383"/>
      <c r="AG414" s="383"/>
      <c r="AH414" s="383"/>
      <c r="AI414" s="383"/>
      <c r="AJ414" s="383"/>
      <c r="AK414" s="383"/>
      <c r="AL414" s="333"/>
      <c r="AM414" s="200" t="s">
        <v>240</v>
      </c>
      <c r="AN414" s="311" t="s">
        <v>197</v>
      </c>
      <c r="AO414" s="312" t="s">
        <v>18</v>
      </c>
      <c r="AP414" s="312"/>
      <c r="AQ414" s="312"/>
      <c r="AR414" s="312"/>
      <c r="AS414" s="312"/>
      <c r="AT414" s="312"/>
      <c r="AU414" s="312"/>
      <c r="AV414" s="312"/>
      <c r="AW414" s="261">
        <v>0</v>
      </c>
      <c r="AX414" s="261">
        <v>74345.426699999996</v>
      </c>
      <c r="AY414" s="261">
        <v>0</v>
      </c>
      <c r="AZ414" s="261">
        <f>BE414</f>
        <v>0</v>
      </c>
      <c r="BA414" s="261">
        <f>BV414</f>
        <v>0</v>
      </c>
      <c r="BB414" s="261">
        <f>CM414</f>
        <v>0</v>
      </c>
      <c r="BC414" s="261">
        <f>DD414</f>
        <v>0</v>
      </c>
      <c r="BD414" s="261">
        <f>AW414-AX414-BC414</f>
        <v>-74345.426699999996</v>
      </c>
      <c r="BE414" s="261">
        <f t="shared" ref="BE414:BH415" si="471">BQ414</f>
        <v>0</v>
      </c>
      <c r="BF414" s="261">
        <f t="shared" si="471"/>
        <v>0</v>
      </c>
      <c r="BG414" s="261">
        <f t="shared" si="471"/>
        <v>0</v>
      </c>
      <c r="BH414" s="261">
        <f t="shared" si="471"/>
        <v>0</v>
      </c>
      <c r="BI414" s="261">
        <f>BJ414+BK414+BL414</f>
        <v>0</v>
      </c>
      <c r="BJ414" s="313">
        <v>0</v>
      </c>
      <c r="BK414" s="313">
        <v>0</v>
      </c>
      <c r="BL414" s="313">
        <v>0</v>
      </c>
      <c r="BM414" s="261">
        <f>BN414+BO414+BP414</f>
        <v>0</v>
      </c>
      <c r="BN414" s="313">
        <v>0</v>
      </c>
      <c r="BO414" s="313">
        <v>0</v>
      </c>
      <c r="BP414" s="313">
        <v>0</v>
      </c>
      <c r="BQ414" s="261">
        <f>BR414+BS414+BT414</f>
        <v>0</v>
      </c>
      <c r="BR414" s="313">
        <v>0</v>
      </c>
      <c r="BS414" s="313">
        <v>0</v>
      </c>
      <c r="BT414" s="313">
        <v>0</v>
      </c>
      <c r="BU414" s="261">
        <f>$AW414-$AX414-AZ414</f>
        <v>-74345.426699999996</v>
      </c>
      <c r="BV414" s="261">
        <f t="shared" ref="BV414:BY415" si="472">CH414</f>
        <v>0</v>
      </c>
      <c r="BW414" s="261">
        <f t="shared" si="472"/>
        <v>0</v>
      </c>
      <c r="BX414" s="261">
        <f t="shared" si="472"/>
        <v>0</v>
      </c>
      <c r="BY414" s="261">
        <f t="shared" si="472"/>
        <v>0</v>
      </c>
      <c r="BZ414" s="261">
        <f>CA414+CB414+CC414</f>
        <v>0</v>
      </c>
      <c r="CA414" s="313">
        <v>0</v>
      </c>
      <c r="CB414" s="313">
        <v>0</v>
      </c>
      <c r="CC414" s="313">
        <v>0</v>
      </c>
      <c r="CD414" s="261">
        <f>CE414+CF414+CG414</f>
        <v>0</v>
      </c>
      <c r="CE414" s="313">
        <v>0</v>
      </c>
      <c r="CF414" s="313">
        <v>0</v>
      </c>
      <c r="CG414" s="313">
        <v>0</v>
      </c>
      <c r="CH414" s="261">
        <f>CI414+CJ414+CK414</f>
        <v>0</v>
      </c>
      <c r="CI414" s="313">
        <v>0</v>
      </c>
      <c r="CJ414" s="313">
        <v>0</v>
      </c>
      <c r="CK414" s="313">
        <v>0</v>
      </c>
      <c r="CL414" s="261">
        <f>$AW414-$AX414-BA414</f>
        <v>-74345.426699999996</v>
      </c>
      <c r="CM414" s="261">
        <f t="shared" ref="CM414:CP415" si="473">CY414</f>
        <v>0</v>
      </c>
      <c r="CN414" s="261">
        <f t="shared" si="473"/>
        <v>0</v>
      </c>
      <c r="CO414" s="261">
        <f t="shared" si="473"/>
        <v>0</v>
      </c>
      <c r="CP414" s="261">
        <f t="shared" si="473"/>
        <v>0</v>
      </c>
      <c r="CQ414" s="261">
        <f>CR414+CS414+CT414</f>
        <v>0</v>
      </c>
      <c r="CR414" s="313">
        <v>0</v>
      </c>
      <c r="CS414" s="313">
        <v>0</v>
      </c>
      <c r="CT414" s="313">
        <v>0</v>
      </c>
      <c r="CU414" s="261">
        <f>CV414+CW414+CX414</f>
        <v>0</v>
      </c>
      <c r="CV414" s="313">
        <v>0</v>
      </c>
      <c r="CW414" s="313">
        <v>0</v>
      </c>
      <c r="CX414" s="313">
        <v>0</v>
      </c>
      <c r="CY414" s="261">
        <f>CZ414+DA414+DB414</f>
        <v>0</v>
      </c>
      <c r="CZ414" s="313">
        <v>0</v>
      </c>
      <c r="DA414" s="313">
        <v>0</v>
      </c>
      <c r="DB414" s="313">
        <v>0</v>
      </c>
      <c r="DC414" s="261">
        <f>$AW414-$AX414-BB414</f>
        <v>-74345.426699999996</v>
      </c>
      <c r="DD414" s="261">
        <f t="shared" ref="DD414:DG415" si="474">DP414</f>
        <v>0</v>
      </c>
      <c r="DE414" s="261">
        <f t="shared" si="474"/>
        <v>0</v>
      </c>
      <c r="DF414" s="261">
        <f t="shared" si="474"/>
        <v>0</v>
      </c>
      <c r="DG414" s="261">
        <f t="shared" si="474"/>
        <v>0</v>
      </c>
      <c r="DH414" s="261">
        <f>DI414+DJ414+DK414</f>
        <v>0</v>
      </c>
      <c r="DI414" s="313">
        <v>0</v>
      </c>
      <c r="DJ414" s="313">
        <v>0</v>
      </c>
      <c r="DK414" s="313">
        <v>0</v>
      </c>
      <c r="DL414" s="261">
        <f>DM414+DN414+DO414</f>
        <v>0</v>
      </c>
      <c r="DM414" s="313">
        <v>0</v>
      </c>
      <c r="DN414" s="313">
        <v>0</v>
      </c>
      <c r="DO414" s="313">
        <v>0</v>
      </c>
      <c r="DP414" s="261">
        <f>DQ414+DR414+DS414</f>
        <v>0</v>
      </c>
      <c r="DQ414" s="313">
        <v>0</v>
      </c>
      <c r="DR414" s="313">
        <v>0</v>
      </c>
      <c r="DS414" s="313">
        <v>0</v>
      </c>
      <c r="DT414" s="261">
        <f>$AW414-$AX414-BC414</f>
        <v>-74345.426699999996</v>
      </c>
      <c r="DU414" s="261">
        <f>BC414-AY414</f>
        <v>0</v>
      </c>
      <c r="DV414" s="313"/>
      <c r="DW414" s="313"/>
      <c r="DX414" s="314"/>
      <c r="DY414" s="313"/>
      <c r="DZ414" s="314"/>
      <c r="EA414" s="343" t="s">
        <v>151</v>
      </c>
      <c r="EB414" s="164">
        <v>0</v>
      </c>
      <c r="EC414" s="162" t="str">
        <f>AN414 &amp; EB414</f>
        <v>Амортизационные отчисления0</v>
      </c>
      <c r="ED414" s="162" t="str">
        <f>AN414&amp;AO414</f>
        <v>Амортизационные отчислениянет</v>
      </c>
      <c r="EE414" s="163"/>
      <c r="EF414" s="163"/>
      <c r="EG414" s="179"/>
      <c r="EH414" s="179"/>
      <c r="EI414" s="179"/>
      <c r="EJ414" s="179"/>
      <c r="EV414" s="163"/>
    </row>
    <row r="415" spans="3:152" ht="15" customHeight="1" thickBot="1">
      <c r="C415" s="217"/>
      <c r="D415" s="385"/>
      <c r="E415" s="399"/>
      <c r="F415" s="399"/>
      <c r="G415" s="399"/>
      <c r="H415" s="399"/>
      <c r="I415" s="399"/>
      <c r="J415" s="399"/>
      <c r="K415" s="385"/>
      <c r="L415" s="337"/>
      <c r="M415" s="337"/>
      <c r="N415" s="385"/>
      <c r="O415" s="385"/>
      <c r="P415" s="387"/>
      <c r="Q415" s="387"/>
      <c r="R415" s="389"/>
      <c r="S415" s="391"/>
      <c r="T415" s="401"/>
      <c r="U415" s="395"/>
      <c r="V415" s="397"/>
      <c r="W415" s="383"/>
      <c r="X415" s="383"/>
      <c r="Y415" s="383"/>
      <c r="Z415" s="383"/>
      <c r="AA415" s="383"/>
      <c r="AB415" s="383"/>
      <c r="AC415" s="383"/>
      <c r="AD415" s="383"/>
      <c r="AE415" s="383"/>
      <c r="AF415" s="383"/>
      <c r="AG415" s="383"/>
      <c r="AH415" s="383"/>
      <c r="AI415" s="383"/>
      <c r="AJ415" s="383"/>
      <c r="AK415" s="383"/>
      <c r="AL415" s="333"/>
      <c r="AM415" s="200" t="s">
        <v>115</v>
      </c>
      <c r="AN415" s="311" t="s">
        <v>199</v>
      </c>
      <c r="AO415" s="312" t="s">
        <v>18</v>
      </c>
      <c r="AP415" s="312"/>
      <c r="AQ415" s="312"/>
      <c r="AR415" s="312"/>
      <c r="AS415" s="312"/>
      <c r="AT415" s="312"/>
      <c r="AU415" s="312"/>
      <c r="AV415" s="312"/>
      <c r="AW415" s="261">
        <v>0</v>
      </c>
      <c r="AX415" s="261">
        <v>8011.7384000000002</v>
      </c>
      <c r="AY415" s="261">
        <v>0</v>
      </c>
      <c r="AZ415" s="261">
        <f>BE415</f>
        <v>0</v>
      </c>
      <c r="BA415" s="261">
        <f>BV415</f>
        <v>0</v>
      </c>
      <c r="BB415" s="261">
        <f>CM415</f>
        <v>0</v>
      </c>
      <c r="BC415" s="261">
        <f>DD415</f>
        <v>0</v>
      </c>
      <c r="BD415" s="261">
        <f>AW415-AX415-BC415</f>
        <v>-8011.7384000000002</v>
      </c>
      <c r="BE415" s="261">
        <f t="shared" si="471"/>
        <v>0</v>
      </c>
      <c r="BF415" s="261">
        <f t="shared" si="471"/>
        <v>0</v>
      </c>
      <c r="BG415" s="261">
        <f t="shared" si="471"/>
        <v>0</v>
      </c>
      <c r="BH415" s="261">
        <f t="shared" si="471"/>
        <v>0</v>
      </c>
      <c r="BI415" s="261">
        <f>BJ415+BK415+BL415</f>
        <v>0</v>
      </c>
      <c r="BJ415" s="313">
        <v>0</v>
      </c>
      <c r="BK415" s="313">
        <v>0</v>
      </c>
      <c r="BL415" s="313">
        <v>0</v>
      </c>
      <c r="BM415" s="261">
        <f>BN415+BO415+BP415</f>
        <v>0</v>
      </c>
      <c r="BN415" s="313">
        <v>0</v>
      </c>
      <c r="BO415" s="313">
        <v>0</v>
      </c>
      <c r="BP415" s="313">
        <v>0</v>
      </c>
      <c r="BQ415" s="261">
        <f>BR415+BS415+BT415</f>
        <v>0</v>
      </c>
      <c r="BR415" s="313">
        <v>0</v>
      </c>
      <c r="BS415" s="313">
        <v>0</v>
      </c>
      <c r="BT415" s="313">
        <v>0</v>
      </c>
      <c r="BU415" s="261">
        <f>$AW415-$AX415-AZ415</f>
        <v>-8011.7384000000002</v>
      </c>
      <c r="BV415" s="261">
        <f t="shared" si="472"/>
        <v>0</v>
      </c>
      <c r="BW415" s="261">
        <f t="shared" si="472"/>
        <v>0</v>
      </c>
      <c r="BX415" s="261">
        <f t="shared" si="472"/>
        <v>0</v>
      </c>
      <c r="BY415" s="261">
        <f t="shared" si="472"/>
        <v>0</v>
      </c>
      <c r="BZ415" s="261">
        <f>CA415+CB415+CC415</f>
        <v>0</v>
      </c>
      <c r="CA415" s="313">
        <v>0</v>
      </c>
      <c r="CB415" s="313">
        <v>0</v>
      </c>
      <c r="CC415" s="313">
        <v>0</v>
      </c>
      <c r="CD415" s="261">
        <f>CE415+CF415+CG415</f>
        <v>0</v>
      </c>
      <c r="CE415" s="313">
        <v>0</v>
      </c>
      <c r="CF415" s="313">
        <v>0</v>
      </c>
      <c r="CG415" s="313">
        <v>0</v>
      </c>
      <c r="CH415" s="261">
        <f>CI415+CJ415+CK415</f>
        <v>0</v>
      </c>
      <c r="CI415" s="313">
        <v>0</v>
      </c>
      <c r="CJ415" s="313">
        <v>0</v>
      </c>
      <c r="CK415" s="313">
        <v>0</v>
      </c>
      <c r="CL415" s="261">
        <f>$AW415-$AX415-BA415</f>
        <v>-8011.7384000000002</v>
      </c>
      <c r="CM415" s="261">
        <f t="shared" si="473"/>
        <v>0</v>
      </c>
      <c r="CN415" s="261">
        <f t="shared" si="473"/>
        <v>0</v>
      </c>
      <c r="CO415" s="261">
        <f t="shared" si="473"/>
        <v>0</v>
      </c>
      <c r="CP415" s="261">
        <f t="shared" si="473"/>
        <v>0</v>
      </c>
      <c r="CQ415" s="261">
        <f>CR415+CS415+CT415</f>
        <v>0</v>
      </c>
      <c r="CR415" s="313">
        <v>0</v>
      </c>
      <c r="CS415" s="313">
        <v>0</v>
      </c>
      <c r="CT415" s="313">
        <v>0</v>
      </c>
      <c r="CU415" s="261">
        <f>CV415+CW415+CX415</f>
        <v>0</v>
      </c>
      <c r="CV415" s="313">
        <v>0</v>
      </c>
      <c r="CW415" s="313">
        <v>0</v>
      </c>
      <c r="CX415" s="313">
        <v>0</v>
      </c>
      <c r="CY415" s="261">
        <f>CZ415+DA415+DB415</f>
        <v>0</v>
      </c>
      <c r="CZ415" s="313">
        <v>0</v>
      </c>
      <c r="DA415" s="313">
        <v>0</v>
      </c>
      <c r="DB415" s="313">
        <v>0</v>
      </c>
      <c r="DC415" s="261">
        <f>$AW415-$AX415-BB415</f>
        <v>-8011.7384000000002</v>
      </c>
      <c r="DD415" s="261">
        <f t="shared" si="474"/>
        <v>0</v>
      </c>
      <c r="DE415" s="261">
        <f t="shared" si="474"/>
        <v>0</v>
      </c>
      <c r="DF415" s="261">
        <f t="shared" si="474"/>
        <v>0</v>
      </c>
      <c r="DG415" s="261">
        <f t="shared" si="474"/>
        <v>0</v>
      </c>
      <c r="DH415" s="261">
        <f>DI415+DJ415+DK415</f>
        <v>0</v>
      </c>
      <c r="DI415" s="313">
        <v>0</v>
      </c>
      <c r="DJ415" s="313">
        <v>0</v>
      </c>
      <c r="DK415" s="313">
        <v>0</v>
      </c>
      <c r="DL415" s="261">
        <f>DM415+DN415+DO415</f>
        <v>0</v>
      </c>
      <c r="DM415" s="313">
        <v>0</v>
      </c>
      <c r="DN415" s="313">
        <v>0</v>
      </c>
      <c r="DO415" s="313">
        <v>0</v>
      </c>
      <c r="DP415" s="261">
        <f>DQ415+DR415+DS415</f>
        <v>0</v>
      </c>
      <c r="DQ415" s="313">
        <v>0</v>
      </c>
      <c r="DR415" s="313">
        <v>0</v>
      </c>
      <c r="DS415" s="313">
        <v>0</v>
      </c>
      <c r="DT415" s="261">
        <f>$AW415-$AX415-BC415</f>
        <v>-8011.7384000000002</v>
      </c>
      <c r="DU415" s="261">
        <f>BC415-AY415</f>
        <v>0</v>
      </c>
      <c r="DV415" s="313"/>
      <c r="DW415" s="313"/>
      <c r="DX415" s="314"/>
      <c r="DY415" s="313"/>
      <c r="DZ415" s="314"/>
      <c r="EA415" s="343" t="s">
        <v>151</v>
      </c>
      <c r="EB415" s="164">
        <v>0</v>
      </c>
      <c r="EC415" s="162" t="str">
        <f>AN415 &amp; EB415</f>
        <v>Прочие собственные средства0</v>
      </c>
      <c r="ED415" s="162" t="str">
        <f>AN415&amp;AO415</f>
        <v>Прочие собственные средстванет</v>
      </c>
      <c r="EE415" s="163"/>
      <c r="EF415" s="163"/>
      <c r="EG415" s="179"/>
      <c r="EH415" s="179"/>
      <c r="EI415" s="179"/>
      <c r="EJ415" s="179"/>
      <c r="EV415" s="163"/>
    </row>
    <row r="416" spans="3:152" ht="11.25" customHeight="1">
      <c r="C416" s="217"/>
      <c r="D416" s="384" t="s">
        <v>950</v>
      </c>
      <c r="E416" s="398" t="s">
        <v>780</v>
      </c>
      <c r="F416" s="398" t="s">
        <v>800</v>
      </c>
      <c r="G416" s="398" t="s">
        <v>161</v>
      </c>
      <c r="H416" s="398" t="s">
        <v>951</v>
      </c>
      <c r="I416" s="398" t="s">
        <v>783</v>
      </c>
      <c r="J416" s="398" t="s">
        <v>783</v>
      </c>
      <c r="K416" s="384" t="s">
        <v>784</v>
      </c>
      <c r="L416" s="336"/>
      <c r="M416" s="336"/>
      <c r="N416" s="384" t="s">
        <v>240</v>
      </c>
      <c r="O416" s="384" t="s">
        <v>3</v>
      </c>
      <c r="P416" s="386" t="s">
        <v>1148</v>
      </c>
      <c r="Q416" s="386" t="s">
        <v>3</v>
      </c>
      <c r="R416" s="388">
        <v>100</v>
      </c>
      <c r="S416" s="390">
        <v>100</v>
      </c>
      <c r="T416" s="400" t="s">
        <v>151</v>
      </c>
      <c r="U416" s="305"/>
      <c r="V416" s="306"/>
      <c r="W416" s="306"/>
      <c r="X416" s="306"/>
      <c r="Y416" s="306"/>
      <c r="Z416" s="306"/>
      <c r="AA416" s="306"/>
      <c r="AB416" s="306"/>
      <c r="AC416" s="306"/>
      <c r="AD416" s="306"/>
      <c r="AE416" s="306"/>
      <c r="AF416" s="306"/>
      <c r="AG416" s="306"/>
      <c r="AH416" s="306"/>
      <c r="AI416" s="306"/>
      <c r="AJ416" s="306"/>
      <c r="AK416" s="306"/>
      <c r="AL416" s="306"/>
      <c r="AM416" s="306"/>
      <c r="AN416" s="306"/>
      <c r="AO416" s="306"/>
      <c r="AP416" s="306"/>
      <c r="AQ416" s="306"/>
      <c r="AR416" s="306"/>
      <c r="AS416" s="306"/>
      <c r="AT416" s="306"/>
      <c r="AU416" s="306"/>
      <c r="AV416" s="306"/>
      <c r="AW416" s="306"/>
      <c r="AX416" s="306"/>
      <c r="AY416" s="306"/>
      <c r="AZ416" s="306"/>
      <c r="BA416" s="306"/>
      <c r="BB416" s="306"/>
      <c r="BC416" s="306"/>
      <c r="BD416" s="306"/>
      <c r="BE416" s="306"/>
      <c r="BF416" s="306"/>
      <c r="BG416" s="306"/>
      <c r="BH416" s="306"/>
      <c r="BI416" s="306"/>
      <c r="BJ416" s="306"/>
      <c r="BK416" s="306"/>
      <c r="BL416" s="306"/>
      <c r="BM416" s="306"/>
      <c r="BN416" s="306"/>
      <c r="BO416" s="306"/>
      <c r="BP416" s="306"/>
      <c r="BQ416" s="306"/>
      <c r="BR416" s="306"/>
      <c r="BS416" s="306"/>
      <c r="BT416" s="306"/>
      <c r="BU416" s="306"/>
      <c r="BV416" s="306"/>
      <c r="BW416" s="306"/>
      <c r="BX416" s="306"/>
      <c r="BY416" s="306"/>
      <c r="BZ416" s="306"/>
      <c r="CA416" s="306"/>
      <c r="CB416" s="306"/>
      <c r="CC416" s="306"/>
      <c r="CD416" s="306"/>
      <c r="CE416" s="306"/>
      <c r="CF416" s="306"/>
      <c r="CG416" s="306"/>
      <c r="CH416" s="306"/>
      <c r="CI416" s="306"/>
      <c r="CJ416" s="306"/>
      <c r="CK416" s="306"/>
      <c r="CL416" s="306"/>
      <c r="CM416" s="306"/>
      <c r="CN416" s="306"/>
      <c r="CO416" s="306"/>
      <c r="CP416" s="306"/>
      <c r="CQ416" s="306"/>
      <c r="CR416" s="306"/>
      <c r="CS416" s="306"/>
      <c r="CT416" s="306"/>
      <c r="CU416" s="306"/>
      <c r="CV416" s="306"/>
      <c r="CW416" s="306"/>
      <c r="CX416" s="306"/>
      <c r="CY416" s="306"/>
      <c r="CZ416" s="306"/>
      <c r="DA416" s="306"/>
      <c r="DB416" s="306"/>
      <c r="DC416" s="306"/>
      <c r="DD416" s="306"/>
      <c r="DE416" s="306"/>
      <c r="DF416" s="306"/>
      <c r="DG416" s="306"/>
      <c r="DH416" s="306"/>
      <c r="DI416" s="306"/>
      <c r="DJ416" s="306"/>
      <c r="DK416" s="306"/>
      <c r="DL416" s="306"/>
      <c r="DM416" s="306"/>
      <c r="DN416" s="306"/>
      <c r="DO416" s="306"/>
      <c r="DP416" s="306"/>
      <c r="DQ416" s="306"/>
      <c r="DR416" s="306"/>
      <c r="DS416" s="306"/>
      <c r="DT416" s="306"/>
      <c r="DU416" s="306"/>
      <c r="DV416" s="306"/>
      <c r="DW416" s="306"/>
      <c r="DX416" s="306"/>
      <c r="DY416" s="306"/>
      <c r="DZ416" s="306"/>
      <c r="EA416" s="306"/>
      <c r="EB416" s="164"/>
      <c r="EC416" s="163"/>
      <c r="ED416" s="163"/>
      <c r="EE416" s="163"/>
      <c r="EF416" s="163"/>
      <c r="EG416" s="163"/>
      <c r="EH416" s="163"/>
      <c r="EI416" s="163"/>
    </row>
    <row r="417" spans="3:152" ht="11.25" customHeight="1">
      <c r="C417" s="217"/>
      <c r="D417" s="385"/>
      <c r="E417" s="399"/>
      <c r="F417" s="399"/>
      <c r="G417" s="399"/>
      <c r="H417" s="399"/>
      <c r="I417" s="399"/>
      <c r="J417" s="399"/>
      <c r="K417" s="385"/>
      <c r="L417" s="337"/>
      <c r="M417" s="337"/>
      <c r="N417" s="385"/>
      <c r="O417" s="385"/>
      <c r="P417" s="387"/>
      <c r="Q417" s="387"/>
      <c r="R417" s="389"/>
      <c r="S417" s="391"/>
      <c r="T417" s="401"/>
      <c r="U417" s="394"/>
      <c r="V417" s="396">
        <v>1</v>
      </c>
      <c r="W417" s="382" t="s">
        <v>821</v>
      </c>
      <c r="X417" s="382"/>
      <c r="Y417" s="382"/>
      <c r="Z417" s="382"/>
      <c r="AA417" s="382"/>
      <c r="AB417" s="382"/>
      <c r="AC417" s="382"/>
      <c r="AD417" s="382"/>
      <c r="AE417" s="382"/>
      <c r="AF417" s="382"/>
      <c r="AG417" s="382"/>
      <c r="AH417" s="382"/>
      <c r="AI417" s="382"/>
      <c r="AJ417" s="382"/>
      <c r="AK417" s="382"/>
      <c r="AL417" s="307"/>
      <c r="AM417" s="308"/>
      <c r="AN417" s="309"/>
      <c r="AO417" s="309"/>
      <c r="AP417" s="309"/>
      <c r="AQ417" s="309"/>
      <c r="AR417" s="309"/>
      <c r="AS417" s="309"/>
      <c r="AT417" s="309"/>
      <c r="AU417" s="309"/>
      <c r="AV417" s="309"/>
      <c r="AW417" s="95"/>
      <c r="AX417" s="95"/>
      <c r="AY417" s="95"/>
      <c r="AZ417" s="95"/>
      <c r="BA417" s="95"/>
      <c r="BB417" s="95"/>
      <c r="BC417" s="95"/>
      <c r="BD417" s="95"/>
      <c r="BE417" s="95"/>
      <c r="BF417" s="95"/>
      <c r="BG417" s="95"/>
      <c r="BH417" s="95"/>
      <c r="BI417" s="95"/>
      <c r="BJ417" s="95"/>
      <c r="BK417" s="95"/>
      <c r="BL417" s="95"/>
      <c r="BM417" s="95"/>
      <c r="BN417" s="95"/>
      <c r="BO417" s="95"/>
      <c r="BP417" s="95"/>
      <c r="BQ417" s="95"/>
      <c r="BR417" s="95"/>
      <c r="BS417" s="95"/>
      <c r="BT417" s="95"/>
      <c r="BU417" s="95"/>
      <c r="BV417" s="95"/>
      <c r="BW417" s="95"/>
      <c r="BX417" s="95"/>
      <c r="BY417" s="95"/>
      <c r="BZ417" s="95"/>
      <c r="CA417" s="95"/>
      <c r="CB417" s="95"/>
      <c r="CC417" s="95"/>
      <c r="CD417" s="95"/>
      <c r="CE417" s="95"/>
      <c r="CF417" s="95"/>
      <c r="CG417" s="95"/>
      <c r="CH417" s="95"/>
      <c r="CI417" s="95"/>
      <c r="CJ417" s="95"/>
      <c r="CK417" s="95"/>
      <c r="CL417" s="95"/>
      <c r="CM417" s="95"/>
      <c r="CN417" s="95"/>
      <c r="CO417" s="95"/>
      <c r="CP417" s="95"/>
      <c r="CQ417" s="95"/>
      <c r="CR417" s="95"/>
      <c r="CS417" s="95"/>
      <c r="CT417" s="95"/>
      <c r="CU417" s="95"/>
      <c r="CV417" s="95"/>
      <c r="CW417" s="95"/>
      <c r="CX417" s="95"/>
      <c r="CY417" s="95"/>
      <c r="CZ417" s="95"/>
      <c r="DA417" s="95"/>
      <c r="DB417" s="95"/>
      <c r="DC417" s="95"/>
      <c r="DD417" s="95"/>
      <c r="DE417" s="95"/>
      <c r="DF417" s="95"/>
      <c r="DG417" s="95"/>
      <c r="DH417" s="95"/>
      <c r="DI417" s="95"/>
      <c r="DJ417" s="95"/>
      <c r="DK417" s="95"/>
      <c r="DL417" s="95"/>
      <c r="DM417" s="95"/>
      <c r="DN417" s="95"/>
      <c r="DO417" s="95"/>
      <c r="DP417" s="95"/>
      <c r="DQ417" s="95"/>
      <c r="DR417" s="95"/>
      <c r="DS417" s="95"/>
      <c r="DT417" s="95"/>
      <c r="DU417" s="95"/>
      <c r="DV417" s="95"/>
      <c r="DW417" s="95"/>
      <c r="DX417" s="95"/>
      <c r="DY417" s="95"/>
      <c r="DZ417" s="95"/>
      <c r="EA417" s="95"/>
      <c r="EB417" s="164"/>
      <c r="EC417" s="179"/>
      <c r="ED417" s="179"/>
      <c r="EE417" s="179"/>
      <c r="EF417" s="163"/>
      <c r="EG417" s="179"/>
      <c r="EH417" s="179"/>
      <c r="EI417" s="179"/>
      <c r="EJ417" s="179"/>
      <c r="EK417" s="179"/>
    </row>
    <row r="418" spans="3:152" ht="15" customHeight="1">
      <c r="C418" s="217"/>
      <c r="D418" s="385"/>
      <c r="E418" s="399"/>
      <c r="F418" s="399"/>
      <c r="G418" s="399"/>
      <c r="H418" s="399"/>
      <c r="I418" s="399"/>
      <c r="J418" s="399"/>
      <c r="K418" s="385"/>
      <c r="L418" s="337"/>
      <c r="M418" s="337"/>
      <c r="N418" s="385"/>
      <c r="O418" s="385"/>
      <c r="P418" s="387"/>
      <c r="Q418" s="387"/>
      <c r="R418" s="389"/>
      <c r="S418" s="391"/>
      <c r="T418" s="401"/>
      <c r="U418" s="395"/>
      <c r="V418" s="397"/>
      <c r="W418" s="383"/>
      <c r="X418" s="383"/>
      <c r="Y418" s="383"/>
      <c r="Z418" s="383"/>
      <c r="AA418" s="383"/>
      <c r="AB418" s="383"/>
      <c r="AC418" s="383"/>
      <c r="AD418" s="383"/>
      <c r="AE418" s="383"/>
      <c r="AF418" s="383"/>
      <c r="AG418" s="383"/>
      <c r="AH418" s="383"/>
      <c r="AI418" s="383"/>
      <c r="AJ418" s="383"/>
      <c r="AK418" s="383"/>
      <c r="AL418" s="333"/>
      <c r="AM418" s="200" t="s">
        <v>240</v>
      </c>
      <c r="AN418" s="311" t="s">
        <v>197</v>
      </c>
      <c r="AO418" s="312" t="s">
        <v>18</v>
      </c>
      <c r="AP418" s="312"/>
      <c r="AQ418" s="312"/>
      <c r="AR418" s="312"/>
      <c r="AS418" s="312"/>
      <c r="AT418" s="312"/>
      <c r="AU418" s="312"/>
      <c r="AV418" s="312"/>
      <c r="AW418" s="261">
        <v>11684.940199999999</v>
      </c>
      <c r="AX418" s="261">
        <v>7373.3779000000004</v>
      </c>
      <c r="AY418" s="261">
        <v>0</v>
      </c>
      <c r="AZ418" s="261">
        <f>BE418</f>
        <v>0</v>
      </c>
      <c r="BA418" s="261">
        <f>BV418</f>
        <v>0</v>
      </c>
      <c r="BB418" s="261">
        <f>CM418</f>
        <v>0</v>
      </c>
      <c r="BC418" s="261">
        <f>DD418</f>
        <v>0</v>
      </c>
      <c r="BD418" s="261">
        <f>AW418-AX418-BC418</f>
        <v>4311.5622999999987</v>
      </c>
      <c r="BE418" s="261">
        <f t="shared" ref="BE418:BH419" si="475">BQ418</f>
        <v>0</v>
      </c>
      <c r="BF418" s="261">
        <f t="shared" si="475"/>
        <v>0</v>
      </c>
      <c r="BG418" s="261">
        <f t="shared" si="475"/>
        <v>0</v>
      </c>
      <c r="BH418" s="261">
        <f t="shared" si="475"/>
        <v>0</v>
      </c>
      <c r="BI418" s="261">
        <f>BJ418+BK418+BL418</f>
        <v>0</v>
      </c>
      <c r="BJ418" s="313">
        <v>0</v>
      </c>
      <c r="BK418" s="313">
        <v>0</v>
      </c>
      <c r="BL418" s="313">
        <v>0</v>
      </c>
      <c r="BM418" s="261">
        <f>BN418+BO418+BP418</f>
        <v>0</v>
      </c>
      <c r="BN418" s="313">
        <v>0</v>
      </c>
      <c r="BO418" s="313">
        <v>0</v>
      </c>
      <c r="BP418" s="313">
        <v>0</v>
      </c>
      <c r="BQ418" s="261">
        <f>BR418+BS418+BT418</f>
        <v>0</v>
      </c>
      <c r="BR418" s="313">
        <v>0</v>
      </c>
      <c r="BS418" s="313">
        <v>0</v>
      </c>
      <c r="BT418" s="313">
        <v>0</v>
      </c>
      <c r="BU418" s="261">
        <f>$AW418-$AX418-AZ418</f>
        <v>4311.5622999999987</v>
      </c>
      <c r="BV418" s="261">
        <f t="shared" ref="BV418:BY419" si="476">CH418</f>
        <v>0</v>
      </c>
      <c r="BW418" s="261">
        <f t="shared" si="476"/>
        <v>0</v>
      </c>
      <c r="BX418" s="261">
        <f t="shared" si="476"/>
        <v>0</v>
      </c>
      <c r="BY418" s="261">
        <f t="shared" si="476"/>
        <v>0</v>
      </c>
      <c r="BZ418" s="261">
        <f>CA418+CB418+CC418</f>
        <v>0</v>
      </c>
      <c r="CA418" s="313">
        <v>0</v>
      </c>
      <c r="CB418" s="313">
        <v>0</v>
      </c>
      <c r="CC418" s="313">
        <v>0</v>
      </c>
      <c r="CD418" s="261">
        <f>CE418+CF418+CG418</f>
        <v>0</v>
      </c>
      <c r="CE418" s="313">
        <v>0</v>
      </c>
      <c r="CF418" s="313">
        <v>0</v>
      </c>
      <c r="CG418" s="313">
        <v>0</v>
      </c>
      <c r="CH418" s="261">
        <f>CI418+CJ418+CK418</f>
        <v>0</v>
      </c>
      <c r="CI418" s="313">
        <v>0</v>
      </c>
      <c r="CJ418" s="313">
        <v>0</v>
      </c>
      <c r="CK418" s="313">
        <v>0</v>
      </c>
      <c r="CL418" s="261">
        <f>$AW418-$AX418-BA418</f>
        <v>4311.5622999999987</v>
      </c>
      <c r="CM418" s="261">
        <f t="shared" ref="CM418:CP419" si="477">CY418</f>
        <v>0</v>
      </c>
      <c r="CN418" s="261">
        <f t="shared" si="477"/>
        <v>0</v>
      </c>
      <c r="CO418" s="261">
        <f t="shared" si="477"/>
        <v>0</v>
      </c>
      <c r="CP418" s="261">
        <f t="shared" si="477"/>
        <v>0</v>
      </c>
      <c r="CQ418" s="261">
        <f>CR418+CS418+CT418</f>
        <v>0</v>
      </c>
      <c r="CR418" s="313">
        <v>0</v>
      </c>
      <c r="CS418" s="313">
        <v>0</v>
      </c>
      <c r="CT418" s="313">
        <v>0</v>
      </c>
      <c r="CU418" s="261">
        <f>CV418+CW418+CX418</f>
        <v>0</v>
      </c>
      <c r="CV418" s="313">
        <v>0</v>
      </c>
      <c r="CW418" s="313">
        <v>0</v>
      </c>
      <c r="CX418" s="313">
        <v>0</v>
      </c>
      <c r="CY418" s="261">
        <f>CZ418+DA418+DB418</f>
        <v>0</v>
      </c>
      <c r="CZ418" s="313">
        <v>0</v>
      </c>
      <c r="DA418" s="313">
        <v>0</v>
      </c>
      <c r="DB418" s="313">
        <v>0</v>
      </c>
      <c r="DC418" s="261">
        <f>$AW418-$AX418-BB418</f>
        <v>4311.5622999999987</v>
      </c>
      <c r="DD418" s="261">
        <f t="shared" ref="DD418:DG419" si="478">DP418</f>
        <v>0</v>
      </c>
      <c r="DE418" s="261">
        <f t="shared" si="478"/>
        <v>0</v>
      </c>
      <c r="DF418" s="261">
        <f t="shared" si="478"/>
        <v>0</v>
      </c>
      <c r="DG418" s="261">
        <f t="shared" si="478"/>
        <v>0</v>
      </c>
      <c r="DH418" s="261">
        <f>DI418+DJ418+DK418</f>
        <v>0</v>
      </c>
      <c r="DI418" s="313">
        <v>0</v>
      </c>
      <c r="DJ418" s="313">
        <v>0</v>
      </c>
      <c r="DK418" s="313">
        <v>0</v>
      </c>
      <c r="DL418" s="261">
        <f>DM418+DN418+DO418</f>
        <v>0</v>
      </c>
      <c r="DM418" s="313">
        <v>0</v>
      </c>
      <c r="DN418" s="313">
        <v>0</v>
      </c>
      <c r="DO418" s="313">
        <v>0</v>
      </c>
      <c r="DP418" s="261">
        <f>DQ418+DR418+DS418</f>
        <v>0</v>
      </c>
      <c r="DQ418" s="313">
        <v>0</v>
      </c>
      <c r="DR418" s="313">
        <v>0</v>
      </c>
      <c r="DS418" s="313">
        <v>0</v>
      </c>
      <c r="DT418" s="261">
        <f>$AW418-$AX418-BC418</f>
        <v>4311.5622999999987</v>
      </c>
      <c r="DU418" s="261">
        <f>BC418-AY418</f>
        <v>0</v>
      </c>
      <c r="DV418" s="313"/>
      <c r="DW418" s="313"/>
      <c r="DX418" s="314"/>
      <c r="DY418" s="313"/>
      <c r="DZ418" s="314"/>
      <c r="EA418" s="343" t="s">
        <v>151</v>
      </c>
      <c r="EB418" s="164">
        <v>0</v>
      </c>
      <c r="EC418" s="162" t="str">
        <f>AN418 &amp; EB418</f>
        <v>Амортизационные отчисления0</v>
      </c>
      <c r="ED418" s="162" t="str">
        <f>AN418&amp;AO418</f>
        <v>Амортизационные отчислениянет</v>
      </c>
      <c r="EE418" s="163"/>
      <c r="EF418" s="163"/>
      <c r="EG418" s="179"/>
      <c r="EH418" s="179"/>
      <c r="EI418" s="179"/>
      <c r="EJ418" s="179"/>
      <c r="EV418" s="163"/>
    </row>
    <row r="419" spans="3:152" ht="15" customHeight="1" thickBot="1">
      <c r="C419" s="217"/>
      <c r="D419" s="385"/>
      <c r="E419" s="399"/>
      <c r="F419" s="399"/>
      <c r="G419" s="399"/>
      <c r="H419" s="399"/>
      <c r="I419" s="399"/>
      <c r="J419" s="399"/>
      <c r="K419" s="385"/>
      <c r="L419" s="337"/>
      <c r="M419" s="337"/>
      <c r="N419" s="385"/>
      <c r="O419" s="385"/>
      <c r="P419" s="387"/>
      <c r="Q419" s="387"/>
      <c r="R419" s="389"/>
      <c r="S419" s="391"/>
      <c r="T419" s="401"/>
      <c r="U419" s="395"/>
      <c r="V419" s="397"/>
      <c r="W419" s="383"/>
      <c r="X419" s="383"/>
      <c r="Y419" s="383"/>
      <c r="Z419" s="383"/>
      <c r="AA419" s="383"/>
      <c r="AB419" s="383"/>
      <c r="AC419" s="383"/>
      <c r="AD419" s="383"/>
      <c r="AE419" s="383"/>
      <c r="AF419" s="383"/>
      <c r="AG419" s="383"/>
      <c r="AH419" s="383"/>
      <c r="AI419" s="383"/>
      <c r="AJ419" s="383"/>
      <c r="AK419" s="383"/>
      <c r="AL419" s="333"/>
      <c r="AM419" s="200" t="s">
        <v>115</v>
      </c>
      <c r="AN419" s="311" t="s">
        <v>199</v>
      </c>
      <c r="AO419" s="312" t="s">
        <v>18</v>
      </c>
      <c r="AP419" s="312"/>
      <c r="AQ419" s="312"/>
      <c r="AR419" s="312"/>
      <c r="AS419" s="312"/>
      <c r="AT419" s="312"/>
      <c r="AU419" s="312"/>
      <c r="AV419" s="312"/>
      <c r="AW419" s="261">
        <v>2336.9879999999998</v>
      </c>
      <c r="AX419" s="261">
        <v>1099.1610000000001</v>
      </c>
      <c r="AY419" s="261">
        <v>0</v>
      </c>
      <c r="AZ419" s="261">
        <f>BE419</f>
        <v>0</v>
      </c>
      <c r="BA419" s="261">
        <f>BV419</f>
        <v>0</v>
      </c>
      <c r="BB419" s="261">
        <f>CM419</f>
        <v>0</v>
      </c>
      <c r="BC419" s="261">
        <f>DD419</f>
        <v>0</v>
      </c>
      <c r="BD419" s="261">
        <f>AW419-AX419-BC419</f>
        <v>1237.8269999999998</v>
      </c>
      <c r="BE419" s="261">
        <f t="shared" si="475"/>
        <v>0</v>
      </c>
      <c r="BF419" s="261">
        <f t="shared" si="475"/>
        <v>0</v>
      </c>
      <c r="BG419" s="261">
        <f t="shared" si="475"/>
        <v>0</v>
      </c>
      <c r="BH419" s="261">
        <f t="shared" si="475"/>
        <v>0</v>
      </c>
      <c r="BI419" s="261">
        <f>BJ419+BK419+BL419</f>
        <v>0</v>
      </c>
      <c r="BJ419" s="313">
        <v>0</v>
      </c>
      <c r="BK419" s="313">
        <v>0</v>
      </c>
      <c r="BL419" s="313">
        <v>0</v>
      </c>
      <c r="BM419" s="261">
        <f>BN419+BO419+BP419</f>
        <v>0</v>
      </c>
      <c r="BN419" s="313">
        <v>0</v>
      </c>
      <c r="BO419" s="313">
        <v>0</v>
      </c>
      <c r="BP419" s="313">
        <v>0</v>
      </c>
      <c r="BQ419" s="261">
        <f>BR419+BS419+BT419</f>
        <v>0</v>
      </c>
      <c r="BR419" s="313">
        <v>0</v>
      </c>
      <c r="BS419" s="313">
        <v>0</v>
      </c>
      <c r="BT419" s="313">
        <v>0</v>
      </c>
      <c r="BU419" s="261">
        <f>$AW419-$AX419-AZ419</f>
        <v>1237.8269999999998</v>
      </c>
      <c r="BV419" s="261">
        <f t="shared" si="476"/>
        <v>0</v>
      </c>
      <c r="BW419" s="261">
        <f t="shared" si="476"/>
        <v>0</v>
      </c>
      <c r="BX419" s="261">
        <f t="shared" si="476"/>
        <v>0</v>
      </c>
      <c r="BY419" s="261">
        <f t="shared" si="476"/>
        <v>0</v>
      </c>
      <c r="BZ419" s="261">
        <f>CA419+CB419+CC419</f>
        <v>0</v>
      </c>
      <c r="CA419" s="313">
        <v>0</v>
      </c>
      <c r="CB419" s="313">
        <v>0</v>
      </c>
      <c r="CC419" s="313">
        <v>0</v>
      </c>
      <c r="CD419" s="261">
        <f>CE419+CF419+CG419</f>
        <v>0</v>
      </c>
      <c r="CE419" s="313">
        <v>0</v>
      </c>
      <c r="CF419" s="313">
        <v>0</v>
      </c>
      <c r="CG419" s="313">
        <v>0</v>
      </c>
      <c r="CH419" s="261">
        <f>CI419+CJ419+CK419</f>
        <v>0</v>
      </c>
      <c r="CI419" s="313">
        <v>0</v>
      </c>
      <c r="CJ419" s="313">
        <v>0</v>
      </c>
      <c r="CK419" s="313">
        <v>0</v>
      </c>
      <c r="CL419" s="261">
        <f>$AW419-$AX419-BA419</f>
        <v>1237.8269999999998</v>
      </c>
      <c r="CM419" s="261">
        <f t="shared" si="477"/>
        <v>0</v>
      </c>
      <c r="CN419" s="261">
        <f t="shared" si="477"/>
        <v>0</v>
      </c>
      <c r="CO419" s="261">
        <f t="shared" si="477"/>
        <v>0</v>
      </c>
      <c r="CP419" s="261">
        <f t="shared" si="477"/>
        <v>0</v>
      </c>
      <c r="CQ419" s="261">
        <f>CR419+CS419+CT419</f>
        <v>0</v>
      </c>
      <c r="CR419" s="313">
        <v>0</v>
      </c>
      <c r="CS419" s="313">
        <v>0</v>
      </c>
      <c r="CT419" s="313">
        <v>0</v>
      </c>
      <c r="CU419" s="261">
        <f>CV419+CW419+CX419</f>
        <v>0</v>
      </c>
      <c r="CV419" s="313">
        <v>0</v>
      </c>
      <c r="CW419" s="313">
        <v>0</v>
      </c>
      <c r="CX419" s="313">
        <v>0</v>
      </c>
      <c r="CY419" s="261">
        <f>CZ419+DA419+DB419</f>
        <v>0</v>
      </c>
      <c r="CZ419" s="313">
        <v>0</v>
      </c>
      <c r="DA419" s="313">
        <v>0</v>
      </c>
      <c r="DB419" s="313">
        <v>0</v>
      </c>
      <c r="DC419" s="261">
        <f>$AW419-$AX419-BB419</f>
        <v>1237.8269999999998</v>
      </c>
      <c r="DD419" s="261">
        <f t="shared" si="478"/>
        <v>0</v>
      </c>
      <c r="DE419" s="261">
        <f t="shared" si="478"/>
        <v>0</v>
      </c>
      <c r="DF419" s="261">
        <f t="shared" si="478"/>
        <v>0</v>
      </c>
      <c r="DG419" s="261">
        <f t="shared" si="478"/>
        <v>0</v>
      </c>
      <c r="DH419" s="261">
        <f>DI419+DJ419+DK419</f>
        <v>0</v>
      </c>
      <c r="DI419" s="313">
        <v>0</v>
      </c>
      <c r="DJ419" s="313">
        <v>0</v>
      </c>
      <c r="DK419" s="313">
        <v>0</v>
      </c>
      <c r="DL419" s="261">
        <f>DM419+DN419+DO419</f>
        <v>0</v>
      </c>
      <c r="DM419" s="313">
        <v>0</v>
      </c>
      <c r="DN419" s="313">
        <v>0</v>
      </c>
      <c r="DO419" s="313">
        <v>0</v>
      </c>
      <c r="DP419" s="261">
        <f>DQ419+DR419+DS419</f>
        <v>0</v>
      </c>
      <c r="DQ419" s="313">
        <v>0</v>
      </c>
      <c r="DR419" s="313">
        <v>0</v>
      </c>
      <c r="DS419" s="313">
        <v>0</v>
      </c>
      <c r="DT419" s="261">
        <f>$AW419-$AX419-BC419</f>
        <v>1237.8269999999998</v>
      </c>
      <c r="DU419" s="261">
        <f>BC419-AY419</f>
        <v>0</v>
      </c>
      <c r="DV419" s="313"/>
      <c r="DW419" s="313"/>
      <c r="DX419" s="314"/>
      <c r="DY419" s="313"/>
      <c r="DZ419" s="314"/>
      <c r="EA419" s="343" t="s">
        <v>151</v>
      </c>
      <c r="EB419" s="164">
        <v>0</v>
      </c>
      <c r="EC419" s="162" t="str">
        <f>AN419 &amp; EB419</f>
        <v>Прочие собственные средства0</v>
      </c>
      <c r="ED419" s="162" t="str">
        <f>AN419&amp;AO419</f>
        <v>Прочие собственные средстванет</v>
      </c>
      <c r="EE419" s="163"/>
      <c r="EF419" s="163"/>
      <c r="EG419" s="179"/>
      <c r="EH419" s="179"/>
      <c r="EI419" s="179"/>
      <c r="EJ419" s="179"/>
      <c r="EV419" s="163"/>
    </row>
    <row r="420" spans="3:152" ht="11.25" customHeight="1">
      <c r="C420" s="217"/>
      <c r="D420" s="384" t="s">
        <v>952</v>
      </c>
      <c r="E420" s="398" t="s">
        <v>780</v>
      </c>
      <c r="F420" s="398" t="s">
        <v>800</v>
      </c>
      <c r="G420" s="398" t="s">
        <v>161</v>
      </c>
      <c r="H420" s="398" t="s">
        <v>953</v>
      </c>
      <c r="I420" s="398" t="s">
        <v>783</v>
      </c>
      <c r="J420" s="398" t="s">
        <v>783</v>
      </c>
      <c r="K420" s="384" t="s">
        <v>784</v>
      </c>
      <c r="L420" s="336"/>
      <c r="M420" s="336"/>
      <c r="N420" s="384" t="s">
        <v>240</v>
      </c>
      <c r="O420" s="384" t="s">
        <v>4</v>
      </c>
      <c r="P420" s="386" t="s">
        <v>189</v>
      </c>
      <c r="Q420" s="386" t="s">
        <v>4</v>
      </c>
      <c r="R420" s="388">
        <v>100</v>
      </c>
      <c r="S420" s="390">
        <v>100</v>
      </c>
      <c r="T420" s="400" t="s">
        <v>151</v>
      </c>
      <c r="U420" s="305"/>
      <c r="V420" s="306"/>
      <c r="W420" s="306"/>
      <c r="X420" s="306"/>
      <c r="Y420" s="306"/>
      <c r="Z420" s="306"/>
      <c r="AA420" s="306"/>
      <c r="AB420" s="306"/>
      <c r="AC420" s="306"/>
      <c r="AD420" s="306"/>
      <c r="AE420" s="306"/>
      <c r="AF420" s="306"/>
      <c r="AG420" s="306"/>
      <c r="AH420" s="306"/>
      <c r="AI420" s="306"/>
      <c r="AJ420" s="306"/>
      <c r="AK420" s="306"/>
      <c r="AL420" s="306"/>
      <c r="AM420" s="306"/>
      <c r="AN420" s="306"/>
      <c r="AO420" s="306"/>
      <c r="AP420" s="306"/>
      <c r="AQ420" s="306"/>
      <c r="AR420" s="306"/>
      <c r="AS420" s="306"/>
      <c r="AT420" s="306"/>
      <c r="AU420" s="306"/>
      <c r="AV420" s="306"/>
      <c r="AW420" s="306"/>
      <c r="AX420" s="306"/>
      <c r="AY420" s="306"/>
      <c r="AZ420" s="306"/>
      <c r="BA420" s="306"/>
      <c r="BB420" s="306"/>
      <c r="BC420" s="306"/>
      <c r="BD420" s="306"/>
      <c r="BE420" s="306"/>
      <c r="BF420" s="306"/>
      <c r="BG420" s="306"/>
      <c r="BH420" s="306"/>
      <c r="BI420" s="306"/>
      <c r="BJ420" s="306"/>
      <c r="BK420" s="306"/>
      <c r="BL420" s="306"/>
      <c r="BM420" s="306"/>
      <c r="BN420" s="306"/>
      <c r="BO420" s="306"/>
      <c r="BP420" s="306"/>
      <c r="BQ420" s="306"/>
      <c r="BR420" s="306"/>
      <c r="BS420" s="306"/>
      <c r="BT420" s="306"/>
      <c r="BU420" s="306"/>
      <c r="BV420" s="306"/>
      <c r="BW420" s="306"/>
      <c r="BX420" s="306"/>
      <c r="BY420" s="306"/>
      <c r="BZ420" s="306"/>
      <c r="CA420" s="306"/>
      <c r="CB420" s="306"/>
      <c r="CC420" s="306"/>
      <c r="CD420" s="306"/>
      <c r="CE420" s="306"/>
      <c r="CF420" s="306"/>
      <c r="CG420" s="306"/>
      <c r="CH420" s="306"/>
      <c r="CI420" s="306"/>
      <c r="CJ420" s="306"/>
      <c r="CK420" s="306"/>
      <c r="CL420" s="306"/>
      <c r="CM420" s="306"/>
      <c r="CN420" s="306"/>
      <c r="CO420" s="306"/>
      <c r="CP420" s="306"/>
      <c r="CQ420" s="306"/>
      <c r="CR420" s="306"/>
      <c r="CS420" s="306"/>
      <c r="CT420" s="306"/>
      <c r="CU420" s="306"/>
      <c r="CV420" s="306"/>
      <c r="CW420" s="306"/>
      <c r="CX420" s="306"/>
      <c r="CY420" s="306"/>
      <c r="CZ420" s="306"/>
      <c r="DA420" s="306"/>
      <c r="DB420" s="306"/>
      <c r="DC420" s="306"/>
      <c r="DD420" s="306"/>
      <c r="DE420" s="306"/>
      <c r="DF420" s="306"/>
      <c r="DG420" s="306"/>
      <c r="DH420" s="306"/>
      <c r="DI420" s="306"/>
      <c r="DJ420" s="306"/>
      <c r="DK420" s="306"/>
      <c r="DL420" s="306"/>
      <c r="DM420" s="306"/>
      <c r="DN420" s="306"/>
      <c r="DO420" s="306"/>
      <c r="DP420" s="306"/>
      <c r="DQ420" s="306"/>
      <c r="DR420" s="306"/>
      <c r="DS420" s="306"/>
      <c r="DT420" s="306"/>
      <c r="DU420" s="306"/>
      <c r="DV420" s="306"/>
      <c r="DW420" s="306"/>
      <c r="DX420" s="306"/>
      <c r="DY420" s="306"/>
      <c r="DZ420" s="306"/>
      <c r="EA420" s="306"/>
      <c r="EB420" s="164"/>
      <c r="EC420" s="163"/>
      <c r="ED420" s="163"/>
      <c r="EE420" s="163"/>
      <c r="EF420" s="163"/>
      <c r="EG420" s="163"/>
      <c r="EH420" s="163"/>
      <c r="EI420" s="163"/>
    </row>
    <row r="421" spans="3:152" ht="11.25" customHeight="1">
      <c r="C421" s="217"/>
      <c r="D421" s="385"/>
      <c r="E421" s="399"/>
      <c r="F421" s="399"/>
      <c r="G421" s="399"/>
      <c r="H421" s="399"/>
      <c r="I421" s="399"/>
      <c r="J421" s="399"/>
      <c r="K421" s="385"/>
      <c r="L421" s="337"/>
      <c r="M421" s="337"/>
      <c r="N421" s="385"/>
      <c r="O421" s="385"/>
      <c r="P421" s="387"/>
      <c r="Q421" s="387"/>
      <c r="R421" s="389"/>
      <c r="S421" s="391"/>
      <c r="T421" s="401"/>
      <c r="U421" s="394"/>
      <c r="V421" s="396">
        <v>1</v>
      </c>
      <c r="W421" s="382" t="s">
        <v>821</v>
      </c>
      <c r="X421" s="382"/>
      <c r="Y421" s="382"/>
      <c r="Z421" s="382"/>
      <c r="AA421" s="382"/>
      <c r="AB421" s="382"/>
      <c r="AC421" s="382"/>
      <c r="AD421" s="382"/>
      <c r="AE421" s="382"/>
      <c r="AF421" s="382"/>
      <c r="AG421" s="382"/>
      <c r="AH421" s="382"/>
      <c r="AI421" s="382"/>
      <c r="AJ421" s="382"/>
      <c r="AK421" s="382"/>
      <c r="AL421" s="307"/>
      <c r="AM421" s="308"/>
      <c r="AN421" s="309"/>
      <c r="AO421" s="309"/>
      <c r="AP421" s="309"/>
      <c r="AQ421" s="309"/>
      <c r="AR421" s="309"/>
      <c r="AS421" s="309"/>
      <c r="AT421" s="309"/>
      <c r="AU421" s="309"/>
      <c r="AV421" s="309"/>
      <c r="AW421" s="95"/>
      <c r="AX421" s="95"/>
      <c r="AY421" s="95"/>
      <c r="AZ421" s="95"/>
      <c r="BA421" s="95"/>
      <c r="BB421" s="95"/>
      <c r="BC421" s="95"/>
      <c r="BD421" s="95"/>
      <c r="BE421" s="95"/>
      <c r="BF421" s="95"/>
      <c r="BG421" s="95"/>
      <c r="BH421" s="95"/>
      <c r="BI421" s="95"/>
      <c r="BJ421" s="95"/>
      <c r="BK421" s="95"/>
      <c r="BL421" s="95"/>
      <c r="BM421" s="95"/>
      <c r="BN421" s="95"/>
      <c r="BO421" s="95"/>
      <c r="BP421" s="95"/>
      <c r="BQ421" s="95"/>
      <c r="BR421" s="95"/>
      <c r="BS421" s="95"/>
      <c r="BT421" s="95"/>
      <c r="BU421" s="95"/>
      <c r="BV421" s="95"/>
      <c r="BW421" s="95"/>
      <c r="BX421" s="95"/>
      <c r="BY421" s="95"/>
      <c r="BZ421" s="95"/>
      <c r="CA421" s="95"/>
      <c r="CB421" s="95"/>
      <c r="CC421" s="95"/>
      <c r="CD421" s="95"/>
      <c r="CE421" s="95"/>
      <c r="CF421" s="95"/>
      <c r="CG421" s="95"/>
      <c r="CH421" s="95"/>
      <c r="CI421" s="95"/>
      <c r="CJ421" s="95"/>
      <c r="CK421" s="95"/>
      <c r="CL421" s="95"/>
      <c r="CM421" s="95"/>
      <c r="CN421" s="95"/>
      <c r="CO421" s="95"/>
      <c r="CP421" s="95"/>
      <c r="CQ421" s="95"/>
      <c r="CR421" s="95"/>
      <c r="CS421" s="95"/>
      <c r="CT421" s="95"/>
      <c r="CU421" s="95"/>
      <c r="CV421" s="95"/>
      <c r="CW421" s="95"/>
      <c r="CX421" s="95"/>
      <c r="CY421" s="95"/>
      <c r="CZ421" s="95"/>
      <c r="DA421" s="95"/>
      <c r="DB421" s="95"/>
      <c r="DC421" s="95"/>
      <c r="DD421" s="95"/>
      <c r="DE421" s="95"/>
      <c r="DF421" s="95"/>
      <c r="DG421" s="95"/>
      <c r="DH421" s="95"/>
      <c r="DI421" s="95"/>
      <c r="DJ421" s="95"/>
      <c r="DK421" s="95"/>
      <c r="DL421" s="95"/>
      <c r="DM421" s="95"/>
      <c r="DN421" s="95"/>
      <c r="DO421" s="95"/>
      <c r="DP421" s="95"/>
      <c r="DQ421" s="95"/>
      <c r="DR421" s="95"/>
      <c r="DS421" s="95"/>
      <c r="DT421" s="95"/>
      <c r="DU421" s="95"/>
      <c r="DV421" s="95"/>
      <c r="DW421" s="95"/>
      <c r="DX421" s="95"/>
      <c r="DY421" s="95"/>
      <c r="DZ421" s="95"/>
      <c r="EA421" s="95"/>
      <c r="EB421" s="164"/>
      <c r="EC421" s="179"/>
      <c r="ED421" s="179"/>
      <c r="EE421" s="179"/>
      <c r="EF421" s="163"/>
      <c r="EG421" s="179"/>
      <c r="EH421" s="179"/>
      <c r="EI421" s="179"/>
      <c r="EJ421" s="179"/>
      <c r="EK421" s="179"/>
    </row>
    <row r="422" spans="3:152" ht="15" customHeight="1">
      <c r="C422" s="217"/>
      <c r="D422" s="385"/>
      <c r="E422" s="399"/>
      <c r="F422" s="399"/>
      <c r="G422" s="399"/>
      <c r="H422" s="399"/>
      <c r="I422" s="399"/>
      <c r="J422" s="399"/>
      <c r="K422" s="385"/>
      <c r="L422" s="337"/>
      <c r="M422" s="337"/>
      <c r="N422" s="385"/>
      <c r="O422" s="385"/>
      <c r="P422" s="387"/>
      <c r="Q422" s="387"/>
      <c r="R422" s="389"/>
      <c r="S422" s="391"/>
      <c r="T422" s="401"/>
      <c r="U422" s="395"/>
      <c r="V422" s="397"/>
      <c r="W422" s="383"/>
      <c r="X422" s="383"/>
      <c r="Y422" s="383"/>
      <c r="Z422" s="383"/>
      <c r="AA422" s="383"/>
      <c r="AB422" s="383"/>
      <c r="AC422" s="383"/>
      <c r="AD422" s="383"/>
      <c r="AE422" s="383"/>
      <c r="AF422" s="383"/>
      <c r="AG422" s="383"/>
      <c r="AH422" s="383"/>
      <c r="AI422" s="383"/>
      <c r="AJ422" s="383"/>
      <c r="AK422" s="383"/>
      <c r="AL422" s="333"/>
      <c r="AM422" s="200" t="s">
        <v>240</v>
      </c>
      <c r="AN422" s="311" t="s">
        <v>197</v>
      </c>
      <c r="AO422" s="312" t="s">
        <v>18</v>
      </c>
      <c r="AP422" s="312"/>
      <c r="AQ422" s="312"/>
      <c r="AR422" s="312"/>
      <c r="AS422" s="312"/>
      <c r="AT422" s="312"/>
      <c r="AU422" s="312"/>
      <c r="AV422" s="312"/>
      <c r="AW422" s="261">
        <v>62851.9833</v>
      </c>
      <c r="AX422" s="261">
        <v>52733.312599999997</v>
      </c>
      <c r="AY422" s="261">
        <v>0</v>
      </c>
      <c r="AZ422" s="261">
        <f>BE422</f>
        <v>0</v>
      </c>
      <c r="BA422" s="261">
        <f>BV422</f>
        <v>0</v>
      </c>
      <c r="BB422" s="261">
        <f>CM422</f>
        <v>0</v>
      </c>
      <c r="BC422" s="261">
        <f>DD422</f>
        <v>0</v>
      </c>
      <c r="BD422" s="261">
        <f>AW422-AX422-BC422</f>
        <v>10118.670700000002</v>
      </c>
      <c r="BE422" s="261">
        <f t="shared" ref="BE422:BH423" si="479">BQ422</f>
        <v>0</v>
      </c>
      <c r="BF422" s="261">
        <f t="shared" si="479"/>
        <v>0</v>
      </c>
      <c r="BG422" s="261">
        <f t="shared" si="479"/>
        <v>0</v>
      </c>
      <c r="BH422" s="261">
        <f t="shared" si="479"/>
        <v>0</v>
      </c>
      <c r="BI422" s="261">
        <f>BJ422+BK422+BL422</f>
        <v>0</v>
      </c>
      <c r="BJ422" s="313">
        <v>0</v>
      </c>
      <c r="BK422" s="313">
        <v>0</v>
      </c>
      <c r="BL422" s="313">
        <v>0</v>
      </c>
      <c r="BM422" s="261">
        <f>BN422+BO422+BP422</f>
        <v>0</v>
      </c>
      <c r="BN422" s="313">
        <v>0</v>
      </c>
      <c r="BO422" s="313">
        <v>0</v>
      </c>
      <c r="BP422" s="313">
        <v>0</v>
      </c>
      <c r="BQ422" s="261">
        <f>BR422+BS422+BT422</f>
        <v>0</v>
      </c>
      <c r="BR422" s="313">
        <v>0</v>
      </c>
      <c r="BS422" s="313">
        <v>0</v>
      </c>
      <c r="BT422" s="313">
        <v>0</v>
      </c>
      <c r="BU422" s="261">
        <f>$AW422-$AX422-AZ422</f>
        <v>10118.670700000002</v>
      </c>
      <c r="BV422" s="261">
        <f t="shared" ref="BV422:BY423" si="480">CH422</f>
        <v>0</v>
      </c>
      <c r="BW422" s="261">
        <f t="shared" si="480"/>
        <v>0</v>
      </c>
      <c r="BX422" s="261">
        <f t="shared" si="480"/>
        <v>0</v>
      </c>
      <c r="BY422" s="261">
        <f t="shared" si="480"/>
        <v>0</v>
      </c>
      <c r="BZ422" s="261">
        <f>CA422+CB422+CC422</f>
        <v>0</v>
      </c>
      <c r="CA422" s="313">
        <v>0</v>
      </c>
      <c r="CB422" s="313">
        <v>0</v>
      </c>
      <c r="CC422" s="313">
        <v>0</v>
      </c>
      <c r="CD422" s="261">
        <f>CE422+CF422+CG422</f>
        <v>0</v>
      </c>
      <c r="CE422" s="313">
        <v>0</v>
      </c>
      <c r="CF422" s="313">
        <v>0</v>
      </c>
      <c r="CG422" s="313">
        <v>0</v>
      </c>
      <c r="CH422" s="261">
        <f>CI422+CJ422+CK422</f>
        <v>0</v>
      </c>
      <c r="CI422" s="313">
        <v>0</v>
      </c>
      <c r="CJ422" s="313">
        <v>0</v>
      </c>
      <c r="CK422" s="313">
        <v>0</v>
      </c>
      <c r="CL422" s="261">
        <f>$AW422-$AX422-BA422</f>
        <v>10118.670700000002</v>
      </c>
      <c r="CM422" s="261">
        <f t="shared" ref="CM422:CP423" si="481">CY422</f>
        <v>0</v>
      </c>
      <c r="CN422" s="261">
        <f t="shared" si="481"/>
        <v>0</v>
      </c>
      <c r="CO422" s="261">
        <f t="shared" si="481"/>
        <v>0</v>
      </c>
      <c r="CP422" s="261">
        <f t="shared" si="481"/>
        <v>0</v>
      </c>
      <c r="CQ422" s="261">
        <f>CR422+CS422+CT422</f>
        <v>0</v>
      </c>
      <c r="CR422" s="313">
        <v>0</v>
      </c>
      <c r="CS422" s="313">
        <v>0</v>
      </c>
      <c r="CT422" s="313">
        <v>0</v>
      </c>
      <c r="CU422" s="261">
        <f>CV422+CW422+CX422</f>
        <v>0</v>
      </c>
      <c r="CV422" s="313">
        <v>0</v>
      </c>
      <c r="CW422" s="313">
        <v>0</v>
      </c>
      <c r="CX422" s="313">
        <v>0</v>
      </c>
      <c r="CY422" s="261">
        <f>CZ422+DA422+DB422</f>
        <v>0</v>
      </c>
      <c r="CZ422" s="313">
        <v>0</v>
      </c>
      <c r="DA422" s="313">
        <v>0</v>
      </c>
      <c r="DB422" s="313">
        <v>0</v>
      </c>
      <c r="DC422" s="261">
        <f>$AW422-$AX422-BB422</f>
        <v>10118.670700000002</v>
      </c>
      <c r="DD422" s="261">
        <f t="shared" ref="DD422:DG423" si="482">DP422</f>
        <v>0</v>
      </c>
      <c r="DE422" s="261">
        <f t="shared" si="482"/>
        <v>0</v>
      </c>
      <c r="DF422" s="261">
        <f t="shared" si="482"/>
        <v>0</v>
      </c>
      <c r="DG422" s="261">
        <f t="shared" si="482"/>
        <v>0</v>
      </c>
      <c r="DH422" s="261">
        <f>DI422+DJ422+DK422</f>
        <v>0</v>
      </c>
      <c r="DI422" s="313">
        <v>0</v>
      </c>
      <c r="DJ422" s="313">
        <v>0</v>
      </c>
      <c r="DK422" s="313">
        <v>0</v>
      </c>
      <c r="DL422" s="261">
        <f>DM422+DN422+DO422</f>
        <v>0</v>
      </c>
      <c r="DM422" s="313">
        <v>0</v>
      </c>
      <c r="DN422" s="313">
        <v>0</v>
      </c>
      <c r="DO422" s="313">
        <v>0</v>
      </c>
      <c r="DP422" s="261">
        <f>DQ422+DR422+DS422</f>
        <v>0</v>
      </c>
      <c r="DQ422" s="313">
        <v>0</v>
      </c>
      <c r="DR422" s="313">
        <v>0</v>
      </c>
      <c r="DS422" s="313">
        <v>0</v>
      </c>
      <c r="DT422" s="261">
        <f>$AW422-$AX422-BC422</f>
        <v>10118.670700000002</v>
      </c>
      <c r="DU422" s="261">
        <f>BC422-AY422</f>
        <v>0</v>
      </c>
      <c r="DV422" s="313"/>
      <c r="DW422" s="313"/>
      <c r="DX422" s="314"/>
      <c r="DY422" s="313"/>
      <c r="DZ422" s="314"/>
      <c r="EA422" s="343" t="s">
        <v>151</v>
      </c>
      <c r="EB422" s="164">
        <v>0</v>
      </c>
      <c r="EC422" s="162" t="str">
        <f>AN422 &amp; EB422</f>
        <v>Амортизационные отчисления0</v>
      </c>
      <c r="ED422" s="162" t="str">
        <f>AN422&amp;AO422</f>
        <v>Амортизационные отчислениянет</v>
      </c>
      <c r="EE422" s="163"/>
      <c r="EF422" s="163"/>
      <c r="EG422" s="179"/>
      <c r="EH422" s="179"/>
      <c r="EI422" s="179"/>
      <c r="EJ422" s="179"/>
      <c r="EV422" s="163"/>
    </row>
    <row r="423" spans="3:152" ht="15" customHeight="1" thickBot="1">
      <c r="C423" s="217"/>
      <c r="D423" s="385"/>
      <c r="E423" s="399"/>
      <c r="F423" s="399"/>
      <c r="G423" s="399"/>
      <c r="H423" s="399"/>
      <c r="I423" s="399"/>
      <c r="J423" s="399"/>
      <c r="K423" s="385"/>
      <c r="L423" s="337"/>
      <c r="M423" s="337"/>
      <c r="N423" s="385"/>
      <c r="O423" s="385"/>
      <c r="P423" s="387"/>
      <c r="Q423" s="387"/>
      <c r="R423" s="389"/>
      <c r="S423" s="391"/>
      <c r="T423" s="401"/>
      <c r="U423" s="395"/>
      <c r="V423" s="397"/>
      <c r="W423" s="383"/>
      <c r="X423" s="383"/>
      <c r="Y423" s="383"/>
      <c r="Z423" s="383"/>
      <c r="AA423" s="383"/>
      <c r="AB423" s="383"/>
      <c r="AC423" s="383"/>
      <c r="AD423" s="383"/>
      <c r="AE423" s="383"/>
      <c r="AF423" s="383"/>
      <c r="AG423" s="383"/>
      <c r="AH423" s="383"/>
      <c r="AI423" s="383"/>
      <c r="AJ423" s="383"/>
      <c r="AK423" s="383"/>
      <c r="AL423" s="333"/>
      <c r="AM423" s="200" t="s">
        <v>115</v>
      </c>
      <c r="AN423" s="311" t="s">
        <v>199</v>
      </c>
      <c r="AO423" s="312" t="s">
        <v>18</v>
      </c>
      <c r="AP423" s="312"/>
      <c r="AQ423" s="312"/>
      <c r="AR423" s="312"/>
      <c r="AS423" s="312"/>
      <c r="AT423" s="312"/>
      <c r="AU423" s="312"/>
      <c r="AV423" s="312"/>
      <c r="AW423" s="261">
        <v>0</v>
      </c>
      <c r="AX423" s="261">
        <v>0</v>
      </c>
      <c r="AY423" s="261">
        <v>0</v>
      </c>
      <c r="AZ423" s="261">
        <f>BE423</f>
        <v>0</v>
      </c>
      <c r="BA423" s="261">
        <f>BV423</f>
        <v>0</v>
      </c>
      <c r="BB423" s="261">
        <f>CM423</f>
        <v>0</v>
      </c>
      <c r="BC423" s="261">
        <f>DD423</f>
        <v>0</v>
      </c>
      <c r="BD423" s="261">
        <f>AW423-AX423-BC423</f>
        <v>0</v>
      </c>
      <c r="BE423" s="261">
        <f t="shared" si="479"/>
        <v>0</v>
      </c>
      <c r="BF423" s="261">
        <f t="shared" si="479"/>
        <v>0</v>
      </c>
      <c r="BG423" s="261">
        <f t="shared" si="479"/>
        <v>0</v>
      </c>
      <c r="BH423" s="261">
        <f t="shared" si="479"/>
        <v>0</v>
      </c>
      <c r="BI423" s="261">
        <f>BJ423+BK423+BL423</f>
        <v>0</v>
      </c>
      <c r="BJ423" s="313">
        <v>0</v>
      </c>
      <c r="BK423" s="313">
        <v>0</v>
      </c>
      <c r="BL423" s="313">
        <v>0</v>
      </c>
      <c r="BM423" s="261">
        <f>BN423+BO423+BP423</f>
        <v>0</v>
      </c>
      <c r="BN423" s="313">
        <v>0</v>
      </c>
      <c r="BO423" s="313">
        <v>0</v>
      </c>
      <c r="BP423" s="313">
        <v>0</v>
      </c>
      <c r="BQ423" s="261">
        <f>BR423+BS423+BT423</f>
        <v>0</v>
      </c>
      <c r="BR423" s="313">
        <v>0</v>
      </c>
      <c r="BS423" s="313">
        <v>0</v>
      </c>
      <c r="BT423" s="313">
        <v>0</v>
      </c>
      <c r="BU423" s="261">
        <f>$AW423-$AX423-AZ423</f>
        <v>0</v>
      </c>
      <c r="BV423" s="261">
        <f t="shared" si="480"/>
        <v>0</v>
      </c>
      <c r="BW423" s="261">
        <f t="shared" si="480"/>
        <v>0</v>
      </c>
      <c r="BX423" s="261">
        <f t="shared" si="480"/>
        <v>0</v>
      </c>
      <c r="BY423" s="261">
        <f t="shared" si="480"/>
        <v>0</v>
      </c>
      <c r="BZ423" s="261">
        <f>CA423+CB423+CC423</f>
        <v>0</v>
      </c>
      <c r="CA423" s="313">
        <v>0</v>
      </c>
      <c r="CB423" s="313">
        <v>0</v>
      </c>
      <c r="CC423" s="313">
        <v>0</v>
      </c>
      <c r="CD423" s="261">
        <f>CE423+CF423+CG423</f>
        <v>0</v>
      </c>
      <c r="CE423" s="313">
        <v>0</v>
      </c>
      <c r="CF423" s="313">
        <v>0</v>
      </c>
      <c r="CG423" s="313">
        <v>0</v>
      </c>
      <c r="CH423" s="261">
        <f>CI423+CJ423+CK423</f>
        <v>0</v>
      </c>
      <c r="CI423" s="313">
        <v>0</v>
      </c>
      <c r="CJ423" s="313">
        <v>0</v>
      </c>
      <c r="CK423" s="313">
        <v>0</v>
      </c>
      <c r="CL423" s="261">
        <f>$AW423-$AX423-BA423</f>
        <v>0</v>
      </c>
      <c r="CM423" s="261">
        <f t="shared" si="481"/>
        <v>0</v>
      </c>
      <c r="CN423" s="261">
        <f t="shared" si="481"/>
        <v>0</v>
      </c>
      <c r="CO423" s="261">
        <f t="shared" si="481"/>
        <v>0</v>
      </c>
      <c r="CP423" s="261">
        <f t="shared" si="481"/>
        <v>0</v>
      </c>
      <c r="CQ423" s="261">
        <f>CR423+CS423+CT423</f>
        <v>0</v>
      </c>
      <c r="CR423" s="313">
        <v>0</v>
      </c>
      <c r="CS423" s="313">
        <v>0</v>
      </c>
      <c r="CT423" s="313">
        <v>0</v>
      </c>
      <c r="CU423" s="261">
        <f>CV423+CW423+CX423</f>
        <v>0</v>
      </c>
      <c r="CV423" s="313">
        <v>0</v>
      </c>
      <c r="CW423" s="313">
        <v>0</v>
      </c>
      <c r="CX423" s="313">
        <v>0</v>
      </c>
      <c r="CY423" s="261">
        <f>CZ423+DA423+DB423</f>
        <v>0</v>
      </c>
      <c r="CZ423" s="313">
        <v>0</v>
      </c>
      <c r="DA423" s="313">
        <v>0</v>
      </c>
      <c r="DB423" s="313">
        <v>0</v>
      </c>
      <c r="DC423" s="261">
        <f>$AW423-$AX423-BB423</f>
        <v>0</v>
      </c>
      <c r="DD423" s="261">
        <f t="shared" si="482"/>
        <v>0</v>
      </c>
      <c r="DE423" s="261">
        <f t="shared" si="482"/>
        <v>0</v>
      </c>
      <c r="DF423" s="261">
        <f t="shared" si="482"/>
        <v>0</v>
      </c>
      <c r="DG423" s="261">
        <f t="shared" si="482"/>
        <v>0</v>
      </c>
      <c r="DH423" s="261">
        <f>DI423+DJ423+DK423</f>
        <v>0</v>
      </c>
      <c r="DI423" s="313">
        <v>0</v>
      </c>
      <c r="DJ423" s="313">
        <v>0</v>
      </c>
      <c r="DK423" s="313">
        <v>0</v>
      </c>
      <c r="DL423" s="261">
        <f>DM423+DN423+DO423</f>
        <v>0</v>
      </c>
      <c r="DM423" s="313">
        <v>0</v>
      </c>
      <c r="DN423" s="313">
        <v>0</v>
      </c>
      <c r="DO423" s="313">
        <v>0</v>
      </c>
      <c r="DP423" s="261">
        <f>DQ423+DR423+DS423</f>
        <v>0</v>
      </c>
      <c r="DQ423" s="313">
        <v>0</v>
      </c>
      <c r="DR423" s="313">
        <v>0</v>
      </c>
      <c r="DS423" s="313">
        <v>0</v>
      </c>
      <c r="DT423" s="261">
        <f>$AW423-$AX423-BC423</f>
        <v>0</v>
      </c>
      <c r="DU423" s="261">
        <f>BC423-AY423</f>
        <v>0</v>
      </c>
      <c r="DV423" s="313"/>
      <c r="DW423" s="313"/>
      <c r="DX423" s="314"/>
      <c r="DY423" s="313"/>
      <c r="DZ423" s="314"/>
      <c r="EA423" s="343" t="s">
        <v>151</v>
      </c>
      <c r="EB423" s="164">
        <v>0</v>
      </c>
      <c r="EC423" s="162" t="str">
        <f>AN423 &amp; EB423</f>
        <v>Прочие собственные средства0</v>
      </c>
      <c r="ED423" s="162" t="str">
        <f>AN423&amp;AO423</f>
        <v>Прочие собственные средстванет</v>
      </c>
      <c r="EE423" s="163"/>
      <c r="EF423" s="163"/>
      <c r="EG423" s="179"/>
      <c r="EH423" s="179"/>
      <c r="EI423" s="179"/>
      <c r="EJ423" s="179"/>
      <c r="EV423" s="163"/>
    </row>
    <row r="424" spans="3:152" ht="11.25" customHeight="1">
      <c r="C424" s="217"/>
      <c r="D424" s="384" t="s">
        <v>954</v>
      </c>
      <c r="E424" s="398" t="s">
        <v>780</v>
      </c>
      <c r="F424" s="398" t="s">
        <v>800</v>
      </c>
      <c r="G424" s="398" t="s">
        <v>161</v>
      </c>
      <c r="H424" s="398" t="s">
        <v>955</v>
      </c>
      <c r="I424" s="398" t="s">
        <v>783</v>
      </c>
      <c r="J424" s="398" t="s">
        <v>783</v>
      </c>
      <c r="K424" s="384" t="s">
        <v>784</v>
      </c>
      <c r="L424" s="336"/>
      <c r="M424" s="336"/>
      <c r="N424" s="384" t="s">
        <v>240</v>
      </c>
      <c r="O424" s="384" t="s">
        <v>5</v>
      </c>
      <c r="P424" s="386" t="s">
        <v>189</v>
      </c>
      <c r="Q424" s="386" t="s">
        <v>5</v>
      </c>
      <c r="R424" s="388">
        <v>100</v>
      </c>
      <c r="S424" s="390">
        <v>100</v>
      </c>
      <c r="T424" s="392" t="s">
        <v>1147</v>
      </c>
      <c r="U424" s="305"/>
      <c r="V424" s="306"/>
      <c r="W424" s="306"/>
      <c r="X424" s="306"/>
      <c r="Y424" s="306"/>
      <c r="Z424" s="306"/>
      <c r="AA424" s="306"/>
      <c r="AB424" s="306"/>
      <c r="AC424" s="306"/>
      <c r="AD424" s="306"/>
      <c r="AE424" s="306"/>
      <c r="AF424" s="306"/>
      <c r="AG424" s="306"/>
      <c r="AH424" s="306"/>
      <c r="AI424" s="306"/>
      <c r="AJ424" s="306"/>
      <c r="AK424" s="306"/>
      <c r="AL424" s="306"/>
      <c r="AM424" s="306"/>
      <c r="AN424" s="306"/>
      <c r="AO424" s="306"/>
      <c r="AP424" s="306"/>
      <c r="AQ424" s="306"/>
      <c r="AR424" s="306"/>
      <c r="AS424" s="306"/>
      <c r="AT424" s="306"/>
      <c r="AU424" s="306"/>
      <c r="AV424" s="306"/>
      <c r="AW424" s="306"/>
      <c r="AX424" s="306"/>
      <c r="AY424" s="306"/>
      <c r="AZ424" s="306"/>
      <c r="BA424" s="306"/>
      <c r="BB424" s="306"/>
      <c r="BC424" s="306"/>
      <c r="BD424" s="306"/>
      <c r="BE424" s="306"/>
      <c r="BF424" s="306"/>
      <c r="BG424" s="306"/>
      <c r="BH424" s="306"/>
      <c r="BI424" s="306"/>
      <c r="BJ424" s="306"/>
      <c r="BK424" s="306"/>
      <c r="BL424" s="306"/>
      <c r="BM424" s="306"/>
      <c r="BN424" s="306"/>
      <c r="BO424" s="306"/>
      <c r="BP424" s="306"/>
      <c r="BQ424" s="306"/>
      <c r="BR424" s="306"/>
      <c r="BS424" s="306"/>
      <c r="BT424" s="306"/>
      <c r="BU424" s="306"/>
      <c r="BV424" s="306"/>
      <c r="BW424" s="306"/>
      <c r="BX424" s="306"/>
      <c r="BY424" s="306"/>
      <c r="BZ424" s="306"/>
      <c r="CA424" s="306"/>
      <c r="CB424" s="306"/>
      <c r="CC424" s="306"/>
      <c r="CD424" s="306"/>
      <c r="CE424" s="306"/>
      <c r="CF424" s="306"/>
      <c r="CG424" s="306"/>
      <c r="CH424" s="306"/>
      <c r="CI424" s="306"/>
      <c r="CJ424" s="306"/>
      <c r="CK424" s="306"/>
      <c r="CL424" s="306"/>
      <c r="CM424" s="306"/>
      <c r="CN424" s="306"/>
      <c r="CO424" s="306"/>
      <c r="CP424" s="306"/>
      <c r="CQ424" s="306"/>
      <c r="CR424" s="306"/>
      <c r="CS424" s="306"/>
      <c r="CT424" s="306"/>
      <c r="CU424" s="306"/>
      <c r="CV424" s="306"/>
      <c r="CW424" s="306"/>
      <c r="CX424" s="306"/>
      <c r="CY424" s="306"/>
      <c r="CZ424" s="306"/>
      <c r="DA424" s="306"/>
      <c r="DB424" s="306"/>
      <c r="DC424" s="306"/>
      <c r="DD424" s="306"/>
      <c r="DE424" s="306"/>
      <c r="DF424" s="306"/>
      <c r="DG424" s="306"/>
      <c r="DH424" s="306"/>
      <c r="DI424" s="306"/>
      <c r="DJ424" s="306"/>
      <c r="DK424" s="306"/>
      <c r="DL424" s="306"/>
      <c r="DM424" s="306"/>
      <c r="DN424" s="306"/>
      <c r="DO424" s="306"/>
      <c r="DP424" s="306"/>
      <c r="DQ424" s="306"/>
      <c r="DR424" s="306"/>
      <c r="DS424" s="306"/>
      <c r="DT424" s="306"/>
      <c r="DU424" s="306"/>
      <c r="DV424" s="306"/>
      <c r="DW424" s="306"/>
      <c r="DX424" s="306"/>
      <c r="DY424" s="306"/>
      <c r="DZ424" s="306"/>
      <c r="EA424" s="306"/>
      <c r="EB424" s="164"/>
      <c r="EC424" s="163"/>
      <c r="ED424" s="163"/>
      <c r="EE424" s="163"/>
      <c r="EF424" s="163"/>
      <c r="EG424" s="163"/>
      <c r="EH424" s="163"/>
      <c r="EI424" s="163"/>
    </row>
    <row r="425" spans="3:152" ht="11.25" customHeight="1">
      <c r="C425" s="217"/>
      <c r="D425" s="385"/>
      <c r="E425" s="399"/>
      <c r="F425" s="399"/>
      <c r="G425" s="399"/>
      <c r="H425" s="399"/>
      <c r="I425" s="399"/>
      <c r="J425" s="399"/>
      <c r="K425" s="385"/>
      <c r="L425" s="337"/>
      <c r="M425" s="337"/>
      <c r="N425" s="385"/>
      <c r="O425" s="385"/>
      <c r="P425" s="387"/>
      <c r="Q425" s="387"/>
      <c r="R425" s="389"/>
      <c r="S425" s="391"/>
      <c r="T425" s="393"/>
      <c r="U425" s="394"/>
      <c r="V425" s="396">
        <v>1</v>
      </c>
      <c r="W425" s="382" t="s">
        <v>821</v>
      </c>
      <c r="X425" s="382"/>
      <c r="Y425" s="382"/>
      <c r="Z425" s="382"/>
      <c r="AA425" s="382"/>
      <c r="AB425" s="382"/>
      <c r="AC425" s="382"/>
      <c r="AD425" s="382"/>
      <c r="AE425" s="382"/>
      <c r="AF425" s="382"/>
      <c r="AG425" s="382"/>
      <c r="AH425" s="382"/>
      <c r="AI425" s="382"/>
      <c r="AJ425" s="382"/>
      <c r="AK425" s="382"/>
      <c r="AL425" s="307"/>
      <c r="AM425" s="308"/>
      <c r="AN425" s="309"/>
      <c r="AO425" s="309"/>
      <c r="AP425" s="309"/>
      <c r="AQ425" s="309"/>
      <c r="AR425" s="309"/>
      <c r="AS425" s="309"/>
      <c r="AT425" s="309"/>
      <c r="AU425" s="309"/>
      <c r="AV425" s="309"/>
      <c r="AW425" s="95"/>
      <c r="AX425" s="95"/>
      <c r="AY425" s="95"/>
      <c r="AZ425" s="95"/>
      <c r="BA425" s="95"/>
      <c r="BB425" s="95"/>
      <c r="BC425" s="95"/>
      <c r="BD425" s="95"/>
      <c r="BE425" s="95"/>
      <c r="BF425" s="95"/>
      <c r="BG425" s="95"/>
      <c r="BH425" s="95"/>
      <c r="BI425" s="95"/>
      <c r="BJ425" s="95"/>
      <c r="BK425" s="95"/>
      <c r="BL425" s="95"/>
      <c r="BM425" s="95"/>
      <c r="BN425" s="95"/>
      <c r="BO425" s="95"/>
      <c r="BP425" s="95"/>
      <c r="BQ425" s="95"/>
      <c r="BR425" s="95"/>
      <c r="BS425" s="95"/>
      <c r="BT425" s="95"/>
      <c r="BU425" s="95"/>
      <c r="BV425" s="95"/>
      <c r="BW425" s="95"/>
      <c r="BX425" s="95"/>
      <c r="BY425" s="95"/>
      <c r="BZ425" s="95"/>
      <c r="CA425" s="95"/>
      <c r="CB425" s="95"/>
      <c r="CC425" s="95"/>
      <c r="CD425" s="95"/>
      <c r="CE425" s="95"/>
      <c r="CF425" s="95"/>
      <c r="CG425" s="95"/>
      <c r="CH425" s="95"/>
      <c r="CI425" s="95"/>
      <c r="CJ425" s="95"/>
      <c r="CK425" s="95"/>
      <c r="CL425" s="95"/>
      <c r="CM425" s="95"/>
      <c r="CN425" s="95"/>
      <c r="CO425" s="95"/>
      <c r="CP425" s="95"/>
      <c r="CQ425" s="95"/>
      <c r="CR425" s="95"/>
      <c r="CS425" s="95"/>
      <c r="CT425" s="95"/>
      <c r="CU425" s="95"/>
      <c r="CV425" s="95"/>
      <c r="CW425" s="95"/>
      <c r="CX425" s="95"/>
      <c r="CY425" s="95"/>
      <c r="CZ425" s="95"/>
      <c r="DA425" s="95"/>
      <c r="DB425" s="95"/>
      <c r="DC425" s="95"/>
      <c r="DD425" s="95"/>
      <c r="DE425" s="95"/>
      <c r="DF425" s="95"/>
      <c r="DG425" s="95"/>
      <c r="DH425" s="95"/>
      <c r="DI425" s="95"/>
      <c r="DJ425" s="95"/>
      <c r="DK425" s="95"/>
      <c r="DL425" s="95"/>
      <c r="DM425" s="95"/>
      <c r="DN425" s="95"/>
      <c r="DO425" s="95"/>
      <c r="DP425" s="95"/>
      <c r="DQ425" s="95"/>
      <c r="DR425" s="95"/>
      <c r="DS425" s="95"/>
      <c r="DT425" s="95"/>
      <c r="DU425" s="95"/>
      <c r="DV425" s="95"/>
      <c r="DW425" s="95"/>
      <c r="DX425" s="95"/>
      <c r="DY425" s="95"/>
      <c r="DZ425" s="95"/>
      <c r="EA425" s="95"/>
      <c r="EB425" s="164"/>
      <c r="EC425" s="179"/>
      <c r="ED425" s="179"/>
      <c r="EE425" s="179"/>
      <c r="EF425" s="163"/>
      <c r="EG425" s="179"/>
      <c r="EH425" s="179"/>
      <c r="EI425" s="179"/>
      <c r="EJ425" s="179"/>
      <c r="EK425" s="179"/>
    </row>
    <row r="426" spans="3:152" ht="15" customHeight="1">
      <c r="C426" s="217"/>
      <c r="D426" s="385"/>
      <c r="E426" s="399"/>
      <c r="F426" s="399"/>
      <c r="G426" s="399"/>
      <c r="H426" s="399"/>
      <c r="I426" s="399"/>
      <c r="J426" s="399"/>
      <c r="K426" s="385"/>
      <c r="L426" s="337"/>
      <c r="M426" s="337"/>
      <c r="N426" s="385"/>
      <c r="O426" s="385"/>
      <c r="P426" s="387"/>
      <c r="Q426" s="387"/>
      <c r="R426" s="389"/>
      <c r="S426" s="391"/>
      <c r="T426" s="393"/>
      <c r="U426" s="395"/>
      <c r="V426" s="397"/>
      <c r="W426" s="383"/>
      <c r="X426" s="383"/>
      <c r="Y426" s="383"/>
      <c r="Z426" s="383"/>
      <c r="AA426" s="383"/>
      <c r="AB426" s="383"/>
      <c r="AC426" s="383"/>
      <c r="AD426" s="383"/>
      <c r="AE426" s="383"/>
      <c r="AF426" s="383"/>
      <c r="AG426" s="383"/>
      <c r="AH426" s="383"/>
      <c r="AI426" s="383"/>
      <c r="AJ426" s="383"/>
      <c r="AK426" s="383"/>
      <c r="AL426" s="333"/>
      <c r="AM426" s="200" t="s">
        <v>240</v>
      </c>
      <c r="AN426" s="311" t="s">
        <v>197</v>
      </c>
      <c r="AO426" s="312" t="s">
        <v>18</v>
      </c>
      <c r="AP426" s="312"/>
      <c r="AQ426" s="312"/>
      <c r="AR426" s="312"/>
      <c r="AS426" s="312"/>
      <c r="AT426" s="312"/>
      <c r="AU426" s="312"/>
      <c r="AV426" s="312"/>
      <c r="AW426" s="261">
        <v>171532.84166666699</v>
      </c>
      <c r="AX426" s="261">
        <v>1582.3539000000001</v>
      </c>
      <c r="AY426" s="261">
        <v>171532.84166666699</v>
      </c>
      <c r="AZ426" s="261">
        <f>BE426</f>
        <v>0</v>
      </c>
      <c r="BA426" s="261">
        <f>BV426</f>
        <v>1072.8</v>
      </c>
      <c r="BB426" s="261">
        <f>CM426</f>
        <v>163198.32209999999</v>
      </c>
      <c r="BC426" s="261">
        <f>DD426</f>
        <v>163198.32209999999</v>
      </c>
      <c r="BD426" s="261">
        <f>AW426-AX426-BC426</f>
        <v>6752.1656666670169</v>
      </c>
      <c r="BE426" s="261">
        <f t="shared" ref="BE426:BH427" si="483">BQ426</f>
        <v>0</v>
      </c>
      <c r="BF426" s="261">
        <f t="shared" si="483"/>
        <v>0</v>
      </c>
      <c r="BG426" s="261">
        <f t="shared" si="483"/>
        <v>0</v>
      </c>
      <c r="BH426" s="261">
        <f t="shared" si="483"/>
        <v>0</v>
      </c>
      <c r="BI426" s="261">
        <f>BJ426+BK426+BL426</f>
        <v>0</v>
      </c>
      <c r="BJ426" s="313">
        <v>0</v>
      </c>
      <c r="BK426" s="313">
        <v>0</v>
      </c>
      <c r="BL426" s="313">
        <v>0</v>
      </c>
      <c r="BM426" s="261">
        <f>BN426+BO426+BP426</f>
        <v>0</v>
      </c>
      <c r="BN426" s="313">
        <v>0</v>
      </c>
      <c r="BO426" s="313">
        <v>0</v>
      </c>
      <c r="BP426" s="313">
        <v>0</v>
      </c>
      <c r="BQ426" s="261">
        <f>BR426+BS426+BT426</f>
        <v>0</v>
      </c>
      <c r="BR426" s="313">
        <v>0</v>
      </c>
      <c r="BS426" s="313">
        <v>0</v>
      </c>
      <c r="BT426" s="313">
        <v>0</v>
      </c>
      <c r="BU426" s="261">
        <f>$AW426-$AX426-AZ426</f>
        <v>169950.48776666701</v>
      </c>
      <c r="BV426" s="261">
        <f t="shared" ref="BV426:BY427" si="484">CH426</f>
        <v>1072.8</v>
      </c>
      <c r="BW426" s="261">
        <f t="shared" si="484"/>
        <v>1072.8</v>
      </c>
      <c r="BX426" s="261">
        <f t="shared" si="484"/>
        <v>0</v>
      </c>
      <c r="BY426" s="261">
        <f t="shared" si="484"/>
        <v>0</v>
      </c>
      <c r="BZ426" s="261">
        <f>CA426+CB426+CC426</f>
        <v>0</v>
      </c>
      <c r="CA426" s="313">
        <v>0</v>
      </c>
      <c r="CB426" s="313">
        <v>0</v>
      </c>
      <c r="CC426" s="313">
        <v>0</v>
      </c>
      <c r="CD426" s="261">
        <f>CE426+CF426+CG426</f>
        <v>1072.8</v>
      </c>
      <c r="CE426" s="313">
        <v>1072.8</v>
      </c>
      <c r="CF426" s="313">
        <v>0</v>
      </c>
      <c r="CG426" s="313">
        <v>0</v>
      </c>
      <c r="CH426" s="261">
        <f>CI426+CJ426+CK426</f>
        <v>1072.8</v>
      </c>
      <c r="CI426" s="313">
        <v>1072.8</v>
      </c>
      <c r="CJ426" s="313">
        <v>0</v>
      </c>
      <c r="CK426" s="313">
        <v>0</v>
      </c>
      <c r="CL426" s="261">
        <f>$AW426-$AX426-BA426</f>
        <v>168877.68776666702</v>
      </c>
      <c r="CM426" s="261">
        <f t="shared" ref="CM426:CP427" si="485">CY426</f>
        <v>163198.32209999999</v>
      </c>
      <c r="CN426" s="261">
        <f t="shared" si="485"/>
        <v>163198.32209999999</v>
      </c>
      <c r="CO426" s="261">
        <f t="shared" si="485"/>
        <v>0</v>
      </c>
      <c r="CP426" s="261">
        <f t="shared" si="485"/>
        <v>0</v>
      </c>
      <c r="CQ426" s="261">
        <f>CR426+CS426+CT426</f>
        <v>1072.8</v>
      </c>
      <c r="CR426" s="313">
        <v>1072.8</v>
      </c>
      <c r="CS426" s="313">
        <v>0</v>
      </c>
      <c r="CT426" s="313">
        <v>0</v>
      </c>
      <c r="CU426" s="261">
        <f>CV426+CW426+CX426</f>
        <v>1072.8</v>
      </c>
      <c r="CV426" s="313">
        <v>1072.8</v>
      </c>
      <c r="CW426" s="313">
        <v>0</v>
      </c>
      <c r="CX426" s="313">
        <v>0</v>
      </c>
      <c r="CY426" s="261">
        <f>CZ426+DA426+DB426</f>
        <v>163198.32209999999</v>
      </c>
      <c r="CZ426" s="313">
        <v>163198.32209999999</v>
      </c>
      <c r="DA426" s="313">
        <v>0</v>
      </c>
      <c r="DB426" s="313">
        <v>0</v>
      </c>
      <c r="DC426" s="261">
        <f>$AW426-$AX426-BB426</f>
        <v>6752.1656666670169</v>
      </c>
      <c r="DD426" s="261">
        <f t="shared" ref="DD426:DG427" si="486">DP426</f>
        <v>163198.32209999999</v>
      </c>
      <c r="DE426" s="261">
        <f t="shared" si="486"/>
        <v>163198.32209999999</v>
      </c>
      <c r="DF426" s="261">
        <f t="shared" si="486"/>
        <v>0</v>
      </c>
      <c r="DG426" s="261">
        <f t="shared" si="486"/>
        <v>0</v>
      </c>
      <c r="DH426" s="261">
        <f>DI426+DJ426+DK426</f>
        <v>163198.32209999999</v>
      </c>
      <c r="DI426" s="313">
        <v>163198.32209999999</v>
      </c>
      <c r="DJ426" s="313">
        <v>0</v>
      </c>
      <c r="DK426" s="313">
        <v>0</v>
      </c>
      <c r="DL426" s="261">
        <f>DM426+DN426+DO426</f>
        <v>163198.32209999999</v>
      </c>
      <c r="DM426" s="313">
        <v>163198.32209999999</v>
      </c>
      <c r="DN426" s="313">
        <v>0</v>
      </c>
      <c r="DO426" s="313">
        <v>0</v>
      </c>
      <c r="DP426" s="261">
        <f>DQ426+DR426+DS426</f>
        <v>163198.32209999999</v>
      </c>
      <c r="DQ426" s="313">
        <v>163198.32209999999</v>
      </c>
      <c r="DR426" s="313">
        <v>0</v>
      </c>
      <c r="DS426" s="313">
        <v>0</v>
      </c>
      <c r="DT426" s="261">
        <f>$AW426-$AX426-BC426</f>
        <v>6752.1656666670169</v>
      </c>
      <c r="DU426" s="261">
        <f>BC426-AY426</f>
        <v>-8334.5195666670043</v>
      </c>
      <c r="DV426" s="313"/>
      <c r="DW426" s="313"/>
      <c r="DX426" s="345" t="s">
        <v>1153</v>
      </c>
      <c r="DY426" s="313">
        <f>-DU426</f>
        <v>8334.5195666670043</v>
      </c>
      <c r="DZ426" s="346" t="s">
        <v>1159</v>
      </c>
      <c r="EA426" s="343" t="s">
        <v>151</v>
      </c>
      <c r="EB426" s="164">
        <v>0</v>
      </c>
      <c r="EC426" s="162" t="str">
        <f>AN426 &amp; EB426</f>
        <v>Амортизационные отчисления0</v>
      </c>
      <c r="ED426" s="162" t="str">
        <f>AN426&amp;AO426</f>
        <v>Амортизационные отчислениянет</v>
      </c>
      <c r="EE426" s="163"/>
      <c r="EF426" s="163"/>
      <c r="EG426" s="179"/>
      <c r="EH426" s="179"/>
      <c r="EI426" s="179"/>
      <c r="EJ426" s="179"/>
      <c r="EV426" s="163"/>
    </row>
    <row r="427" spans="3:152" ht="15" customHeight="1" thickBot="1">
      <c r="C427" s="217"/>
      <c r="D427" s="385"/>
      <c r="E427" s="399"/>
      <c r="F427" s="399"/>
      <c r="G427" s="399"/>
      <c r="H427" s="399"/>
      <c r="I427" s="399"/>
      <c r="J427" s="399"/>
      <c r="K427" s="385"/>
      <c r="L427" s="337"/>
      <c r="M427" s="337"/>
      <c r="N427" s="385"/>
      <c r="O427" s="385"/>
      <c r="P427" s="387"/>
      <c r="Q427" s="387"/>
      <c r="R427" s="389"/>
      <c r="S427" s="391"/>
      <c r="T427" s="393"/>
      <c r="U427" s="395"/>
      <c r="V427" s="397"/>
      <c r="W427" s="383"/>
      <c r="X427" s="383"/>
      <c r="Y427" s="383"/>
      <c r="Z427" s="383"/>
      <c r="AA427" s="383"/>
      <c r="AB427" s="383"/>
      <c r="AC427" s="383"/>
      <c r="AD427" s="383"/>
      <c r="AE427" s="383"/>
      <c r="AF427" s="383"/>
      <c r="AG427" s="383"/>
      <c r="AH427" s="383"/>
      <c r="AI427" s="383"/>
      <c r="AJ427" s="383"/>
      <c r="AK427" s="383"/>
      <c r="AL427" s="333"/>
      <c r="AM427" s="200" t="s">
        <v>115</v>
      </c>
      <c r="AN427" s="311" t="s">
        <v>199</v>
      </c>
      <c r="AO427" s="312" t="s">
        <v>18</v>
      </c>
      <c r="AP427" s="312"/>
      <c r="AQ427" s="312"/>
      <c r="AR427" s="312"/>
      <c r="AS427" s="312"/>
      <c r="AT427" s="312"/>
      <c r="AU427" s="312"/>
      <c r="AV427" s="312"/>
      <c r="AW427" s="261">
        <v>0</v>
      </c>
      <c r="AX427" s="261">
        <v>316.4708</v>
      </c>
      <c r="AY427" s="261">
        <v>0</v>
      </c>
      <c r="AZ427" s="261">
        <f>BE427</f>
        <v>0</v>
      </c>
      <c r="BA427" s="261">
        <f>BV427</f>
        <v>0</v>
      </c>
      <c r="BB427" s="261">
        <f>CM427</f>
        <v>0</v>
      </c>
      <c r="BC427" s="261">
        <f>DD427</f>
        <v>0</v>
      </c>
      <c r="BD427" s="261">
        <f>AW427-AX427-BC427</f>
        <v>-316.4708</v>
      </c>
      <c r="BE427" s="261">
        <f t="shared" si="483"/>
        <v>0</v>
      </c>
      <c r="BF427" s="261">
        <f t="shared" si="483"/>
        <v>0</v>
      </c>
      <c r="BG427" s="261">
        <f t="shared" si="483"/>
        <v>0</v>
      </c>
      <c r="BH427" s="261">
        <f t="shared" si="483"/>
        <v>0</v>
      </c>
      <c r="BI427" s="261">
        <f>BJ427+BK427+BL427</f>
        <v>0</v>
      </c>
      <c r="BJ427" s="313">
        <v>0</v>
      </c>
      <c r="BK427" s="313">
        <v>0</v>
      </c>
      <c r="BL427" s="313">
        <v>0</v>
      </c>
      <c r="BM427" s="261">
        <f>BN427+BO427+BP427</f>
        <v>0</v>
      </c>
      <c r="BN427" s="313">
        <v>0</v>
      </c>
      <c r="BO427" s="313">
        <v>0</v>
      </c>
      <c r="BP427" s="313">
        <v>0</v>
      </c>
      <c r="BQ427" s="261">
        <f>BR427+BS427+BT427</f>
        <v>0</v>
      </c>
      <c r="BR427" s="313">
        <v>0</v>
      </c>
      <c r="BS427" s="313">
        <v>0</v>
      </c>
      <c r="BT427" s="313">
        <v>0</v>
      </c>
      <c r="BU427" s="261">
        <f>$AW427-$AX427-AZ427</f>
        <v>-316.4708</v>
      </c>
      <c r="BV427" s="261">
        <f t="shared" si="484"/>
        <v>0</v>
      </c>
      <c r="BW427" s="261">
        <f t="shared" si="484"/>
        <v>0</v>
      </c>
      <c r="BX427" s="261">
        <f t="shared" si="484"/>
        <v>0</v>
      </c>
      <c r="BY427" s="261">
        <f t="shared" si="484"/>
        <v>0</v>
      </c>
      <c r="BZ427" s="261">
        <f>CA427+CB427+CC427</f>
        <v>0</v>
      </c>
      <c r="CA427" s="313">
        <v>0</v>
      </c>
      <c r="CB427" s="313">
        <v>0</v>
      </c>
      <c r="CC427" s="313">
        <v>0</v>
      </c>
      <c r="CD427" s="261">
        <f>CE427+CF427+CG427</f>
        <v>0</v>
      </c>
      <c r="CE427" s="313">
        <v>0</v>
      </c>
      <c r="CF427" s="313">
        <v>0</v>
      </c>
      <c r="CG427" s="313">
        <v>0</v>
      </c>
      <c r="CH427" s="261">
        <f>CI427+CJ427+CK427</f>
        <v>0</v>
      </c>
      <c r="CI427" s="313">
        <v>0</v>
      </c>
      <c r="CJ427" s="313">
        <v>0</v>
      </c>
      <c r="CK427" s="313">
        <v>0</v>
      </c>
      <c r="CL427" s="261">
        <f>$AW427-$AX427-BA427</f>
        <v>-316.4708</v>
      </c>
      <c r="CM427" s="261">
        <f t="shared" si="485"/>
        <v>0</v>
      </c>
      <c r="CN427" s="261">
        <f t="shared" si="485"/>
        <v>0</v>
      </c>
      <c r="CO427" s="261">
        <f t="shared" si="485"/>
        <v>0</v>
      </c>
      <c r="CP427" s="261">
        <f t="shared" si="485"/>
        <v>0</v>
      </c>
      <c r="CQ427" s="261">
        <f>CR427+CS427+CT427</f>
        <v>0</v>
      </c>
      <c r="CR427" s="313">
        <v>0</v>
      </c>
      <c r="CS427" s="313">
        <v>0</v>
      </c>
      <c r="CT427" s="313">
        <v>0</v>
      </c>
      <c r="CU427" s="261">
        <f>CV427+CW427+CX427</f>
        <v>0</v>
      </c>
      <c r="CV427" s="313">
        <v>0</v>
      </c>
      <c r="CW427" s="313">
        <v>0</v>
      </c>
      <c r="CX427" s="313">
        <v>0</v>
      </c>
      <c r="CY427" s="261">
        <f>CZ427+DA427+DB427</f>
        <v>0</v>
      </c>
      <c r="CZ427" s="313">
        <v>0</v>
      </c>
      <c r="DA427" s="313">
        <v>0</v>
      </c>
      <c r="DB427" s="313">
        <v>0</v>
      </c>
      <c r="DC427" s="261">
        <f>$AW427-$AX427-BB427</f>
        <v>-316.4708</v>
      </c>
      <c r="DD427" s="261">
        <f t="shared" si="486"/>
        <v>0</v>
      </c>
      <c r="DE427" s="261">
        <f t="shared" si="486"/>
        <v>0</v>
      </c>
      <c r="DF427" s="261">
        <f t="shared" si="486"/>
        <v>0</v>
      </c>
      <c r="DG427" s="261">
        <f t="shared" si="486"/>
        <v>0</v>
      </c>
      <c r="DH427" s="261">
        <f>DI427+DJ427+DK427</f>
        <v>0</v>
      </c>
      <c r="DI427" s="313">
        <v>0</v>
      </c>
      <c r="DJ427" s="313">
        <v>0</v>
      </c>
      <c r="DK427" s="313">
        <v>0</v>
      </c>
      <c r="DL427" s="261">
        <f>DM427+DN427+DO427</f>
        <v>0</v>
      </c>
      <c r="DM427" s="313">
        <v>0</v>
      </c>
      <c r="DN427" s="313">
        <v>0</v>
      </c>
      <c r="DO427" s="313">
        <v>0</v>
      </c>
      <c r="DP427" s="261">
        <f>DQ427+DR427+DS427</f>
        <v>0</v>
      </c>
      <c r="DQ427" s="313">
        <v>0</v>
      </c>
      <c r="DR427" s="313">
        <v>0</v>
      </c>
      <c r="DS427" s="313">
        <v>0</v>
      </c>
      <c r="DT427" s="261">
        <f>$AW427-$AX427-BC427</f>
        <v>-316.4708</v>
      </c>
      <c r="DU427" s="261">
        <f>BC427-AY427</f>
        <v>0</v>
      </c>
      <c r="DV427" s="313"/>
      <c r="DW427" s="313"/>
      <c r="DX427" s="314"/>
      <c r="DY427" s="313"/>
      <c r="DZ427" s="314"/>
      <c r="EA427" s="343" t="s">
        <v>151</v>
      </c>
      <c r="EB427" s="164">
        <v>0</v>
      </c>
      <c r="EC427" s="162" t="str">
        <f>AN427 &amp; EB427</f>
        <v>Прочие собственные средства0</v>
      </c>
      <c r="ED427" s="162" t="str">
        <f>AN427&amp;AO427</f>
        <v>Прочие собственные средстванет</v>
      </c>
      <c r="EE427" s="163"/>
      <c r="EF427" s="163"/>
      <c r="EG427" s="179"/>
      <c r="EH427" s="179"/>
      <c r="EI427" s="179"/>
      <c r="EJ427" s="179"/>
      <c r="EV427" s="163"/>
    </row>
    <row r="428" spans="3:152" ht="11.25" customHeight="1">
      <c r="C428" s="217"/>
      <c r="D428" s="384" t="s">
        <v>956</v>
      </c>
      <c r="E428" s="398" t="s">
        <v>780</v>
      </c>
      <c r="F428" s="398" t="s">
        <v>800</v>
      </c>
      <c r="G428" s="398" t="s">
        <v>161</v>
      </c>
      <c r="H428" s="398" t="s">
        <v>957</v>
      </c>
      <c r="I428" s="398" t="s">
        <v>783</v>
      </c>
      <c r="J428" s="398" t="s">
        <v>783</v>
      </c>
      <c r="K428" s="384" t="s">
        <v>784</v>
      </c>
      <c r="L428" s="336"/>
      <c r="M428" s="336"/>
      <c r="N428" s="384" t="s">
        <v>240</v>
      </c>
      <c r="O428" s="384" t="s">
        <v>5</v>
      </c>
      <c r="P428" s="386" t="s">
        <v>189</v>
      </c>
      <c r="Q428" s="386" t="s">
        <v>5</v>
      </c>
      <c r="R428" s="388">
        <v>100</v>
      </c>
      <c r="S428" s="390">
        <v>100</v>
      </c>
      <c r="T428" s="392" t="s">
        <v>1147</v>
      </c>
      <c r="U428" s="305"/>
      <c r="V428" s="306"/>
      <c r="W428" s="306"/>
      <c r="X428" s="306"/>
      <c r="Y428" s="306"/>
      <c r="Z428" s="306"/>
      <c r="AA428" s="306"/>
      <c r="AB428" s="306"/>
      <c r="AC428" s="306"/>
      <c r="AD428" s="306"/>
      <c r="AE428" s="306"/>
      <c r="AF428" s="306"/>
      <c r="AG428" s="306"/>
      <c r="AH428" s="306"/>
      <c r="AI428" s="306"/>
      <c r="AJ428" s="306"/>
      <c r="AK428" s="306"/>
      <c r="AL428" s="306"/>
      <c r="AM428" s="306"/>
      <c r="AN428" s="306"/>
      <c r="AO428" s="306"/>
      <c r="AP428" s="306"/>
      <c r="AQ428" s="306"/>
      <c r="AR428" s="306"/>
      <c r="AS428" s="306"/>
      <c r="AT428" s="306"/>
      <c r="AU428" s="306"/>
      <c r="AV428" s="306"/>
      <c r="AW428" s="306"/>
      <c r="AX428" s="306"/>
      <c r="AY428" s="306"/>
      <c r="AZ428" s="306"/>
      <c r="BA428" s="306"/>
      <c r="BB428" s="306"/>
      <c r="BC428" s="306"/>
      <c r="BD428" s="306"/>
      <c r="BE428" s="306"/>
      <c r="BF428" s="306"/>
      <c r="BG428" s="306"/>
      <c r="BH428" s="306"/>
      <c r="BI428" s="306"/>
      <c r="BJ428" s="306"/>
      <c r="BK428" s="306"/>
      <c r="BL428" s="306"/>
      <c r="BM428" s="306"/>
      <c r="BN428" s="306"/>
      <c r="BO428" s="306"/>
      <c r="BP428" s="306"/>
      <c r="BQ428" s="306"/>
      <c r="BR428" s="306"/>
      <c r="BS428" s="306"/>
      <c r="BT428" s="306"/>
      <c r="BU428" s="306"/>
      <c r="BV428" s="306"/>
      <c r="BW428" s="306"/>
      <c r="BX428" s="306"/>
      <c r="BY428" s="306"/>
      <c r="BZ428" s="306"/>
      <c r="CA428" s="306"/>
      <c r="CB428" s="306"/>
      <c r="CC428" s="306"/>
      <c r="CD428" s="306"/>
      <c r="CE428" s="306"/>
      <c r="CF428" s="306"/>
      <c r="CG428" s="306"/>
      <c r="CH428" s="306"/>
      <c r="CI428" s="306"/>
      <c r="CJ428" s="306"/>
      <c r="CK428" s="306"/>
      <c r="CL428" s="306"/>
      <c r="CM428" s="306"/>
      <c r="CN428" s="306"/>
      <c r="CO428" s="306"/>
      <c r="CP428" s="306"/>
      <c r="CQ428" s="306"/>
      <c r="CR428" s="306"/>
      <c r="CS428" s="306"/>
      <c r="CT428" s="306"/>
      <c r="CU428" s="306"/>
      <c r="CV428" s="306"/>
      <c r="CW428" s="306"/>
      <c r="CX428" s="306"/>
      <c r="CY428" s="306"/>
      <c r="CZ428" s="306"/>
      <c r="DA428" s="306"/>
      <c r="DB428" s="306"/>
      <c r="DC428" s="306"/>
      <c r="DD428" s="306"/>
      <c r="DE428" s="306"/>
      <c r="DF428" s="306"/>
      <c r="DG428" s="306"/>
      <c r="DH428" s="306"/>
      <c r="DI428" s="306"/>
      <c r="DJ428" s="306"/>
      <c r="DK428" s="306"/>
      <c r="DL428" s="306"/>
      <c r="DM428" s="306"/>
      <c r="DN428" s="306"/>
      <c r="DO428" s="306"/>
      <c r="DP428" s="306"/>
      <c r="DQ428" s="306"/>
      <c r="DR428" s="306"/>
      <c r="DS428" s="306"/>
      <c r="DT428" s="306"/>
      <c r="DU428" s="306"/>
      <c r="DV428" s="306"/>
      <c r="DW428" s="306"/>
      <c r="DX428" s="306"/>
      <c r="DY428" s="306"/>
      <c r="DZ428" s="306"/>
      <c r="EA428" s="306"/>
      <c r="EB428" s="164"/>
      <c r="EC428" s="163"/>
      <c r="ED428" s="163"/>
      <c r="EE428" s="163"/>
      <c r="EF428" s="163"/>
      <c r="EG428" s="163"/>
      <c r="EH428" s="163"/>
      <c r="EI428" s="163"/>
    </row>
    <row r="429" spans="3:152" ht="11.25" customHeight="1">
      <c r="C429" s="217"/>
      <c r="D429" s="385"/>
      <c r="E429" s="399"/>
      <c r="F429" s="399"/>
      <c r="G429" s="399"/>
      <c r="H429" s="399"/>
      <c r="I429" s="399"/>
      <c r="J429" s="399"/>
      <c r="K429" s="385"/>
      <c r="L429" s="337"/>
      <c r="M429" s="337"/>
      <c r="N429" s="385"/>
      <c r="O429" s="385"/>
      <c r="P429" s="387"/>
      <c r="Q429" s="387"/>
      <c r="R429" s="389"/>
      <c r="S429" s="391"/>
      <c r="T429" s="393"/>
      <c r="U429" s="394"/>
      <c r="V429" s="396">
        <v>1</v>
      </c>
      <c r="W429" s="382" t="s">
        <v>821</v>
      </c>
      <c r="X429" s="382"/>
      <c r="Y429" s="382"/>
      <c r="Z429" s="382"/>
      <c r="AA429" s="382"/>
      <c r="AB429" s="382"/>
      <c r="AC429" s="382"/>
      <c r="AD429" s="382"/>
      <c r="AE429" s="382"/>
      <c r="AF429" s="382"/>
      <c r="AG429" s="382"/>
      <c r="AH429" s="382"/>
      <c r="AI429" s="382"/>
      <c r="AJ429" s="382"/>
      <c r="AK429" s="382"/>
      <c r="AL429" s="307"/>
      <c r="AM429" s="308"/>
      <c r="AN429" s="309"/>
      <c r="AO429" s="309"/>
      <c r="AP429" s="309"/>
      <c r="AQ429" s="309"/>
      <c r="AR429" s="309"/>
      <c r="AS429" s="309"/>
      <c r="AT429" s="309"/>
      <c r="AU429" s="309"/>
      <c r="AV429" s="309"/>
      <c r="AW429" s="95"/>
      <c r="AX429" s="95"/>
      <c r="AY429" s="95"/>
      <c r="AZ429" s="95"/>
      <c r="BA429" s="95"/>
      <c r="BB429" s="95"/>
      <c r="BC429" s="95"/>
      <c r="BD429" s="95"/>
      <c r="BE429" s="95"/>
      <c r="BF429" s="95"/>
      <c r="BG429" s="95"/>
      <c r="BH429" s="95"/>
      <c r="BI429" s="95"/>
      <c r="BJ429" s="95"/>
      <c r="BK429" s="95"/>
      <c r="BL429" s="95"/>
      <c r="BM429" s="95"/>
      <c r="BN429" s="95"/>
      <c r="BO429" s="95"/>
      <c r="BP429" s="95"/>
      <c r="BQ429" s="95"/>
      <c r="BR429" s="95"/>
      <c r="BS429" s="95"/>
      <c r="BT429" s="95"/>
      <c r="BU429" s="95"/>
      <c r="BV429" s="95"/>
      <c r="BW429" s="95"/>
      <c r="BX429" s="95"/>
      <c r="BY429" s="95"/>
      <c r="BZ429" s="95"/>
      <c r="CA429" s="95"/>
      <c r="CB429" s="95"/>
      <c r="CC429" s="95"/>
      <c r="CD429" s="95"/>
      <c r="CE429" s="95"/>
      <c r="CF429" s="95"/>
      <c r="CG429" s="95"/>
      <c r="CH429" s="95"/>
      <c r="CI429" s="95"/>
      <c r="CJ429" s="95"/>
      <c r="CK429" s="95"/>
      <c r="CL429" s="95"/>
      <c r="CM429" s="95"/>
      <c r="CN429" s="95"/>
      <c r="CO429" s="95"/>
      <c r="CP429" s="95"/>
      <c r="CQ429" s="95"/>
      <c r="CR429" s="95"/>
      <c r="CS429" s="95"/>
      <c r="CT429" s="95"/>
      <c r="CU429" s="95"/>
      <c r="CV429" s="95"/>
      <c r="CW429" s="95"/>
      <c r="CX429" s="95"/>
      <c r="CY429" s="95"/>
      <c r="CZ429" s="95"/>
      <c r="DA429" s="95"/>
      <c r="DB429" s="95"/>
      <c r="DC429" s="95"/>
      <c r="DD429" s="95"/>
      <c r="DE429" s="95"/>
      <c r="DF429" s="95"/>
      <c r="DG429" s="95"/>
      <c r="DH429" s="95"/>
      <c r="DI429" s="95"/>
      <c r="DJ429" s="95"/>
      <c r="DK429" s="95"/>
      <c r="DL429" s="95"/>
      <c r="DM429" s="95"/>
      <c r="DN429" s="95"/>
      <c r="DO429" s="95"/>
      <c r="DP429" s="95"/>
      <c r="DQ429" s="95"/>
      <c r="DR429" s="95"/>
      <c r="DS429" s="95"/>
      <c r="DT429" s="95"/>
      <c r="DU429" s="95"/>
      <c r="DV429" s="95"/>
      <c r="DW429" s="95"/>
      <c r="DX429" s="95"/>
      <c r="DY429" s="95"/>
      <c r="DZ429" s="95"/>
      <c r="EA429" s="95"/>
      <c r="EB429" s="164"/>
      <c r="EC429" s="179"/>
      <c r="ED429" s="179"/>
      <c r="EE429" s="179"/>
      <c r="EF429" s="163"/>
      <c r="EG429" s="179"/>
      <c r="EH429" s="179"/>
      <c r="EI429" s="179"/>
      <c r="EJ429" s="179"/>
      <c r="EK429" s="179"/>
    </row>
    <row r="430" spans="3:152" ht="15" customHeight="1">
      <c r="C430" s="217"/>
      <c r="D430" s="385"/>
      <c r="E430" s="399"/>
      <c r="F430" s="399"/>
      <c r="G430" s="399"/>
      <c r="H430" s="399"/>
      <c r="I430" s="399"/>
      <c r="J430" s="399"/>
      <c r="K430" s="385"/>
      <c r="L430" s="337"/>
      <c r="M430" s="337"/>
      <c r="N430" s="385"/>
      <c r="O430" s="385"/>
      <c r="P430" s="387"/>
      <c r="Q430" s="387"/>
      <c r="R430" s="389"/>
      <c r="S430" s="391"/>
      <c r="T430" s="393"/>
      <c r="U430" s="395"/>
      <c r="V430" s="397"/>
      <c r="W430" s="383"/>
      <c r="X430" s="383"/>
      <c r="Y430" s="383"/>
      <c r="Z430" s="383"/>
      <c r="AA430" s="383"/>
      <c r="AB430" s="383"/>
      <c r="AC430" s="383"/>
      <c r="AD430" s="383"/>
      <c r="AE430" s="383"/>
      <c r="AF430" s="383"/>
      <c r="AG430" s="383"/>
      <c r="AH430" s="383"/>
      <c r="AI430" s="383"/>
      <c r="AJ430" s="383"/>
      <c r="AK430" s="383"/>
      <c r="AL430" s="333"/>
      <c r="AM430" s="200" t="s">
        <v>240</v>
      </c>
      <c r="AN430" s="311" t="s">
        <v>197</v>
      </c>
      <c r="AO430" s="312" t="s">
        <v>18</v>
      </c>
      <c r="AP430" s="312"/>
      <c r="AQ430" s="312"/>
      <c r="AR430" s="312"/>
      <c r="AS430" s="312"/>
      <c r="AT430" s="312"/>
      <c r="AU430" s="312"/>
      <c r="AV430" s="312"/>
      <c r="AW430" s="261">
        <v>98824.258333333302</v>
      </c>
      <c r="AX430" s="261">
        <v>1614.0587</v>
      </c>
      <c r="AY430" s="261">
        <v>98824.258333333302</v>
      </c>
      <c r="AZ430" s="261">
        <f>BE430</f>
        <v>0</v>
      </c>
      <c r="BA430" s="261">
        <f>BV430</f>
        <v>1132.8</v>
      </c>
      <c r="BB430" s="261">
        <f>CM430</f>
        <v>97970.742689999999</v>
      </c>
      <c r="BC430" s="261">
        <f>DD430</f>
        <v>97970.742689999999</v>
      </c>
      <c r="BD430" s="261">
        <f>AW430-AX430-BC430</f>
        <v>-760.54305666669097</v>
      </c>
      <c r="BE430" s="261">
        <f t="shared" ref="BE430:BH431" si="487">BQ430</f>
        <v>0</v>
      </c>
      <c r="BF430" s="261">
        <f t="shared" si="487"/>
        <v>0</v>
      </c>
      <c r="BG430" s="261">
        <f t="shared" si="487"/>
        <v>0</v>
      </c>
      <c r="BH430" s="261">
        <f t="shared" si="487"/>
        <v>0</v>
      </c>
      <c r="BI430" s="261">
        <f>BJ430+BK430+BL430</f>
        <v>0</v>
      </c>
      <c r="BJ430" s="313">
        <v>0</v>
      </c>
      <c r="BK430" s="313">
        <v>0</v>
      </c>
      <c r="BL430" s="313">
        <v>0</v>
      </c>
      <c r="BM430" s="261">
        <f>BN430+BO430+BP430</f>
        <v>0</v>
      </c>
      <c r="BN430" s="313">
        <v>0</v>
      </c>
      <c r="BO430" s="313">
        <v>0</v>
      </c>
      <c r="BP430" s="313">
        <v>0</v>
      </c>
      <c r="BQ430" s="261">
        <f>BR430+BS430+BT430</f>
        <v>0</v>
      </c>
      <c r="BR430" s="313">
        <v>0</v>
      </c>
      <c r="BS430" s="313">
        <v>0</v>
      </c>
      <c r="BT430" s="313">
        <v>0</v>
      </c>
      <c r="BU430" s="261">
        <f>$AW430-$AX430-AZ430</f>
        <v>97210.199633333308</v>
      </c>
      <c r="BV430" s="261">
        <f t="shared" ref="BV430:BY431" si="488">CH430</f>
        <v>1132.8</v>
      </c>
      <c r="BW430" s="261">
        <f t="shared" si="488"/>
        <v>1132.8</v>
      </c>
      <c r="BX430" s="261">
        <f t="shared" si="488"/>
        <v>0</v>
      </c>
      <c r="BY430" s="261">
        <f t="shared" si="488"/>
        <v>0</v>
      </c>
      <c r="BZ430" s="261">
        <f>CA430+CB430+CC430</f>
        <v>0</v>
      </c>
      <c r="CA430" s="313">
        <v>0</v>
      </c>
      <c r="CB430" s="313">
        <v>0</v>
      </c>
      <c r="CC430" s="313">
        <v>0</v>
      </c>
      <c r="CD430" s="261">
        <f>CE430+CF430+CG430</f>
        <v>1132.8</v>
      </c>
      <c r="CE430" s="313">
        <v>1132.8</v>
      </c>
      <c r="CF430" s="313">
        <v>0</v>
      </c>
      <c r="CG430" s="313">
        <v>0</v>
      </c>
      <c r="CH430" s="261">
        <f>CI430+CJ430+CK430</f>
        <v>1132.8</v>
      </c>
      <c r="CI430" s="313">
        <v>1132.8</v>
      </c>
      <c r="CJ430" s="313">
        <v>0</v>
      </c>
      <c r="CK430" s="313">
        <v>0</v>
      </c>
      <c r="CL430" s="261">
        <f>$AW430-$AX430-BA430</f>
        <v>96077.399633333305</v>
      </c>
      <c r="CM430" s="261">
        <f t="shared" ref="CM430:CP431" si="489">CY430</f>
        <v>97970.742689999999</v>
      </c>
      <c r="CN430" s="261">
        <f t="shared" si="489"/>
        <v>97970.742689999999</v>
      </c>
      <c r="CO430" s="261">
        <f t="shared" si="489"/>
        <v>0</v>
      </c>
      <c r="CP430" s="261">
        <f t="shared" si="489"/>
        <v>0</v>
      </c>
      <c r="CQ430" s="261">
        <f>CR430+CS430+CT430</f>
        <v>1132.8</v>
      </c>
      <c r="CR430" s="313">
        <v>1132.8</v>
      </c>
      <c r="CS430" s="313">
        <v>0</v>
      </c>
      <c r="CT430" s="313">
        <v>0</v>
      </c>
      <c r="CU430" s="261">
        <f>CV430+CW430+CX430</f>
        <v>1132.8</v>
      </c>
      <c r="CV430" s="313">
        <v>1132.8</v>
      </c>
      <c r="CW430" s="313">
        <v>0</v>
      </c>
      <c r="CX430" s="313">
        <v>0</v>
      </c>
      <c r="CY430" s="261">
        <f>CZ430+DA430+DB430</f>
        <v>97970.742689999999</v>
      </c>
      <c r="CZ430" s="313">
        <v>97970.742689999999</v>
      </c>
      <c r="DA430" s="313">
        <v>0</v>
      </c>
      <c r="DB430" s="313">
        <v>0</v>
      </c>
      <c r="DC430" s="261">
        <f>$AW430-$AX430-BB430</f>
        <v>-760.54305666669097</v>
      </c>
      <c r="DD430" s="261">
        <f t="shared" ref="DD430:DG431" si="490">DP430</f>
        <v>97970.742689999999</v>
      </c>
      <c r="DE430" s="261">
        <f t="shared" si="490"/>
        <v>97970.742689999999</v>
      </c>
      <c r="DF430" s="261">
        <f t="shared" si="490"/>
        <v>0</v>
      </c>
      <c r="DG430" s="261">
        <f t="shared" si="490"/>
        <v>0</v>
      </c>
      <c r="DH430" s="261">
        <f>DI430+DJ430+DK430</f>
        <v>97970.742689999999</v>
      </c>
      <c r="DI430" s="313">
        <v>97970.742689999999</v>
      </c>
      <c r="DJ430" s="313">
        <v>0</v>
      </c>
      <c r="DK430" s="313">
        <v>0</v>
      </c>
      <c r="DL430" s="261">
        <f>DM430+DN430+DO430</f>
        <v>97970.742689999999</v>
      </c>
      <c r="DM430" s="313">
        <v>97970.742689999999</v>
      </c>
      <c r="DN430" s="313">
        <v>0</v>
      </c>
      <c r="DO430" s="313">
        <v>0</v>
      </c>
      <c r="DP430" s="261">
        <f>DQ430+DR430+DS430</f>
        <v>97970.742689999999</v>
      </c>
      <c r="DQ430" s="313">
        <v>97970.742689999999</v>
      </c>
      <c r="DR430" s="313">
        <v>0</v>
      </c>
      <c r="DS430" s="313">
        <v>0</v>
      </c>
      <c r="DT430" s="261">
        <f>$AW430-$AX430-BC430</f>
        <v>-760.54305666669097</v>
      </c>
      <c r="DU430" s="261">
        <f>BC430-AY430</f>
        <v>-853.51564333330316</v>
      </c>
      <c r="DV430" s="313"/>
      <c r="DW430" s="313"/>
      <c r="DX430" s="346" t="s">
        <v>1153</v>
      </c>
      <c r="DY430" s="313">
        <f>-DU430</f>
        <v>853.51564333330316</v>
      </c>
      <c r="DZ430" s="346" t="s">
        <v>1163</v>
      </c>
      <c r="EA430" s="343" t="s">
        <v>151</v>
      </c>
      <c r="EB430" s="164">
        <v>0</v>
      </c>
      <c r="EC430" s="162" t="str">
        <f>AN430 &amp; EB430</f>
        <v>Амортизационные отчисления0</v>
      </c>
      <c r="ED430" s="162" t="str">
        <f>AN430&amp;AO430</f>
        <v>Амортизационные отчислениянет</v>
      </c>
      <c r="EE430" s="163"/>
      <c r="EF430" s="163"/>
      <c r="EG430" s="179"/>
      <c r="EH430" s="179"/>
      <c r="EI430" s="179"/>
      <c r="EJ430" s="179"/>
      <c r="EV430" s="163"/>
    </row>
    <row r="431" spans="3:152" ht="15" customHeight="1" thickBot="1">
      <c r="C431" s="217"/>
      <c r="D431" s="385"/>
      <c r="E431" s="399"/>
      <c r="F431" s="399"/>
      <c r="G431" s="399"/>
      <c r="H431" s="399"/>
      <c r="I431" s="399"/>
      <c r="J431" s="399"/>
      <c r="K431" s="385"/>
      <c r="L431" s="337"/>
      <c r="M431" s="337"/>
      <c r="N431" s="385"/>
      <c r="O431" s="385"/>
      <c r="P431" s="387"/>
      <c r="Q431" s="387"/>
      <c r="R431" s="389"/>
      <c r="S431" s="391"/>
      <c r="T431" s="393"/>
      <c r="U431" s="395"/>
      <c r="V431" s="397"/>
      <c r="W431" s="383"/>
      <c r="X431" s="383"/>
      <c r="Y431" s="383"/>
      <c r="Z431" s="383"/>
      <c r="AA431" s="383"/>
      <c r="AB431" s="383"/>
      <c r="AC431" s="383"/>
      <c r="AD431" s="383"/>
      <c r="AE431" s="383"/>
      <c r="AF431" s="383"/>
      <c r="AG431" s="383"/>
      <c r="AH431" s="383"/>
      <c r="AI431" s="383"/>
      <c r="AJ431" s="383"/>
      <c r="AK431" s="383"/>
      <c r="AL431" s="333"/>
      <c r="AM431" s="200" t="s">
        <v>115</v>
      </c>
      <c r="AN431" s="311" t="s">
        <v>199</v>
      </c>
      <c r="AO431" s="312" t="s">
        <v>18</v>
      </c>
      <c r="AP431" s="312"/>
      <c r="AQ431" s="312"/>
      <c r="AR431" s="312"/>
      <c r="AS431" s="312"/>
      <c r="AT431" s="312"/>
      <c r="AU431" s="312"/>
      <c r="AV431" s="312"/>
      <c r="AW431" s="261">
        <v>0</v>
      </c>
      <c r="AX431" s="261">
        <v>322.81169999999997</v>
      </c>
      <c r="AY431" s="261">
        <v>0</v>
      </c>
      <c r="AZ431" s="261">
        <f>BE431</f>
        <v>0</v>
      </c>
      <c r="BA431" s="261">
        <f>BV431</f>
        <v>0</v>
      </c>
      <c r="BB431" s="261">
        <f>CM431</f>
        <v>0</v>
      </c>
      <c r="BC431" s="261">
        <f>DD431</f>
        <v>0</v>
      </c>
      <c r="BD431" s="261">
        <f>AW431-AX431-BC431</f>
        <v>-322.81169999999997</v>
      </c>
      <c r="BE431" s="261">
        <f t="shared" si="487"/>
        <v>0</v>
      </c>
      <c r="BF431" s="261">
        <f t="shared" si="487"/>
        <v>0</v>
      </c>
      <c r="BG431" s="261">
        <f t="shared" si="487"/>
        <v>0</v>
      </c>
      <c r="BH431" s="261">
        <f t="shared" si="487"/>
        <v>0</v>
      </c>
      <c r="BI431" s="261">
        <f>BJ431+BK431+BL431</f>
        <v>0</v>
      </c>
      <c r="BJ431" s="313">
        <v>0</v>
      </c>
      <c r="BK431" s="313">
        <v>0</v>
      </c>
      <c r="BL431" s="313">
        <v>0</v>
      </c>
      <c r="BM431" s="261">
        <f>BN431+BO431+BP431</f>
        <v>0</v>
      </c>
      <c r="BN431" s="313">
        <v>0</v>
      </c>
      <c r="BO431" s="313">
        <v>0</v>
      </c>
      <c r="BP431" s="313">
        <v>0</v>
      </c>
      <c r="BQ431" s="261">
        <f>BR431+BS431+BT431</f>
        <v>0</v>
      </c>
      <c r="BR431" s="313">
        <v>0</v>
      </c>
      <c r="BS431" s="313">
        <v>0</v>
      </c>
      <c r="BT431" s="313">
        <v>0</v>
      </c>
      <c r="BU431" s="261">
        <f>$AW431-$AX431-AZ431</f>
        <v>-322.81169999999997</v>
      </c>
      <c r="BV431" s="261">
        <f t="shared" si="488"/>
        <v>0</v>
      </c>
      <c r="BW431" s="261">
        <f t="shared" si="488"/>
        <v>0</v>
      </c>
      <c r="BX431" s="261">
        <f t="shared" si="488"/>
        <v>0</v>
      </c>
      <c r="BY431" s="261">
        <f t="shared" si="488"/>
        <v>0</v>
      </c>
      <c r="BZ431" s="261">
        <f>CA431+CB431+CC431</f>
        <v>0</v>
      </c>
      <c r="CA431" s="313">
        <v>0</v>
      </c>
      <c r="CB431" s="313">
        <v>0</v>
      </c>
      <c r="CC431" s="313">
        <v>0</v>
      </c>
      <c r="CD431" s="261">
        <f>CE431+CF431+CG431</f>
        <v>0</v>
      </c>
      <c r="CE431" s="313">
        <v>0</v>
      </c>
      <c r="CF431" s="313">
        <v>0</v>
      </c>
      <c r="CG431" s="313">
        <v>0</v>
      </c>
      <c r="CH431" s="261">
        <f>CI431+CJ431+CK431</f>
        <v>0</v>
      </c>
      <c r="CI431" s="313">
        <v>0</v>
      </c>
      <c r="CJ431" s="313">
        <v>0</v>
      </c>
      <c r="CK431" s="313">
        <v>0</v>
      </c>
      <c r="CL431" s="261">
        <f>$AW431-$AX431-BA431</f>
        <v>-322.81169999999997</v>
      </c>
      <c r="CM431" s="261">
        <f t="shared" si="489"/>
        <v>0</v>
      </c>
      <c r="CN431" s="261">
        <f t="shared" si="489"/>
        <v>0</v>
      </c>
      <c r="CO431" s="261">
        <f t="shared" si="489"/>
        <v>0</v>
      </c>
      <c r="CP431" s="261">
        <f t="shared" si="489"/>
        <v>0</v>
      </c>
      <c r="CQ431" s="261">
        <f>CR431+CS431+CT431</f>
        <v>0</v>
      </c>
      <c r="CR431" s="313">
        <v>0</v>
      </c>
      <c r="CS431" s="313">
        <v>0</v>
      </c>
      <c r="CT431" s="313">
        <v>0</v>
      </c>
      <c r="CU431" s="261">
        <f>CV431+CW431+CX431</f>
        <v>0</v>
      </c>
      <c r="CV431" s="313">
        <v>0</v>
      </c>
      <c r="CW431" s="313">
        <v>0</v>
      </c>
      <c r="CX431" s="313">
        <v>0</v>
      </c>
      <c r="CY431" s="261">
        <f>CZ431+DA431+DB431</f>
        <v>0</v>
      </c>
      <c r="CZ431" s="313">
        <v>0</v>
      </c>
      <c r="DA431" s="313">
        <v>0</v>
      </c>
      <c r="DB431" s="313">
        <v>0</v>
      </c>
      <c r="DC431" s="261">
        <f>$AW431-$AX431-BB431</f>
        <v>-322.81169999999997</v>
      </c>
      <c r="DD431" s="261">
        <f t="shared" si="490"/>
        <v>0</v>
      </c>
      <c r="DE431" s="261">
        <f t="shared" si="490"/>
        <v>0</v>
      </c>
      <c r="DF431" s="261">
        <f t="shared" si="490"/>
        <v>0</v>
      </c>
      <c r="DG431" s="261">
        <f t="shared" si="490"/>
        <v>0</v>
      </c>
      <c r="DH431" s="261">
        <f>DI431+DJ431+DK431</f>
        <v>0</v>
      </c>
      <c r="DI431" s="313">
        <v>0</v>
      </c>
      <c r="DJ431" s="313">
        <v>0</v>
      </c>
      <c r="DK431" s="313">
        <v>0</v>
      </c>
      <c r="DL431" s="261">
        <f>DM431+DN431+DO431</f>
        <v>0</v>
      </c>
      <c r="DM431" s="313">
        <v>0</v>
      </c>
      <c r="DN431" s="313">
        <v>0</v>
      </c>
      <c r="DO431" s="313">
        <v>0</v>
      </c>
      <c r="DP431" s="261">
        <f>DQ431+DR431+DS431</f>
        <v>0</v>
      </c>
      <c r="DQ431" s="313">
        <v>0</v>
      </c>
      <c r="DR431" s="313">
        <v>0</v>
      </c>
      <c r="DS431" s="313">
        <v>0</v>
      </c>
      <c r="DT431" s="261">
        <f>$AW431-$AX431-BC431</f>
        <v>-322.81169999999997</v>
      </c>
      <c r="DU431" s="261">
        <f>BC431-AY431</f>
        <v>0</v>
      </c>
      <c r="DV431" s="313"/>
      <c r="DW431" s="313"/>
      <c r="DX431" s="314"/>
      <c r="DY431" s="313"/>
      <c r="DZ431" s="314"/>
      <c r="EA431" s="343" t="s">
        <v>151</v>
      </c>
      <c r="EB431" s="164">
        <v>0</v>
      </c>
      <c r="EC431" s="162" t="str">
        <f>AN431 &amp; EB431</f>
        <v>Прочие собственные средства0</v>
      </c>
      <c r="ED431" s="162" t="str">
        <f>AN431&amp;AO431</f>
        <v>Прочие собственные средстванет</v>
      </c>
      <c r="EE431" s="163"/>
      <c r="EF431" s="163"/>
      <c r="EG431" s="179"/>
      <c r="EH431" s="179"/>
      <c r="EI431" s="179"/>
      <c r="EJ431" s="179"/>
      <c r="EV431" s="163"/>
    </row>
    <row r="432" spans="3:152" ht="11.25" customHeight="1">
      <c r="C432" s="217"/>
      <c r="D432" s="384" t="s">
        <v>958</v>
      </c>
      <c r="E432" s="398" t="s">
        <v>780</v>
      </c>
      <c r="F432" s="398" t="s">
        <v>800</v>
      </c>
      <c r="G432" s="398" t="s">
        <v>161</v>
      </c>
      <c r="H432" s="398" t="s">
        <v>959</v>
      </c>
      <c r="I432" s="398" t="s">
        <v>783</v>
      </c>
      <c r="J432" s="398" t="s">
        <v>783</v>
      </c>
      <c r="K432" s="384" t="s">
        <v>784</v>
      </c>
      <c r="L432" s="336"/>
      <c r="M432" s="336"/>
      <c r="N432" s="384" t="s">
        <v>240</v>
      </c>
      <c r="O432" s="384" t="s">
        <v>5</v>
      </c>
      <c r="P432" s="386" t="s">
        <v>189</v>
      </c>
      <c r="Q432" s="386" t="s">
        <v>5</v>
      </c>
      <c r="R432" s="388">
        <v>0</v>
      </c>
      <c r="S432" s="390">
        <v>100</v>
      </c>
      <c r="T432" s="400" t="s">
        <v>151</v>
      </c>
      <c r="U432" s="305"/>
      <c r="V432" s="306"/>
      <c r="W432" s="306"/>
      <c r="X432" s="306"/>
      <c r="Y432" s="306"/>
      <c r="Z432" s="306"/>
      <c r="AA432" s="306"/>
      <c r="AB432" s="306"/>
      <c r="AC432" s="306"/>
      <c r="AD432" s="306"/>
      <c r="AE432" s="306"/>
      <c r="AF432" s="306"/>
      <c r="AG432" s="306"/>
      <c r="AH432" s="306"/>
      <c r="AI432" s="306"/>
      <c r="AJ432" s="306"/>
      <c r="AK432" s="306"/>
      <c r="AL432" s="306"/>
      <c r="AM432" s="306"/>
      <c r="AN432" s="306"/>
      <c r="AO432" s="306"/>
      <c r="AP432" s="306"/>
      <c r="AQ432" s="306"/>
      <c r="AR432" s="306"/>
      <c r="AS432" s="306"/>
      <c r="AT432" s="306"/>
      <c r="AU432" s="306"/>
      <c r="AV432" s="306"/>
      <c r="AW432" s="306"/>
      <c r="AX432" s="306"/>
      <c r="AY432" s="306"/>
      <c r="AZ432" s="306"/>
      <c r="BA432" s="306"/>
      <c r="BB432" s="306"/>
      <c r="BC432" s="306"/>
      <c r="BD432" s="306"/>
      <c r="BE432" s="306"/>
      <c r="BF432" s="306"/>
      <c r="BG432" s="306"/>
      <c r="BH432" s="306"/>
      <c r="BI432" s="306"/>
      <c r="BJ432" s="306"/>
      <c r="BK432" s="306"/>
      <c r="BL432" s="306"/>
      <c r="BM432" s="306"/>
      <c r="BN432" s="306"/>
      <c r="BO432" s="306"/>
      <c r="BP432" s="306"/>
      <c r="BQ432" s="306"/>
      <c r="BR432" s="306"/>
      <c r="BS432" s="306"/>
      <c r="BT432" s="306"/>
      <c r="BU432" s="306"/>
      <c r="BV432" s="306"/>
      <c r="BW432" s="306"/>
      <c r="BX432" s="306"/>
      <c r="BY432" s="306"/>
      <c r="BZ432" s="306"/>
      <c r="CA432" s="306"/>
      <c r="CB432" s="306"/>
      <c r="CC432" s="306"/>
      <c r="CD432" s="306"/>
      <c r="CE432" s="306"/>
      <c r="CF432" s="306"/>
      <c r="CG432" s="306"/>
      <c r="CH432" s="306"/>
      <c r="CI432" s="306"/>
      <c r="CJ432" s="306"/>
      <c r="CK432" s="306"/>
      <c r="CL432" s="306"/>
      <c r="CM432" s="306"/>
      <c r="CN432" s="306"/>
      <c r="CO432" s="306"/>
      <c r="CP432" s="306"/>
      <c r="CQ432" s="306"/>
      <c r="CR432" s="306"/>
      <c r="CS432" s="306"/>
      <c r="CT432" s="306"/>
      <c r="CU432" s="306"/>
      <c r="CV432" s="306"/>
      <c r="CW432" s="306"/>
      <c r="CX432" s="306"/>
      <c r="CY432" s="306"/>
      <c r="CZ432" s="306"/>
      <c r="DA432" s="306"/>
      <c r="DB432" s="306"/>
      <c r="DC432" s="306"/>
      <c r="DD432" s="306"/>
      <c r="DE432" s="306"/>
      <c r="DF432" s="306"/>
      <c r="DG432" s="306"/>
      <c r="DH432" s="306"/>
      <c r="DI432" s="306"/>
      <c r="DJ432" s="306"/>
      <c r="DK432" s="306"/>
      <c r="DL432" s="306"/>
      <c r="DM432" s="306"/>
      <c r="DN432" s="306"/>
      <c r="DO432" s="306"/>
      <c r="DP432" s="306"/>
      <c r="DQ432" s="306"/>
      <c r="DR432" s="306"/>
      <c r="DS432" s="306"/>
      <c r="DT432" s="306"/>
      <c r="DU432" s="306"/>
      <c r="DV432" s="306"/>
      <c r="DW432" s="306"/>
      <c r="DX432" s="306"/>
      <c r="DY432" s="306"/>
      <c r="DZ432" s="306"/>
      <c r="EA432" s="306"/>
      <c r="EB432" s="164"/>
      <c r="EC432" s="163"/>
      <c r="ED432" s="163"/>
      <c r="EE432" s="163"/>
      <c r="EF432" s="163"/>
      <c r="EG432" s="163"/>
      <c r="EH432" s="163"/>
      <c r="EI432" s="163"/>
    </row>
    <row r="433" spans="3:152" ht="11.25" customHeight="1">
      <c r="C433" s="217"/>
      <c r="D433" s="385"/>
      <c r="E433" s="399"/>
      <c r="F433" s="399"/>
      <c r="G433" s="399"/>
      <c r="H433" s="399"/>
      <c r="I433" s="399"/>
      <c r="J433" s="399"/>
      <c r="K433" s="385"/>
      <c r="L433" s="337"/>
      <c r="M433" s="337"/>
      <c r="N433" s="385"/>
      <c r="O433" s="385"/>
      <c r="P433" s="387"/>
      <c r="Q433" s="387"/>
      <c r="R433" s="389"/>
      <c r="S433" s="391"/>
      <c r="T433" s="401"/>
      <c r="U433" s="394"/>
      <c r="V433" s="396">
        <v>1</v>
      </c>
      <c r="W433" s="382" t="s">
        <v>821</v>
      </c>
      <c r="X433" s="382"/>
      <c r="Y433" s="382"/>
      <c r="Z433" s="382"/>
      <c r="AA433" s="382"/>
      <c r="AB433" s="382"/>
      <c r="AC433" s="382"/>
      <c r="AD433" s="382"/>
      <c r="AE433" s="382"/>
      <c r="AF433" s="382"/>
      <c r="AG433" s="382"/>
      <c r="AH433" s="382"/>
      <c r="AI433" s="382"/>
      <c r="AJ433" s="382"/>
      <c r="AK433" s="382"/>
      <c r="AL433" s="307"/>
      <c r="AM433" s="308"/>
      <c r="AN433" s="309"/>
      <c r="AO433" s="309"/>
      <c r="AP433" s="309"/>
      <c r="AQ433" s="309"/>
      <c r="AR433" s="309"/>
      <c r="AS433" s="309"/>
      <c r="AT433" s="309"/>
      <c r="AU433" s="309"/>
      <c r="AV433" s="309"/>
      <c r="AW433" s="95"/>
      <c r="AX433" s="95"/>
      <c r="AY433" s="95"/>
      <c r="AZ433" s="95"/>
      <c r="BA433" s="95"/>
      <c r="BB433" s="95"/>
      <c r="BC433" s="95"/>
      <c r="BD433" s="95"/>
      <c r="BE433" s="95"/>
      <c r="BF433" s="95"/>
      <c r="BG433" s="95"/>
      <c r="BH433" s="95"/>
      <c r="BI433" s="95"/>
      <c r="BJ433" s="95"/>
      <c r="BK433" s="95"/>
      <c r="BL433" s="95"/>
      <c r="BM433" s="95"/>
      <c r="BN433" s="95"/>
      <c r="BO433" s="95"/>
      <c r="BP433" s="95"/>
      <c r="BQ433" s="95"/>
      <c r="BR433" s="95"/>
      <c r="BS433" s="95"/>
      <c r="BT433" s="95"/>
      <c r="BU433" s="95"/>
      <c r="BV433" s="95"/>
      <c r="BW433" s="95"/>
      <c r="BX433" s="95"/>
      <c r="BY433" s="95"/>
      <c r="BZ433" s="95"/>
      <c r="CA433" s="95"/>
      <c r="CB433" s="95"/>
      <c r="CC433" s="95"/>
      <c r="CD433" s="95"/>
      <c r="CE433" s="95"/>
      <c r="CF433" s="95"/>
      <c r="CG433" s="95"/>
      <c r="CH433" s="95"/>
      <c r="CI433" s="95"/>
      <c r="CJ433" s="95"/>
      <c r="CK433" s="95"/>
      <c r="CL433" s="95"/>
      <c r="CM433" s="95"/>
      <c r="CN433" s="95"/>
      <c r="CO433" s="95"/>
      <c r="CP433" s="95"/>
      <c r="CQ433" s="95"/>
      <c r="CR433" s="95"/>
      <c r="CS433" s="95"/>
      <c r="CT433" s="95"/>
      <c r="CU433" s="95"/>
      <c r="CV433" s="95"/>
      <c r="CW433" s="95"/>
      <c r="CX433" s="95"/>
      <c r="CY433" s="95"/>
      <c r="CZ433" s="95"/>
      <c r="DA433" s="95"/>
      <c r="DB433" s="95"/>
      <c r="DC433" s="95"/>
      <c r="DD433" s="95"/>
      <c r="DE433" s="95"/>
      <c r="DF433" s="95"/>
      <c r="DG433" s="95"/>
      <c r="DH433" s="95"/>
      <c r="DI433" s="95"/>
      <c r="DJ433" s="95"/>
      <c r="DK433" s="95"/>
      <c r="DL433" s="95"/>
      <c r="DM433" s="95"/>
      <c r="DN433" s="95"/>
      <c r="DO433" s="95"/>
      <c r="DP433" s="95"/>
      <c r="DQ433" s="95"/>
      <c r="DR433" s="95"/>
      <c r="DS433" s="95"/>
      <c r="DT433" s="95"/>
      <c r="DU433" s="95"/>
      <c r="DV433" s="95"/>
      <c r="DW433" s="95"/>
      <c r="DX433" s="95"/>
      <c r="DY433" s="95"/>
      <c r="DZ433" s="95"/>
      <c r="EA433" s="95"/>
      <c r="EB433" s="164"/>
      <c r="EC433" s="179"/>
      <c r="ED433" s="179"/>
      <c r="EE433" s="179"/>
      <c r="EF433" s="163"/>
      <c r="EG433" s="179"/>
      <c r="EH433" s="179"/>
      <c r="EI433" s="179"/>
      <c r="EJ433" s="179"/>
      <c r="EK433" s="179"/>
    </row>
    <row r="434" spans="3:152" ht="15" customHeight="1">
      <c r="C434" s="217"/>
      <c r="D434" s="385"/>
      <c r="E434" s="399"/>
      <c r="F434" s="399"/>
      <c r="G434" s="399"/>
      <c r="H434" s="399"/>
      <c r="I434" s="399"/>
      <c r="J434" s="399"/>
      <c r="K434" s="385"/>
      <c r="L434" s="337"/>
      <c r="M434" s="337"/>
      <c r="N434" s="385"/>
      <c r="O434" s="385"/>
      <c r="P434" s="387"/>
      <c r="Q434" s="387"/>
      <c r="R434" s="389"/>
      <c r="S434" s="391"/>
      <c r="T434" s="401"/>
      <c r="U434" s="395"/>
      <c r="V434" s="397"/>
      <c r="W434" s="383"/>
      <c r="X434" s="383"/>
      <c r="Y434" s="383"/>
      <c r="Z434" s="383"/>
      <c r="AA434" s="383"/>
      <c r="AB434" s="383"/>
      <c r="AC434" s="383"/>
      <c r="AD434" s="383"/>
      <c r="AE434" s="383"/>
      <c r="AF434" s="383"/>
      <c r="AG434" s="383"/>
      <c r="AH434" s="383"/>
      <c r="AI434" s="383"/>
      <c r="AJ434" s="383"/>
      <c r="AK434" s="383"/>
      <c r="AL434" s="333"/>
      <c r="AM434" s="200" t="s">
        <v>240</v>
      </c>
      <c r="AN434" s="311" t="s">
        <v>197</v>
      </c>
      <c r="AO434" s="312" t="s">
        <v>18</v>
      </c>
      <c r="AP434" s="312"/>
      <c r="AQ434" s="312"/>
      <c r="AR434" s="312"/>
      <c r="AS434" s="312"/>
      <c r="AT434" s="312"/>
      <c r="AU434" s="312"/>
      <c r="AV434" s="312"/>
      <c r="AW434" s="261">
        <v>0</v>
      </c>
      <c r="AX434" s="261">
        <v>0</v>
      </c>
      <c r="AY434" s="261">
        <v>0</v>
      </c>
      <c r="AZ434" s="261">
        <f>BE434</f>
        <v>0</v>
      </c>
      <c r="BA434" s="261">
        <f>BV434</f>
        <v>0</v>
      </c>
      <c r="BB434" s="261">
        <f>CM434</f>
        <v>0</v>
      </c>
      <c r="BC434" s="261">
        <f>DD434</f>
        <v>0</v>
      </c>
      <c r="BD434" s="261">
        <f>AW434-AX434-BC434</f>
        <v>0</v>
      </c>
      <c r="BE434" s="261">
        <f t="shared" ref="BE434:BH435" si="491">BQ434</f>
        <v>0</v>
      </c>
      <c r="BF434" s="261">
        <f t="shared" si="491"/>
        <v>0</v>
      </c>
      <c r="BG434" s="261">
        <f t="shared" si="491"/>
        <v>0</v>
      </c>
      <c r="BH434" s="261">
        <f t="shared" si="491"/>
        <v>0</v>
      </c>
      <c r="BI434" s="261">
        <f>BJ434+BK434+BL434</f>
        <v>0</v>
      </c>
      <c r="BJ434" s="313">
        <v>0</v>
      </c>
      <c r="BK434" s="313">
        <v>0</v>
      </c>
      <c r="BL434" s="313">
        <v>0</v>
      </c>
      <c r="BM434" s="261">
        <f>BN434+BO434+BP434</f>
        <v>0</v>
      </c>
      <c r="BN434" s="313">
        <v>0</v>
      </c>
      <c r="BO434" s="313">
        <v>0</v>
      </c>
      <c r="BP434" s="313">
        <v>0</v>
      </c>
      <c r="BQ434" s="261">
        <f>BR434+BS434+BT434</f>
        <v>0</v>
      </c>
      <c r="BR434" s="313">
        <v>0</v>
      </c>
      <c r="BS434" s="313">
        <v>0</v>
      </c>
      <c r="BT434" s="313">
        <v>0</v>
      </c>
      <c r="BU434" s="261">
        <f>$AW434-$AX434-AZ434</f>
        <v>0</v>
      </c>
      <c r="BV434" s="261">
        <f t="shared" ref="BV434:BY435" si="492">CH434</f>
        <v>0</v>
      </c>
      <c r="BW434" s="261">
        <f t="shared" si="492"/>
        <v>0</v>
      </c>
      <c r="BX434" s="261">
        <f t="shared" si="492"/>
        <v>0</v>
      </c>
      <c r="BY434" s="261">
        <f t="shared" si="492"/>
        <v>0</v>
      </c>
      <c r="BZ434" s="261">
        <f>CA434+CB434+CC434</f>
        <v>0</v>
      </c>
      <c r="CA434" s="313">
        <v>0</v>
      </c>
      <c r="CB434" s="313">
        <v>0</v>
      </c>
      <c r="CC434" s="313">
        <v>0</v>
      </c>
      <c r="CD434" s="261">
        <f>CE434+CF434+CG434</f>
        <v>0</v>
      </c>
      <c r="CE434" s="313">
        <v>0</v>
      </c>
      <c r="CF434" s="313">
        <v>0</v>
      </c>
      <c r="CG434" s="313">
        <v>0</v>
      </c>
      <c r="CH434" s="261">
        <f>CI434+CJ434+CK434</f>
        <v>0</v>
      </c>
      <c r="CI434" s="313">
        <v>0</v>
      </c>
      <c r="CJ434" s="313">
        <v>0</v>
      </c>
      <c r="CK434" s="313">
        <v>0</v>
      </c>
      <c r="CL434" s="261">
        <f>$AW434-$AX434-BA434</f>
        <v>0</v>
      </c>
      <c r="CM434" s="261">
        <f t="shared" ref="CM434:CP435" si="493">CY434</f>
        <v>0</v>
      </c>
      <c r="CN434" s="261">
        <f t="shared" si="493"/>
        <v>0</v>
      </c>
      <c r="CO434" s="261">
        <f t="shared" si="493"/>
        <v>0</v>
      </c>
      <c r="CP434" s="261">
        <f t="shared" si="493"/>
        <v>0</v>
      </c>
      <c r="CQ434" s="261">
        <f>CR434+CS434+CT434</f>
        <v>0</v>
      </c>
      <c r="CR434" s="313">
        <v>0</v>
      </c>
      <c r="CS434" s="313">
        <v>0</v>
      </c>
      <c r="CT434" s="313">
        <v>0</v>
      </c>
      <c r="CU434" s="261">
        <f>CV434+CW434+CX434</f>
        <v>0</v>
      </c>
      <c r="CV434" s="313">
        <v>0</v>
      </c>
      <c r="CW434" s="313">
        <v>0</v>
      </c>
      <c r="CX434" s="313">
        <v>0</v>
      </c>
      <c r="CY434" s="261">
        <f>CZ434+DA434+DB434</f>
        <v>0</v>
      </c>
      <c r="CZ434" s="313">
        <v>0</v>
      </c>
      <c r="DA434" s="313">
        <v>0</v>
      </c>
      <c r="DB434" s="313">
        <v>0</v>
      </c>
      <c r="DC434" s="261">
        <f>$AW434-$AX434-BB434</f>
        <v>0</v>
      </c>
      <c r="DD434" s="261">
        <f t="shared" ref="DD434:DG435" si="494">DP434</f>
        <v>0</v>
      </c>
      <c r="DE434" s="261">
        <f t="shared" si="494"/>
        <v>0</v>
      </c>
      <c r="DF434" s="261">
        <f t="shared" si="494"/>
        <v>0</v>
      </c>
      <c r="DG434" s="261">
        <f t="shared" si="494"/>
        <v>0</v>
      </c>
      <c r="DH434" s="261">
        <f>DI434+DJ434+DK434</f>
        <v>0</v>
      </c>
      <c r="DI434" s="313">
        <v>0</v>
      </c>
      <c r="DJ434" s="313">
        <v>0</v>
      </c>
      <c r="DK434" s="313">
        <v>0</v>
      </c>
      <c r="DL434" s="261">
        <f>DM434+DN434+DO434</f>
        <v>0</v>
      </c>
      <c r="DM434" s="313">
        <v>0</v>
      </c>
      <c r="DN434" s="313">
        <v>0</v>
      </c>
      <c r="DO434" s="313">
        <v>0</v>
      </c>
      <c r="DP434" s="261">
        <f>DQ434+DR434+DS434</f>
        <v>0</v>
      </c>
      <c r="DQ434" s="313">
        <v>0</v>
      </c>
      <c r="DR434" s="313">
        <v>0</v>
      </c>
      <c r="DS434" s="313">
        <v>0</v>
      </c>
      <c r="DT434" s="261">
        <f>$AW434-$AX434-BC434</f>
        <v>0</v>
      </c>
      <c r="DU434" s="261">
        <f>BC434-AY434</f>
        <v>0</v>
      </c>
      <c r="DV434" s="313"/>
      <c r="DW434" s="313"/>
      <c r="DX434" s="314"/>
      <c r="DY434" s="313"/>
      <c r="DZ434" s="314"/>
      <c r="EA434" s="343" t="s">
        <v>151</v>
      </c>
      <c r="EB434" s="164">
        <v>0</v>
      </c>
      <c r="EC434" s="162" t="str">
        <f>AN434 &amp; EB434</f>
        <v>Амортизационные отчисления0</v>
      </c>
      <c r="ED434" s="162" t="str">
        <f>AN434&amp;AO434</f>
        <v>Амортизационные отчислениянет</v>
      </c>
      <c r="EE434" s="163"/>
      <c r="EF434" s="163"/>
      <c r="EG434" s="179"/>
      <c r="EH434" s="179"/>
      <c r="EI434" s="179"/>
      <c r="EJ434" s="179"/>
      <c r="EV434" s="163"/>
    </row>
    <row r="435" spans="3:152" ht="15" customHeight="1" thickBot="1">
      <c r="C435" s="217"/>
      <c r="D435" s="385"/>
      <c r="E435" s="399"/>
      <c r="F435" s="399"/>
      <c r="G435" s="399"/>
      <c r="H435" s="399"/>
      <c r="I435" s="399"/>
      <c r="J435" s="399"/>
      <c r="K435" s="385"/>
      <c r="L435" s="337"/>
      <c r="M435" s="337"/>
      <c r="N435" s="385"/>
      <c r="O435" s="385"/>
      <c r="P435" s="387"/>
      <c r="Q435" s="387"/>
      <c r="R435" s="389"/>
      <c r="S435" s="391"/>
      <c r="T435" s="401"/>
      <c r="U435" s="395"/>
      <c r="V435" s="397"/>
      <c r="W435" s="383"/>
      <c r="X435" s="383"/>
      <c r="Y435" s="383"/>
      <c r="Z435" s="383"/>
      <c r="AA435" s="383"/>
      <c r="AB435" s="383"/>
      <c r="AC435" s="383"/>
      <c r="AD435" s="383"/>
      <c r="AE435" s="383"/>
      <c r="AF435" s="383"/>
      <c r="AG435" s="383"/>
      <c r="AH435" s="383"/>
      <c r="AI435" s="383"/>
      <c r="AJ435" s="383"/>
      <c r="AK435" s="383"/>
      <c r="AL435" s="333"/>
      <c r="AM435" s="200" t="s">
        <v>115</v>
      </c>
      <c r="AN435" s="311" t="s">
        <v>199</v>
      </c>
      <c r="AO435" s="312" t="s">
        <v>18</v>
      </c>
      <c r="AP435" s="312"/>
      <c r="AQ435" s="312"/>
      <c r="AR435" s="312"/>
      <c r="AS435" s="312"/>
      <c r="AT435" s="312"/>
      <c r="AU435" s="312"/>
      <c r="AV435" s="312"/>
      <c r="AW435" s="261">
        <v>0</v>
      </c>
      <c r="AX435" s="261">
        <v>0</v>
      </c>
      <c r="AY435" s="261">
        <v>0</v>
      </c>
      <c r="AZ435" s="261">
        <f>BE435</f>
        <v>0</v>
      </c>
      <c r="BA435" s="261">
        <f>BV435</f>
        <v>0</v>
      </c>
      <c r="BB435" s="261">
        <f>CM435</f>
        <v>0</v>
      </c>
      <c r="BC435" s="261">
        <f>DD435</f>
        <v>0</v>
      </c>
      <c r="BD435" s="261">
        <f>AW435-AX435-BC435</f>
        <v>0</v>
      </c>
      <c r="BE435" s="261">
        <f t="shared" si="491"/>
        <v>0</v>
      </c>
      <c r="BF435" s="261">
        <f t="shared" si="491"/>
        <v>0</v>
      </c>
      <c r="BG435" s="261">
        <f t="shared" si="491"/>
        <v>0</v>
      </c>
      <c r="BH435" s="261">
        <f t="shared" si="491"/>
        <v>0</v>
      </c>
      <c r="BI435" s="261">
        <f>BJ435+BK435+BL435</f>
        <v>0</v>
      </c>
      <c r="BJ435" s="313">
        <v>0</v>
      </c>
      <c r="BK435" s="313">
        <v>0</v>
      </c>
      <c r="BL435" s="313">
        <v>0</v>
      </c>
      <c r="BM435" s="261">
        <f>BN435+BO435+BP435</f>
        <v>0</v>
      </c>
      <c r="BN435" s="313">
        <v>0</v>
      </c>
      <c r="BO435" s="313">
        <v>0</v>
      </c>
      <c r="BP435" s="313">
        <v>0</v>
      </c>
      <c r="BQ435" s="261">
        <f>BR435+BS435+BT435</f>
        <v>0</v>
      </c>
      <c r="BR435" s="313">
        <v>0</v>
      </c>
      <c r="BS435" s="313">
        <v>0</v>
      </c>
      <c r="BT435" s="313">
        <v>0</v>
      </c>
      <c r="BU435" s="261">
        <f>$AW435-$AX435-AZ435</f>
        <v>0</v>
      </c>
      <c r="BV435" s="261">
        <f t="shared" si="492"/>
        <v>0</v>
      </c>
      <c r="BW435" s="261">
        <f t="shared" si="492"/>
        <v>0</v>
      </c>
      <c r="BX435" s="261">
        <f t="shared" si="492"/>
        <v>0</v>
      </c>
      <c r="BY435" s="261">
        <f t="shared" si="492"/>
        <v>0</v>
      </c>
      <c r="BZ435" s="261">
        <f>CA435+CB435+CC435</f>
        <v>0</v>
      </c>
      <c r="CA435" s="313">
        <v>0</v>
      </c>
      <c r="CB435" s="313">
        <v>0</v>
      </c>
      <c r="CC435" s="313">
        <v>0</v>
      </c>
      <c r="CD435" s="261">
        <f>CE435+CF435+CG435</f>
        <v>0</v>
      </c>
      <c r="CE435" s="313">
        <v>0</v>
      </c>
      <c r="CF435" s="313">
        <v>0</v>
      </c>
      <c r="CG435" s="313">
        <v>0</v>
      </c>
      <c r="CH435" s="261">
        <f>CI435+CJ435+CK435</f>
        <v>0</v>
      </c>
      <c r="CI435" s="313">
        <v>0</v>
      </c>
      <c r="CJ435" s="313">
        <v>0</v>
      </c>
      <c r="CK435" s="313">
        <v>0</v>
      </c>
      <c r="CL435" s="261">
        <f>$AW435-$AX435-BA435</f>
        <v>0</v>
      </c>
      <c r="CM435" s="261">
        <f t="shared" si="493"/>
        <v>0</v>
      </c>
      <c r="CN435" s="261">
        <f t="shared" si="493"/>
        <v>0</v>
      </c>
      <c r="CO435" s="261">
        <f t="shared" si="493"/>
        <v>0</v>
      </c>
      <c r="CP435" s="261">
        <f t="shared" si="493"/>
        <v>0</v>
      </c>
      <c r="CQ435" s="261">
        <f>CR435+CS435+CT435</f>
        <v>0</v>
      </c>
      <c r="CR435" s="313">
        <v>0</v>
      </c>
      <c r="CS435" s="313">
        <v>0</v>
      </c>
      <c r="CT435" s="313">
        <v>0</v>
      </c>
      <c r="CU435" s="261">
        <f>CV435+CW435+CX435</f>
        <v>0</v>
      </c>
      <c r="CV435" s="313">
        <v>0</v>
      </c>
      <c r="CW435" s="313">
        <v>0</v>
      </c>
      <c r="CX435" s="313">
        <v>0</v>
      </c>
      <c r="CY435" s="261">
        <f>CZ435+DA435+DB435</f>
        <v>0</v>
      </c>
      <c r="CZ435" s="313">
        <v>0</v>
      </c>
      <c r="DA435" s="313">
        <v>0</v>
      </c>
      <c r="DB435" s="313">
        <v>0</v>
      </c>
      <c r="DC435" s="261">
        <f>$AW435-$AX435-BB435</f>
        <v>0</v>
      </c>
      <c r="DD435" s="261">
        <f t="shared" si="494"/>
        <v>0</v>
      </c>
      <c r="DE435" s="261">
        <f t="shared" si="494"/>
        <v>0</v>
      </c>
      <c r="DF435" s="261">
        <f t="shared" si="494"/>
        <v>0</v>
      </c>
      <c r="DG435" s="261">
        <f t="shared" si="494"/>
        <v>0</v>
      </c>
      <c r="DH435" s="261">
        <f>DI435+DJ435+DK435</f>
        <v>0</v>
      </c>
      <c r="DI435" s="313">
        <v>0</v>
      </c>
      <c r="DJ435" s="313">
        <v>0</v>
      </c>
      <c r="DK435" s="313">
        <v>0</v>
      </c>
      <c r="DL435" s="261">
        <f>DM435+DN435+DO435</f>
        <v>0</v>
      </c>
      <c r="DM435" s="313">
        <v>0</v>
      </c>
      <c r="DN435" s="313">
        <v>0</v>
      </c>
      <c r="DO435" s="313">
        <v>0</v>
      </c>
      <c r="DP435" s="261">
        <f>DQ435+DR435+DS435</f>
        <v>0</v>
      </c>
      <c r="DQ435" s="313">
        <v>0</v>
      </c>
      <c r="DR435" s="313">
        <v>0</v>
      </c>
      <c r="DS435" s="313">
        <v>0</v>
      </c>
      <c r="DT435" s="261">
        <f>$AW435-$AX435-BC435</f>
        <v>0</v>
      </c>
      <c r="DU435" s="261">
        <f>BC435-AY435</f>
        <v>0</v>
      </c>
      <c r="DV435" s="313"/>
      <c r="DW435" s="313"/>
      <c r="DX435" s="314"/>
      <c r="DY435" s="313"/>
      <c r="DZ435" s="314"/>
      <c r="EA435" s="343" t="s">
        <v>151</v>
      </c>
      <c r="EB435" s="164">
        <v>0</v>
      </c>
      <c r="EC435" s="162" t="str">
        <f>AN435 &amp; EB435</f>
        <v>Прочие собственные средства0</v>
      </c>
      <c r="ED435" s="162" t="str">
        <f>AN435&amp;AO435</f>
        <v>Прочие собственные средстванет</v>
      </c>
      <c r="EE435" s="163"/>
      <c r="EF435" s="163"/>
      <c r="EG435" s="179"/>
      <c r="EH435" s="179"/>
      <c r="EI435" s="179"/>
      <c r="EJ435" s="179"/>
      <c r="EV435" s="163"/>
    </row>
    <row r="436" spans="3:152" ht="11.25" customHeight="1">
      <c r="C436" s="217"/>
      <c r="D436" s="384" t="s">
        <v>960</v>
      </c>
      <c r="E436" s="398" t="s">
        <v>780</v>
      </c>
      <c r="F436" s="398" t="s">
        <v>800</v>
      </c>
      <c r="G436" s="398" t="s">
        <v>161</v>
      </c>
      <c r="H436" s="398" t="s">
        <v>961</v>
      </c>
      <c r="I436" s="398" t="s">
        <v>783</v>
      </c>
      <c r="J436" s="398" t="s">
        <v>783</v>
      </c>
      <c r="K436" s="384" t="s">
        <v>784</v>
      </c>
      <c r="L436" s="336"/>
      <c r="M436" s="336"/>
      <c r="N436" s="384" t="s">
        <v>115</v>
      </c>
      <c r="O436" s="384" t="s">
        <v>5</v>
      </c>
      <c r="P436" s="386" t="s">
        <v>189</v>
      </c>
      <c r="Q436" s="386" t="s">
        <v>5</v>
      </c>
      <c r="R436" s="388">
        <v>100</v>
      </c>
      <c r="S436" s="390">
        <v>100</v>
      </c>
      <c r="T436" s="392" t="s">
        <v>1147</v>
      </c>
      <c r="U436" s="305"/>
      <c r="V436" s="306"/>
      <c r="W436" s="306"/>
      <c r="X436" s="306"/>
      <c r="Y436" s="306"/>
      <c r="Z436" s="306"/>
      <c r="AA436" s="306"/>
      <c r="AB436" s="306"/>
      <c r="AC436" s="306"/>
      <c r="AD436" s="306"/>
      <c r="AE436" s="306"/>
      <c r="AF436" s="306"/>
      <c r="AG436" s="306"/>
      <c r="AH436" s="306"/>
      <c r="AI436" s="306"/>
      <c r="AJ436" s="306"/>
      <c r="AK436" s="306"/>
      <c r="AL436" s="306"/>
      <c r="AM436" s="306"/>
      <c r="AN436" s="306"/>
      <c r="AO436" s="306"/>
      <c r="AP436" s="306"/>
      <c r="AQ436" s="306"/>
      <c r="AR436" s="306"/>
      <c r="AS436" s="306"/>
      <c r="AT436" s="306"/>
      <c r="AU436" s="306"/>
      <c r="AV436" s="306"/>
      <c r="AW436" s="306"/>
      <c r="AX436" s="306"/>
      <c r="AY436" s="306"/>
      <c r="AZ436" s="306"/>
      <c r="BA436" s="306"/>
      <c r="BB436" s="306"/>
      <c r="BC436" s="306"/>
      <c r="BD436" s="306"/>
      <c r="BE436" s="306"/>
      <c r="BF436" s="306"/>
      <c r="BG436" s="306"/>
      <c r="BH436" s="306"/>
      <c r="BI436" s="306"/>
      <c r="BJ436" s="306"/>
      <c r="BK436" s="306"/>
      <c r="BL436" s="306"/>
      <c r="BM436" s="306"/>
      <c r="BN436" s="306"/>
      <c r="BO436" s="306"/>
      <c r="BP436" s="306"/>
      <c r="BQ436" s="306"/>
      <c r="BR436" s="306"/>
      <c r="BS436" s="306"/>
      <c r="BT436" s="306"/>
      <c r="BU436" s="306"/>
      <c r="BV436" s="306"/>
      <c r="BW436" s="306"/>
      <c r="BX436" s="306"/>
      <c r="BY436" s="306"/>
      <c r="BZ436" s="306"/>
      <c r="CA436" s="306"/>
      <c r="CB436" s="306"/>
      <c r="CC436" s="306"/>
      <c r="CD436" s="306"/>
      <c r="CE436" s="306"/>
      <c r="CF436" s="306"/>
      <c r="CG436" s="306"/>
      <c r="CH436" s="306"/>
      <c r="CI436" s="306"/>
      <c r="CJ436" s="306"/>
      <c r="CK436" s="306"/>
      <c r="CL436" s="306"/>
      <c r="CM436" s="306"/>
      <c r="CN436" s="306"/>
      <c r="CO436" s="306"/>
      <c r="CP436" s="306"/>
      <c r="CQ436" s="306"/>
      <c r="CR436" s="306"/>
      <c r="CS436" s="306"/>
      <c r="CT436" s="306"/>
      <c r="CU436" s="306"/>
      <c r="CV436" s="306"/>
      <c r="CW436" s="306"/>
      <c r="CX436" s="306"/>
      <c r="CY436" s="306"/>
      <c r="CZ436" s="306"/>
      <c r="DA436" s="306"/>
      <c r="DB436" s="306"/>
      <c r="DC436" s="306"/>
      <c r="DD436" s="306"/>
      <c r="DE436" s="306"/>
      <c r="DF436" s="306"/>
      <c r="DG436" s="306"/>
      <c r="DH436" s="306"/>
      <c r="DI436" s="306"/>
      <c r="DJ436" s="306"/>
      <c r="DK436" s="306"/>
      <c r="DL436" s="306"/>
      <c r="DM436" s="306"/>
      <c r="DN436" s="306"/>
      <c r="DO436" s="306"/>
      <c r="DP436" s="306"/>
      <c r="DQ436" s="306"/>
      <c r="DR436" s="306"/>
      <c r="DS436" s="306"/>
      <c r="DT436" s="306"/>
      <c r="DU436" s="306"/>
      <c r="DV436" s="306"/>
      <c r="DW436" s="306"/>
      <c r="DX436" s="306"/>
      <c r="DY436" s="306"/>
      <c r="DZ436" s="306"/>
      <c r="EA436" s="306"/>
      <c r="EB436" s="164"/>
      <c r="EC436" s="163"/>
      <c r="ED436" s="163"/>
      <c r="EE436" s="163"/>
      <c r="EF436" s="163"/>
      <c r="EG436" s="163"/>
      <c r="EH436" s="163"/>
      <c r="EI436" s="163"/>
    </row>
    <row r="437" spans="3:152" ht="11.25" customHeight="1">
      <c r="C437" s="217"/>
      <c r="D437" s="385"/>
      <c r="E437" s="399"/>
      <c r="F437" s="399"/>
      <c r="G437" s="399"/>
      <c r="H437" s="399"/>
      <c r="I437" s="399"/>
      <c r="J437" s="399"/>
      <c r="K437" s="385"/>
      <c r="L437" s="337"/>
      <c r="M437" s="337"/>
      <c r="N437" s="385"/>
      <c r="O437" s="385"/>
      <c r="P437" s="387"/>
      <c r="Q437" s="387"/>
      <c r="R437" s="389"/>
      <c r="S437" s="391"/>
      <c r="T437" s="393"/>
      <c r="U437" s="394"/>
      <c r="V437" s="396">
        <v>1</v>
      </c>
      <c r="W437" s="382" t="s">
        <v>821</v>
      </c>
      <c r="X437" s="382"/>
      <c r="Y437" s="382"/>
      <c r="Z437" s="382"/>
      <c r="AA437" s="382"/>
      <c r="AB437" s="382"/>
      <c r="AC437" s="382"/>
      <c r="AD437" s="382"/>
      <c r="AE437" s="382"/>
      <c r="AF437" s="382"/>
      <c r="AG437" s="382"/>
      <c r="AH437" s="382"/>
      <c r="AI437" s="382"/>
      <c r="AJ437" s="382"/>
      <c r="AK437" s="382"/>
      <c r="AL437" s="307"/>
      <c r="AM437" s="308"/>
      <c r="AN437" s="309"/>
      <c r="AO437" s="309"/>
      <c r="AP437" s="309"/>
      <c r="AQ437" s="309"/>
      <c r="AR437" s="309"/>
      <c r="AS437" s="309"/>
      <c r="AT437" s="309"/>
      <c r="AU437" s="309"/>
      <c r="AV437" s="309"/>
      <c r="AW437" s="95"/>
      <c r="AX437" s="95"/>
      <c r="AY437" s="95"/>
      <c r="AZ437" s="95"/>
      <c r="BA437" s="95"/>
      <c r="BB437" s="95"/>
      <c r="BC437" s="95"/>
      <c r="BD437" s="95"/>
      <c r="BE437" s="95"/>
      <c r="BF437" s="95"/>
      <c r="BG437" s="95"/>
      <c r="BH437" s="95"/>
      <c r="BI437" s="95"/>
      <c r="BJ437" s="95"/>
      <c r="BK437" s="95"/>
      <c r="BL437" s="95"/>
      <c r="BM437" s="95"/>
      <c r="BN437" s="95"/>
      <c r="BO437" s="95"/>
      <c r="BP437" s="95"/>
      <c r="BQ437" s="95"/>
      <c r="BR437" s="95"/>
      <c r="BS437" s="95"/>
      <c r="BT437" s="95"/>
      <c r="BU437" s="95"/>
      <c r="BV437" s="95"/>
      <c r="BW437" s="95"/>
      <c r="BX437" s="95"/>
      <c r="BY437" s="95"/>
      <c r="BZ437" s="95"/>
      <c r="CA437" s="95"/>
      <c r="CB437" s="95"/>
      <c r="CC437" s="95"/>
      <c r="CD437" s="95"/>
      <c r="CE437" s="95"/>
      <c r="CF437" s="95"/>
      <c r="CG437" s="95"/>
      <c r="CH437" s="95"/>
      <c r="CI437" s="95"/>
      <c r="CJ437" s="95"/>
      <c r="CK437" s="95"/>
      <c r="CL437" s="95"/>
      <c r="CM437" s="95"/>
      <c r="CN437" s="95"/>
      <c r="CO437" s="95"/>
      <c r="CP437" s="95"/>
      <c r="CQ437" s="95"/>
      <c r="CR437" s="95"/>
      <c r="CS437" s="95"/>
      <c r="CT437" s="95"/>
      <c r="CU437" s="95"/>
      <c r="CV437" s="95"/>
      <c r="CW437" s="95"/>
      <c r="CX437" s="95"/>
      <c r="CY437" s="95"/>
      <c r="CZ437" s="95"/>
      <c r="DA437" s="95"/>
      <c r="DB437" s="95"/>
      <c r="DC437" s="95"/>
      <c r="DD437" s="95"/>
      <c r="DE437" s="95"/>
      <c r="DF437" s="95"/>
      <c r="DG437" s="95"/>
      <c r="DH437" s="95"/>
      <c r="DI437" s="95"/>
      <c r="DJ437" s="95"/>
      <c r="DK437" s="95"/>
      <c r="DL437" s="95"/>
      <c r="DM437" s="95"/>
      <c r="DN437" s="95"/>
      <c r="DO437" s="95"/>
      <c r="DP437" s="95"/>
      <c r="DQ437" s="95"/>
      <c r="DR437" s="95"/>
      <c r="DS437" s="95"/>
      <c r="DT437" s="95"/>
      <c r="DU437" s="95"/>
      <c r="DV437" s="95"/>
      <c r="DW437" s="95"/>
      <c r="DX437" s="95"/>
      <c r="DY437" s="95"/>
      <c r="DZ437" s="95"/>
      <c r="EA437" s="95"/>
      <c r="EB437" s="164"/>
      <c r="EC437" s="179"/>
      <c r="ED437" s="179"/>
      <c r="EE437" s="179"/>
      <c r="EF437" s="163"/>
      <c r="EG437" s="179"/>
      <c r="EH437" s="179"/>
      <c r="EI437" s="179"/>
      <c r="EJ437" s="179"/>
      <c r="EK437" s="179"/>
    </row>
    <row r="438" spans="3:152" ht="15" customHeight="1">
      <c r="C438" s="217"/>
      <c r="D438" s="385"/>
      <c r="E438" s="399"/>
      <c r="F438" s="399"/>
      <c r="G438" s="399"/>
      <c r="H438" s="399"/>
      <c r="I438" s="399"/>
      <c r="J438" s="399"/>
      <c r="K438" s="385"/>
      <c r="L438" s="337"/>
      <c r="M438" s="337"/>
      <c r="N438" s="385"/>
      <c r="O438" s="385"/>
      <c r="P438" s="387"/>
      <c r="Q438" s="387"/>
      <c r="R438" s="389"/>
      <c r="S438" s="391"/>
      <c r="T438" s="393"/>
      <c r="U438" s="395"/>
      <c r="V438" s="397"/>
      <c r="W438" s="383"/>
      <c r="X438" s="383"/>
      <c r="Y438" s="383"/>
      <c r="Z438" s="383"/>
      <c r="AA438" s="383"/>
      <c r="AB438" s="383"/>
      <c r="AC438" s="383"/>
      <c r="AD438" s="383"/>
      <c r="AE438" s="383"/>
      <c r="AF438" s="383"/>
      <c r="AG438" s="383"/>
      <c r="AH438" s="383"/>
      <c r="AI438" s="383"/>
      <c r="AJ438" s="383"/>
      <c r="AK438" s="383"/>
      <c r="AL438" s="333"/>
      <c r="AM438" s="200" t="s">
        <v>240</v>
      </c>
      <c r="AN438" s="311" t="s">
        <v>197</v>
      </c>
      <c r="AO438" s="312" t="s">
        <v>18</v>
      </c>
      <c r="AP438" s="312"/>
      <c r="AQ438" s="312"/>
      <c r="AR438" s="312"/>
      <c r="AS438" s="312"/>
      <c r="AT438" s="312"/>
      <c r="AU438" s="312"/>
      <c r="AV438" s="312"/>
      <c r="AW438" s="261">
        <v>61554.522299999997</v>
      </c>
      <c r="AX438" s="261">
        <v>1654.9</v>
      </c>
      <c r="AY438" s="261">
        <v>59812.525000000001</v>
      </c>
      <c r="AZ438" s="261">
        <f>BE438</f>
        <v>0</v>
      </c>
      <c r="BA438" s="261">
        <f>BV438</f>
        <v>0</v>
      </c>
      <c r="BB438" s="261">
        <f>CM438</f>
        <v>58291.444360000001</v>
      </c>
      <c r="BC438" s="261">
        <f>DD438</f>
        <v>58291.444360000001</v>
      </c>
      <c r="BD438" s="261">
        <f>AW438-AX438-BC438</f>
        <v>1608.1779399999941</v>
      </c>
      <c r="BE438" s="261">
        <f t="shared" ref="BE438:BH439" si="495">BQ438</f>
        <v>0</v>
      </c>
      <c r="BF438" s="261">
        <f t="shared" si="495"/>
        <v>0</v>
      </c>
      <c r="BG438" s="261">
        <f t="shared" si="495"/>
        <v>0</v>
      </c>
      <c r="BH438" s="261">
        <f t="shared" si="495"/>
        <v>0</v>
      </c>
      <c r="BI438" s="261">
        <f>BJ438+BK438+BL438</f>
        <v>0</v>
      </c>
      <c r="BJ438" s="313">
        <v>0</v>
      </c>
      <c r="BK438" s="313">
        <v>0</v>
      </c>
      <c r="BL438" s="313">
        <v>0</v>
      </c>
      <c r="BM438" s="261">
        <f>BN438+BO438+BP438</f>
        <v>0</v>
      </c>
      <c r="BN438" s="313">
        <v>0</v>
      </c>
      <c r="BO438" s="313">
        <v>0</v>
      </c>
      <c r="BP438" s="313">
        <v>0</v>
      </c>
      <c r="BQ438" s="261">
        <f>BR438+BS438+BT438</f>
        <v>0</v>
      </c>
      <c r="BR438" s="313">
        <v>0</v>
      </c>
      <c r="BS438" s="313">
        <v>0</v>
      </c>
      <c r="BT438" s="313">
        <v>0</v>
      </c>
      <c r="BU438" s="261">
        <f>$AW438-$AX438-AZ438</f>
        <v>59899.622299999995</v>
      </c>
      <c r="BV438" s="261">
        <f t="shared" ref="BV438:BY439" si="496">CH438</f>
        <v>0</v>
      </c>
      <c r="BW438" s="261">
        <f t="shared" si="496"/>
        <v>0</v>
      </c>
      <c r="BX438" s="261">
        <f t="shared" si="496"/>
        <v>0</v>
      </c>
      <c r="BY438" s="261">
        <f t="shared" si="496"/>
        <v>0</v>
      </c>
      <c r="BZ438" s="261">
        <f>CA438+CB438+CC438</f>
        <v>0</v>
      </c>
      <c r="CA438" s="313">
        <v>0</v>
      </c>
      <c r="CB438" s="313">
        <v>0</v>
      </c>
      <c r="CC438" s="313">
        <v>0</v>
      </c>
      <c r="CD438" s="261">
        <f>CE438+CF438+CG438</f>
        <v>0</v>
      </c>
      <c r="CE438" s="313">
        <v>0</v>
      </c>
      <c r="CF438" s="313">
        <v>0</v>
      </c>
      <c r="CG438" s="313">
        <v>0</v>
      </c>
      <c r="CH438" s="261">
        <f>CI438+CJ438+CK438</f>
        <v>0</v>
      </c>
      <c r="CI438" s="313">
        <v>0</v>
      </c>
      <c r="CJ438" s="313">
        <v>0</v>
      </c>
      <c r="CK438" s="313">
        <v>0</v>
      </c>
      <c r="CL438" s="261">
        <f>$AW438-$AX438-BA438</f>
        <v>59899.622299999995</v>
      </c>
      <c r="CM438" s="261">
        <f t="shared" ref="CM438:CP439" si="497">CY438</f>
        <v>58291.444360000001</v>
      </c>
      <c r="CN438" s="261">
        <f t="shared" si="497"/>
        <v>58291.444360000001</v>
      </c>
      <c r="CO438" s="261">
        <f t="shared" si="497"/>
        <v>0</v>
      </c>
      <c r="CP438" s="261">
        <f t="shared" si="497"/>
        <v>0</v>
      </c>
      <c r="CQ438" s="261">
        <f>CR438+CS438+CT438</f>
        <v>0</v>
      </c>
      <c r="CR438" s="313">
        <v>0</v>
      </c>
      <c r="CS438" s="313">
        <v>0</v>
      </c>
      <c r="CT438" s="313">
        <v>0</v>
      </c>
      <c r="CU438" s="261">
        <f>CV438+CW438+CX438</f>
        <v>0</v>
      </c>
      <c r="CV438" s="313">
        <v>0</v>
      </c>
      <c r="CW438" s="313">
        <v>0</v>
      </c>
      <c r="CX438" s="313">
        <v>0</v>
      </c>
      <c r="CY438" s="261">
        <f>CZ438+DA438+DB438</f>
        <v>58291.444360000001</v>
      </c>
      <c r="CZ438" s="313">
        <v>58291.444360000001</v>
      </c>
      <c r="DA438" s="313">
        <v>0</v>
      </c>
      <c r="DB438" s="313">
        <v>0</v>
      </c>
      <c r="DC438" s="261">
        <f>$AW438-$AX438-BB438</f>
        <v>1608.1779399999941</v>
      </c>
      <c r="DD438" s="261">
        <f t="shared" ref="DD438:DG439" si="498">DP438</f>
        <v>58291.444360000001</v>
      </c>
      <c r="DE438" s="261">
        <f t="shared" si="498"/>
        <v>58291.444360000001</v>
      </c>
      <c r="DF438" s="261">
        <f t="shared" si="498"/>
        <v>0</v>
      </c>
      <c r="DG438" s="261">
        <f t="shared" si="498"/>
        <v>0</v>
      </c>
      <c r="DH438" s="261">
        <f>DI438+DJ438+DK438</f>
        <v>58291.444360000001</v>
      </c>
      <c r="DI438" s="313">
        <v>58291.444360000001</v>
      </c>
      <c r="DJ438" s="313">
        <v>0</v>
      </c>
      <c r="DK438" s="313">
        <v>0</v>
      </c>
      <c r="DL438" s="261">
        <f>DM438+DN438+DO438</f>
        <v>58291.444360000001</v>
      </c>
      <c r="DM438" s="313">
        <v>58291.444360000001</v>
      </c>
      <c r="DN438" s="313">
        <v>0</v>
      </c>
      <c r="DO438" s="313">
        <v>0</v>
      </c>
      <c r="DP438" s="261">
        <f>DQ438+DR438+DS438</f>
        <v>58291.444360000001</v>
      </c>
      <c r="DQ438" s="313">
        <v>58291.444360000001</v>
      </c>
      <c r="DR438" s="313">
        <v>0</v>
      </c>
      <c r="DS438" s="313">
        <v>0</v>
      </c>
      <c r="DT438" s="261">
        <f>$AW438-$AX438-BC438</f>
        <v>1608.1779399999941</v>
      </c>
      <c r="DU438" s="261">
        <f>BC438-AY438</f>
        <v>-1521.0806400000001</v>
      </c>
      <c r="DV438" s="313"/>
      <c r="DW438" s="313"/>
      <c r="DX438" s="346" t="s">
        <v>1153</v>
      </c>
      <c r="DY438" s="313">
        <f>-DU438</f>
        <v>1521.0806400000001</v>
      </c>
      <c r="DZ438" s="346" t="s">
        <v>1163</v>
      </c>
      <c r="EA438" s="343" t="s">
        <v>151</v>
      </c>
      <c r="EB438" s="164">
        <v>0</v>
      </c>
      <c r="EC438" s="162" t="str">
        <f>AN438 &amp; EB438</f>
        <v>Амортизационные отчисления0</v>
      </c>
      <c r="ED438" s="162" t="str">
        <f>AN438&amp;AO438</f>
        <v>Амортизационные отчислениянет</v>
      </c>
      <c r="EE438" s="163"/>
      <c r="EF438" s="163"/>
      <c r="EG438" s="179"/>
      <c r="EH438" s="179"/>
      <c r="EI438" s="179"/>
      <c r="EJ438" s="179"/>
      <c r="EV438" s="163"/>
    </row>
    <row r="439" spans="3:152" ht="15" customHeight="1" thickBot="1">
      <c r="C439" s="217"/>
      <c r="D439" s="385"/>
      <c r="E439" s="399"/>
      <c r="F439" s="399"/>
      <c r="G439" s="399"/>
      <c r="H439" s="399"/>
      <c r="I439" s="399"/>
      <c r="J439" s="399"/>
      <c r="K439" s="385"/>
      <c r="L439" s="337"/>
      <c r="M439" s="337"/>
      <c r="N439" s="385"/>
      <c r="O439" s="385"/>
      <c r="P439" s="387"/>
      <c r="Q439" s="387"/>
      <c r="R439" s="389"/>
      <c r="S439" s="391"/>
      <c r="T439" s="393"/>
      <c r="U439" s="395"/>
      <c r="V439" s="397"/>
      <c r="W439" s="383"/>
      <c r="X439" s="383"/>
      <c r="Y439" s="383"/>
      <c r="Z439" s="383"/>
      <c r="AA439" s="383"/>
      <c r="AB439" s="383"/>
      <c r="AC439" s="383"/>
      <c r="AD439" s="383"/>
      <c r="AE439" s="383"/>
      <c r="AF439" s="383"/>
      <c r="AG439" s="383"/>
      <c r="AH439" s="383"/>
      <c r="AI439" s="383"/>
      <c r="AJ439" s="383"/>
      <c r="AK439" s="383"/>
      <c r="AL439" s="333"/>
      <c r="AM439" s="200" t="s">
        <v>115</v>
      </c>
      <c r="AN439" s="311" t="s">
        <v>199</v>
      </c>
      <c r="AO439" s="312" t="s">
        <v>18</v>
      </c>
      <c r="AP439" s="312"/>
      <c r="AQ439" s="312"/>
      <c r="AR439" s="312"/>
      <c r="AS439" s="312"/>
      <c r="AT439" s="312"/>
      <c r="AU439" s="312"/>
      <c r="AV439" s="312"/>
      <c r="AW439" s="261">
        <v>348.39949999999999</v>
      </c>
      <c r="AX439" s="261">
        <v>330.98</v>
      </c>
      <c r="AY439" s="261">
        <v>0</v>
      </c>
      <c r="AZ439" s="261">
        <f>BE439</f>
        <v>0</v>
      </c>
      <c r="BA439" s="261">
        <f>BV439</f>
        <v>0</v>
      </c>
      <c r="BB439" s="261">
        <f>CM439</f>
        <v>0</v>
      </c>
      <c r="BC439" s="261">
        <f>DD439</f>
        <v>0</v>
      </c>
      <c r="BD439" s="261">
        <f>AW439-AX439-BC439</f>
        <v>17.419499999999971</v>
      </c>
      <c r="BE439" s="261">
        <f t="shared" si="495"/>
        <v>0</v>
      </c>
      <c r="BF439" s="261">
        <f t="shared" si="495"/>
        <v>0</v>
      </c>
      <c r="BG439" s="261">
        <f t="shared" si="495"/>
        <v>0</v>
      </c>
      <c r="BH439" s="261">
        <f t="shared" si="495"/>
        <v>0</v>
      </c>
      <c r="BI439" s="261">
        <f>BJ439+BK439+BL439</f>
        <v>0</v>
      </c>
      <c r="BJ439" s="313">
        <v>0</v>
      </c>
      <c r="BK439" s="313">
        <v>0</v>
      </c>
      <c r="BL439" s="313">
        <v>0</v>
      </c>
      <c r="BM439" s="261">
        <f>BN439+BO439+BP439</f>
        <v>0</v>
      </c>
      <c r="BN439" s="313">
        <v>0</v>
      </c>
      <c r="BO439" s="313">
        <v>0</v>
      </c>
      <c r="BP439" s="313">
        <v>0</v>
      </c>
      <c r="BQ439" s="261">
        <f>BR439+BS439+BT439</f>
        <v>0</v>
      </c>
      <c r="BR439" s="313">
        <v>0</v>
      </c>
      <c r="BS439" s="313">
        <v>0</v>
      </c>
      <c r="BT439" s="313">
        <v>0</v>
      </c>
      <c r="BU439" s="261">
        <f>$AW439-$AX439-AZ439</f>
        <v>17.419499999999971</v>
      </c>
      <c r="BV439" s="261">
        <f t="shared" si="496"/>
        <v>0</v>
      </c>
      <c r="BW439" s="261">
        <f t="shared" si="496"/>
        <v>0</v>
      </c>
      <c r="BX439" s="261">
        <f t="shared" si="496"/>
        <v>0</v>
      </c>
      <c r="BY439" s="261">
        <f t="shared" si="496"/>
        <v>0</v>
      </c>
      <c r="BZ439" s="261">
        <f>CA439+CB439+CC439</f>
        <v>0</v>
      </c>
      <c r="CA439" s="313">
        <v>0</v>
      </c>
      <c r="CB439" s="313">
        <v>0</v>
      </c>
      <c r="CC439" s="313">
        <v>0</v>
      </c>
      <c r="CD439" s="261">
        <f>CE439+CF439+CG439</f>
        <v>0</v>
      </c>
      <c r="CE439" s="313">
        <v>0</v>
      </c>
      <c r="CF439" s="313">
        <v>0</v>
      </c>
      <c r="CG439" s="313">
        <v>0</v>
      </c>
      <c r="CH439" s="261">
        <f>CI439+CJ439+CK439</f>
        <v>0</v>
      </c>
      <c r="CI439" s="313">
        <v>0</v>
      </c>
      <c r="CJ439" s="313">
        <v>0</v>
      </c>
      <c r="CK439" s="313">
        <v>0</v>
      </c>
      <c r="CL439" s="261">
        <f>$AW439-$AX439-BA439</f>
        <v>17.419499999999971</v>
      </c>
      <c r="CM439" s="261">
        <f t="shared" si="497"/>
        <v>0</v>
      </c>
      <c r="CN439" s="261">
        <f t="shared" si="497"/>
        <v>0</v>
      </c>
      <c r="CO439" s="261">
        <f t="shared" si="497"/>
        <v>0</v>
      </c>
      <c r="CP439" s="261">
        <f t="shared" si="497"/>
        <v>0</v>
      </c>
      <c r="CQ439" s="261">
        <f>CR439+CS439+CT439</f>
        <v>0</v>
      </c>
      <c r="CR439" s="313">
        <v>0</v>
      </c>
      <c r="CS439" s="313">
        <v>0</v>
      </c>
      <c r="CT439" s="313">
        <v>0</v>
      </c>
      <c r="CU439" s="261">
        <f>CV439+CW439+CX439</f>
        <v>0</v>
      </c>
      <c r="CV439" s="313">
        <v>0</v>
      </c>
      <c r="CW439" s="313">
        <v>0</v>
      </c>
      <c r="CX439" s="313">
        <v>0</v>
      </c>
      <c r="CY439" s="261">
        <f>CZ439+DA439+DB439</f>
        <v>0</v>
      </c>
      <c r="CZ439" s="313">
        <v>0</v>
      </c>
      <c r="DA439" s="313">
        <v>0</v>
      </c>
      <c r="DB439" s="313">
        <v>0</v>
      </c>
      <c r="DC439" s="261">
        <f>$AW439-$AX439-BB439</f>
        <v>17.419499999999971</v>
      </c>
      <c r="DD439" s="261">
        <f t="shared" si="498"/>
        <v>0</v>
      </c>
      <c r="DE439" s="261">
        <f t="shared" si="498"/>
        <v>0</v>
      </c>
      <c r="DF439" s="261">
        <f t="shared" si="498"/>
        <v>0</v>
      </c>
      <c r="DG439" s="261">
        <f t="shared" si="498"/>
        <v>0</v>
      </c>
      <c r="DH439" s="261">
        <f>DI439+DJ439+DK439</f>
        <v>0</v>
      </c>
      <c r="DI439" s="313">
        <v>0</v>
      </c>
      <c r="DJ439" s="313">
        <v>0</v>
      </c>
      <c r="DK439" s="313">
        <v>0</v>
      </c>
      <c r="DL439" s="261">
        <f>DM439+DN439+DO439</f>
        <v>0</v>
      </c>
      <c r="DM439" s="313">
        <v>0</v>
      </c>
      <c r="DN439" s="313">
        <v>0</v>
      </c>
      <c r="DO439" s="313">
        <v>0</v>
      </c>
      <c r="DP439" s="261">
        <f>DQ439+DR439+DS439</f>
        <v>0</v>
      </c>
      <c r="DQ439" s="313">
        <v>0</v>
      </c>
      <c r="DR439" s="313">
        <v>0</v>
      </c>
      <c r="DS439" s="313">
        <v>0</v>
      </c>
      <c r="DT439" s="261">
        <f>$AW439-$AX439-BC439</f>
        <v>17.419499999999971</v>
      </c>
      <c r="DU439" s="261">
        <f>BC439-AY439</f>
        <v>0</v>
      </c>
      <c r="DV439" s="313"/>
      <c r="DW439" s="313"/>
      <c r="DX439" s="314"/>
      <c r="DY439" s="313"/>
      <c r="DZ439" s="314"/>
      <c r="EA439" s="343" t="s">
        <v>151</v>
      </c>
      <c r="EB439" s="164">
        <v>0</v>
      </c>
      <c r="EC439" s="162" t="str">
        <f>AN439 &amp; EB439</f>
        <v>Прочие собственные средства0</v>
      </c>
      <c r="ED439" s="162" t="str">
        <f>AN439&amp;AO439</f>
        <v>Прочие собственные средстванет</v>
      </c>
      <c r="EE439" s="163"/>
      <c r="EF439" s="163"/>
      <c r="EG439" s="179"/>
      <c r="EH439" s="179"/>
      <c r="EI439" s="179"/>
      <c r="EJ439" s="179"/>
      <c r="EV439" s="163"/>
    </row>
    <row r="440" spans="3:152" ht="11.25" customHeight="1">
      <c r="C440" s="217"/>
      <c r="D440" s="384" t="s">
        <v>962</v>
      </c>
      <c r="E440" s="398" t="s">
        <v>780</v>
      </c>
      <c r="F440" s="398" t="s">
        <v>800</v>
      </c>
      <c r="G440" s="398" t="s">
        <v>161</v>
      </c>
      <c r="H440" s="398" t="s">
        <v>963</v>
      </c>
      <c r="I440" s="398" t="s">
        <v>783</v>
      </c>
      <c r="J440" s="398" t="s">
        <v>783</v>
      </c>
      <c r="K440" s="384" t="s">
        <v>784</v>
      </c>
      <c r="L440" s="336"/>
      <c r="M440" s="336"/>
      <c r="N440" s="384" t="s">
        <v>240</v>
      </c>
      <c r="O440" s="384" t="s">
        <v>5</v>
      </c>
      <c r="P440" s="386" t="s">
        <v>189</v>
      </c>
      <c r="Q440" s="386" t="s">
        <v>4</v>
      </c>
      <c r="R440" s="388">
        <v>100</v>
      </c>
      <c r="S440" s="390">
        <v>100</v>
      </c>
      <c r="T440" s="400" t="s">
        <v>151</v>
      </c>
      <c r="U440" s="305"/>
      <c r="V440" s="306"/>
      <c r="W440" s="306"/>
      <c r="X440" s="306"/>
      <c r="Y440" s="306"/>
      <c r="Z440" s="306"/>
      <c r="AA440" s="306"/>
      <c r="AB440" s="306"/>
      <c r="AC440" s="306"/>
      <c r="AD440" s="306"/>
      <c r="AE440" s="306"/>
      <c r="AF440" s="306"/>
      <c r="AG440" s="306"/>
      <c r="AH440" s="306"/>
      <c r="AI440" s="306"/>
      <c r="AJ440" s="306"/>
      <c r="AK440" s="306"/>
      <c r="AL440" s="306"/>
      <c r="AM440" s="306"/>
      <c r="AN440" s="306"/>
      <c r="AO440" s="306"/>
      <c r="AP440" s="306"/>
      <c r="AQ440" s="306"/>
      <c r="AR440" s="306"/>
      <c r="AS440" s="306"/>
      <c r="AT440" s="306"/>
      <c r="AU440" s="306"/>
      <c r="AV440" s="306"/>
      <c r="AW440" s="306"/>
      <c r="AX440" s="306"/>
      <c r="AY440" s="306"/>
      <c r="AZ440" s="306"/>
      <c r="BA440" s="306"/>
      <c r="BB440" s="306"/>
      <c r="BC440" s="306"/>
      <c r="BD440" s="306"/>
      <c r="BE440" s="306"/>
      <c r="BF440" s="306"/>
      <c r="BG440" s="306"/>
      <c r="BH440" s="306"/>
      <c r="BI440" s="306"/>
      <c r="BJ440" s="306"/>
      <c r="BK440" s="306"/>
      <c r="BL440" s="306"/>
      <c r="BM440" s="306"/>
      <c r="BN440" s="306"/>
      <c r="BO440" s="306"/>
      <c r="BP440" s="306"/>
      <c r="BQ440" s="306"/>
      <c r="BR440" s="306"/>
      <c r="BS440" s="306"/>
      <c r="BT440" s="306"/>
      <c r="BU440" s="306"/>
      <c r="BV440" s="306"/>
      <c r="BW440" s="306"/>
      <c r="BX440" s="306"/>
      <c r="BY440" s="306"/>
      <c r="BZ440" s="306"/>
      <c r="CA440" s="306"/>
      <c r="CB440" s="306"/>
      <c r="CC440" s="306"/>
      <c r="CD440" s="306"/>
      <c r="CE440" s="306"/>
      <c r="CF440" s="306"/>
      <c r="CG440" s="306"/>
      <c r="CH440" s="306"/>
      <c r="CI440" s="306"/>
      <c r="CJ440" s="306"/>
      <c r="CK440" s="306"/>
      <c r="CL440" s="306"/>
      <c r="CM440" s="306"/>
      <c r="CN440" s="306"/>
      <c r="CO440" s="306"/>
      <c r="CP440" s="306"/>
      <c r="CQ440" s="306"/>
      <c r="CR440" s="306"/>
      <c r="CS440" s="306"/>
      <c r="CT440" s="306"/>
      <c r="CU440" s="306"/>
      <c r="CV440" s="306"/>
      <c r="CW440" s="306"/>
      <c r="CX440" s="306"/>
      <c r="CY440" s="306"/>
      <c r="CZ440" s="306"/>
      <c r="DA440" s="306"/>
      <c r="DB440" s="306"/>
      <c r="DC440" s="306"/>
      <c r="DD440" s="306"/>
      <c r="DE440" s="306"/>
      <c r="DF440" s="306"/>
      <c r="DG440" s="306"/>
      <c r="DH440" s="306"/>
      <c r="DI440" s="306"/>
      <c r="DJ440" s="306"/>
      <c r="DK440" s="306"/>
      <c r="DL440" s="306"/>
      <c r="DM440" s="306"/>
      <c r="DN440" s="306"/>
      <c r="DO440" s="306"/>
      <c r="DP440" s="306"/>
      <c r="DQ440" s="306"/>
      <c r="DR440" s="306"/>
      <c r="DS440" s="306"/>
      <c r="DT440" s="306"/>
      <c r="DU440" s="306"/>
      <c r="DV440" s="306"/>
      <c r="DW440" s="306"/>
      <c r="DX440" s="306"/>
      <c r="DY440" s="306"/>
      <c r="DZ440" s="306"/>
      <c r="EA440" s="306"/>
      <c r="EB440" s="164"/>
      <c r="EC440" s="163"/>
      <c r="ED440" s="163"/>
      <c r="EE440" s="163"/>
      <c r="EF440" s="163"/>
      <c r="EG440" s="163"/>
      <c r="EH440" s="163"/>
      <c r="EI440" s="163"/>
    </row>
    <row r="441" spans="3:152" ht="11.25" customHeight="1">
      <c r="C441" s="217"/>
      <c r="D441" s="385"/>
      <c r="E441" s="399"/>
      <c r="F441" s="399"/>
      <c r="G441" s="399"/>
      <c r="H441" s="399"/>
      <c r="I441" s="399"/>
      <c r="J441" s="399"/>
      <c r="K441" s="385"/>
      <c r="L441" s="337"/>
      <c r="M441" s="337"/>
      <c r="N441" s="385"/>
      <c r="O441" s="385"/>
      <c r="P441" s="387"/>
      <c r="Q441" s="387"/>
      <c r="R441" s="389"/>
      <c r="S441" s="391"/>
      <c r="T441" s="401"/>
      <c r="U441" s="394"/>
      <c r="V441" s="396">
        <v>1</v>
      </c>
      <c r="W441" s="382" t="s">
        <v>821</v>
      </c>
      <c r="X441" s="382"/>
      <c r="Y441" s="382"/>
      <c r="Z441" s="382"/>
      <c r="AA441" s="382"/>
      <c r="AB441" s="382"/>
      <c r="AC441" s="382"/>
      <c r="AD441" s="382"/>
      <c r="AE441" s="382"/>
      <c r="AF441" s="382"/>
      <c r="AG441" s="382"/>
      <c r="AH441" s="382"/>
      <c r="AI441" s="382"/>
      <c r="AJ441" s="382"/>
      <c r="AK441" s="382"/>
      <c r="AL441" s="307"/>
      <c r="AM441" s="308"/>
      <c r="AN441" s="309"/>
      <c r="AO441" s="309"/>
      <c r="AP441" s="309"/>
      <c r="AQ441" s="309"/>
      <c r="AR441" s="309"/>
      <c r="AS441" s="309"/>
      <c r="AT441" s="309"/>
      <c r="AU441" s="309"/>
      <c r="AV441" s="309"/>
      <c r="AW441" s="95"/>
      <c r="AX441" s="95"/>
      <c r="AY441" s="95"/>
      <c r="AZ441" s="95"/>
      <c r="BA441" s="95"/>
      <c r="BB441" s="95"/>
      <c r="BC441" s="95"/>
      <c r="BD441" s="95"/>
      <c r="BE441" s="95"/>
      <c r="BF441" s="95"/>
      <c r="BG441" s="95"/>
      <c r="BH441" s="95"/>
      <c r="BI441" s="95"/>
      <c r="BJ441" s="95"/>
      <c r="BK441" s="95"/>
      <c r="BL441" s="95"/>
      <c r="BM441" s="95"/>
      <c r="BN441" s="95"/>
      <c r="BO441" s="95"/>
      <c r="BP441" s="95"/>
      <c r="BQ441" s="95"/>
      <c r="BR441" s="95"/>
      <c r="BS441" s="95"/>
      <c r="BT441" s="95"/>
      <c r="BU441" s="95"/>
      <c r="BV441" s="95"/>
      <c r="BW441" s="95"/>
      <c r="BX441" s="95"/>
      <c r="BY441" s="95"/>
      <c r="BZ441" s="95"/>
      <c r="CA441" s="95"/>
      <c r="CB441" s="95"/>
      <c r="CC441" s="95"/>
      <c r="CD441" s="95"/>
      <c r="CE441" s="95"/>
      <c r="CF441" s="95"/>
      <c r="CG441" s="95"/>
      <c r="CH441" s="95"/>
      <c r="CI441" s="95"/>
      <c r="CJ441" s="95"/>
      <c r="CK441" s="95"/>
      <c r="CL441" s="95"/>
      <c r="CM441" s="95"/>
      <c r="CN441" s="95"/>
      <c r="CO441" s="95"/>
      <c r="CP441" s="95"/>
      <c r="CQ441" s="95"/>
      <c r="CR441" s="95"/>
      <c r="CS441" s="95"/>
      <c r="CT441" s="95"/>
      <c r="CU441" s="95"/>
      <c r="CV441" s="95"/>
      <c r="CW441" s="95"/>
      <c r="CX441" s="95"/>
      <c r="CY441" s="95"/>
      <c r="CZ441" s="95"/>
      <c r="DA441" s="95"/>
      <c r="DB441" s="95"/>
      <c r="DC441" s="95"/>
      <c r="DD441" s="95"/>
      <c r="DE441" s="95"/>
      <c r="DF441" s="95"/>
      <c r="DG441" s="95"/>
      <c r="DH441" s="95"/>
      <c r="DI441" s="95"/>
      <c r="DJ441" s="95"/>
      <c r="DK441" s="95"/>
      <c r="DL441" s="95"/>
      <c r="DM441" s="95"/>
      <c r="DN441" s="95"/>
      <c r="DO441" s="95"/>
      <c r="DP441" s="95"/>
      <c r="DQ441" s="95"/>
      <c r="DR441" s="95"/>
      <c r="DS441" s="95"/>
      <c r="DT441" s="95"/>
      <c r="DU441" s="95"/>
      <c r="DV441" s="95"/>
      <c r="DW441" s="95"/>
      <c r="DX441" s="95"/>
      <c r="DY441" s="95"/>
      <c r="DZ441" s="95"/>
      <c r="EA441" s="95"/>
      <c r="EB441" s="164"/>
      <c r="EC441" s="179"/>
      <c r="ED441" s="179"/>
      <c r="EE441" s="179"/>
      <c r="EF441" s="163"/>
      <c r="EG441" s="179"/>
      <c r="EH441" s="179"/>
      <c r="EI441" s="179"/>
      <c r="EJ441" s="179"/>
      <c r="EK441" s="179"/>
    </row>
    <row r="442" spans="3:152" ht="15" customHeight="1">
      <c r="C442" s="217"/>
      <c r="D442" s="385"/>
      <c r="E442" s="399"/>
      <c r="F442" s="399"/>
      <c r="G442" s="399"/>
      <c r="H442" s="399"/>
      <c r="I442" s="399"/>
      <c r="J442" s="399"/>
      <c r="K442" s="385"/>
      <c r="L442" s="337"/>
      <c r="M442" s="337"/>
      <c r="N442" s="385"/>
      <c r="O442" s="385"/>
      <c r="P442" s="387"/>
      <c r="Q442" s="387"/>
      <c r="R442" s="389"/>
      <c r="S442" s="391"/>
      <c r="T442" s="401"/>
      <c r="U442" s="395"/>
      <c r="V442" s="397"/>
      <c r="W442" s="383"/>
      <c r="X442" s="383"/>
      <c r="Y442" s="383"/>
      <c r="Z442" s="383"/>
      <c r="AA442" s="383"/>
      <c r="AB442" s="383"/>
      <c r="AC442" s="383"/>
      <c r="AD442" s="383"/>
      <c r="AE442" s="383"/>
      <c r="AF442" s="383"/>
      <c r="AG442" s="383"/>
      <c r="AH442" s="383"/>
      <c r="AI442" s="383"/>
      <c r="AJ442" s="383"/>
      <c r="AK442" s="383"/>
      <c r="AL442" s="333"/>
      <c r="AM442" s="200" t="s">
        <v>240</v>
      </c>
      <c r="AN442" s="311" t="s">
        <v>197</v>
      </c>
      <c r="AO442" s="312" t="s">
        <v>18</v>
      </c>
      <c r="AP442" s="312"/>
      <c r="AQ442" s="312"/>
      <c r="AR442" s="312"/>
      <c r="AS442" s="312"/>
      <c r="AT442" s="312"/>
      <c r="AU442" s="312"/>
      <c r="AV442" s="312"/>
      <c r="AW442" s="261">
        <v>58182.6417</v>
      </c>
      <c r="AX442" s="261">
        <v>60692.161260000001</v>
      </c>
      <c r="AY442" s="261">
        <v>0</v>
      </c>
      <c r="AZ442" s="261">
        <f>BE442</f>
        <v>0</v>
      </c>
      <c r="BA442" s="261">
        <f>BV442</f>
        <v>0</v>
      </c>
      <c r="BB442" s="261">
        <f>CM442</f>
        <v>0</v>
      </c>
      <c r="BC442" s="261">
        <f>DD442</f>
        <v>0</v>
      </c>
      <c r="BD442" s="261">
        <f>AW442-AX442-BC442</f>
        <v>-2509.5195600000006</v>
      </c>
      <c r="BE442" s="261">
        <f t="shared" ref="BE442:BH443" si="499">BQ442</f>
        <v>0</v>
      </c>
      <c r="BF442" s="261">
        <f t="shared" si="499"/>
        <v>0</v>
      </c>
      <c r="BG442" s="261">
        <f t="shared" si="499"/>
        <v>0</v>
      </c>
      <c r="BH442" s="261">
        <f t="shared" si="499"/>
        <v>0</v>
      </c>
      <c r="BI442" s="261">
        <f>BJ442+BK442+BL442</f>
        <v>0</v>
      </c>
      <c r="BJ442" s="313">
        <v>0</v>
      </c>
      <c r="BK442" s="313">
        <v>0</v>
      </c>
      <c r="BL442" s="313">
        <v>0</v>
      </c>
      <c r="BM442" s="261">
        <f>BN442+BO442+BP442</f>
        <v>0</v>
      </c>
      <c r="BN442" s="313">
        <v>0</v>
      </c>
      <c r="BO442" s="313">
        <v>0</v>
      </c>
      <c r="BP442" s="313">
        <v>0</v>
      </c>
      <c r="BQ442" s="261">
        <f>BR442+BS442+BT442</f>
        <v>0</v>
      </c>
      <c r="BR442" s="313">
        <v>0</v>
      </c>
      <c r="BS442" s="313">
        <v>0</v>
      </c>
      <c r="BT442" s="313">
        <v>0</v>
      </c>
      <c r="BU442" s="261">
        <f>$AW442-$AX442-AZ442</f>
        <v>-2509.5195600000006</v>
      </c>
      <c r="BV442" s="261">
        <f t="shared" ref="BV442:BY443" si="500">CH442</f>
        <v>0</v>
      </c>
      <c r="BW442" s="261">
        <f t="shared" si="500"/>
        <v>0</v>
      </c>
      <c r="BX442" s="261">
        <f t="shared" si="500"/>
        <v>0</v>
      </c>
      <c r="BY442" s="261">
        <f t="shared" si="500"/>
        <v>0</v>
      </c>
      <c r="BZ442" s="261">
        <f>CA442+CB442+CC442</f>
        <v>0</v>
      </c>
      <c r="CA442" s="313">
        <v>0</v>
      </c>
      <c r="CB442" s="313">
        <v>0</v>
      </c>
      <c r="CC442" s="313">
        <v>0</v>
      </c>
      <c r="CD442" s="261">
        <f>CE442+CF442+CG442</f>
        <v>0</v>
      </c>
      <c r="CE442" s="313">
        <v>0</v>
      </c>
      <c r="CF442" s="313">
        <v>0</v>
      </c>
      <c r="CG442" s="313">
        <v>0</v>
      </c>
      <c r="CH442" s="261">
        <f>CI442+CJ442+CK442</f>
        <v>0</v>
      </c>
      <c r="CI442" s="313">
        <v>0</v>
      </c>
      <c r="CJ442" s="313">
        <v>0</v>
      </c>
      <c r="CK442" s="313">
        <v>0</v>
      </c>
      <c r="CL442" s="261">
        <f>$AW442-$AX442-BA442</f>
        <v>-2509.5195600000006</v>
      </c>
      <c r="CM442" s="261">
        <f t="shared" ref="CM442:CP443" si="501">CY442</f>
        <v>0</v>
      </c>
      <c r="CN442" s="261">
        <f t="shared" si="501"/>
        <v>0</v>
      </c>
      <c r="CO442" s="261">
        <f t="shared" si="501"/>
        <v>0</v>
      </c>
      <c r="CP442" s="261">
        <f t="shared" si="501"/>
        <v>0</v>
      </c>
      <c r="CQ442" s="261">
        <f>CR442+CS442+CT442</f>
        <v>0</v>
      </c>
      <c r="CR442" s="313">
        <v>0</v>
      </c>
      <c r="CS442" s="313">
        <v>0</v>
      </c>
      <c r="CT442" s="313">
        <v>0</v>
      </c>
      <c r="CU442" s="261">
        <f>CV442+CW442+CX442</f>
        <v>0</v>
      </c>
      <c r="CV442" s="313">
        <v>0</v>
      </c>
      <c r="CW442" s="313">
        <v>0</v>
      </c>
      <c r="CX442" s="313">
        <v>0</v>
      </c>
      <c r="CY442" s="261">
        <f>CZ442+DA442+DB442</f>
        <v>0</v>
      </c>
      <c r="CZ442" s="313">
        <v>0</v>
      </c>
      <c r="DA442" s="313">
        <v>0</v>
      </c>
      <c r="DB442" s="313">
        <v>0</v>
      </c>
      <c r="DC442" s="261">
        <f>$AW442-$AX442-BB442</f>
        <v>-2509.5195600000006</v>
      </c>
      <c r="DD442" s="261">
        <f t="shared" ref="DD442:DG443" si="502">DP442</f>
        <v>0</v>
      </c>
      <c r="DE442" s="261">
        <f t="shared" si="502"/>
        <v>0</v>
      </c>
      <c r="DF442" s="261">
        <f t="shared" si="502"/>
        <v>0</v>
      </c>
      <c r="DG442" s="261">
        <f t="shared" si="502"/>
        <v>0</v>
      </c>
      <c r="DH442" s="261">
        <f>DI442+DJ442+DK442</f>
        <v>0</v>
      </c>
      <c r="DI442" s="313">
        <v>0</v>
      </c>
      <c r="DJ442" s="313">
        <v>0</v>
      </c>
      <c r="DK442" s="313">
        <v>0</v>
      </c>
      <c r="DL442" s="261">
        <f>DM442+DN442+DO442</f>
        <v>0</v>
      </c>
      <c r="DM442" s="313">
        <v>0</v>
      </c>
      <c r="DN442" s="313">
        <v>0</v>
      </c>
      <c r="DO442" s="313">
        <v>0</v>
      </c>
      <c r="DP442" s="261">
        <f>DQ442+DR442+DS442</f>
        <v>0</v>
      </c>
      <c r="DQ442" s="313">
        <v>0</v>
      </c>
      <c r="DR442" s="313">
        <v>0</v>
      </c>
      <c r="DS442" s="313">
        <v>0</v>
      </c>
      <c r="DT442" s="261">
        <f>$AW442-$AX442-BC442</f>
        <v>-2509.5195600000006</v>
      </c>
      <c r="DU442" s="261">
        <f>BC442-AY442</f>
        <v>0</v>
      </c>
      <c r="DV442" s="313"/>
      <c r="DW442" s="313"/>
      <c r="DX442" s="314"/>
      <c r="DY442" s="313"/>
      <c r="DZ442" s="314"/>
      <c r="EA442" s="343" t="s">
        <v>151</v>
      </c>
      <c r="EB442" s="164">
        <v>0</v>
      </c>
      <c r="EC442" s="162" t="str">
        <f>AN442 &amp; EB442</f>
        <v>Амортизационные отчисления0</v>
      </c>
      <c r="ED442" s="162" t="str">
        <f>AN442&amp;AO442</f>
        <v>Амортизационные отчислениянет</v>
      </c>
      <c r="EE442" s="163"/>
      <c r="EF442" s="163"/>
      <c r="EG442" s="179"/>
      <c r="EH442" s="179"/>
      <c r="EI442" s="179"/>
      <c r="EJ442" s="179"/>
      <c r="EV442" s="163"/>
    </row>
    <row r="443" spans="3:152" ht="15" customHeight="1" thickBot="1">
      <c r="C443" s="217"/>
      <c r="D443" s="385"/>
      <c r="E443" s="399"/>
      <c r="F443" s="399"/>
      <c r="G443" s="399"/>
      <c r="H443" s="399"/>
      <c r="I443" s="399"/>
      <c r="J443" s="399"/>
      <c r="K443" s="385"/>
      <c r="L443" s="337"/>
      <c r="M443" s="337"/>
      <c r="N443" s="385"/>
      <c r="O443" s="385"/>
      <c r="P443" s="387"/>
      <c r="Q443" s="387"/>
      <c r="R443" s="389"/>
      <c r="S443" s="391"/>
      <c r="T443" s="401"/>
      <c r="U443" s="395"/>
      <c r="V443" s="397"/>
      <c r="W443" s="383"/>
      <c r="X443" s="383"/>
      <c r="Y443" s="383"/>
      <c r="Z443" s="383"/>
      <c r="AA443" s="383"/>
      <c r="AB443" s="383"/>
      <c r="AC443" s="383"/>
      <c r="AD443" s="383"/>
      <c r="AE443" s="383"/>
      <c r="AF443" s="383"/>
      <c r="AG443" s="383"/>
      <c r="AH443" s="383"/>
      <c r="AI443" s="383"/>
      <c r="AJ443" s="383"/>
      <c r="AK443" s="383"/>
      <c r="AL443" s="333"/>
      <c r="AM443" s="200" t="s">
        <v>115</v>
      </c>
      <c r="AN443" s="311" t="s">
        <v>199</v>
      </c>
      <c r="AO443" s="312" t="s">
        <v>18</v>
      </c>
      <c r="AP443" s="312"/>
      <c r="AQ443" s="312"/>
      <c r="AR443" s="312"/>
      <c r="AS443" s="312"/>
      <c r="AT443" s="312"/>
      <c r="AU443" s="312"/>
      <c r="AV443" s="312"/>
      <c r="AW443" s="261">
        <v>0</v>
      </c>
      <c r="AX443" s="261">
        <v>0</v>
      </c>
      <c r="AY443" s="261">
        <v>0</v>
      </c>
      <c r="AZ443" s="261">
        <f>BE443</f>
        <v>0</v>
      </c>
      <c r="BA443" s="261">
        <f>BV443</f>
        <v>0</v>
      </c>
      <c r="BB443" s="261">
        <f>CM443</f>
        <v>0</v>
      </c>
      <c r="BC443" s="261">
        <f>DD443</f>
        <v>0</v>
      </c>
      <c r="BD443" s="261">
        <f>AW443-AX443-BC443</f>
        <v>0</v>
      </c>
      <c r="BE443" s="261">
        <f t="shared" si="499"/>
        <v>0</v>
      </c>
      <c r="BF443" s="261">
        <f t="shared" si="499"/>
        <v>0</v>
      </c>
      <c r="BG443" s="261">
        <f t="shared" si="499"/>
        <v>0</v>
      </c>
      <c r="BH443" s="261">
        <f t="shared" si="499"/>
        <v>0</v>
      </c>
      <c r="BI443" s="261">
        <f>BJ443+BK443+BL443</f>
        <v>0</v>
      </c>
      <c r="BJ443" s="313">
        <v>0</v>
      </c>
      <c r="BK443" s="313">
        <v>0</v>
      </c>
      <c r="BL443" s="313">
        <v>0</v>
      </c>
      <c r="BM443" s="261">
        <f>BN443+BO443+BP443</f>
        <v>0</v>
      </c>
      <c r="BN443" s="313">
        <v>0</v>
      </c>
      <c r="BO443" s="313">
        <v>0</v>
      </c>
      <c r="BP443" s="313">
        <v>0</v>
      </c>
      <c r="BQ443" s="261">
        <f>BR443+BS443+BT443</f>
        <v>0</v>
      </c>
      <c r="BR443" s="313">
        <v>0</v>
      </c>
      <c r="BS443" s="313">
        <v>0</v>
      </c>
      <c r="BT443" s="313">
        <v>0</v>
      </c>
      <c r="BU443" s="261">
        <f>$AW443-$AX443-AZ443</f>
        <v>0</v>
      </c>
      <c r="BV443" s="261">
        <f t="shared" si="500"/>
        <v>0</v>
      </c>
      <c r="BW443" s="261">
        <f t="shared" si="500"/>
        <v>0</v>
      </c>
      <c r="BX443" s="261">
        <f t="shared" si="500"/>
        <v>0</v>
      </c>
      <c r="BY443" s="261">
        <f t="shared" si="500"/>
        <v>0</v>
      </c>
      <c r="BZ443" s="261">
        <f>CA443+CB443+CC443</f>
        <v>0</v>
      </c>
      <c r="CA443" s="313">
        <v>0</v>
      </c>
      <c r="CB443" s="313">
        <v>0</v>
      </c>
      <c r="CC443" s="313">
        <v>0</v>
      </c>
      <c r="CD443" s="261">
        <f>CE443+CF443+CG443</f>
        <v>0</v>
      </c>
      <c r="CE443" s="313">
        <v>0</v>
      </c>
      <c r="CF443" s="313">
        <v>0</v>
      </c>
      <c r="CG443" s="313">
        <v>0</v>
      </c>
      <c r="CH443" s="261">
        <f>CI443+CJ443+CK443</f>
        <v>0</v>
      </c>
      <c r="CI443" s="313">
        <v>0</v>
      </c>
      <c r="CJ443" s="313">
        <v>0</v>
      </c>
      <c r="CK443" s="313">
        <v>0</v>
      </c>
      <c r="CL443" s="261">
        <f>$AW443-$AX443-BA443</f>
        <v>0</v>
      </c>
      <c r="CM443" s="261">
        <f t="shared" si="501"/>
        <v>0</v>
      </c>
      <c r="CN443" s="261">
        <f t="shared" si="501"/>
        <v>0</v>
      </c>
      <c r="CO443" s="261">
        <f t="shared" si="501"/>
        <v>0</v>
      </c>
      <c r="CP443" s="261">
        <f t="shared" si="501"/>
        <v>0</v>
      </c>
      <c r="CQ443" s="261">
        <f>CR443+CS443+CT443</f>
        <v>0</v>
      </c>
      <c r="CR443" s="313">
        <v>0</v>
      </c>
      <c r="CS443" s="313">
        <v>0</v>
      </c>
      <c r="CT443" s="313">
        <v>0</v>
      </c>
      <c r="CU443" s="261">
        <f>CV443+CW443+CX443</f>
        <v>0</v>
      </c>
      <c r="CV443" s="313">
        <v>0</v>
      </c>
      <c r="CW443" s="313">
        <v>0</v>
      </c>
      <c r="CX443" s="313">
        <v>0</v>
      </c>
      <c r="CY443" s="261">
        <f>CZ443+DA443+DB443</f>
        <v>0</v>
      </c>
      <c r="CZ443" s="313">
        <v>0</v>
      </c>
      <c r="DA443" s="313">
        <v>0</v>
      </c>
      <c r="DB443" s="313">
        <v>0</v>
      </c>
      <c r="DC443" s="261">
        <f>$AW443-$AX443-BB443</f>
        <v>0</v>
      </c>
      <c r="DD443" s="261">
        <f t="shared" si="502"/>
        <v>0</v>
      </c>
      <c r="DE443" s="261">
        <f t="shared" si="502"/>
        <v>0</v>
      </c>
      <c r="DF443" s="261">
        <f t="shared" si="502"/>
        <v>0</v>
      </c>
      <c r="DG443" s="261">
        <f t="shared" si="502"/>
        <v>0</v>
      </c>
      <c r="DH443" s="261">
        <f>DI443+DJ443+DK443</f>
        <v>0</v>
      </c>
      <c r="DI443" s="313">
        <v>0</v>
      </c>
      <c r="DJ443" s="313">
        <v>0</v>
      </c>
      <c r="DK443" s="313">
        <v>0</v>
      </c>
      <c r="DL443" s="261">
        <f>DM443+DN443+DO443</f>
        <v>0</v>
      </c>
      <c r="DM443" s="313">
        <v>0</v>
      </c>
      <c r="DN443" s="313">
        <v>0</v>
      </c>
      <c r="DO443" s="313">
        <v>0</v>
      </c>
      <c r="DP443" s="261">
        <f>DQ443+DR443+DS443</f>
        <v>0</v>
      </c>
      <c r="DQ443" s="313">
        <v>0</v>
      </c>
      <c r="DR443" s="313">
        <v>0</v>
      </c>
      <c r="DS443" s="313">
        <v>0</v>
      </c>
      <c r="DT443" s="261">
        <f>$AW443-$AX443-BC443</f>
        <v>0</v>
      </c>
      <c r="DU443" s="261">
        <f>BC443-AY443</f>
        <v>0</v>
      </c>
      <c r="DV443" s="313"/>
      <c r="DW443" s="313"/>
      <c r="DX443" s="314"/>
      <c r="DY443" s="313"/>
      <c r="DZ443" s="314"/>
      <c r="EA443" s="343" t="s">
        <v>151</v>
      </c>
      <c r="EB443" s="164">
        <v>0</v>
      </c>
      <c r="EC443" s="162" t="str">
        <f>AN443 &amp; EB443</f>
        <v>Прочие собственные средства0</v>
      </c>
      <c r="ED443" s="162" t="str">
        <f>AN443&amp;AO443</f>
        <v>Прочие собственные средстванет</v>
      </c>
      <c r="EE443" s="163"/>
      <c r="EF443" s="163"/>
      <c r="EG443" s="179"/>
      <c r="EH443" s="179"/>
      <c r="EI443" s="179"/>
      <c r="EJ443" s="179"/>
      <c r="EV443" s="163"/>
    </row>
    <row r="444" spans="3:152" ht="11.25" customHeight="1">
      <c r="C444" s="217"/>
      <c r="D444" s="384" t="s">
        <v>964</v>
      </c>
      <c r="E444" s="398" t="s">
        <v>780</v>
      </c>
      <c r="F444" s="398" t="s">
        <v>800</v>
      </c>
      <c r="G444" s="398" t="s">
        <v>161</v>
      </c>
      <c r="H444" s="398" t="s">
        <v>965</v>
      </c>
      <c r="I444" s="398" t="s">
        <v>783</v>
      </c>
      <c r="J444" s="398" t="s">
        <v>783</v>
      </c>
      <c r="K444" s="384" t="s">
        <v>784</v>
      </c>
      <c r="L444" s="336"/>
      <c r="M444" s="336"/>
      <c r="N444" s="384" t="s">
        <v>115</v>
      </c>
      <c r="O444" s="384" t="s">
        <v>5</v>
      </c>
      <c r="P444" s="386" t="s">
        <v>189</v>
      </c>
      <c r="Q444" s="386" t="s">
        <v>4</v>
      </c>
      <c r="R444" s="388">
        <v>100</v>
      </c>
      <c r="S444" s="390">
        <v>100</v>
      </c>
      <c r="T444" s="400" t="s">
        <v>151</v>
      </c>
      <c r="U444" s="305"/>
      <c r="V444" s="306"/>
      <c r="W444" s="306"/>
      <c r="X444" s="306"/>
      <c r="Y444" s="306"/>
      <c r="Z444" s="306"/>
      <c r="AA444" s="306"/>
      <c r="AB444" s="306"/>
      <c r="AC444" s="306"/>
      <c r="AD444" s="306"/>
      <c r="AE444" s="306"/>
      <c r="AF444" s="306"/>
      <c r="AG444" s="306"/>
      <c r="AH444" s="306"/>
      <c r="AI444" s="306"/>
      <c r="AJ444" s="306"/>
      <c r="AK444" s="306"/>
      <c r="AL444" s="306"/>
      <c r="AM444" s="306"/>
      <c r="AN444" s="306"/>
      <c r="AO444" s="306"/>
      <c r="AP444" s="306"/>
      <c r="AQ444" s="306"/>
      <c r="AR444" s="306"/>
      <c r="AS444" s="306"/>
      <c r="AT444" s="306"/>
      <c r="AU444" s="306"/>
      <c r="AV444" s="306"/>
      <c r="AW444" s="306"/>
      <c r="AX444" s="306"/>
      <c r="AY444" s="306"/>
      <c r="AZ444" s="306"/>
      <c r="BA444" s="306"/>
      <c r="BB444" s="306"/>
      <c r="BC444" s="306"/>
      <c r="BD444" s="306"/>
      <c r="BE444" s="306"/>
      <c r="BF444" s="306"/>
      <c r="BG444" s="306"/>
      <c r="BH444" s="306"/>
      <c r="BI444" s="306"/>
      <c r="BJ444" s="306"/>
      <c r="BK444" s="306"/>
      <c r="BL444" s="306"/>
      <c r="BM444" s="306"/>
      <c r="BN444" s="306"/>
      <c r="BO444" s="306"/>
      <c r="BP444" s="306"/>
      <c r="BQ444" s="306"/>
      <c r="BR444" s="306"/>
      <c r="BS444" s="306"/>
      <c r="BT444" s="306"/>
      <c r="BU444" s="306"/>
      <c r="BV444" s="306"/>
      <c r="BW444" s="306"/>
      <c r="BX444" s="306"/>
      <c r="BY444" s="306"/>
      <c r="BZ444" s="306"/>
      <c r="CA444" s="306"/>
      <c r="CB444" s="306"/>
      <c r="CC444" s="306"/>
      <c r="CD444" s="306"/>
      <c r="CE444" s="306"/>
      <c r="CF444" s="306"/>
      <c r="CG444" s="306"/>
      <c r="CH444" s="306"/>
      <c r="CI444" s="306"/>
      <c r="CJ444" s="306"/>
      <c r="CK444" s="306"/>
      <c r="CL444" s="306"/>
      <c r="CM444" s="306"/>
      <c r="CN444" s="306"/>
      <c r="CO444" s="306"/>
      <c r="CP444" s="306"/>
      <c r="CQ444" s="306"/>
      <c r="CR444" s="306"/>
      <c r="CS444" s="306"/>
      <c r="CT444" s="306"/>
      <c r="CU444" s="306"/>
      <c r="CV444" s="306"/>
      <c r="CW444" s="306"/>
      <c r="CX444" s="306"/>
      <c r="CY444" s="306"/>
      <c r="CZ444" s="306"/>
      <c r="DA444" s="306"/>
      <c r="DB444" s="306"/>
      <c r="DC444" s="306"/>
      <c r="DD444" s="306"/>
      <c r="DE444" s="306"/>
      <c r="DF444" s="306"/>
      <c r="DG444" s="306"/>
      <c r="DH444" s="306"/>
      <c r="DI444" s="306"/>
      <c r="DJ444" s="306"/>
      <c r="DK444" s="306"/>
      <c r="DL444" s="306"/>
      <c r="DM444" s="306"/>
      <c r="DN444" s="306"/>
      <c r="DO444" s="306"/>
      <c r="DP444" s="306"/>
      <c r="DQ444" s="306"/>
      <c r="DR444" s="306"/>
      <c r="DS444" s="306"/>
      <c r="DT444" s="306"/>
      <c r="DU444" s="306"/>
      <c r="DV444" s="306"/>
      <c r="DW444" s="306"/>
      <c r="DX444" s="306"/>
      <c r="DY444" s="306"/>
      <c r="DZ444" s="306"/>
      <c r="EA444" s="306"/>
      <c r="EB444" s="164"/>
      <c r="EC444" s="163"/>
      <c r="ED444" s="163"/>
      <c r="EE444" s="163"/>
      <c r="EF444" s="163"/>
      <c r="EG444" s="163"/>
      <c r="EH444" s="163"/>
      <c r="EI444" s="163"/>
    </row>
    <row r="445" spans="3:152" ht="11.25" customHeight="1">
      <c r="C445" s="217"/>
      <c r="D445" s="385"/>
      <c r="E445" s="399"/>
      <c r="F445" s="399"/>
      <c r="G445" s="399"/>
      <c r="H445" s="399"/>
      <c r="I445" s="399"/>
      <c r="J445" s="399"/>
      <c r="K445" s="385"/>
      <c r="L445" s="337"/>
      <c r="M445" s="337"/>
      <c r="N445" s="385"/>
      <c r="O445" s="385"/>
      <c r="P445" s="387"/>
      <c r="Q445" s="387"/>
      <c r="R445" s="389"/>
      <c r="S445" s="391"/>
      <c r="T445" s="401"/>
      <c r="U445" s="394"/>
      <c r="V445" s="396">
        <v>1</v>
      </c>
      <c r="W445" s="382" t="s">
        <v>821</v>
      </c>
      <c r="X445" s="382"/>
      <c r="Y445" s="382"/>
      <c r="Z445" s="382"/>
      <c r="AA445" s="382"/>
      <c r="AB445" s="382"/>
      <c r="AC445" s="382"/>
      <c r="AD445" s="382"/>
      <c r="AE445" s="382"/>
      <c r="AF445" s="382"/>
      <c r="AG445" s="382"/>
      <c r="AH445" s="382"/>
      <c r="AI445" s="382"/>
      <c r="AJ445" s="382"/>
      <c r="AK445" s="382"/>
      <c r="AL445" s="307"/>
      <c r="AM445" s="308"/>
      <c r="AN445" s="309"/>
      <c r="AO445" s="309"/>
      <c r="AP445" s="309"/>
      <c r="AQ445" s="309"/>
      <c r="AR445" s="309"/>
      <c r="AS445" s="309"/>
      <c r="AT445" s="309"/>
      <c r="AU445" s="309"/>
      <c r="AV445" s="309"/>
      <c r="AW445" s="95"/>
      <c r="AX445" s="95"/>
      <c r="AY445" s="95"/>
      <c r="AZ445" s="95"/>
      <c r="BA445" s="95"/>
      <c r="BB445" s="95"/>
      <c r="BC445" s="95"/>
      <c r="BD445" s="95"/>
      <c r="BE445" s="95"/>
      <c r="BF445" s="95"/>
      <c r="BG445" s="95"/>
      <c r="BH445" s="95"/>
      <c r="BI445" s="95"/>
      <c r="BJ445" s="95"/>
      <c r="BK445" s="95"/>
      <c r="BL445" s="95"/>
      <c r="BM445" s="95"/>
      <c r="BN445" s="95"/>
      <c r="BO445" s="95"/>
      <c r="BP445" s="95"/>
      <c r="BQ445" s="95"/>
      <c r="BR445" s="95"/>
      <c r="BS445" s="95"/>
      <c r="BT445" s="95"/>
      <c r="BU445" s="95"/>
      <c r="BV445" s="95"/>
      <c r="BW445" s="95"/>
      <c r="BX445" s="95"/>
      <c r="BY445" s="95"/>
      <c r="BZ445" s="95"/>
      <c r="CA445" s="95"/>
      <c r="CB445" s="95"/>
      <c r="CC445" s="95"/>
      <c r="CD445" s="95"/>
      <c r="CE445" s="95"/>
      <c r="CF445" s="95"/>
      <c r="CG445" s="95"/>
      <c r="CH445" s="95"/>
      <c r="CI445" s="95"/>
      <c r="CJ445" s="95"/>
      <c r="CK445" s="95"/>
      <c r="CL445" s="95"/>
      <c r="CM445" s="95"/>
      <c r="CN445" s="95"/>
      <c r="CO445" s="95"/>
      <c r="CP445" s="95"/>
      <c r="CQ445" s="95"/>
      <c r="CR445" s="95"/>
      <c r="CS445" s="95"/>
      <c r="CT445" s="95"/>
      <c r="CU445" s="95"/>
      <c r="CV445" s="95"/>
      <c r="CW445" s="95"/>
      <c r="CX445" s="95"/>
      <c r="CY445" s="95"/>
      <c r="CZ445" s="95"/>
      <c r="DA445" s="95"/>
      <c r="DB445" s="95"/>
      <c r="DC445" s="95"/>
      <c r="DD445" s="95"/>
      <c r="DE445" s="95"/>
      <c r="DF445" s="95"/>
      <c r="DG445" s="95"/>
      <c r="DH445" s="95"/>
      <c r="DI445" s="95"/>
      <c r="DJ445" s="95"/>
      <c r="DK445" s="95"/>
      <c r="DL445" s="95"/>
      <c r="DM445" s="95"/>
      <c r="DN445" s="95"/>
      <c r="DO445" s="95"/>
      <c r="DP445" s="95"/>
      <c r="DQ445" s="95"/>
      <c r="DR445" s="95"/>
      <c r="DS445" s="95"/>
      <c r="DT445" s="95"/>
      <c r="DU445" s="95"/>
      <c r="DV445" s="95"/>
      <c r="DW445" s="95"/>
      <c r="DX445" s="95"/>
      <c r="DY445" s="95"/>
      <c r="DZ445" s="95"/>
      <c r="EA445" s="95"/>
      <c r="EB445" s="164"/>
      <c r="EC445" s="179"/>
      <c r="ED445" s="179"/>
      <c r="EE445" s="179"/>
      <c r="EF445" s="163"/>
      <c r="EG445" s="179"/>
      <c r="EH445" s="179"/>
      <c r="EI445" s="179"/>
      <c r="EJ445" s="179"/>
      <c r="EK445" s="179"/>
    </row>
    <row r="446" spans="3:152" ht="15" customHeight="1">
      <c r="C446" s="217"/>
      <c r="D446" s="385"/>
      <c r="E446" s="399"/>
      <c r="F446" s="399"/>
      <c r="G446" s="399"/>
      <c r="H446" s="399"/>
      <c r="I446" s="399"/>
      <c r="J446" s="399"/>
      <c r="K446" s="385"/>
      <c r="L446" s="337"/>
      <c r="M446" s="337"/>
      <c r="N446" s="385"/>
      <c r="O446" s="385"/>
      <c r="P446" s="387"/>
      <c r="Q446" s="387"/>
      <c r="R446" s="389"/>
      <c r="S446" s="391"/>
      <c r="T446" s="401"/>
      <c r="U446" s="395"/>
      <c r="V446" s="397"/>
      <c r="W446" s="383"/>
      <c r="X446" s="383"/>
      <c r="Y446" s="383"/>
      <c r="Z446" s="383"/>
      <c r="AA446" s="383"/>
      <c r="AB446" s="383"/>
      <c r="AC446" s="383"/>
      <c r="AD446" s="383"/>
      <c r="AE446" s="383"/>
      <c r="AF446" s="383"/>
      <c r="AG446" s="383"/>
      <c r="AH446" s="383"/>
      <c r="AI446" s="383"/>
      <c r="AJ446" s="383"/>
      <c r="AK446" s="383"/>
      <c r="AL446" s="333"/>
      <c r="AM446" s="200" t="s">
        <v>240</v>
      </c>
      <c r="AN446" s="311" t="s">
        <v>197</v>
      </c>
      <c r="AO446" s="312" t="s">
        <v>18</v>
      </c>
      <c r="AP446" s="312"/>
      <c r="AQ446" s="312"/>
      <c r="AR446" s="312"/>
      <c r="AS446" s="312"/>
      <c r="AT446" s="312"/>
      <c r="AU446" s="312"/>
      <c r="AV446" s="312"/>
      <c r="AW446" s="261">
        <v>27265.696800000002</v>
      </c>
      <c r="AX446" s="261">
        <v>23827.990119999999</v>
      </c>
      <c r="AY446" s="261">
        <v>0</v>
      </c>
      <c r="AZ446" s="261">
        <f>BE446</f>
        <v>0</v>
      </c>
      <c r="BA446" s="261">
        <f>BV446</f>
        <v>0</v>
      </c>
      <c r="BB446" s="261">
        <f>CM446</f>
        <v>0</v>
      </c>
      <c r="BC446" s="261">
        <f>DD446</f>
        <v>0</v>
      </c>
      <c r="BD446" s="261">
        <f>AW446-AX446-BC446</f>
        <v>3437.706680000003</v>
      </c>
      <c r="BE446" s="261">
        <f t="shared" ref="BE446:BH447" si="503">BQ446</f>
        <v>0</v>
      </c>
      <c r="BF446" s="261">
        <f t="shared" si="503"/>
        <v>0</v>
      </c>
      <c r="BG446" s="261">
        <f t="shared" si="503"/>
        <v>0</v>
      </c>
      <c r="BH446" s="261">
        <f t="shared" si="503"/>
        <v>0</v>
      </c>
      <c r="BI446" s="261">
        <f>BJ446+BK446+BL446</f>
        <v>0</v>
      </c>
      <c r="BJ446" s="313">
        <v>0</v>
      </c>
      <c r="BK446" s="313">
        <v>0</v>
      </c>
      <c r="BL446" s="313">
        <v>0</v>
      </c>
      <c r="BM446" s="261">
        <f>BN446+BO446+BP446</f>
        <v>0</v>
      </c>
      <c r="BN446" s="313">
        <v>0</v>
      </c>
      <c r="BO446" s="313">
        <v>0</v>
      </c>
      <c r="BP446" s="313">
        <v>0</v>
      </c>
      <c r="BQ446" s="261">
        <f>BR446+BS446+BT446</f>
        <v>0</v>
      </c>
      <c r="BR446" s="313">
        <v>0</v>
      </c>
      <c r="BS446" s="313">
        <v>0</v>
      </c>
      <c r="BT446" s="313">
        <v>0</v>
      </c>
      <c r="BU446" s="261">
        <f>$AW446-$AX446-AZ446</f>
        <v>3437.706680000003</v>
      </c>
      <c r="BV446" s="261">
        <f t="shared" ref="BV446:BY447" si="504">CH446</f>
        <v>0</v>
      </c>
      <c r="BW446" s="261">
        <f t="shared" si="504"/>
        <v>0</v>
      </c>
      <c r="BX446" s="261">
        <f t="shared" si="504"/>
        <v>0</v>
      </c>
      <c r="BY446" s="261">
        <f t="shared" si="504"/>
        <v>0</v>
      </c>
      <c r="BZ446" s="261">
        <f>CA446+CB446+CC446</f>
        <v>0</v>
      </c>
      <c r="CA446" s="313">
        <v>0</v>
      </c>
      <c r="CB446" s="313">
        <v>0</v>
      </c>
      <c r="CC446" s="313">
        <v>0</v>
      </c>
      <c r="CD446" s="261">
        <f>CE446+CF446+CG446</f>
        <v>0</v>
      </c>
      <c r="CE446" s="313">
        <v>0</v>
      </c>
      <c r="CF446" s="313">
        <v>0</v>
      </c>
      <c r="CG446" s="313">
        <v>0</v>
      </c>
      <c r="CH446" s="261">
        <f>CI446+CJ446+CK446</f>
        <v>0</v>
      </c>
      <c r="CI446" s="313">
        <v>0</v>
      </c>
      <c r="CJ446" s="313">
        <v>0</v>
      </c>
      <c r="CK446" s="313">
        <v>0</v>
      </c>
      <c r="CL446" s="261">
        <f>$AW446-$AX446-BA446</f>
        <v>3437.706680000003</v>
      </c>
      <c r="CM446" s="261">
        <f t="shared" ref="CM446:CP447" si="505">CY446</f>
        <v>0</v>
      </c>
      <c r="CN446" s="261">
        <f t="shared" si="505"/>
        <v>0</v>
      </c>
      <c r="CO446" s="261">
        <f t="shared" si="505"/>
        <v>0</v>
      </c>
      <c r="CP446" s="261">
        <f t="shared" si="505"/>
        <v>0</v>
      </c>
      <c r="CQ446" s="261">
        <f>CR446+CS446+CT446</f>
        <v>0</v>
      </c>
      <c r="CR446" s="313">
        <v>0</v>
      </c>
      <c r="CS446" s="313">
        <v>0</v>
      </c>
      <c r="CT446" s="313">
        <v>0</v>
      </c>
      <c r="CU446" s="261">
        <f>CV446+CW446+CX446</f>
        <v>0</v>
      </c>
      <c r="CV446" s="313">
        <v>0</v>
      </c>
      <c r="CW446" s="313">
        <v>0</v>
      </c>
      <c r="CX446" s="313">
        <v>0</v>
      </c>
      <c r="CY446" s="261">
        <f>CZ446+DA446+DB446</f>
        <v>0</v>
      </c>
      <c r="CZ446" s="313">
        <v>0</v>
      </c>
      <c r="DA446" s="313">
        <v>0</v>
      </c>
      <c r="DB446" s="313">
        <v>0</v>
      </c>
      <c r="DC446" s="261">
        <f>$AW446-$AX446-BB446</f>
        <v>3437.706680000003</v>
      </c>
      <c r="DD446" s="261">
        <f t="shared" ref="DD446:DG447" si="506">DP446</f>
        <v>0</v>
      </c>
      <c r="DE446" s="261">
        <f t="shared" si="506"/>
        <v>0</v>
      </c>
      <c r="DF446" s="261">
        <f t="shared" si="506"/>
        <v>0</v>
      </c>
      <c r="DG446" s="261">
        <f t="shared" si="506"/>
        <v>0</v>
      </c>
      <c r="DH446" s="261">
        <f>DI446+DJ446+DK446</f>
        <v>0</v>
      </c>
      <c r="DI446" s="313">
        <v>0</v>
      </c>
      <c r="DJ446" s="313">
        <v>0</v>
      </c>
      <c r="DK446" s="313">
        <v>0</v>
      </c>
      <c r="DL446" s="261">
        <f>DM446+DN446+DO446</f>
        <v>0</v>
      </c>
      <c r="DM446" s="313">
        <v>0</v>
      </c>
      <c r="DN446" s="313">
        <v>0</v>
      </c>
      <c r="DO446" s="313">
        <v>0</v>
      </c>
      <c r="DP446" s="261">
        <f>DQ446+DR446+DS446</f>
        <v>0</v>
      </c>
      <c r="DQ446" s="313">
        <v>0</v>
      </c>
      <c r="DR446" s="313">
        <v>0</v>
      </c>
      <c r="DS446" s="313">
        <v>0</v>
      </c>
      <c r="DT446" s="261">
        <f>$AW446-$AX446-BC446</f>
        <v>3437.706680000003</v>
      </c>
      <c r="DU446" s="261">
        <f>BC446-AY446</f>
        <v>0</v>
      </c>
      <c r="DV446" s="313"/>
      <c r="DW446" s="313"/>
      <c r="DX446" s="314"/>
      <c r="DY446" s="313"/>
      <c r="DZ446" s="314"/>
      <c r="EA446" s="343" t="s">
        <v>151</v>
      </c>
      <c r="EB446" s="164">
        <v>0</v>
      </c>
      <c r="EC446" s="162" t="str">
        <f>AN446 &amp; EB446</f>
        <v>Амортизационные отчисления0</v>
      </c>
      <c r="ED446" s="162" t="str">
        <f>AN446&amp;AO446</f>
        <v>Амортизационные отчислениянет</v>
      </c>
      <c r="EE446" s="163"/>
      <c r="EF446" s="163"/>
      <c r="EG446" s="179"/>
      <c r="EH446" s="179"/>
      <c r="EI446" s="179"/>
      <c r="EJ446" s="179"/>
      <c r="EV446" s="163"/>
    </row>
    <row r="447" spans="3:152" ht="15" customHeight="1" thickBot="1">
      <c r="C447" s="217"/>
      <c r="D447" s="385"/>
      <c r="E447" s="399"/>
      <c r="F447" s="399"/>
      <c r="G447" s="399"/>
      <c r="H447" s="399"/>
      <c r="I447" s="399"/>
      <c r="J447" s="399"/>
      <c r="K447" s="385"/>
      <c r="L447" s="337"/>
      <c r="M447" s="337"/>
      <c r="N447" s="385"/>
      <c r="O447" s="385"/>
      <c r="P447" s="387"/>
      <c r="Q447" s="387"/>
      <c r="R447" s="389"/>
      <c r="S447" s="391"/>
      <c r="T447" s="401"/>
      <c r="U447" s="395"/>
      <c r="V447" s="397"/>
      <c r="W447" s="383"/>
      <c r="X447" s="383"/>
      <c r="Y447" s="383"/>
      <c r="Z447" s="383"/>
      <c r="AA447" s="383"/>
      <c r="AB447" s="383"/>
      <c r="AC447" s="383"/>
      <c r="AD447" s="383"/>
      <c r="AE447" s="383"/>
      <c r="AF447" s="383"/>
      <c r="AG447" s="383"/>
      <c r="AH447" s="383"/>
      <c r="AI447" s="383"/>
      <c r="AJ447" s="383"/>
      <c r="AK447" s="383"/>
      <c r="AL447" s="333"/>
      <c r="AM447" s="200" t="s">
        <v>115</v>
      </c>
      <c r="AN447" s="311" t="s">
        <v>199</v>
      </c>
      <c r="AO447" s="312" t="s">
        <v>18</v>
      </c>
      <c r="AP447" s="312"/>
      <c r="AQ447" s="312"/>
      <c r="AR447" s="312"/>
      <c r="AS447" s="312"/>
      <c r="AT447" s="312"/>
      <c r="AU447" s="312"/>
      <c r="AV447" s="312"/>
      <c r="AW447" s="261">
        <v>303.16269999999997</v>
      </c>
      <c r="AX447" s="261">
        <v>272.84800000000001</v>
      </c>
      <c r="AY447" s="261">
        <v>0</v>
      </c>
      <c r="AZ447" s="261">
        <f>BE447</f>
        <v>0</v>
      </c>
      <c r="BA447" s="261">
        <f>BV447</f>
        <v>0</v>
      </c>
      <c r="BB447" s="261">
        <f>CM447</f>
        <v>0</v>
      </c>
      <c r="BC447" s="261">
        <f>DD447</f>
        <v>0</v>
      </c>
      <c r="BD447" s="261">
        <f>AW447-AX447-BC447</f>
        <v>30.314699999999959</v>
      </c>
      <c r="BE447" s="261">
        <f t="shared" si="503"/>
        <v>0</v>
      </c>
      <c r="BF447" s="261">
        <f t="shared" si="503"/>
        <v>0</v>
      </c>
      <c r="BG447" s="261">
        <f t="shared" si="503"/>
        <v>0</v>
      </c>
      <c r="BH447" s="261">
        <f t="shared" si="503"/>
        <v>0</v>
      </c>
      <c r="BI447" s="261">
        <f>BJ447+BK447+BL447</f>
        <v>0</v>
      </c>
      <c r="BJ447" s="313">
        <v>0</v>
      </c>
      <c r="BK447" s="313">
        <v>0</v>
      </c>
      <c r="BL447" s="313">
        <v>0</v>
      </c>
      <c r="BM447" s="261">
        <f>BN447+BO447+BP447</f>
        <v>0</v>
      </c>
      <c r="BN447" s="313">
        <v>0</v>
      </c>
      <c r="BO447" s="313">
        <v>0</v>
      </c>
      <c r="BP447" s="313">
        <v>0</v>
      </c>
      <c r="BQ447" s="261">
        <f>BR447+BS447+BT447</f>
        <v>0</v>
      </c>
      <c r="BR447" s="313">
        <v>0</v>
      </c>
      <c r="BS447" s="313">
        <v>0</v>
      </c>
      <c r="BT447" s="313">
        <v>0</v>
      </c>
      <c r="BU447" s="261">
        <f>$AW447-$AX447-AZ447</f>
        <v>30.314699999999959</v>
      </c>
      <c r="BV447" s="261">
        <f t="shared" si="504"/>
        <v>0</v>
      </c>
      <c r="BW447" s="261">
        <f t="shared" si="504"/>
        <v>0</v>
      </c>
      <c r="BX447" s="261">
        <f t="shared" si="504"/>
        <v>0</v>
      </c>
      <c r="BY447" s="261">
        <f t="shared" si="504"/>
        <v>0</v>
      </c>
      <c r="BZ447" s="261">
        <f>CA447+CB447+CC447</f>
        <v>0</v>
      </c>
      <c r="CA447" s="313">
        <v>0</v>
      </c>
      <c r="CB447" s="313">
        <v>0</v>
      </c>
      <c r="CC447" s="313">
        <v>0</v>
      </c>
      <c r="CD447" s="261">
        <f>CE447+CF447+CG447</f>
        <v>0</v>
      </c>
      <c r="CE447" s="313">
        <v>0</v>
      </c>
      <c r="CF447" s="313">
        <v>0</v>
      </c>
      <c r="CG447" s="313">
        <v>0</v>
      </c>
      <c r="CH447" s="261">
        <f>CI447+CJ447+CK447</f>
        <v>0</v>
      </c>
      <c r="CI447" s="313">
        <v>0</v>
      </c>
      <c r="CJ447" s="313">
        <v>0</v>
      </c>
      <c r="CK447" s="313">
        <v>0</v>
      </c>
      <c r="CL447" s="261">
        <f>$AW447-$AX447-BA447</f>
        <v>30.314699999999959</v>
      </c>
      <c r="CM447" s="261">
        <f t="shared" si="505"/>
        <v>0</v>
      </c>
      <c r="CN447" s="261">
        <f t="shared" si="505"/>
        <v>0</v>
      </c>
      <c r="CO447" s="261">
        <f t="shared" si="505"/>
        <v>0</v>
      </c>
      <c r="CP447" s="261">
        <f t="shared" si="505"/>
        <v>0</v>
      </c>
      <c r="CQ447" s="261">
        <f>CR447+CS447+CT447</f>
        <v>0</v>
      </c>
      <c r="CR447" s="313">
        <v>0</v>
      </c>
      <c r="CS447" s="313">
        <v>0</v>
      </c>
      <c r="CT447" s="313">
        <v>0</v>
      </c>
      <c r="CU447" s="261">
        <f>CV447+CW447+CX447</f>
        <v>0</v>
      </c>
      <c r="CV447" s="313">
        <v>0</v>
      </c>
      <c r="CW447" s="313">
        <v>0</v>
      </c>
      <c r="CX447" s="313">
        <v>0</v>
      </c>
      <c r="CY447" s="261">
        <f>CZ447+DA447+DB447</f>
        <v>0</v>
      </c>
      <c r="CZ447" s="313">
        <v>0</v>
      </c>
      <c r="DA447" s="313">
        <v>0</v>
      </c>
      <c r="DB447" s="313">
        <v>0</v>
      </c>
      <c r="DC447" s="261">
        <f>$AW447-$AX447-BB447</f>
        <v>30.314699999999959</v>
      </c>
      <c r="DD447" s="261">
        <f t="shared" si="506"/>
        <v>0</v>
      </c>
      <c r="DE447" s="261">
        <f t="shared" si="506"/>
        <v>0</v>
      </c>
      <c r="DF447" s="261">
        <f t="shared" si="506"/>
        <v>0</v>
      </c>
      <c r="DG447" s="261">
        <f t="shared" si="506"/>
        <v>0</v>
      </c>
      <c r="DH447" s="261">
        <f>DI447+DJ447+DK447</f>
        <v>0</v>
      </c>
      <c r="DI447" s="313">
        <v>0</v>
      </c>
      <c r="DJ447" s="313">
        <v>0</v>
      </c>
      <c r="DK447" s="313">
        <v>0</v>
      </c>
      <c r="DL447" s="261">
        <f>DM447+DN447+DO447</f>
        <v>0</v>
      </c>
      <c r="DM447" s="313">
        <v>0</v>
      </c>
      <c r="DN447" s="313">
        <v>0</v>
      </c>
      <c r="DO447" s="313">
        <v>0</v>
      </c>
      <c r="DP447" s="261">
        <f>DQ447+DR447+DS447</f>
        <v>0</v>
      </c>
      <c r="DQ447" s="313">
        <v>0</v>
      </c>
      <c r="DR447" s="313">
        <v>0</v>
      </c>
      <c r="DS447" s="313">
        <v>0</v>
      </c>
      <c r="DT447" s="261">
        <f>$AW447-$AX447-BC447</f>
        <v>30.314699999999959</v>
      </c>
      <c r="DU447" s="261">
        <f>BC447-AY447</f>
        <v>0</v>
      </c>
      <c r="DV447" s="313"/>
      <c r="DW447" s="313"/>
      <c r="DX447" s="314"/>
      <c r="DY447" s="313"/>
      <c r="DZ447" s="314"/>
      <c r="EA447" s="343" t="s">
        <v>151</v>
      </c>
      <c r="EB447" s="164">
        <v>0</v>
      </c>
      <c r="EC447" s="162" t="str">
        <f>AN447 &amp; EB447</f>
        <v>Прочие собственные средства0</v>
      </c>
      <c r="ED447" s="162" t="str">
        <f>AN447&amp;AO447</f>
        <v>Прочие собственные средстванет</v>
      </c>
      <c r="EE447" s="163"/>
      <c r="EF447" s="163"/>
      <c r="EG447" s="179"/>
      <c r="EH447" s="179"/>
      <c r="EI447" s="179"/>
      <c r="EJ447" s="179"/>
      <c r="EV447" s="163"/>
    </row>
    <row r="448" spans="3:152" ht="11.25" customHeight="1">
      <c r="C448" s="217"/>
      <c r="D448" s="384" t="s">
        <v>966</v>
      </c>
      <c r="E448" s="398" t="s">
        <v>780</v>
      </c>
      <c r="F448" s="398" t="s">
        <v>800</v>
      </c>
      <c r="G448" s="398" t="s">
        <v>161</v>
      </c>
      <c r="H448" s="398" t="s">
        <v>967</v>
      </c>
      <c r="I448" s="398" t="s">
        <v>783</v>
      </c>
      <c r="J448" s="398" t="s">
        <v>783</v>
      </c>
      <c r="K448" s="384" t="s">
        <v>784</v>
      </c>
      <c r="L448" s="336"/>
      <c r="M448" s="336"/>
      <c r="N448" s="384" t="s">
        <v>240</v>
      </c>
      <c r="O448" s="384" t="s">
        <v>5</v>
      </c>
      <c r="P448" s="386" t="s">
        <v>189</v>
      </c>
      <c r="Q448" s="386" t="s">
        <v>5</v>
      </c>
      <c r="R448" s="388">
        <v>0</v>
      </c>
      <c r="S448" s="390">
        <v>0</v>
      </c>
      <c r="T448" s="400" t="s">
        <v>151</v>
      </c>
      <c r="U448" s="305"/>
      <c r="V448" s="306"/>
      <c r="W448" s="306"/>
      <c r="X448" s="306"/>
      <c r="Y448" s="306"/>
      <c r="Z448" s="306"/>
      <c r="AA448" s="306"/>
      <c r="AB448" s="306"/>
      <c r="AC448" s="306"/>
      <c r="AD448" s="306"/>
      <c r="AE448" s="306"/>
      <c r="AF448" s="306"/>
      <c r="AG448" s="306"/>
      <c r="AH448" s="306"/>
      <c r="AI448" s="306"/>
      <c r="AJ448" s="306"/>
      <c r="AK448" s="306"/>
      <c r="AL448" s="306"/>
      <c r="AM448" s="306"/>
      <c r="AN448" s="306"/>
      <c r="AO448" s="306"/>
      <c r="AP448" s="306"/>
      <c r="AQ448" s="306"/>
      <c r="AR448" s="306"/>
      <c r="AS448" s="306"/>
      <c r="AT448" s="306"/>
      <c r="AU448" s="306"/>
      <c r="AV448" s="306"/>
      <c r="AW448" s="306"/>
      <c r="AX448" s="306"/>
      <c r="AY448" s="306"/>
      <c r="AZ448" s="306"/>
      <c r="BA448" s="306"/>
      <c r="BB448" s="306"/>
      <c r="BC448" s="306"/>
      <c r="BD448" s="306"/>
      <c r="BE448" s="306"/>
      <c r="BF448" s="306"/>
      <c r="BG448" s="306"/>
      <c r="BH448" s="306"/>
      <c r="BI448" s="306"/>
      <c r="BJ448" s="306"/>
      <c r="BK448" s="306"/>
      <c r="BL448" s="306"/>
      <c r="BM448" s="306"/>
      <c r="BN448" s="306"/>
      <c r="BO448" s="306"/>
      <c r="BP448" s="306"/>
      <c r="BQ448" s="306"/>
      <c r="BR448" s="306"/>
      <c r="BS448" s="306"/>
      <c r="BT448" s="306"/>
      <c r="BU448" s="306"/>
      <c r="BV448" s="306"/>
      <c r="BW448" s="306"/>
      <c r="BX448" s="306"/>
      <c r="BY448" s="306"/>
      <c r="BZ448" s="306"/>
      <c r="CA448" s="306"/>
      <c r="CB448" s="306"/>
      <c r="CC448" s="306"/>
      <c r="CD448" s="306"/>
      <c r="CE448" s="306"/>
      <c r="CF448" s="306"/>
      <c r="CG448" s="306"/>
      <c r="CH448" s="306"/>
      <c r="CI448" s="306"/>
      <c r="CJ448" s="306"/>
      <c r="CK448" s="306"/>
      <c r="CL448" s="306"/>
      <c r="CM448" s="306"/>
      <c r="CN448" s="306"/>
      <c r="CO448" s="306"/>
      <c r="CP448" s="306"/>
      <c r="CQ448" s="306"/>
      <c r="CR448" s="306"/>
      <c r="CS448" s="306"/>
      <c r="CT448" s="306"/>
      <c r="CU448" s="306"/>
      <c r="CV448" s="306"/>
      <c r="CW448" s="306"/>
      <c r="CX448" s="306"/>
      <c r="CY448" s="306"/>
      <c r="CZ448" s="306"/>
      <c r="DA448" s="306"/>
      <c r="DB448" s="306"/>
      <c r="DC448" s="306"/>
      <c r="DD448" s="306"/>
      <c r="DE448" s="306"/>
      <c r="DF448" s="306"/>
      <c r="DG448" s="306"/>
      <c r="DH448" s="306"/>
      <c r="DI448" s="306"/>
      <c r="DJ448" s="306"/>
      <c r="DK448" s="306"/>
      <c r="DL448" s="306"/>
      <c r="DM448" s="306"/>
      <c r="DN448" s="306"/>
      <c r="DO448" s="306"/>
      <c r="DP448" s="306"/>
      <c r="DQ448" s="306"/>
      <c r="DR448" s="306"/>
      <c r="DS448" s="306"/>
      <c r="DT448" s="306"/>
      <c r="DU448" s="306"/>
      <c r="DV448" s="306"/>
      <c r="DW448" s="306"/>
      <c r="DX448" s="306"/>
      <c r="DY448" s="306"/>
      <c r="DZ448" s="306"/>
      <c r="EA448" s="306"/>
      <c r="EB448" s="164"/>
      <c r="EC448" s="163"/>
      <c r="ED448" s="163"/>
      <c r="EE448" s="163"/>
      <c r="EF448" s="163"/>
      <c r="EG448" s="163"/>
      <c r="EH448" s="163"/>
      <c r="EI448" s="163"/>
    </row>
    <row r="449" spans="3:152" ht="11.25" customHeight="1">
      <c r="C449" s="217"/>
      <c r="D449" s="385"/>
      <c r="E449" s="399"/>
      <c r="F449" s="399"/>
      <c r="G449" s="399"/>
      <c r="H449" s="399"/>
      <c r="I449" s="399"/>
      <c r="J449" s="399"/>
      <c r="K449" s="385"/>
      <c r="L449" s="337"/>
      <c r="M449" s="337"/>
      <c r="N449" s="385"/>
      <c r="O449" s="385"/>
      <c r="P449" s="387"/>
      <c r="Q449" s="387"/>
      <c r="R449" s="389"/>
      <c r="S449" s="391"/>
      <c r="T449" s="401"/>
      <c r="U449" s="394"/>
      <c r="V449" s="396">
        <v>1</v>
      </c>
      <c r="W449" s="382" t="s">
        <v>821</v>
      </c>
      <c r="X449" s="382"/>
      <c r="Y449" s="382"/>
      <c r="Z449" s="382"/>
      <c r="AA449" s="382"/>
      <c r="AB449" s="382"/>
      <c r="AC449" s="382"/>
      <c r="AD449" s="382"/>
      <c r="AE449" s="382"/>
      <c r="AF449" s="382"/>
      <c r="AG449" s="382"/>
      <c r="AH449" s="382"/>
      <c r="AI449" s="382"/>
      <c r="AJ449" s="382"/>
      <c r="AK449" s="382"/>
      <c r="AL449" s="307"/>
      <c r="AM449" s="308"/>
      <c r="AN449" s="309"/>
      <c r="AO449" s="309"/>
      <c r="AP449" s="309"/>
      <c r="AQ449" s="309"/>
      <c r="AR449" s="309"/>
      <c r="AS449" s="309"/>
      <c r="AT449" s="309"/>
      <c r="AU449" s="309"/>
      <c r="AV449" s="309"/>
      <c r="AW449" s="95"/>
      <c r="AX449" s="95"/>
      <c r="AY449" s="95"/>
      <c r="AZ449" s="95"/>
      <c r="BA449" s="95"/>
      <c r="BB449" s="95"/>
      <c r="BC449" s="95"/>
      <c r="BD449" s="95"/>
      <c r="BE449" s="95"/>
      <c r="BF449" s="95"/>
      <c r="BG449" s="95"/>
      <c r="BH449" s="95"/>
      <c r="BI449" s="95"/>
      <c r="BJ449" s="95"/>
      <c r="BK449" s="95"/>
      <c r="BL449" s="95"/>
      <c r="BM449" s="95"/>
      <c r="BN449" s="95"/>
      <c r="BO449" s="95"/>
      <c r="BP449" s="95"/>
      <c r="BQ449" s="95"/>
      <c r="BR449" s="95"/>
      <c r="BS449" s="95"/>
      <c r="BT449" s="95"/>
      <c r="BU449" s="95"/>
      <c r="BV449" s="95"/>
      <c r="BW449" s="95"/>
      <c r="BX449" s="95"/>
      <c r="BY449" s="95"/>
      <c r="BZ449" s="95"/>
      <c r="CA449" s="95"/>
      <c r="CB449" s="95"/>
      <c r="CC449" s="95"/>
      <c r="CD449" s="95"/>
      <c r="CE449" s="95"/>
      <c r="CF449" s="95"/>
      <c r="CG449" s="95"/>
      <c r="CH449" s="95"/>
      <c r="CI449" s="95"/>
      <c r="CJ449" s="95"/>
      <c r="CK449" s="95"/>
      <c r="CL449" s="95"/>
      <c r="CM449" s="95"/>
      <c r="CN449" s="95"/>
      <c r="CO449" s="95"/>
      <c r="CP449" s="95"/>
      <c r="CQ449" s="95"/>
      <c r="CR449" s="95"/>
      <c r="CS449" s="95"/>
      <c r="CT449" s="95"/>
      <c r="CU449" s="95"/>
      <c r="CV449" s="95"/>
      <c r="CW449" s="95"/>
      <c r="CX449" s="95"/>
      <c r="CY449" s="95"/>
      <c r="CZ449" s="95"/>
      <c r="DA449" s="95"/>
      <c r="DB449" s="95"/>
      <c r="DC449" s="95"/>
      <c r="DD449" s="95"/>
      <c r="DE449" s="95"/>
      <c r="DF449" s="95"/>
      <c r="DG449" s="95"/>
      <c r="DH449" s="95"/>
      <c r="DI449" s="95"/>
      <c r="DJ449" s="95"/>
      <c r="DK449" s="95"/>
      <c r="DL449" s="95"/>
      <c r="DM449" s="95"/>
      <c r="DN449" s="95"/>
      <c r="DO449" s="95"/>
      <c r="DP449" s="95"/>
      <c r="DQ449" s="95"/>
      <c r="DR449" s="95"/>
      <c r="DS449" s="95"/>
      <c r="DT449" s="95"/>
      <c r="DU449" s="95"/>
      <c r="DV449" s="95"/>
      <c r="DW449" s="95"/>
      <c r="DX449" s="95"/>
      <c r="DY449" s="95"/>
      <c r="DZ449" s="95"/>
      <c r="EA449" s="95"/>
      <c r="EB449" s="164"/>
      <c r="EC449" s="179"/>
      <c r="ED449" s="179"/>
      <c r="EE449" s="179"/>
      <c r="EF449" s="163"/>
      <c r="EG449" s="179"/>
      <c r="EH449" s="179"/>
      <c r="EI449" s="179"/>
      <c r="EJ449" s="179"/>
      <c r="EK449" s="179"/>
    </row>
    <row r="450" spans="3:152" ht="15" customHeight="1">
      <c r="C450" s="217"/>
      <c r="D450" s="385"/>
      <c r="E450" s="399"/>
      <c r="F450" s="399"/>
      <c r="G450" s="399"/>
      <c r="H450" s="399"/>
      <c r="I450" s="399"/>
      <c r="J450" s="399"/>
      <c r="K450" s="385"/>
      <c r="L450" s="337"/>
      <c r="M450" s="337"/>
      <c r="N450" s="385"/>
      <c r="O450" s="385"/>
      <c r="P450" s="387"/>
      <c r="Q450" s="387"/>
      <c r="R450" s="389"/>
      <c r="S450" s="391"/>
      <c r="T450" s="401"/>
      <c r="U450" s="395"/>
      <c r="V450" s="397"/>
      <c r="W450" s="383"/>
      <c r="X450" s="383"/>
      <c r="Y450" s="383"/>
      <c r="Z450" s="383"/>
      <c r="AA450" s="383"/>
      <c r="AB450" s="383"/>
      <c r="AC450" s="383"/>
      <c r="AD450" s="383"/>
      <c r="AE450" s="383"/>
      <c r="AF450" s="383"/>
      <c r="AG450" s="383"/>
      <c r="AH450" s="383"/>
      <c r="AI450" s="383"/>
      <c r="AJ450" s="383"/>
      <c r="AK450" s="383"/>
      <c r="AL450" s="333"/>
      <c r="AM450" s="200" t="s">
        <v>240</v>
      </c>
      <c r="AN450" s="311" t="s">
        <v>197</v>
      </c>
      <c r="AO450" s="312" t="s">
        <v>18</v>
      </c>
      <c r="AP450" s="312"/>
      <c r="AQ450" s="312"/>
      <c r="AR450" s="312"/>
      <c r="AS450" s="312"/>
      <c r="AT450" s="312"/>
      <c r="AU450" s="312"/>
      <c r="AV450" s="312"/>
      <c r="AW450" s="261">
        <v>0</v>
      </c>
      <c r="AX450" s="261">
        <v>0</v>
      </c>
      <c r="AY450" s="261">
        <v>0</v>
      </c>
      <c r="AZ450" s="261">
        <f>BE450</f>
        <v>0</v>
      </c>
      <c r="BA450" s="261">
        <f>BV450</f>
        <v>0</v>
      </c>
      <c r="BB450" s="261">
        <f>CM450</f>
        <v>0</v>
      </c>
      <c r="BC450" s="261">
        <f>DD450</f>
        <v>0</v>
      </c>
      <c r="BD450" s="261">
        <f>AW450-AX450-BC450</f>
        <v>0</v>
      </c>
      <c r="BE450" s="261">
        <f t="shared" ref="BE450:BH451" si="507">BQ450</f>
        <v>0</v>
      </c>
      <c r="BF450" s="261">
        <f t="shared" si="507"/>
        <v>0</v>
      </c>
      <c r="BG450" s="261">
        <f t="shared" si="507"/>
        <v>0</v>
      </c>
      <c r="BH450" s="261">
        <f t="shared" si="507"/>
        <v>0</v>
      </c>
      <c r="BI450" s="261">
        <f>BJ450+BK450+BL450</f>
        <v>0</v>
      </c>
      <c r="BJ450" s="313">
        <v>0</v>
      </c>
      <c r="BK450" s="313">
        <v>0</v>
      </c>
      <c r="BL450" s="313">
        <v>0</v>
      </c>
      <c r="BM450" s="261">
        <f>BN450+BO450+BP450</f>
        <v>0</v>
      </c>
      <c r="BN450" s="313">
        <v>0</v>
      </c>
      <c r="BO450" s="313">
        <v>0</v>
      </c>
      <c r="BP450" s="313">
        <v>0</v>
      </c>
      <c r="BQ450" s="261">
        <f>BR450+BS450+BT450</f>
        <v>0</v>
      </c>
      <c r="BR450" s="313">
        <v>0</v>
      </c>
      <c r="BS450" s="313">
        <v>0</v>
      </c>
      <c r="BT450" s="313">
        <v>0</v>
      </c>
      <c r="BU450" s="261">
        <f>$AW450-$AX450-AZ450</f>
        <v>0</v>
      </c>
      <c r="BV450" s="261">
        <f t="shared" ref="BV450:BY451" si="508">CH450</f>
        <v>0</v>
      </c>
      <c r="BW450" s="261">
        <f t="shared" si="508"/>
        <v>0</v>
      </c>
      <c r="BX450" s="261">
        <f t="shared" si="508"/>
        <v>0</v>
      </c>
      <c r="BY450" s="261">
        <f t="shared" si="508"/>
        <v>0</v>
      </c>
      <c r="BZ450" s="261">
        <f>CA450+CB450+CC450</f>
        <v>0</v>
      </c>
      <c r="CA450" s="313">
        <v>0</v>
      </c>
      <c r="CB450" s="313">
        <v>0</v>
      </c>
      <c r="CC450" s="313">
        <v>0</v>
      </c>
      <c r="CD450" s="261">
        <f>CE450+CF450+CG450</f>
        <v>0</v>
      </c>
      <c r="CE450" s="313">
        <v>0</v>
      </c>
      <c r="CF450" s="313">
        <v>0</v>
      </c>
      <c r="CG450" s="313">
        <v>0</v>
      </c>
      <c r="CH450" s="261">
        <f>CI450+CJ450+CK450</f>
        <v>0</v>
      </c>
      <c r="CI450" s="313">
        <v>0</v>
      </c>
      <c r="CJ450" s="313">
        <v>0</v>
      </c>
      <c r="CK450" s="313">
        <v>0</v>
      </c>
      <c r="CL450" s="261">
        <f>$AW450-$AX450-BA450</f>
        <v>0</v>
      </c>
      <c r="CM450" s="261">
        <f t="shared" ref="CM450:CP451" si="509">CY450</f>
        <v>0</v>
      </c>
      <c r="CN450" s="261">
        <f t="shared" si="509"/>
        <v>0</v>
      </c>
      <c r="CO450" s="261">
        <f t="shared" si="509"/>
        <v>0</v>
      </c>
      <c r="CP450" s="261">
        <f t="shared" si="509"/>
        <v>0</v>
      </c>
      <c r="CQ450" s="261">
        <f>CR450+CS450+CT450</f>
        <v>0</v>
      </c>
      <c r="CR450" s="313">
        <v>0</v>
      </c>
      <c r="CS450" s="313">
        <v>0</v>
      </c>
      <c r="CT450" s="313">
        <v>0</v>
      </c>
      <c r="CU450" s="261">
        <f>CV450+CW450+CX450</f>
        <v>0</v>
      </c>
      <c r="CV450" s="313">
        <v>0</v>
      </c>
      <c r="CW450" s="313">
        <v>0</v>
      </c>
      <c r="CX450" s="313">
        <v>0</v>
      </c>
      <c r="CY450" s="261">
        <f>CZ450+DA450+DB450</f>
        <v>0</v>
      </c>
      <c r="CZ450" s="313">
        <v>0</v>
      </c>
      <c r="DA450" s="313">
        <v>0</v>
      </c>
      <c r="DB450" s="313">
        <v>0</v>
      </c>
      <c r="DC450" s="261">
        <f>$AW450-$AX450-BB450</f>
        <v>0</v>
      </c>
      <c r="DD450" s="261">
        <f t="shared" ref="DD450:DG451" si="510">DP450</f>
        <v>0</v>
      </c>
      <c r="DE450" s="261">
        <f t="shared" si="510"/>
        <v>0</v>
      </c>
      <c r="DF450" s="261">
        <f t="shared" si="510"/>
        <v>0</v>
      </c>
      <c r="DG450" s="261">
        <f t="shared" si="510"/>
        <v>0</v>
      </c>
      <c r="DH450" s="261">
        <f>DI450+DJ450+DK450</f>
        <v>0</v>
      </c>
      <c r="DI450" s="313">
        <v>0</v>
      </c>
      <c r="DJ450" s="313">
        <v>0</v>
      </c>
      <c r="DK450" s="313">
        <v>0</v>
      </c>
      <c r="DL450" s="261">
        <f>DM450+DN450+DO450</f>
        <v>0</v>
      </c>
      <c r="DM450" s="313">
        <v>0</v>
      </c>
      <c r="DN450" s="313">
        <v>0</v>
      </c>
      <c r="DO450" s="313">
        <v>0</v>
      </c>
      <c r="DP450" s="261">
        <f>DQ450+DR450+DS450</f>
        <v>0</v>
      </c>
      <c r="DQ450" s="313">
        <v>0</v>
      </c>
      <c r="DR450" s="313">
        <v>0</v>
      </c>
      <c r="DS450" s="313">
        <v>0</v>
      </c>
      <c r="DT450" s="261">
        <f>$AW450-$AX450-BC450</f>
        <v>0</v>
      </c>
      <c r="DU450" s="261">
        <f>BC450-AY450</f>
        <v>0</v>
      </c>
      <c r="DV450" s="313"/>
      <c r="DW450" s="313"/>
      <c r="DX450" s="314"/>
      <c r="DY450" s="313"/>
      <c r="DZ450" s="314"/>
      <c r="EA450" s="343" t="s">
        <v>151</v>
      </c>
      <c r="EB450" s="164">
        <v>0</v>
      </c>
      <c r="EC450" s="162" t="str">
        <f>AN450 &amp; EB450</f>
        <v>Амортизационные отчисления0</v>
      </c>
      <c r="ED450" s="162" t="str">
        <f>AN450&amp;AO450</f>
        <v>Амортизационные отчислениянет</v>
      </c>
      <c r="EE450" s="163"/>
      <c r="EF450" s="163"/>
      <c r="EG450" s="179"/>
      <c r="EH450" s="179"/>
      <c r="EI450" s="179"/>
      <c r="EJ450" s="179"/>
      <c r="EV450" s="163"/>
    </row>
    <row r="451" spans="3:152" ht="15" customHeight="1" thickBot="1">
      <c r="C451" s="217"/>
      <c r="D451" s="385"/>
      <c r="E451" s="399"/>
      <c r="F451" s="399"/>
      <c r="G451" s="399"/>
      <c r="H451" s="399"/>
      <c r="I451" s="399"/>
      <c r="J451" s="399"/>
      <c r="K451" s="385"/>
      <c r="L451" s="337"/>
      <c r="M451" s="337"/>
      <c r="N451" s="385"/>
      <c r="O451" s="385"/>
      <c r="P451" s="387"/>
      <c r="Q451" s="387"/>
      <c r="R451" s="389"/>
      <c r="S451" s="391"/>
      <c r="T451" s="401"/>
      <c r="U451" s="395"/>
      <c r="V451" s="397"/>
      <c r="W451" s="383"/>
      <c r="X451" s="383"/>
      <c r="Y451" s="383"/>
      <c r="Z451" s="383"/>
      <c r="AA451" s="383"/>
      <c r="AB451" s="383"/>
      <c r="AC451" s="383"/>
      <c r="AD451" s="383"/>
      <c r="AE451" s="383"/>
      <c r="AF451" s="383"/>
      <c r="AG451" s="383"/>
      <c r="AH451" s="383"/>
      <c r="AI451" s="383"/>
      <c r="AJ451" s="383"/>
      <c r="AK451" s="383"/>
      <c r="AL451" s="333"/>
      <c r="AM451" s="200" t="s">
        <v>115</v>
      </c>
      <c r="AN451" s="311" t="s">
        <v>199</v>
      </c>
      <c r="AO451" s="312" t="s">
        <v>18</v>
      </c>
      <c r="AP451" s="312"/>
      <c r="AQ451" s="312"/>
      <c r="AR451" s="312"/>
      <c r="AS451" s="312"/>
      <c r="AT451" s="312"/>
      <c r="AU451" s="312"/>
      <c r="AV451" s="312"/>
      <c r="AW451" s="261">
        <v>0</v>
      </c>
      <c r="AX451" s="261">
        <v>0</v>
      </c>
      <c r="AY451" s="261">
        <v>0</v>
      </c>
      <c r="AZ451" s="261">
        <f>BE451</f>
        <v>0</v>
      </c>
      <c r="BA451" s="261">
        <f>BV451</f>
        <v>0</v>
      </c>
      <c r="BB451" s="261">
        <f>CM451</f>
        <v>0</v>
      </c>
      <c r="BC451" s="261">
        <f>DD451</f>
        <v>0</v>
      </c>
      <c r="BD451" s="261">
        <f>AW451-AX451-BC451</f>
        <v>0</v>
      </c>
      <c r="BE451" s="261">
        <f t="shared" si="507"/>
        <v>0</v>
      </c>
      <c r="BF451" s="261">
        <f t="shared" si="507"/>
        <v>0</v>
      </c>
      <c r="BG451" s="261">
        <f t="shared" si="507"/>
        <v>0</v>
      </c>
      <c r="BH451" s="261">
        <f t="shared" si="507"/>
        <v>0</v>
      </c>
      <c r="BI451" s="261">
        <f>BJ451+BK451+BL451</f>
        <v>0</v>
      </c>
      <c r="BJ451" s="313">
        <v>0</v>
      </c>
      <c r="BK451" s="313">
        <v>0</v>
      </c>
      <c r="BL451" s="313">
        <v>0</v>
      </c>
      <c r="BM451" s="261">
        <f>BN451+BO451+BP451</f>
        <v>0</v>
      </c>
      <c r="BN451" s="313">
        <v>0</v>
      </c>
      <c r="BO451" s="313">
        <v>0</v>
      </c>
      <c r="BP451" s="313">
        <v>0</v>
      </c>
      <c r="BQ451" s="261">
        <f>BR451+BS451+BT451</f>
        <v>0</v>
      </c>
      <c r="BR451" s="313">
        <v>0</v>
      </c>
      <c r="BS451" s="313">
        <v>0</v>
      </c>
      <c r="BT451" s="313">
        <v>0</v>
      </c>
      <c r="BU451" s="261">
        <f>$AW451-$AX451-AZ451</f>
        <v>0</v>
      </c>
      <c r="BV451" s="261">
        <f t="shared" si="508"/>
        <v>0</v>
      </c>
      <c r="BW451" s="261">
        <f t="shared" si="508"/>
        <v>0</v>
      </c>
      <c r="BX451" s="261">
        <f t="shared" si="508"/>
        <v>0</v>
      </c>
      <c r="BY451" s="261">
        <f t="shared" si="508"/>
        <v>0</v>
      </c>
      <c r="BZ451" s="261">
        <f>CA451+CB451+CC451</f>
        <v>0</v>
      </c>
      <c r="CA451" s="313">
        <v>0</v>
      </c>
      <c r="CB451" s="313">
        <v>0</v>
      </c>
      <c r="CC451" s="313">
        <v>0</v>
      </c>
      <c r="CD451" s="261">
        <f>CE451+CF451+CG451</f>
        <v>0</v>
      </c>
      <c r="CE451" s="313">
        <v>0</v>
      </c>
      <c r="CF451" s="313">
        <v>0</v>
      </c>
      <c r="CG451" s="313">
        <v>0</v>
      </c>
      <c r="CH451" s="261">
        <f>CI451+CJ451+CK451</f>
        <v>0</v>
      </c>
      <c r="CI451" s="313">
        <v>0</v>
      </c>
      <c r="CJ451" s="313">
        <v>0</v>
      </c>
      <c r="CK451" s="313">
        <v>0</v>
      </c>
      <c r="CL451" s="261">
        <f>$AW451-$AX451-BA451</f>
        <v>0</v>
      </c>
      <c r="CM451" s="261">
        <f t="shared" si="509"/>
        <v>0</v>
      </c>
      <c r="CN451" s="261">
        <f t="shared" si="509"/>
        <v>0</v>
      </c>
      <c r="CO451" s="261">
        <f t="shared" si="509"/>
        <v>0</v>
      </c>
      <c r="CP451" s="261">
        <f t="shared" si="509"/>
        <v>0</v>
      </c>
      <c r="CQ451" s="261">
        <f>CR451+CS451+CT451</f>
        <v>0</v>
      </c>
      <c r="CR451" s="313">
        <v>0</v>
      </c>
      <c r="CS451" s="313">
        <v>0</v>
      </c>
      <c r="CT451" s="313">
        <v>0</v>
      </c>
      <c r="CU451" s="261">
        <f>CV451+CW451+CX451</f>
        <v>0</v>
      </c>
      <c r="CV451" s="313">
        <v>0</v>
      </c>
      <c r="CW451" s="313">
        <v>0</v>
      </c>
      <c r="CX451" s="313">
        <v>0</v>
      </c>
      <c r="CY451" s="261">
        <f>CZ451+DA451+DB451</f>
        <v>0</v>
      </c>
      <c r="CZ451" s="313">
        <v>0</v>
      </c>
      <c r="DA451" s="313">
        <v>0</v>
      </c>
      <c r="DB451" s="313">
        <v>0</v>
      </c>
      <c r="DC451" s="261">
        <f>$AW451-$AX451-BB451</f>
        <v>0</v>
      </c>
      <c r="DD451" s="261">
        <f t="shared" si="510"/>
        <v>0</v>
      </c>
      <c r="DE451" s="261">
        <f t="shared" si="510"/>
        <v>0</v>
      </c>
      <c r="DF451" s="261">
        <f t="shared" si="510"/>
        <v>0</v>
      </c>
      <c r="DG451" s="261">
        <f t="shared" si="510"/>
        <v>0</v>
      </c>
      <c r="DH451" s="261">
        <f>DI451+DJ451+DK451</f>
        <v>0</v>
      </c>
      <c r="DI451" s="313">
        <v>0</v>
      </c>
      <c r="DJ451" s="313">
        <v>0</v>
      </c>
      <c r="DK451" s="313">
        <v>0</v>
      </c>
      <c r="DL451" s="261">
        <f>DM451+DN451+DO451</f>
        <v>0</v>
      </c>
      <c r="DM451" s="313">
        <v>0</v>
      </c>
      <c r="DN451" s="313">
        <v>0</v>
      </c>
      <c r="DO451" s="313">
        <v>0</v>
      </c>
      <c r="DP451" s="261">
        <f>DQ451+DR451+DS451</f>
        <v>0</v>
      </c>
      <c r="DQ451" s="313">
        <v>0</v>
      </c>
      <c r="DR451" s="313">
        <v>0</v>
      </c>
      <c r="DS451" s="313">
        <v>0</v>
      </c>
      <c r="DT451" s="261">
        <f>$AW451-$AX451-BC451</f>
        <v>0</v>
      </c>
      <c r="DU451" s="261">
        <f>BC451-AY451</f>
        <v>0</v>
      </c>
      <c r="DV451" s="313"/>
      <c r="DW451" s="313"/>
      <c r="DX451" s="314"/>
      <c r="DY451" s="313"/>
      <c r="DZ451" s="314"/>
      <c r="EA451" s="343" t="s">
        <v>151</v>
      </c>
      <c r="EB451" s="164">
        <v>0</v>
      </c>
      <c r="EC451" s="162" t="str">
        <f>AN451 &amp; EB451</f>
        <v>Прочие собственные средства0</v>
      </c>
      <c r="ED451" s="162" t="str">
        <f>AN451&amp;AO451</f>
        <v>Прочие собственные средстванет</v>
      </c>
      <c r="EE451" s="163"/>
      <c r="EF451" s="163"/>
      <c r="EG451" s="179"/>
      <c r="EH451" s="179"/>
      <c r="EI451" s="179"/>
      <c r="EJ451" s="179"/>
      <c r="EV451" s="163"/>
    </row>
    <row r="452" spans="3:152" ht="11.25" customHeight="1">
      <c r="C452" s="217"/>
      <c r="D452" s="384" t="s">
        <v>968</v>
      </c>
      <c r="E452" s="398" t="s">
        <v>780</v>
      </c>
      <c r="F452" s="398" t="s">
        <v>800</v>
      </c>
      <c r="G452" s="398" t="s">
        <v>161</v>
      </c>
      <c r="H452" s="398" t="s">
        <v>969</v>
      </c>
      <c r="I452" s="398" t="s">
        <v>783</v>
      </c>
      <c r="J452" s="398" t="s">
        <v>783</v>
      </c>
      <c r="K452" s="384" t="s">
        <v>784</v>
      </c>
      <c r="L452" s="336"/>
      <c r="M452" s="336"/>
      <c r="N452" s="384" t="s">
        <v>240</v>
      </c>
      <c r="O452" s="384" t="s">
        <v>5</v>
      </c>
      <c r="P452" s="386" t="s">
        <v>189</v>
      </c>
      <c r="Q452" s="386" t="s">
        <v>5</v>
      </c>
      <c r="R452" s="388">
        <v>0</v>
      </c>
      <c r="S452" s="390">
        <v>0</v>
      </c>
      <c r="T452" s="400" t="s">
        <v>151</v>
      </c>
      <c r="U452" s="305"/>
      <c r="V452" s="306"/>
      <c r="W452" s="306"/>
      <c r="X452" s="306"/>
      <c r="Y452" s="306"/>
      <c r="Z452" s="306"/>
      <c r="AA452" s="306"/>
      <c r="AB452" s="306"/>
      <c r="AC452" s="306"/>
      <c r="AD452" s="306"/>
      <c r="AE452" s="306"/>
      <c r="AF452" s="306"/>
      <c r="AG452" s="306"/>
      <c r="AH452" s="306"/>
      <c r="AI452" s="306"/>
      <c r="AJ452" s="306"/>
      <c r="AK452" s="306"/>
      <c r="AL452" s="306"/>
      <c r="AM452" s="306"/>
      <c r="AN452" s="306"/>
      <c r="AO452" s="306"/>
      <c r="AP452" s="306"/>
      <c r="AQ452" s="306"/>
      <c r="AR452" s="306"/>
      <c r="AS452" s="306"/>
      <c r="AT452" s="306"/>
      <c r="AU452" s="306"/>
      <c r="AV452" s="306"/>
      <c r="AW452" s="306"/>
      <c r="AX452" s="306"/>
      <c r="AY452" s="306"/>
      <c r="AZ452" s="306"/>
      <c r="BA452" s="306"/>
      <c r="BB452" s="306"/>
      <c r="BC452" s="306"/>
      <c r="BD452" s="306"/>
      <c r="BE452" s="306"/>
      <c r="BF452" s="306"/>
      <c r="BG452" s="306"/>
      <c r="BH452" s="306"/>
      <c r="BI452" s="306"/>
      <c r="BJ452" s="306"/>
      <c r="BK452" s="306"/>
      <c r="BL452" s="306"/>
      <c r="BM452" s="306"/>
      <c r="BN452" s="306"/>
      <c r="BO452" s="306"/>
      <c r="BP452" s="306"/>
      <c r="BQ452" s="306"/>
      <c r="BR452" s="306"/>
      <c r="BS452" s="306"/>
      <c r="BT452" s="306"/>
      <c r="BU452" s="306"/>
      <c r="BV452" s="306"/>
      <c r="BW452" s="306"/>
      <c r="BX452" s="306"/>
      <c r="BY452" s="306"/>
      <c r="BZ452" s="306"/>
      <c r="CA452" s="306"/>
      <c r="CB452" s="306"/>
      <c r="CC452" s="306"/>
      <c r="CD452" s="306"/>
      <c r="CE452" s="306"/>
      <c r="CF452" s="306"/>
      <c r="CG452" s="306"/>
      <c r="CH452" s="306"/>
      <c r="CI452" s="306"/>
      <c r="CJ452" s="306"/>
      <c r="CK452" s="306"/>
      <c r="CL452" s="306"/>
      <c r="CM452" s="306"/>
      <c r="CN452" s="306"/>
      <c r="CO452" s="306"/>
      <c r="CP452" s="306"/>
      <c r="CQ452" s="306"/>
      <c r="CR452" s="306"/>
      <c r="CS452" s="306"/>
      <c r="CT452" s="306"/>
      <c r="CU452" s="306"/>
      <c r="CV452" s="306"/>
      <c r="CW452" s="306"/>
      <c r="CX452" s="306"/>
      <c r="CY452" s="306"/>
      <c r="CZ452" s="306"/>
      <c r="DA452" s="306"/>
      <c r="DB452" s="306"/>
      <c r="DC452" s="306"/>
      <c r="DD452" s="306"/>
      <c r="DE452" s="306"/>
      <c r="DF452" s="306"/>
      <c r="DG452" s="306"/>
      <c r="DH452" s="306"/>
      <c r="DI452" s="306"/>
      <c r="DJ452" s="306"/>
      <c r="DK452" s="306"/>
      <c r="DL452" s="306"/>
      <c r="DM452" s="306"/>
      <c r="DN452" s="306"/>
      <c r="DO452" s="306"/>
      <c r="DP452" s="306"/>
      <c r="DQ452" s="306"/>
      <c r="DR452" s="306"/>
      <c r="DS452" s="306"/>
      <c r="DT452" s="306"/>
      <c r="DU452" s="306"/>
      <c r="DV452" s="306"/>
      <c r="DW452" s="306"/>
      <c r="DX452" s="306"/>
      <c r="DY452" s="306"/>
      <c r="DZ452" s="306"/>
      <c r="EA452" s="306"/>
      <c r="EB452" s="164"/>
      <c r="EC452" s="163"/>
      <c r="ED452" s="163"/>
      <c r="EE452" s="163"/>
      <c r="EF452" s="163"/>
      <c r="EG452" s="163"/>
      <c r="EH452" s="163"/>
      <c r="EI452" s="163"/>
    </row>
    <row r="453" spans="3:152" ht="11.25" customHeight="1">
      <c r="C453" s="217"/>
      <c r="D453" s="385"/>
      <c r="E453" s="399"/>
      <c r="F453" s="399"/>
      <c r="G453" s="399"/>
      <c r="H453" s="399"/>
      <c r="I453" s="399"/>
      <c r="J453" s="399"/>
      <c r="K453" s="385"/>
      <c r="L453" s="337"/>
      <c r="M453" s="337"/>
      <c r="N453" s="385"/>
      <c r="O453" s="385"/>
      <c r="P453" s="387"/>
      <c r="Q453" s="387"/>
      <c r="R453" s="389"/>
      <c r="S453" s="391"/>
      <c r="T453" s="401"/>
      <c r="U453" s="394"/>
      <c r="V453" s="396">
        <v>1</v>
      </c>
      <c r="W453" s="382" t="s">
        <v>821</v>
      </c>
      <c r="X453" s="382"/>
      <c r="Y453" s="382"/>
      <c r="Z453" s="382"/>
      <c r="AA453" s="382"/>
      <c r="AB453" s="382"/>
      <c r="AC453" s="382"/>
      <c r="AD453" s="382"/>
      <c r="AE453" s="382"/>
      <c r="AF453" s="382"/>
      <c r="AG453" s="382"/>
      <c r="AH453" s="382"/>
      <c r="AI453" s="382"/>
      <c r="AJ453" s="382"/>
      <c r="AK453" s="382"/>
      <c r="AL453" s="307"/>
      <c r="AM453" s="308"/>
      <c r="AN453" s="309"/>
      <c r="AO453" s="309"/>
      <c r="AP453" s="309"/>
      <c r="AQ453" s="309"/>
      <c r="AR453" s="309"/>
      <c r="AS453" s="309"/>
      <c r="AT453" s="309"/>
      <c r="AU453" s="309"/>
      <c r="AV453" s="309"/>
      <c r="AW453" s="95"/>
      <c r="AX453" s="95"/>
      <c r="AY453" s="95"/>
      <c r="AZ453" s="95"/>
      <c r="BA453" s="95"/>
      <c r="BB453" s="95"/>
      <c r="BC453" s="95"/>
      <c r="BD453" s="95"/>
      <c r="BE453" s="95"/>
      <c r="BF453" s="95"/>
      <c r="BG453" s="95"/>
      <c r="BH453" s="95"/>
      <c r="BI453" s="95"/>
      <c r="BJ453" s="95"/>
      <c r="BK453" s="95"/>
      <c r="BL453" s="95"/>
      <c r="BM453" s="95"/>
      <c r="BN453" s="95"/>
      <c r="BO453" s="95"/>
      <c r="BP453" s="95"/>
      <c r="BQ453" s="95"/>
      <c r="BR453" s="95"/>
      <c r="BS453" s="95"/>
      <c r="BT453" s="95"/>
      <c r="BU453" s="95"/>
      <c r="BV453" s="95"/>
      <c r="BW453" s="95"/>
      <c r="BX453" s="95"/>
      <c r="BY453" s="95"/>
      <c r="BZ453" s="95"/>
      <c r="CA453" s="95"/>
      <c r="CB453" s="95"/>
      <c r="CC453" s="95"/>
      <c r="CD453" s="95"/>
      <c r="CE453" s="95"/>
      <c r="CF453" s="95"/>
      <c r="CG453" s="95"/>
      <c r="CH453" s="95"/>
      <c r="CI453" s="95"/>
      <c r="CJ453" s="95"/>
      <c r="CK453" s="95"/>
      <c r="CL453" s="95"/>
      <c r="CM453" s="95"/>
      <c r="CN453" s="95"/>
      <c r="CO453" s="95"/>
      <c r="CP453" s="95"/>
      <c r="CQ453" s="95"/>
      <c r="CR453" s="95"/>
      <c r="CS453" s="95"/>
      <c r="CT453" s="95"/>
      <c r="CU453" s="95"/>
      <c r="CV453" s="95"/>
      <c r="CW453" s="95"/>
      <c r="CX453" s="95"/>
      <c r="CY453" s="95"/>
      <c r="CZ453" s="95"/>
      <c r="DA453" s="95"/>
      <c r="DB453" s="95"/>
      <c r="DC453" s="95"/>
      <c r="DD453" s="95"/>
      <c r="DE453" s="95"/>
      <c r="DF453" s="95"/>
      <c r="DG453" s="95"/>
      <c r="DH453" s="95"/>
      <c r="DI453" s="95"/>
      <c r="DJ453" s="95"/>
      <c r="DK453" s="95"/>
      <c r="DL453" s="95"/>
      <c r="DM453" s="95"/>
      <c r="DN453" s="95"/>
      <c r="DO453" s="95"/>
      <c r="DP453" s="95"/>
      <c r="DQ453" s="95"/>
      <c r="DR453" s="95"/>
      <c r="DS453" s="95"/>
      <c r="DT453" s="95"/>
      <c r="DU453" s="95"/>
      <c r="DV453" s="95"/>
      <c r="DW453" s="95"/>
      <c r="DX453" s="95"/>
      <c r="DY453" s="95"/>
      <c r="DZ453" s="95"/>
      <c r="EA453" s="95"/>
      <c r="EB453" s="164"/>
      <c r="EC453" s="179"/>
      <c r="ED453" s="179"/>
      <c r="EE453" s="179"/>
      <c r="EF453" s="163"/>
      <c r="EG453" s="179"/>
      <c r="EH453" s="179"/>
      <c r="EI453" s="179"/>
      <c r="EJ453" s="179"/>
      <c r="EK453" s="179"/>
    </row>
    <row r="454" spans="3:152" ht="15" customHeight="1">
      <c r="C454" s="217"/>
      <c r="D454" s="385"/>
      <c r="E454" s="399"/>
      <c r="F454" s="399"/>
      <c r="G454" s="399"/>
      <c r="H454" s="399"/>
      <c r="I454" s="399"/>
      <c r="J454" s="399"/>
      <c r="K454" s="385"/>
      <c r="L454" s="337"/>
      <c r="M454" s="337"/>
      <c r="N454" s="385"/>
      <c r="O454" s="385"/>
      <c r="P454" s="387"/>
      <c r="Q454" s="387"/>
      <c r="R454" s="389"/>
      <c r="S454" s="391"/>
      <c r="T454" s="401"/>
      <c r="U454" s="395"/>
      <c r="V454" s="397"/>
      <c r="W454" s="383"/>
      <c r="X454" s="383"/>
      <c r="Y454" s="383"/>
      <c r="Z454" s="383"/>
      <c r="AA454" s="383"/>
      <c r="AB454" s="383"/>
      <c r="AC454" s="383"/>
      <c r="AD454" s="383"/>
      <c r="AE454" s="383"/>
      <c r="AF454" s="383"/>
      <c r="AG454" s="383"/>
      <c r="AH454" s="383"/>
      <c r="AI454" s="383"/>
      <c r="AJ454" s="383"/>
      <c r="AK454" s="383"/>
      <c r="AL454" s="333"/>
      <c r="AM454" s="200" t="s">
        <v>240</v>
      </c>
      <c r="AN454" s="311" t="s">
        <v>197</v>
      </c>
      <c r="AO454" s="312" t="s">
        <v>18</v>
      </c>
      <c r="AP454" s="312"/>
      <c r="AQ454" s="312"/>
      <c r="AR454" s="312"/>
      <c r="AS454" s="312"/>
      <c r="AT454" s="312"/>
      <c r="AU454" s="312"/>
      <c r="AV454" s="312"/>
      <c r="AW454" s="261">
        <v>0</v>
      </c>
      <c r="AX454" s="261">
        <v>0</v>
      </c>
      <c r="AY454" s="261">
        <v>0</v>
      </c>
      <c r="AZ454" s="261">
        <f>BE454</f>
        <v>0</v>
      </c>
      <c r="BA454" s="261">
        <f>BV454</f>
        <v>0</v>
      </c>
      <c r="BB454" s="261">
        <f>CM454</f>
        <v>0</v>
      </c>
      <c r="BC454" s="261">
        <f>DD454</f>
        <v>0</v>
      </c>
      <c r="BD454" s="261">
        <f>AW454-AX454-BC454</f>
        <v>0</v>
      </c>
      <c r="BE454" s="261">
        <f t="shared" ref="BE454:BH455" si="511">BQ454</f>
        <v>0</v>
      </c>
      <c r="BF454" s="261">
        <f t="shared" si="511"/>
        <v>0</v>
      </c>
      <c r="BG454" s="261">
        <f t="shared" si="511"/>
        <v>0</v>
      </c>
      <c r="BH454" s="261">
        <f t="shared" si="511"/>
        <v>0</v>
      </c>
      <c r="BI454" s="261">
        <f>BJ454+BK454+BL454</f>
        <v>0</v>
      </c>
      <c r="BJ454" s="313">
        <v>0</v>
      </c>
      <c r="BK454" s="313">
        <v>0</v>
      </c>
      <c r="BL454" s="313">
        <v>0</v>
      </c>
      <c r="BM454" s="261">
        <f>BN454+BO454+BP454</f>
        <v>0</v>
      </c>
      <c r="BN454" s="313">
        <v>0</v>
      </c>
      <c r="BO454" s="313">
        <v>0</v>
      </c>
      <c r="BP454" s="313">
        <v>0</v>
      </c>
      <c r="BQ454" s="261">
        <f>BR454+BS454+BT454</f>
        <v>0</v>
      </c>
      <c r="BR454" s="313">
        <v>0</v>
      </c>
      <c r="BS454" s="313">
        <v>0</v>
      </c>
      <c r="BT454" s="313">
        <v>0</v>
      </c>
      <c r="BU454" s="261">
        <f>$AW454-$AX454-AZ454</f>
        <v>0</v>
      </c>
      <c r="BV454" s="261">
        <f t="shared" ref="BV454:BY455" si="512">CH454</f>
        <v>0</v>
      </c>
      <c r="BW454" s="261">
        <f t="shared" si="512"/>
        <v>0</v>
      </c>
      <c r="BX454" s="261">
        <f t="shared" si="512"/>
        <v>0</v>
      </c>
      <c r="BY454" s="261">
        <f t="shared" si="512"/>
        <v>0</v>
      </c>
      <c r="BZ454" s="261">
        <f>CA454+CB454+CC454</f>
        <v>0</v>
      </c>
      <c r="CA454" s="313">
        <v>0</v>
      </c>
      <c r="CB454" s="313">
        <v>0</v>
      </c>
      <c r="CC454" s="313">
        <v>0</v>
      </c>
      <c r="CD454" s="261">
        <f>CE454+CF454+CG454</f>
        <v>0</v>
      </c>
      <c r="CE454" s="313">
        <v>0</v>
      </c>
      <c r="CF454" s="313">
        <v>0</v>
      </c>
      <c r="CG454" s="313">
        <v>0</v>
      </c>
      <c r="CH454" s="261">
        <f>CI454+CJ454+CK454</f>
        <v>0</v>
      </c>
      <c r="CI454" s="313">
        <v>0</v>
      </c>
      <c r="CJ454" s="313">
        <v>0</v>
      </c>
      <c r="CK454" s="313">
        <v>0</v>
      </c>
      <c r="CL454" s="261">
        <f>$AW454-$AX454-BA454</f>
        <v>0</v>
      </c>
      <c r="CM454" s="261">
        <f t="shared" ref="CM454:CP455" si="513">CY454</f>
        <v>0</v>
      </c>
      <c r="CN454" s="261">
        <f t="shared" si="513"/>
        <v>0</v>
      </c>
      <c r="CO454" s="261">
        <f t="shared" si="513"/>
        <v>0</v>
      </c>
      <c r="CP454" s="261">
        <f t="shared" si="513"/>
        <v>0</v>
      </c>
      <c r="CQ454" s="261">
        <f>CR454+CS454+CT454</f>
        <v>0</v>
      </c>
      <c r="CR454" s="313">
        <v>0</v>
      </c>
      <c r="CS454" s="313">
        <v>0</v>
      </c>
      <c r="CT454" s="313">
        <v>0</v>
      </c>
      <c r="CU454" s="261">
        <f>CV454+CW454+CX454</f>
        <v>0</v>
      </c>
      <c r="CV454" s="313">
        <v>0</v>
      </c>
      <c r="CW454" s="313">
        <v>0</v>
      </c>
      <c r="CX454" s="313">
        <v>0</v>
      </c>
      <c r="CY454" s="261">
        <f>CZ454+DA454+DB454</f>
        <v>0</v>
      </c>
      <c r="CZ454" s="313">
        <v>0</v>
      </c>
      <c r="DA454" s="313">
        <v>0</v>
      </c>
      <c r="DB454" s="313">
        <v>0</v>
      </c>
      <c r="DC454" s="261">
        <f>$AW454-$AX454-BB454</f>
        <v>0</v>
      </c>
      <c r="DD454" s="261">
        <f t="shared" ref="DD454:DG455" si="514">DP454</f>
        <v>0</v>
      </c>
      <c r="DE454" s="261">
        <f t="shared" si="514"/>
        <v>0</v>
      </c>
      <c r="DF454" s="261">
        <f t="shared" si="514"/>
        <v>0</v>
      </c>
      <c r="DG454" s="261">
        <f t="shared" si="514"/>
        <v>0</v>
      </c>
      <c r="DH454" s="261">
        <f>DI454+DJ454+DK454</f>
        <v>0</v>
      </c>
      <c r="DI454" s="313">
        <v>0</v>
      </c>
      <c r="DJ454" s="313">
        <v>0</v>
      </c>
      <c r="DK454" s="313">
        <v>0</v>
      </c>
      <c r="DL454" s="261">
        <f>DM454+DN454+DO454</f>
        <v>0</v>
      </c>
      <c r="DM454" s="313">
        <v>0</v>
      </c>
      <c r="DN454" s="313">
        <v>0</v>
      </c>
      <c r="DO454" s="313">
        <v>0</v>
      </c>
      <c r="DP454" s="261">
        <f>DQ454+DR454+DS454</f>
        <v>0</v>
      </c>
      <c r="DQ454" s="313">
        <v>0</v>
      </c>
      <c r="DR454" s="313">
        <v>0</v>
      </c>
      <c r="DS454" s="313">
        <v>0</v>
      </c>
      <c r="DT454" s="261">
        <f>$AW454-$AX454-BC454</f>
        <v>0</v>
      </c>
      <c r="DU454" s="261">
        <f>BC454-AY454</f>
        <v>0</v>
      </c>
      <c r="DV454" s="313"/>
      <c r="DW454" s="313"/>
      <c r="DX454" s="314"/>
      <c r="DY454" s="313"/>
      <c r="DZ454" s="314"/>
      <c r="EA454" s="343" t="s">
        <v>151</v>
      </c>
      <c r="EB454" s="164">
        <v>0</v>
      </c>
      <c r="EC454" s="162" t="str">
        <f>AN454 &amp; EB454</f>
        <v>Амортизационные отчисления0</v>
      </c>
      <c r="ED454" s="162" t="str">
        <f>AN454&amp;AO454</f>
        <v>Амортизационные отчислениянет</v>
      </c>
      <c r="EE454" s="163"/>
      <c r="EF454" s="163"/>
      <c r="EG454" s="179"/>
      <c r="EH454" s="179"/>
      <c r="EI454" s="179"/>
      <c r="EJ454" s="179"/>
      <c r="EV454" s="163"/>
    </row>
    <row r="455" spans="3:152" ht="15" customHeight="1" thickBot="1">
      <c r="C455" s="217"/>
      <c r="D455" s="385"/>
      <c r="E455" s="399"/>
      <c r="F455" s="399"/>
      <c r="G455" s="399"/>
      <c r="H455" s="399"/>
      <c r="I455" s="399"/>
      <c r="J455" s="399"/>
      <c r="K455" s="385"/>
      <c r="L455" s="337"/>
      <c r="M455" s="337"/>
      <c r="N455" s="385"/>
      <c r="O455" s="385"/>
      <c r="P455" s="387"/>
      <c r="Q455" s="387"/>
      <c r="R455" s="389"/>
      <c r="S455" s="391"/>
      <c r="T455" s="401"/>
      <c r="U455" s="395"/>
      <c r="V455" s="397"/>
      <c r="W455" s="383"/>
      <c r="X455" s="383"/>
      <c r="Y455" s="383"/>
      <c r="Z455" s="383"/>
      <c r="AA455" s="383"/>
      <c r="AB455" s="383"/>
      <c r="AC455" s="383"/>
      <c r="AD455" s="383"/>
      <c r="AE455" s="383"/>
      <c r="AF455" s="383"/>
      <c r="AG455" s="383"/>
      <c r="AH455" s="383"/>
      <c r="AI455" s="383"/>
      <c r="AJ455" s="383"/>
      <c r="AK455" s="383"/>
      <c r="AL455" s="333"/>
      <c r="AM455" s="200" t="s">
        <v>115</v>
      </c>
      <c r="AN455" s="311" t="s">
        <v>199</v>
      </c>
      <c r="AO455" s="312" t="s">
        <v>18</v>
      </c>
      <c r="AP455" s="312"/>
      <c r="AQ455" s="312"/>
      <c r="AR455" s="312"/>
      <c r="AS455" s="312"/>
      <c r="AT455" s="312"/>
      <c r="AU455" s="312"/>
      <c r="AV455" s="312"/>
      <c r="AW455" s="261">
        <v>0</v>
      </c>
      <c r="AX455" s="261">
        <v>0</v>
      </c>
      <c r="AY455" s="261">
        <v>0</v>
      </c>
      <c r="AZ455" s="261">
        <f>BE455</f>
        <v>0</v>
      </c>
      <c r="BA455" s="261">
        <f>BV455</f>
        <v>0</v>
      </c>
      <c r="BB455" s="261">
        <f>CM455</f>
        <v>0</v>
      </c>
      <c r="BC455" s="261">
        <f>DD455</f>
        <v>0</v>
      </c>
      <c r="BD455" s="261">
        <f>AW455-AX455-BC455</f>
        <v>0</v>
      </c>
      <c r="BE455" s="261">
        <f t="shared" si="511"/>
        <v>0</v>
      </c>
      <c r="BF455" s="261">
        <f t="shared" si="511"/>
        <v>0</v>
      </c>
      <c r="BG455" s="261">
        <f t="shared" si="511"/>
        <v>0</v>
      </c>
      <c r="BH455" s="261">
        <f t="shared" si="511"/>
        <v>0</v>
      </c>
      <c r="BI455" s="261">
        <f>BJ455+BK455+BL455</f>
        <v>0</v>
      </c>
      <c r="BJ455" s="313">
        <v>0</v>
      </c>
      <c r="BK455" s="313">
        <v>0</v>
      </c>
      <c r="BL455" s="313">
        <v>0</v>
      </c>
      <c r="BM455" s="261">
        <f>BN455+BO455+BP455</f>
        <v>0</v>
      </c>
      <c r="BN455" s="313">
        <v>0</v>
      </c>
      <c r="BO455" s="313">
        <v>0</v>
      </c>
      <c r="BP455" s="313">
        <v>0</v>
      </c>
      <c r="BQ455" s="261">
        <f>BR455+BS455+BT455</f>
        <v>0</v>
      </c>
      <c r="BR455" s="313">
        <v>0</v>
      </c>
      <c r="BS455" s="313">
        <v>0</v>
      </c>
      <c r="BT455" s="313">
        <v>0</v>
      </c>
      <c r="BU455" s="261">
        <f>$AW455-$AX455-AZ455</f>
        <v>0</v>
      </c>
      <c r="BV455" s="261">
        <f t="shared" si="512"/>
        <v>0</v>
      </c>
      <c r="BW455" s="261">
        <f t="shared" si="512"/>
        <v>0</v>
      </c>
      <c r="BX455" s="261">
        <f t="shared" si="512"/>
        <v>0</v>
      </c>
      <c r="BY455" s="261">
        <f t="shared" si="512"/>
        <v>0</v>
      </c>
      <c r="BZ455" s="261">
        <f>CA455+CB455+CC455</f>
        <v>0</v>
      </c>
      <c r="CA455" s="313">
        <v>0</v>
      </c>
      <c r="CB455" s="313">
        <v>0</v>
      </c>
      <c r="CC455" s="313">
        <v>0</v>
      </c>
      <c r="CD455" s="261">
        <f>CE455+CF455+CG455</f>
        <v>0</v>
      </c>
      <c r="CE455" s="313">
        <v>0</v>
      </c>
      <c r="CF455" s="313">
        <v>0</v>
      </c>
      <c r="CG455" s="313">
        <v>0</v>
      </c>
      <c r="CH455" s="261">
        <f>CI455+CJ455+CK455</f>
        <v>0</v>
      </c>
      <c r="CI455" s="313">
        <v>0</v>
      </c>
      <c r="CJ455" s="313">
        <v>0</v>
      </c>
      <c r="CK455" s="313">
        <v>0</v>
      </c>
      <c r="CL455" s="261">
        <f>$AW455-$AX455-BA455</f>
        <v>0</v>
      </c>
      <c r="CM455" s="261">
        <f t="shared" si="513"/>
        <v>0</v>
      </c>
      <c r="CN455" s="261">
        <f t="shared" si="513"/>
        <v>0</v>
      </c>
      <c r="CO455" s="261">
        <f t="shared" si="513"/>
        <v>0</v>
      </c>
      <c r="CP455" s="261">
        <f t="shared" si="513"/>
        <v>0</v>
      </c>
      <c r="CQ455" s="261">
        <f>CR455+CS455+CT455</f>
        <v>0</v>
      </c>
      <c r="CR455" s="313">
        <v>0</v>
      </c>
      <c r="CS455" s="313">
        <v>0</v>
      </c>
      <c r="CT455" s="313">
        <v>0</v>
      </c>
      <c r="CU455" s="261">
        <f>CV455+CW455+CX455</f>
        <v>0</v>
      </c>
      <c r="CV455" s="313">
        <v>0</v>
      </c>
      <c r="CW455" s="313">
        <v>0</v>
      </c>
      <c r="CX455" s="313">
        <v>0</v>
      </c>
      <c r="CY455" s="261">
        <f>CZ455+DA455+DB455</f>
        <v>0</v>
      </c>
      <c r="CZ455" s="313">
        <v>0</v>
      </c>
      <c r="DA455" s="313">
        <v>0</v>
      </c>
      <c r="DB455" s="313">
        <v>0</v>
      </c>
      <c r="DC455" s="261">
        <f>$AW455-$AX455-BB455</f>
        <v>0</v>
      </c>
      <c r="DD455" s="261">
        <f t="shared" si="514"/>
        <v>0</v>
      </c>
      <c r="DE455" s="261">
        <f t="shared" si="514"/>
        <v>0</v>
      </c>
      <c r="DF455" s="261">
        <f t="shared" si="514"/>
        <v>0</v>
      </c>
      <c r="DG455" s="261">
        <f t="shared" si="514"/>
        <v>0</v>
      </c>
      <c r="DH455" s="261">
        <f>DI455+DJ455+DK455</f>
        <v>0</v>
      </c>
      <c r="DI455" s="313">
        <v>0</v>
      </c>
      <c r="DJ455" s="313">
        <v>0</v>
      </c>
      <c r="DK455" s="313">
        <v>0</v>
      </c>
      <c r="DL455" s="261">
        <f>DM455+DN455+DO455</f>
        <v>0</v>
      </c>
      <c r="DM455" s="313">
        <v>0</v>
      </c>
      <c r="DN455" s="313">
        <v>0</v>
      </c>
      <c r="DO455" s="313">
        <v>0</v>
      </c>
      <c r="DP455" s="261">
        <f>DQ455+DR455+DS455</f>
        <v>0</v>
      </c>
      <c r="DQ455" s="313">
        <v>0</v>
      </c>
      <c r="DR455" s="313">
        <v>0</v>
      </c>
      <c r="DS455" s="313">
        <v>0</v>
      </c>
      <c r="DT455" s="261">
        <f>$AW455-$AX455-BC455</f>
        <v>0</v>
      </c>
      <c r="DU455" s="261">
        <f>BC455-AY455</f>
        <v>0</v>
      </c>
      <c r="DV455" s="313"/>
      <c r="DW455" s="313"/>
      <c r="DX455" s="314"/>
      <c r="DY455" s="313"/>
      <c r="DZ455" s="314"/>
      <c r="EA455" s="343" t="s">
        <v>151</v>
      </c>
      <c r="EB455" s="164">
        <v>0</v>
      </c>
      <c r="EC455" s="162" t="str">
        <f>AN455 &amp; EB455</f>
        <v>Прочие собственные средства0</v>
      </c>
      <c r="ED455" s="162" t="str">
        <f>AN455&amp;AO455</f>
        <v>Прочие собственные средстванет</v>
      </c>
      <c r="EE455" s="163"/>
      <c r="EF455" s="163"/>
      <c r="EG455" s="179"/>
      <c r="EH455" s="179"/>
      <c r="EI455" s="179"/>
      <c r="EJ455" s="179"/>
      <c r="EV455" s="163"/>
    </row>
    <row r="456" spans="3:152" ht="11.25" customHeight="1">
      <c r="C456" s="217"/>
      <c r="D456" s="384" t="s">
        <v>970</v>
      </c>
      <c r="E456" s="398" t="s">
        <v>780</v>
      </c>
      <c r="F456" s="398" t="s">
        <v>800</v>
      </c>
      <c r="G456" s="398" t="s">
        <v>161</v>
      </c>
      <c r="H456" s="398" t="s">
        <v>971</v>
      </c>
      <c r="I456" s="398" t="s">
        <v>783</v>
      </c>
      <c r="J456" s="398" t="s">
        <v>783</v>
      </c>
      <c r="K456" s="384" t="s">
        <v>784</v>
      </c>
      <c r="L456" s="336"/>
      <c r="M456" s="336"/>
      <c r="N456" s="384" t="s">
        <v>240</v>
      </c>
      <c r="O456" s="384" t="s">
        <v>5</v>
      </c>
      <c r="P456" s="386" t="s">
        <v>189</v>
      </c>
      <c r="Q456" s="386" t="s">
        <v>5</v>
      </c>
      <c r="R456" s="388">
        <v>0</v>
      </c>
      <c r="S456" s="390">
        <v>0</v>
      </c>
      <c r="T456" s="400" t="s">
        <v>151</v>
      </c>
      <c r="U456" s="305"/>
      <c r="V456" s="306"/>
      <c r="W456" s="306"/>
      <c r="X456" s="306"/>
      <c r="Y456" s="306"/>
      <c r="Z456" s="306"/>
      <c r="AA456" s="306"/>
      <c r="AB456" s="306"/>
      <c r="AC456" s="306"/>
      <c r="AD456" s="306"/>
      <c r="AE456" s="306"/>
      <c r="AF456" s="306"/>
      <c r="AG456" s="306"/>
      <c r="AH456" s="306"/>
      <c r="AI456" s="306"/>
      <c r="AJ456" s="306"/>
      <c r="AK456" s="306"/>
      <c r="AL456" s="306"/>
      <c r="AM456" s="306"/>
      <c r="AN456" s="306"/>
      <c r="AO456" s="306"/>
      <c r="AP456" s="306"/>
      <c r="AQ456" s="306"/>
      <c r="AR456" s="306"/>
      <c r="AS456" s="306"/>
      <c r="AT456" s="306"/>
      <c r="AU456" s="306"/>
      <c r="AV456" s="306"/>
      <c r="AW456" s="306"/>
      <c r="AX456" s="306"/>
      <c r="AY456" s="306"/>
      <c r="AZ456" s="306"/>
      <c r="BA456" s="306"/>
      <c r="BB456" s="306"/>
      <c r="BC456" s="306"/>
      <c r="BD456" s="306"/>
      <c r="BE456" s="306"/>
      <c r="BF456" s="306"/>
      <c r="BG456" s="306"/>
      <c r="BH456" s="306"/>
      <c r="BI456" s="306"/>
      <c r="BJ456" s="306"/>
      <c r="BK456" s="306"/>
      <c r="BL456" s="306"/>
      <c r="BM456" s="306"/>
      <c r="BN456" s="306"/>
      <c r="BO456" s="306"/>
      <c r="BP456" s="306"/>
      <c r="BQ456" s="306"/>
      <c r="BR456" s="306"/>
      <c r="BS456" s="306"/>
      <c r="BT456" s="306"/>
      <c r="BU456" s="306"/>
      <c r="BV456" s="306"/>
      <c r="BW456" s="306"/>
      <c r="BX456" s="306"/>
      <c r="BY456" s="306"/>
      <c r="BZ456" s="306"/>
      <c r="CA456" s="306"/>
      <c r="CB456" s="306"/>
      <c r="CC456" s="306"/>
      <c r="CD456" s="306"/>
      <c r="CE456" s="306"/>
      <c r="CF456" s="306"/>
      <c r="CG456" s="306"/>
      <c r="CH456" s="306"/>
      <c r="CI456" s="306"/>
      <c r="CJ456" s="306"/>
      <c r="CK456" s="306"/>
      <c r="CL456" s="306"/>
      <c r="CM456" s="306"/>
      <c r="CN456" s="306"/>
      <c r="CO456" s="306"/>
      <c r="CP456" s="306"/>
      <c r="CQ456" s="306"/>
      <c r="CR456" s="306"/>
      <c r="CS456" s="306"/>
      <c r="CT456" s="306"/>
      <c r="CU456" s="306"/>
      <c r="CV456" s="306"/>
      <c r="CW456" s="306"/>
      <c r="CX456" s="306"/>
      <c r="CY456" s="306"/>
      <c r="CZ456" s="306"/>
      <c r="DA456" s="306"/>
      <c r="DB456" s="306"/>
      <c r="DC456" s="306"/>
      <c r="DD456" s="306"/>
      <c r="DE456" s="306"/>
      <c r="DF456" s="306"/>
      <c r="DG456" s="306"/>
      <c r="DH456" s="306"/>
      <c r="DI456" s="306"/>
      <c r="DJ456" s="306"/>
      <c r="DK456" s="306"/>
      <c r="DL456" s="306"/>
      <c r="DM456" s="306"/>
      <c r="DN456" s="306"/>
      <c r="DO456" s="306"/>
      <c r="DP456" s="306"/>
      <c r="DQ456" s="306"/>
      <c r="DR456" s="306"/>
      <c r="DS456" s="306"/>
      <c r="DT456" s="306"/>
      <c r="DU456" s="306"/>
      <c r="DV456" s="306"/>
      <c r="DW456" s="306"/>
      <c r="DX456" s="306"/>
      <c r="DY456" s="306"/>
      <c r="DZ456" s="306"/>
      <c r="EA456" s="306"/>
      <c r="EB456" s="164"/>
      <c r="EC456" s="163"/>
      <c r="ED456" s="163"/>
      <c r="EE456" s="163"/>
      <c r="EF456" s="163"/>
      <c r="EG456" s="163"/>
      <c r="EH456" s="163"/>
      <c r="EI456" s="163"/>
    </row>
    <row r="457" spans="3:152" ht="11.25" customHeight="1">
      <c r="C457" s="217"/>
      <c r="D457" s="385"/>
      <c r="E457" s="399"/>
      <c r="F457" s="399"/>
      <c r="G457" s="399"/>
      <c r="H457" s="399"/>
      <c r="I457" s="399"/>
      <c r="J457" s="399"/>
      <c r="K457" s="385"/>
      <c r="L457" s="337"/>
      <c r="M457" s="337"/>
      <c r="N457" s="385"/>
      <c r="O457" s="385"/>
      <c r="P457" s="387"/>
      <c r="Q457" s="387"/>
      <c r="R457" s="389"/>
      <c r="S457" s="391"/>
      <c r="T457" s="401"/>
      <c r="U457" s="394"/>
      <c r="V457" s="396">
        <v>1</v>
      </c>
      <c r="W457" s="382" t="s">
        <v>821</v>
      </c>
      <c r="X457" s="382"/>
      <c r="Y457" s="382"/>
      <c r="Z457" s="382"/>
      <c r="AA457" s="382"/>
      <c r="AB457" s="382"/>
      <c r="AC457" s="382"/>
      <c r="AD457" s="382"/>
      <c r="AE457" s="382"/>
      <c r="AF457" s="382"/>
      <c r="AG457" s="382"/>
      <c r="AH457" s="382"/>
      <c r="AI457" s="382"/>
      <c r="AJ457" s="382"/>
      <c r="AK457" s="382"/>
      <c r="AL457" s="307"/>
      <c r="AM457" s="308"/>
      <c r="AN457" s="309"/>
      <c r="AO457" s="309"/>
      <c r="AP457" s="309"/>
      <c r="AQ457" s="309"/>
      <c r="AR457" s="309"/>
      <c r="AS457" s="309"/>
      <c r="AT457" s="309"/>
      <c r="AU457" s="309"/>
      <c r="AV457" s="309"/>
      <c r="AW457" s="95"/>
      <c r="AX457" s="95"/>
      <c r="AY457" s="95"/>
      <c r="AZ457" s="95"/>
      <c r="BA457" s="95"/>
      <c r="BB457" s="95"/>
      <c r="BC457" s="95"/>
      <c r="BD457" s="95"/>
      <c r="BE457" s="95"/>
      <c r="BF457" s="95"/>
      <c r="BG457" s="95"/>
      <c r="BH457" s="95"/>
      <c r="BI457" s="95"/>
      <c r="BJ457" s="95"/>
      <c r="BK457" s="95"/>
      <c r="BL457" s="95"/>
      <c r="BM457" s="95"/>
      <c r="BN457" s="95"/>
      <c r="BO457" s="95"/>
      <c r="BP457" s="95"/>
      <c r="BQ457" s="95"/>
      <c r="BR457" s="95"/>
      <c r="BS457" s="95"/>
      <c r="BT457" s="95"/>
      <c r="BU457" s="95"/>
      <c r="BV457" s="95"/>
      <c r="BW457" s="95"/>
      <c r="BX457" s="95"/>
      <c r="BY457" s="95"/>
      <c r="BZ457" s="95"/>
      <c r="CA457" s="95"/>
      <c r="CB457" s="95"/>
      <c r="CC457" s="95"/>
      <c r="CD457" s="95"/>
      <c r="CE457" s="95"/>
      <c r="CF457" s="95"/>
      <c r="CG457" s="95"/>
      <c r="CH457" s="95"/>
      <c r="CI457" s="95"/>
      <c r="CJ457" s="95"/>
      <c r="CK457" s="95"/>
      <c r="CL457" s="95"/>
      <c r="CM457" s="95"/>
      <c r="CN457" s="95"/>
      <c r="CO457" s="95"/>
      <c r="CP457" s="95"/>
      <c r="CQ457" s="95"/>
      <c r="CR457" s="95"/>
      <c r="CS457" s="95"/>
      <c r="CT457" s="95"/>
      <c r="CU457" s="95"/>
      <c r="CV457" s="95"/>
      <c r="CW457" s="95"/>
      <c r="CX457" s="95"/>
      <c r="CY457" s="95"/>
      <c r="CZ457" s="95"/>
      <c r="DA457" s="95"/>
      <c r="DB457" s="95"/>
      <c r="DC457" s="95"/>
      <c r="DD457" s="95"/>
      <c r="DE457" s="95"/>
      <c r="DF457" s="95"/>
      <c r="DG457" s="95"/>
      <c r="DH457" s="95"/>
      <c r="DI457" s="95"/>
      <c r="DJ457" s="95"/>
      <c r="DK457" s="95"/>
      <c r="DL457" s="95"/>
      <c r="DM457" s="95"/>
      <c r="DN457" s="95"/>
      <c r="DO457" s="95"/>
      <c r="DP457" s="95"/>
      <c r="DQ457" s="95"/>
      <c r="DR457" s="95"/>
      <c r="DS457" s="95"/>
      <c r="DT457" s="95"/>
      <c r="DU457" s="95"/>
      <c r="DV457" s="95"/>
      <c r="DW457" s="95"/>
      <c r="DX457" s="95"/>
      <c r="DY457" s="95"/>
      <c r="DZ457" s="95"/>
      <c r="EA457" s="95"/>
      <c r="EB457" s="164"/>
      <c r="EC457" s="179"/>
      <c r="ED457" s="179"/>
      <c r="EE457" s="179"/>
      <c r="EF457" s="163"/>
      <c r="EG457" s="179"/>
      <c r="EH457" s="179"/>
      <c r="EI457" s="179"/>
      <c r="EJ457" s="179"/>
      <c r="EK457" s="179"/>
    </row>
    <row r="458" spans="3:152" ht="15" customHeight="1">
      <c r="C458" s="217"/>
      <c r="D458" s="385"/>
      <c r="E458" s="399"/>
      <c r="F458" s="399"/>
      <c r="G458" s="399"/>
      <c r="H458" s="399"/>
      <c r="I458" s="399"/>
      <c r="J458" s="399"/>
      <c r="K458" s="385"/>
      <c r="L458" s="337"/>
      <c r="M458" s="337"/>
      <c r="N458" s="385"/>
      <c r="O458" s="385"/>
      <c r="P458" s="387"/>
      <c r="Q458" s="387"/>
      <c r="R458" s="389"/>
      <c r="S458" s="391"/>
      <c r="T458" s="401"/>
      <c r="U458" s="395"/>
      <c r="V458" s="397"/>
      <c r="W458" s="383"/>
      <c r="X458" s="383"/>
      <c r="Y458" s="383"/>
      <c r="Z458" s="383"/>
      <c r="AA458" s="383"/>
      <c r="AB458" s="383"/>
      <c r="AC458" s="383"/>
      <c r="AD458" s="383"/>
      <c r="AE458" s="383"/>
      <c r="AF458" s="383"/>
      <c r="AG458" s="383"/>
      <c r="AH458" s="383"/>
      <c r="AI458" s="383"/>
      <c r="AJ458" s="383"/>
      <c r="AK458" s="383"/>
      <c r="AL458" s="333"/>
      <c r="AM458" s="200" t="s">
        <v>240</v>
      </c>
      <c r="AN458" s="311" t="s">
        <v>197</v>
      </c>
      <c r="AO458" s="312" t="s">
        <v>18</v>
      </c>
      <c r="AP458" s="312"/>
      <c r="AQ458" s="312"/>
      <c r="AR458" s="312"/>
      <c r="AS458" s="312"/>
      <c r="AT458" s="312"/>
      <c r="AU458" s="312"/>
      <c r="AV458" s="312"/>
      <c r="AW458" s="261">
        <v>0</v>
      </c>
      <c r="AX458" s="261">
        <v>0</v>
      </c>
      <c r="AY458" s="261">
        <v>0</v>
      </c>
      <c r="AZ458" s="261">
        <f>BE458</f>
        <v>0</v>
      </c>
      <c r="BA458" s="261">
        <f>BV458</f>
        <v>0</v>
      </c>
      <c r="BB458" s="261">
        <f>CM458</f>
        <v>0</v>
      </c>
      <c r="BC458" s="261">
        <f>DD458</f>
        <v>0</v>
      </c>
      <c r="BD458" s="261">
        <f>AW458-AX458-BC458</f>
        <v>0</v>
      </c>
      <c r="BE458" s="261">
        <f t="shared" ref="BE458:BH459" si="515">BQ458</f>
        <v>0</v>
      </c>
      <c r="BF458" s="261">
        <f t="shared" si="515"/>
        <v>0</v>
      </c>
      <c r="BG458" s="261">
        <f t="shared" si="515"/>
        <v>0</v>
      </c>
      <c r="BH458" s="261">
        <f t="shared" si="515"/>
        <v>0</v>
      </c>
      <c r="BI458" s="261">
        <f>BJ458+BK458+BL458</f>
        <v>0</v>
      </c>
      <c r="BJ458" s="313">
        <v>0</v>
      </c>
      <c r="BK458" s="313">
        <v>0</v>
      </c>
      <c r="BL458" s="313">
        <v>0</v>
      </c>
      <c r="BM458" s="261">
        <f>BN458+BO458+BP458</f>
        <v>0</v>
      </c>
      <c r="BN458" s="313">
        <v>0</v>
      </c>
      <c r="BO458" s="313">
        <v>0</v>
      </c>
      <c r="BP458" s="313">
        <v>0</v>
      </c>
      <c r="BQ458" s="261">
        <f>BR458+BS458+BT458</f>
        <v>0</v>
      </c>
      <c r="BR458" s="313">
        <v>0</v>
      </c>
      <c r="BS458" s="313">
        <v>0</v>
      </c>
      <c r="BT458" s="313">
        <v>0</v>
      </c>
      <c r="BU458" s="261">
        <f>$AW458-$AX458-AZ458</f>
        <v>0</v>
      </c>
      <c r="BV458" s="261">
        <f t="shared" ref="BV458:BY459" si="516">CH458</f>
        <v>0</v>
      </c>
      <c r="BW458" s="261">
        <f t="shared" si="516"/>
        <v>0</v>
      </c>
      <c r="BX458" s="261">
        <f t="shared" si="516"/>
        <v>0</v>
      </c>
      <c r="BY458" s="261">
        <f t="shared" si="516"/>
        <v>0</v>
      </c>
      <c r="BZ458" s="261">
        <f>CA458+CB458+CC458</f>
        <v>0</v>
      </c>
      <c r="CA458" s="313">
        <v>0</v>
      </c>
      <c r="CB458" s="313">
        <v>0</v>
      </c>
      <c r="CC458" s="313">
        <v>0</v>
      </c>
      <c r="CD458" s="261">
        <f>CE458+CF458+CG458</f>
        <v>0</v>
      </c>
      <c r="CE458" s="313">
        <v>0</v>
      </c>
      <c r="CF458" s="313">
        <v>0</v>
      </c>
      <c r="CG458" s="313">
        <v>0</v>
      </c>
      <c r="CH458" s="261">
        <f>CI458+CJ458+CK458</f>
        <v>0</v>
      </c>
      <c r="CI458" s="313">
        <v>0</v>
      </c>
      <c r="CJ458" s="313">
        <v>0</v>
      </c>
      <c r="CK458" s="313">
        <v>0</v>
      </c>
      <c r="CL458" s="261">
        <f>$AW458-$AX458-BA458</f>
        <v>0</v>
      </c>
      <c r="CM458" s="261">
        <f t="shared" ref="CM458:CP459" si="517">CY458</f>
        <v>0</v>
      </c>
      <c r="CN458" s="261">
        <f t="shared" si="517"/>
        <v>0</v>
      </c>
      <c r="CO458" s="261">
        <f t="shared" si="517"/>
        <v>0</v>
      </c>
      <c r="CP458" s="261">
        <f t="shared" si="517"/>
        <v>0</v>
      </c>
      <c r="CQ458" s="261">
        <f>CR458+CS458+CT458</f>
        <v>0</v>
      </c>
      <c r="CR458" s="313">
        <v>0</v>
      </c>
      <c r="CS458" s="313">
        <v>0</v>
      </c>
      <c r="CT458" s="313">
        <v>0</v>
      </c>
      <c r="CU458" s="261">
        <f>CV458+CW458+CX458</f>
        <v>0</v>
      </c>
      <c r="CV458" s="313">
        <v>0</v>
      </c>
      <c r="CW458" s="313">
        <v>0</v>
      </c>
      <c r="CX458" s="313">
        <v>0</v>
      </c>
      <c r="CY458" s="261">
        <f>CZ458+DA458+DB458</f>
        <v>0</v>
      </c>
      <c r="CZ458" s="313">
        <v>0</v>
      </c>
      <c r="DA458" s="313">
        <v>0</v>
      </c>
      <c r="DB458" s="313">
        <v>0</v>
      </c>
      <c r="DC458" s="261">
        <f>$AW458-$AX458-BB458</f>
        <v>0</v>
      </c>
      <c r="DD458" s="261">
        <f t="shared" ref="DD458:DG459" si="518">DP458</f>
        <v>0</v>
      </c>
      <c r="DE458" s="261">
        <f t="shared" si="518"/>
        <v>0</v>
      </c>
      <c r="DF458" s="261">
        <f t="shared" si="518"/>
        <v>0</v>
      </c>
      <c r="DG458" s="261">
        <f t="shared" si="518"/>
        <v>0</v>
      </c>
      <c r="DH458" s="261">
        <f>DI458+DJ458+DK458</f>
        <v>0</v>
      </c>
      <c r="DI458" s="313">
        <v>0</v>
      </c>
      <c r="DJ458" s="313">
        <v>0</v>
      </c>
      <c r="DK458" s="313">
        <v>0</v>
      </c>
      <c r="DL458" s="261">
        <f>DM458+DN458+DO458</f>
        <v>0</v>
      </c>
      <c r="DM458" s="313">
        <v>0</v>
      </c>
      <c r="DN458" s="313">
        <v>0</v>
      </c>
      <c r="DO458" s="313">
        <v>0</v>
      </c>
      <c r="DP458" s="261">
        <f>DQ458+DR458+DS458</f>
        <v>0</v>
      </c>
      <c r="DQ458" s="313">
        <v>0</v>
      </c>
      <c r="DR458" s="313">
        <v>0</v>
      </c>
      <c r="DS458" s="313">
        <v>0</v>
      </c>
      <c r="DT458" s="261">
        <f>$AW458-$AX458-BC458</f>
        <v>0</v>
      </c>
      <c r="DU458" s="261">
        <f>BC458-AY458</f>
        <v>0</v>
      </c>
      <c r="DV458" s="313"/>
      <c r="DW458" s="313"/>
      <c r="DX458" s="314"/>
      <c r="DY458" s="313"/>
      <c r="DZ458" s="314"/>
      <c r="EA458" s="343" t="s">
        <v>151</v>
      </c>
      <c r="EB458" s="164">
        <v>0</v>
      </c>
      <c r="EC458" s="162" t="str">
        <f>AN458 &amp; EB458</f>
        <v>Амортизационные отчисления0</v>
      </c>
      <c r="ED458" s="162" t="str">
        <f>AN458&amp;AO458</f>
        <v>Амортизационные отчислениянет</v>
      </c>
      <c r="EE458" s="163"/>
      <c r="EF458" s="163"/>
      <c r="EG458" s="179"/>
      <c r="EH458" s="179"/>
      <c r="EI458" s="179"/>
      <c r="EJ458" s="179"/>
      <c r="EV458" s="163"/>
    </row>
    <row r="459" spans="3:152" ht="15" customHeight="1" thickBot="1">
      <c r="C459" s="217"/>
      <c r="D459" s="385"/>
      <c r="E459" s="399"/>
      <c r="F459" s="399"/>
      <c r="G459" s="399"/>
      <c r="H459" s="399"/>
      <c r="I459" s="399"/>
      <c r="J459" s="399"/>
      <c r="K459" s="385"/>
      <c r="L459" s="337"/>
      <c r="M459" s="337"/>
      <c r="N459" s="385"/>
      <c r="O459" s="385"/>
      <c r="P459" s="387"/>
      <c r="Q459" s="387"/>
      <c r="R459" s="389"/>
      <c r="S459" s="391"/>
      <c r="T459" s="401"/>
      <c r="U459" s="395"/>
      <c r="V459" s="397"/>
      <c r="W459" s="383"/>
      <c r="X459" s="383"/>
      <c r="Y459" s="383"/>
      <c r="Z459" s="383"/>
      <c r="AA459" s="383"/>
      <c r="AB459" s="383"/>
      <c r="AC459" s="383"/>
      <c r="AD459" s="383"/>
      <c r="AE459" s="383"/>
      <c r="AF459" s="383"/>
      <c r="AG459" s="383"/>
      <c r="AH459" s="383"/>
      <c r="AI459" s="383"/>
      <c r="AJ459" s="383"/>
      <c r="AK459" s="383"/>
      <c r="AL459" s="333"/>
      <c r="AM459" s="200" t="s">
        <v>115</v>
      </c>
      <c r="AN459" s="311" t="s">
        <v>199</v>
      </c>
      <c r="AO459" s="312" t="s">
        <v>18</v>
      </c>
      <c r="AP459" s="312"/>
      <c r="AQ459" s="312"/>
      <c r="AR459" s="312"/>
      <c r="AS459" s="312"/>
      <c r="AT459" s="312"/>
      <c r="AU459" s="312"/>
      <c r="AV459" s="312"/>
      <c r="AW459" s="261">
        <v>0</v>
      </c>
      <c r="AX459" s="261">
        <v>0</v>
      </c>
      <c r="AY459" s="261">
        <v>0</v>
      </c>
      <c r="AZ459" s="261">
        <f>BE459</f>
        <v>0</v>
      </c>
      <c r="BA459" s="261">
        <f>BV459</f>
        <v>0</v>
      </c>
      <c r="BB459" s="261">
        <f>CM459</f>
        <v>0</v>
      </c>
      <c r="BC459" s="261">
        <f>DD459</f>
        <v>0</v>
      </c>
      <c r="BD459" s="261">
        <f>AW459-AX459-BC459</f>
        <v>0</v>
      </c>
      <c r="BE459" s="261">
        <f t="shared" si="515"/>
        <v>0</v>
      </c>
      <c r="BF459" s="261">
        <f t="shared" si="515"/>
        <v>0</v>
      </c>
      <c r="BG459" s="261">
        <f t="shared" si="515"/>
        <v>0</v>
      </c>
      <c r="BH459" s="261">
        <f t="shared" si="515"/>
        <v>0</v>
      </c>
      <c r="BI459" s="261">
        <f>BJ459+BK459+BL459</f>
        <v>0</v>
      </c>
      <c r="BJ459" s="313">
        <v>0</v>
      </c>
      <c r="BK459" s="313">
        <v>0</v>
      </c>
      <c r="BL459" s="313">
        <v>0</v>
      </c>
      <c r="BM459" s="261">
        <f>BN459+BO459+BP459</f>
        <v>0</v>
      </c>
      <c r="BN459" s="313">
        <v>0</v>
      </c>
      <c r="BO459" s="313">
        <v>0</v>
      </c>
      <c r="BP459" s="313">
        <v>0</v>
      </c>
      <c r="BQ459" s="261">
        <f>BR459+BS459+BT459</f>
        <v>0</v>
      </c>
      <c r="BR459" s="313">
        <v>0</v>
      </c>
      <c r="BS459" s="313">
        <v>0</v>
      </c>
      <c r="BT459" s="313">
        <v>0</v>
      </c>
      <c r="BU459" s="261">
        <f>$AW459-$AX459-AZ459</f>
        <v>0</v>
      </c>
      <c r="BV459" s="261">
        <f t="shared" si="516"/>
        <v>0</v>
      </c>
      <c r="BW459" s="261">
        <f t="shared" si="516"/>
        <v>0</v>
      </c>
      <c r="BX459" s="261">
        <f t="shared" si="516"/>
        <v>0</v>
      </c>
      <c r="BY459" s="261">
        <f t="shared" si="516"/>
        <v>0</v>
      </c>
      <c r="BZ459" s="261">
        <f>CA459+CB459+CC459</f>
        <v>0</v>
      </c>
      <c r="CA459" s="313">
        <v>0</v>
      </c>
      <c r="CB459" s="313">
        <v>0</v>
      </c>
      <c r="CC459" s="313">
        <v>0</v>
      </c>
      <c r="CD459" s="261">
        <f>CE459+CF459+CG459</f>
        <v>0</v>
      </c>
      <c r="CE459" s="313">
        <v>0</v>
      </c>
      <c r="CF459" s="313">
        <v>0</v>
      </c>
      <c r="CG459" s="313">
        <v>0</v>
      </c>
      <c r="CH459" s="261">
        <f>CI459+CJ459+CK459</f>
        <v>0</v>
      </c>
      <c r="CI459" s="313">
        <v>0</v>
      </c>
      <c r="CJ459" s="313">
        <v>0</v>
      </c>
      <c r="CK459" s="313">
        <v>0</v>
      </c>
      <c r="CL459" s="261">
        <f>$AW459-$AX459-BA459</f>
        <v>0</v>
      </c>
      <c r="CM459" s="261">
        <f t="shared" si="517"/>
        <v>0</v>
      </c>
      <c r="CN459" s="261">
        <f t="shared" si="517"/>
        <v>0</v>
      </c>
      <c r="CO459" s="261">
        <f t="shared" si="517"/>
        <v>0</v>
      </c>
      <c r="CP459" s="261">
        <f t="shared" si="517"/>
        <v>0</v>
      </c>
      <c r="CQ459" s="261">
        <f>CR459+CS459+CT459</f>
        <v>0</v>
      </c>
      <c r="CR459" s="313">
        <v>0</v>
      </c>
      <c r="CS459" s="313">
        <v>0</v>
      </c>
      <c r="CT459" s="313">
        <v>0</v>
      </c>
      <c r="CU459" s="261">
        <f>CV459+CW459+CX459</f>
        <v>0</v>
      </c>
      <c r="CV459" s="313">
        <v>0</v>
      </c>
      <c r="CW459" s="313">
        <v>0</v>
      </c>
      <c r="CX459" s="313">
        <v>0</v>
      </c>
      <c r="CY459" s="261">
        <f>CZ459+DA459+DB459</f>
        <v>0</v>
      </c>
      <c r="CZ459" s="313">
        <v>0</v>
      </c>
      <c r="DA459" s="313">
        <v>0</v>
      </c>
      <c r="DB459" s="313">
        <v>0</v>
      </c>
      <c r="DC459" s="261">
        <f>$AW459-$AX459-BB459</f>
        <v>0</v>
      </c>
      <c r="DD459" s="261">
        <f t="shared" si="518"/>
        <v>0</v>
      </c>
      <c r="DE459" s="261">
        <f t="shared" si="518"/>
        <v>0</v>
      </c>
      <c r="DF459" s="261">
        <f t="shared" si="518"/>
        <v>0</v>
      </c>
      <c r="DG459" s="261">
        <f t="shared" si="518"/>
        <v>0</v>
      </c>
      <c r="DH459" s="261">
        <f>DI459+DJ459+DK459</f>
        <v>0</v>
      </c>
      <c r="DI459" s="313">
        <v>0</v>
      </c>
      <c r="DJ459" s="313">
        <v>0</v>
      </c>
      <c r="DK459" s="313">
        <v>0</v>
      </c>
      <c r="DL459" s="261">
        <f>DM459+DN459+DO459</f>
        <v>0</v>
      </c>
      <c r="DM459" s="313">
        <v>0</v>
      </c>
      <c r="DN459" s="313">
        <v>0</v>
      </c>
      <c r="DO459" s="313">
        <v>0</v>
      </c>
      <c r="DP459" s="261">
        <f>DQ459+DR459+DS459</f>
        <v>0</v>
      </c>
      <c r="DQ459" s="313">
        <v>0</v>
      </c>
      <c r="DR459" s="313">
        <v>0</v>
      </c>
      <c r="DS459" s="313">
        <v>0</v>
      </c>
      <c r="DT459" s="261">
        <f>$AW459-$AX459-BC459</f>
        <v>0</v>
      </c>
      <c r="DU459" s="261">
        <f>BC459-AY459</f>
        <v>0</v>
      </c>
      <c r="DV459" s="313"/>
      <c r="DW459" s="313"/>
      <c r="DX459" s="314"/>
      <c r="DY459" s="313"/>
      <c r="DZ459" s="314"/>
      <c r="EA459" s="343" t="s">
        <v>151</v>
      </c>
      <c r="EB459" s="164">
        <v>0</v>
      </c>
      <c r="EC459" s="162" t="str">
        <f>AN459 &amp; EB459</f>
        <v>Прочие собственные средства0</v>
      </c>
      <c r="ED459" s="162" t="str">
        <f>AN459&amp;AO459</f>
        <v>Прочие собственные средстванет</v>
      </c>
      <c r="EE459" s="163"/>
      <c r="EF459" s="163"/>
      <c r="EG459" s="179"/>
      <c r="EH459" s="179"/>
      <c r="EI459" s="179"/>
      <c r="EJ459" s="179"/>
      <c r="EV459" s="163"/>
    </row>
    <row r="460" spans="3:152" ht="11.25" customHeight="1">
      <c r="C460" s="217"/>
      <c r="D460" s="384" t="s">
        <v>972</v>
      </c>
      <c r="E460" s="398" t="s">
        <v>780</v>
      </c>
      <c r="F460" s="398" t="s">
        <v>800</v>
      </c>
      <c r="G460" s="398" t="s">
        <v>161</v>
      </c>
      <c r="H460" s="398" t="s">
        <v>973</v>
      </c>
      <c r="I460" s="398" t="s">
        <v>783</v>
      </c>
      <c r="J460" s="398" t="s">
        <v>783</v>
      </c>
      <c r="K460" s="384" t="s">
        <v>784</v>
      </c>
      <c r="L460" s="336"/>
      <c r="M460" s="336"/>
      <c r="N460" s="384" t="s">
        <v>240</v>
      </c>
      <c r="O460" s="384" t="s">
        <v>5</v>
      </c>
      <c r="P460" s="386" t="s">
        <v>189</v>
      </c>
      <c r="Q460" s="386" t="s">
        <v>5</v>
      </c>
      <c r="R460" s="388">
        <v>0</v>
      </c>
      <c r="S460" s="390">
        <v>0</v>
      </c>
      <c r="T460" s="400" t="s">
        <v>151</v>
      </c>
      <c r="U460" s="305"/>
      <c r="V460" s="306"/>
      <c r="W460" s="306"/>
      <c r="X460" s="306"/>
      <c r="Y460" s="306"/>
      <c r="Z460" s="306"/>
      <c r="AA460" s="306"/>
      <c r="AB460" s="306"/>
      <c r="AC460" s="306"/>
      <c r="AD460" s="306"/>
      <c r="AE460" s="306"/>
      <c r="AF460" s="306"/>
      <c r="AG460" s="306"/>
      <c r="AH460" s="306"/>
      <c r="AI460" s="306"/>
      <c r="AJ460" s="306"/>
      <c r="AK460" s="306"/>
      <c r="AL460" s="306"/>
      <c r="AM460" s="306"/>
      <c r="AN460" s="306"/>
      <c r="AO460" s="306"/>
      <c r="AP460" s="306"/>
      <c r="AQ460" s="306"/>
      <c r="AR460" s="306"/>
      <c r="AS460" s="306"/>
      <c r="AT460" s="306"/>
      <c r="AU460" s="306"/>
      <c r="AV460" s="306"/>
      <c r="AW460" s="306"/>
      <c r="AX460" s="306"/>
      <c r="AY460" s="306"/>
      <c r="AZ460" s="306"/>
      <c r="BA460" s="306"/>
      <c r="BB460" s="306"/>
      <c r="BC460" s="306"/>
      <c r="BD460" s="306"/>
      <c r="BE460" s="306"/>
      <c r="BF460" s="306"/>
      <c r="BG460" s="306"/>
      <c r="BH460" s="306"/>
      <c r="BI460" s="306"/>
      <c r="BJ460" s="306"/>
      <c r="BK460" s="306"/>
      <c r="BL460" s="306"/>
      <c r="BM460" s="306"/>
      <c r="BN460" s="306"/>
      <c r="BO460" s="306"/>
      <c r="BP460" s="306"/>
      <c r="BQ460" s="306"/>
      <c r="BR460" s="306"/>
      <c r="BS460" s="306"/>
      <c r="BT460" s="306"/>
      <c r="BU460" s="306"/>
      <c r="BV460" s="306"/>
      <c r="BW460" s="306"/>
      <c r="BX460" s="306"/>
      <c r="BY460" s="306"/>
      <c r="BZ460" s="306"/>
      <c r="CA460" s="306"/>
      <c r="CB460" s="306"/>
      <c r="CC460" s="306"/>
      <c r="CD460" s="306"/>
      <c r="CE460" s="306"/>
      <c r="CF460" s="306"/>
      <c r="CG460" s="306"/>
      <c r="CH460" s="306"/>
      <c r="CI460" s="306"/>
      <c r="CJ460" s="306"/>
      <c r="CK460" s="306"/>
      <c r="CL460" s="306"/>
      <c r="CM460" s="306"/>
      <c r="CN460" s="306"/>
      <c r="CO460" s="306"/>
      <c r="CP460" s="306"/>
      <c r="CQ460" s="306"/>
      <c r="CR460" s="306"/>
      <c r="CS460" s="306"/>
      <c r="CT460" s="306"/>
      <c r="CU460" s="306"/>
      <c r="CV460" s="306"/>
      <c r="CW460" s="306"/>
      <c r="CX460" s="306"/>
      <c r="CY460" s="306"/>
      <c r="CZ460" s="306"/>
      <c r="DA460" s="306"/>
      <c r="DB460" s="306"/>
      <c r="DC460" s="306"/>
      <c r="DD460" s="306"/>
      <c r="DE460" s="306"/>
      <c r="DF460" s="306"/>
      <c r="DG460" s="306"/>
      <c r="DH460" s="306"/>
      <c r="DI460" s="306"/>
      <c r="DJ460" s="306"/>
      <c r="DK460" s="306"/>
      <c r="DL460" s="306"/>
      <c r="DM460" s="306"/>
      <c r="DN460" s="306"/>
      <c r="DO460" s="306"/>
      <c r="DP460" s="306"/>
      <c r="DQ460" s="306"/>
      <c r="DR460" s="306"/>
      <c r="DS460" s="306"/>
      <c r="DT460" s="306"/>
      <c r="DU460" s="306"/>
      <c r="DV460" s="306"/>
      <c r="DW460" s="306"/>
      <c r="DX460" s="306"/>
      <c r="DY460" s="306"/>
      <c r="DZ460" s="306"/>
      <c r="EA460" s="306"/>
      <c r="EB460" s="164"/>
      <c r="EC460" s="163"/>
      <c r="ED460" s="163"/>
      <c r="EE460" s="163"/>
      <c r="EF460" s="163"/>
      <c r="EG460" s="163"/>
      <c r="EH460" s="163"/>
      <c r="EI460" s="163"/>
    </row>
    <row r="461" spans="3:152" ht="11.25" customHeight="1">
      <c r="C461" s="217"/>
      <c r="D461" s="385"/>
      <c r="E461" s="399"/>
      <c r="F461" s="399"/>
      <c r="G461" s="399"/>
      <c r="H461" s="399"/>
      <c r="I461" s="399"/>
      <c r="J461" s="399"/>
      <c r="K461" s="385"/>
      <c r="L461" s="337"/>
      <c r="M461" s="337"/>
      <c r="N461" s="385"/>
      <c r="O461" s="385"/>
      <c r="P461" s="387"/>
      <c r="Q461" s="387"/>
      <c r="R461" s="389"/>
      <c r="S461" s="391"/>
      <c r="T461" s="401"/>
      <c r="U461" s="394"/>
      <c r="V461" s="396">
        <v>1</v>
      </c>
      <c r="W461" s="382" t="s">
        <v>821</v>
      </c>
      <c r="X461" s="382"/>
      <c r="Y461" s="382"/>
      <c r="Z461" s="382"/>
      <c r="AA461" s="382"/>
      <c r="AB461" s="382"/>
      <c r="AC461" s="382"/>
      <c r="AD461" s="382"/>
      <c r="AE461" s="382"/>
      <c r="AF461" s="382"/>
      <c r="AG461" s="382"/>
      <c r="AH461" s="382"/>
      <c r="AI461" s="382"/>
      <c r="AJ461" s="382"/>
      <c r="AK461" s="382"/>
      <c r="AL461" s="307"/>
      <c r="AM461" s="308"/>
      <c r="AN461" s="309"/>
      <c r="AO461" s="309"/>
      <c r="AP461" s="309"/>
      <c r="AQ461" s="309"/>
      <c r="AR461" s="309"/>
      <c r="AS461" s="309"/>
      <c r="AT461" s="309"/>
      <c r="AU461" s="309"/>
      <c r="AV461" s="309"/>
      <c r="AW461" s="95"/>
      <c r="AX461" s="95"/>
      <c r="AY461" s="95"/>
      <c r="AZ461" s="95"/>
      <c r="BA461" s="95"/>
      <c r="BB461" s="95"/>
      <c r="BC461" s="95"/>
      <c r="BD461" s="95"/>
      <c r="BE461" s="95"/>
      <c r="BF461" s="95"/>
      <c r="BG461" s="95"/>
      <c r="BH461" s="95"/>
      <c r="BI461" s="95"/>
      <c r="BJ461" s="95"/>
      <c r="BK461" s="95"/>
      <c r="BL461" s="95"/>
      <c r="BM461" s="95"/>
      <c r="BN461" s="95"/>
      <c r="BO461" s="95"/>
      <c r="BP461" s="95"/>
      <c r="BQ461" s="95"/>
      <c r="BR461" s="95"/>
      <c r="BS461" s="95"/>
      <c r="BT461" s="95"/>
      <c r="BU461" s="95"/>
      <c r="BV461" s="95"/>
      <c r="BW461" s="95"/>
      <c r="BX461" s="95"/>
      <c r="BY461" s="95"/>
      <c r="BZ461" s="95"/>
      <c r="CA461" s="95"/>
      <c r="CB461" s="95"/>
      <c r="CC461" s="95"/>
      <c r="CD461" s="95"/>
      <c r="CE461" s="95"/>
      <c r="CF461" s="95"/>
      <c r="CG461" s="95"/>
      <c r="CH461" s="95"/>
      <c r="CI461" s="95"/>
      <c r="CJ461" s="95"/>
      <c r="CK461" s="95"/>
      <c r="CL461" s="95"/>
      <c r="CM461" s="95"/>
      <c r="CN461" s="95"/>
      <c r="CO461" s="95"/>
      <c r="CP461" s="95"/>
      <c r="CQ461" s="95"/>
      <c r="CR461" s="95"/>
      <c r="CS461" s="95"/>
      <c r="CT461" s="95"/>
      <c r="CU461" s="95"/>
      <c r="CV461" s="95"/>
      <c r="CW461" s="95"/>
      <c r="CX461" s="95"/>
      <c r="CY461" s="95"/>
      <c r="CZ461" s="95"/>
      <c r="DA461" s="95"/>
      <c r="DB461" s="95"/>
      <c r="DC461" s="95"/>
      <c r="DD461" s="95"/>
      <c r="DE461" s="95"/>
      <c r="DF461" s="95"/>
      <c r="DG461" s="95"/>
      <c r="DH461" s="95"/>
      <c r="DI461" s="95"/>
      <c r="DJ461" s="95"/>
      <c r="DK461" s="95"/>
      <c r="DL461" s="95"/>
      <c r="DM461" s="95"/>
      <c r="DN461" s="95"/>
      <c r="DO461" s="95"/>
      <c r="DP461" s="95"/>
      <c r="DQ461" s="95"/>
      <c r="DR461" s="95"/>
      <c r="DS461" s="95"/>
      <c r="DT461" s="95"/>
      <c r="DU461" s="95"/>
      <c r="DV461" s="95"/>
      <c r="DW461" s="95"/>
      <c r="DX461" s="95"/>
      <c r="DY461" s="95"/>
      <c r="DZ461" s="95"/>
      <c r="EA461" s="95"/>
      <c r="EB461" s="164"/>
      <c r="EC461" s="179"/>
      <c r="ED461" s="179"/>
      <c r="EE461" s="179"/>
      <c r="EF461" s="163"/>
      <c r="EG461" s="179"/>
      <c r="EH461" s="179"/>
      <c r="EI461" s="179"/>
      <c r="EJ461" s="179"/>
      <c r="EK461" s="179"/>
    </row>
    <row r="462" spans="3:152" ht="15" customHeight="1">
      <c r="C462" s="217"/>
      <c r="D462" s="385"/>
      <c r="E462" s="399"/>
      <c r="F462" s="399"/>
      <c r="G462" s="399"/>
      <c r="H462" s="399"/>
      <c r="I462" s="399"/>
      <c r="J462" s="399"/>
      <c r="K462" s="385"/>
      <c r="L462" s="337"/>
      <c r="M462" s="337"/>
      <c r="N462" s="385"/>
      <c r="O462" s="385"/>
      <c r="P462" s="387"/>
      <c r="Q462" s="387"/>
      <c r="R462" s="389"/>
      <c r="S462" s="391"/>
      <c r="T462" s="401"/>
      <c r="U462" s="395"/>
      <c r="V462" s="397"/>
      <c r="W462" s="383"/>
      <c r="X462" s="383"/>
      <c r="Y462" s="383"/>
      <c r="Z462" s="383"/>
      <c r="AA462" s="383"/>
      <c r="AB462" s="383"/>
      <c r="AC462" s="383"/>
      <c r="AD462" s="383"/>
      <c r="AE462" s="383"/>
      <c r="AF462" s="383"/>
      <c r="AG462" s="383"/>
      <c r="AH462" s="383"/>
      <c r="AI462" s="383"/>
      <c r="AJ462" s="383"/>
      <c r="AK462" s="383"/>
      <c r="AL462" s="333"/>
      <c r="AM462" s="200" t="s">
        <v>240</v>
      </c>
      <c r="AN462" s="311" t="s">
        <v>197</v>
      </c>
      <c r="AO462" s="312" t="s">
        <v>18</v>
      </c>
      <c r="AP462" s="312"/>
      <c r="AQ462" s="312"/>
      <c r="AR462" s="312"/>
      <c r="AS462" s="312"/>
      <c r="AT462" s="312"/>
      <c r="AU462" s="312"/>
      <c r="AV462" s="312"/>
      <c r="AW462" s="261">
        <v>0</v>
      </c>
      <c r="AX462" s="261">
        <v>0</v>
      </c>
      <c r="AY462" s="261">
        <v>0</v>
      </c>
      <c r="AZ462" s="261">
        <f>BE462</f>
        <v>0</v>
      </c>
      <c r="BA462" s="261">
        <f>BV462</f>
        <v>0</v>
      </c>
      <c r="BB462" s="261">
        <f>CM462</f>
        <v>0</v>
      </c>
      <c r="BC462" s="261">
        <f>DD462</f>
        <v>0</v>
      </c>
      <c r="BD462" s="261">
        <f>AW462-AX462-BC462</f>
        <v>0</v>
      </c>
      <c r="BE462" s="261">
        <f t="shared" ref="BE462:BH463" si="519">BQ462</f>
        <v>0</v>
      </c>
      <c r="BF462" s="261">
        <f t="shared" si="519"/>
        <v>0</v>
      </c>
      <c r="BG462" s="261">
        <f t="shared" si="519"/>
        <v>0</v>
      </c>
      <c r="BH462" s="261">
        <f t="shared" si="519"/>
        <v>0</v>
      </c>
      <c r="BI462" s="261">
        <f>BJ462+BK462+BL462</f>
        <v>0</v>
      </c>
      <c r="BJ462" s="313">
        <v>0</v>
      </c>
      <c r="BK462" s="313">
        <v>0</v>
      </c>
      <c r="BL462" s="313">
        <v>0</v>
      </c>
      <c r="BM462" s="261">
        <f>BN462+BO462+BP462</f>
        <v>0</v>
      </c>
      <c r="BN462" s="313">
        <v>0</v>
      </c>
      <c r="BO462" s="313">
        <v>0</v>
      </c>
      <c r="BP462" s="313">
        <v>0</v>
      </c>
      <c r="BQ462" s="261">
        <f>BR462+BS462+BT462</f>
        <v>0</v>
      </c>
      <c r="BR462" s="313">
        <v>0</v>
      </c>
      <c r="BS462" s="313">
        <v>0</v>
      </c>
      <c r="BT462" s="313">
        <v>0</v>
      </c>
      <c r="BU462" s="261">
        <f>$AW462-$AX462-AZ462</f>
        <v>0</v>
      </c>
      <c r="BV462" s="261">
        <f t="shared" ref="BV462:BY463" si="520">CH462</f>
        <v>0</v>
      </c>
      <c r="BW462" s="261">
        <f t="shared" si="520"/>
        <v>0</v>
      </c>
      <c r="BX462" s="261">
        <f t="shared" si="520"/>
        <v>0</v>
      </c>
      <c r="BY462" s="261">
        <f t="shared" si="520"/>
        <v>0</v>
      </c>
      <c r="BZ462" s="261">
        <f>CA462+CB462+CC462</f>
        <v>0</v>
      </c>
      <c r="CA462" s="313">
        <v>0</v>
      </c>
      <c r="CB462" s="313">
        <v>0</v>
      </c>
      <c r="CC462" s="313">
        <v>0</v>
      </c>
      <c r="CD462" s="261">
        <f>CE462+CF462+CG462</f>
        <v>0</v>
      </c>
      <c r="CE462" s="313">
        <v>0</v>
      </c>
      <c r="CF462" s="313">
        <v>0</v>
      </c>
      <c r="CG462" s="313">
        <v>0</v>
      </c>
      <c r="CH462" s="261">
        <f>CI462+CJ462+CK462</f>
        <v>0</v>
      </c>
      <c r="CI462" s="313">
        <v>0</v>
      </c>
      <c r="CJ462" s="313">
        <v>0</v>
      </c>
      <c r="CK462" s="313">
        <v>0</v>
      </c>
      <c r="CL462" s="261">
        <f>$AW462-$AX462-BA462</f>
        <v>0</v>
      </c>
      <c r="CM462" s="261">
        <f t="shared" ref="CM462:CP463" si="521">CY462</f>
        <v>0</v>
      </c>
      <c r="CN462" s="261">
        <f t="shared" si="521"/>
        <v>0</v>
      </c>
      <c r="CO462" s="261">
        <f t="shared" si="521"/>
        <v>0</v>
      </c>
      <c r="CP462" s="261">
        <f t="shared" si="521"/>
        <v>0</v>
      </c>
      <c r="CQ462" s="261">
        <f>CR462+CS462+CT462</f>
        <v>0</v>
      </c>
      <c r="CR462" s="313">
        <v>0</v>
      </c>
      <c r="CS462" s="313">
        <v>0</v>
      </c>
      <c r="CT462" s="313">
        <v>0</v>
      </c>
      <c r="CU462" s="261">
        <f>CV462+CW462+CX462</f>
        <v>0</v>
      </c>
      <c r="CV462" s="313">
        <v>0</v>
      </c>
      <c r="CW462" s="313">
        <v>0</v>
      </c>
      <c r="CX462" s="313">
        <v>0</v>
      </c>
      <c r="CY462" s="261">
        <f>CZ462+DA462+DB462</f>
        <v>0</v>
      </c>
      <c r="CZ462" s="313">
        <v>0</v>
      </c>
      <c r="DA462" s="313">
        <v>0</v>
      </c>
      <c r="DB462" s="313">
        <v>0</v>
      </c>
      <c r="DC462" s="261">
        <f>$AW462-$AX462-BB462</f>
        <v>0</v>
      </c>
      <c r="DD462" s="261">
        <f t="shared" ref="DD462:DG463" si="522">DP462</f>
        <v>0</v>
      </c>
      <c r="DE462" s="261">
        <f t="shared" si="522"/>
        <v>0</v>
      </c>
      <c r="DF462" s="261">
        <f t="shared" si="522"/>
        <v>0</v>
      </c>
      <c r="DG462" s="261">
        <f t="shared" si="522"/>
        <v>0</v>
      </c>
      <c r="DH462" s="261">
        <f>DI462+DJ462+DK462</f>
        <v>0</v>
      </c>
      <c r="DI462" s="313">
        <v>0</v>
      </c>
      <c r="DJ462" s="313">
        <v>0</v>
      </c>
      <c r="DK462" s="313">
        <v>0</v>
      </c>
      <c r="DL462" s="261">
        <f>DM462+DN462+DO462</f>
        <v>0</v>
      </c>
      <c r="DM462" s="313">
        <v>0</v>
      </c>
      <c r="DN462" s="313">
        <v>0</v>
      </c>
      <c r="DO462" s="313">
        <v>0</v>
      </c>
      <c r="DP462" s="261">
        <f>DQ462+DR462+DS462</f>
        <v>0</v>
      </c>
      <c r="DQ462" s="313">
        <v>0</v>
      </c>
      <c r="DR462" s="313">
        <v>0</v>
      </c>
      <c r="DS462" s="313">
        <v>0</v>
      </c>
      <c r="DT462" s="261">
        <f>$AW462-$AX462-BC462</f>
        <v>0</v>
      </c>
      <c r="DU462" s="261">
        <f>BC462-AY462</f>
        <v>0</v>
      </c>
      <c r="DV462" s="313"/>
      <c r="DW462" s="313"/>
      <c r="DX462" s="314"/>
      <c r="DY462" s="313"/>
      <c r="DZ462" s="314"/>
      <c r="EA462" s="343" t="s">
        <v>151</v>
      </c>
      <c r="EB462" s="164">
        <v>0</v>
      </c>
      <c r="EC462" s="162" t="str">
        <f>AN462 &amp; EB462</f>
        <v>Амортизационные отчисления0</v>
      </c>
      <c r="ED462" s="162" t="str">
        <f>AN462&amp;AO462</f>
        <v>Амортизационные отчислениянет</v>
      </c>
      <c r="EE462" s="163"/>
      <c r="EF462" s="163"/>
      <c r="EG462" s="179"/>
      <c r="EH462" s="179"/>
      <c r="EI462" s="179"/>
      <c r="EJ462" s="179"/>
      <c r="EV462" s="163"/>
    </row>
    <row r="463" spans="3:152" ht="15" customHeight="1" thickBot="1">
      <c r="C463" s="217"/>
      <c r="D463" s="385"/>
      <c r="E463" s="399"/>
      <c r="F463" s="399"/>
      <c r="G463" s="399"/>
      <c r="H463" s="399"/>
      <c r="I463" s="399"/>
      <c r="J463" s="399"/>
      <c r="K463" s="385"/>
      <c r="L463" s="337"/>
      <c r="M463" s="337"/>
      <c r="N463" s="385"/>
      <c r="O463" s="385"/>
      <c r="P463" s="387"/>
      <c r="Q463" s="387"/>
      <c r="R463" s="389"/>
      <c r="S463" s="391"/>
      <c r="T463" s="401"/>
      <c r="U463" s="395"/>
      <c r="V463" s="397"/>
      <c r="W463" s="383"/>
      <c r="X463" s="383"/>
      <c r="Y463" s="383"/>
      <c r="Z463" s="383"/>
      <c r="AA463" s="383"/>
      <c r="AB463" s="383"/>
      <c r="AC463" s="383"/>
      <c r="AD463" s="383"/>
      <c r="AE463" s="383"/>
      <c r="AF463" s="383"/>
      <c r="AG463" s="383"/>
      <c r="AH463" s="383"/>
      <c r="AI463" s="383"/>
      <c r="AJ463" s="383"/>
      <c r="AK463" s="383"/>
      <c r="AL463" s="333"/>
      <c r="AM463" s="200" t="s">
        <v>115</v>
      </c>
      <c r="AN463" s="311" t="s">
        <v>199</v>
      </c>
      <c r="AO463" s="312" t="s">
        <v>18</v>
      </c>
      <c r="AP463" s="312"/>
      <c r="AQ463" s="312"/>
      <c r="AR463" s="312"/>
      <c r="AS463" s="312"/>
      <c r="AT463" s="312"/>
      <c r="AU463" s="312"/>
      <c r="AV463" s="312"/>
      <c r="AW463" s="261">
        <v>0</v>
      </c>
      <c r="AX463" s="261">
        <v>0</v>
      </c>
      <c r="AY463" s="261">
        <v>0</v>
      </c>
      <c r="AZ463" s="261">
        <f>BE463</f>
        <v>0</v>
      </c>
      <c r="BA463" s="261">
        <f>BV463</f>
        <v>0</v>
      </c>
      <c r="BB463" s="261">
        <f>CM463</f>
        <v>0</v>
      </c>
      <c r="BC463" s="261">
        <f>DD463</f>
        <v>0</v>
      </c>
      <c r="BD463" s="261">
        <f>AW463-AX463-BC463</f>
        <v>0</v>
      </c>
      <c r="BE463" s="261">
        <f t="shared" si="519"/>
        <v>0</v>
      </c>
      <c r="BF463" s="261">
        <f t="shared" si="519"/>
        <v>0</v>
      </c>
      <c r="BG463" s="261">
        <f t="shared" si="519"/>
        <v>0</v>
      </c>
      <c r="BH463" s="261">
        <f t="shared" si="519"/>
        <v>0</v>
      </c>
      <c r="BI463" s="261">
        <f>BJ463+BK463+BL463</f>
        <v>0</v>
      </c>
      <c r="BJ463" s="313">
        <v>0</v>
      </c>
      <c r="BK463" s="313">
        <v>0</v>
      </c>
      <c r="BL463" s="313">
        <v>0</v>
      </c>
      <c r="BM463" s="261">
        <f>BN463+BO463+BP463</f>
        <v>0</v>
      </c>
      <c r="BN463" s="313">
        <v>0</v>
      </c>
      <c r="BO463" s="313">
        <v>0</v>
      </c>
      <c r="BP463" s="313">
        <v>0</v>
      </c>
      <c r="BQ463" s="261">
        <f>BR463+BS463+BT463</f>
        <v>0</v>
      </c>
      <c r="BR463" s="313">
        <v>0</v>
      </c>
      <c r="BS463" s="313">
        <v>0</v>
      </c>
      <c r="BT463" s="313">
        <v>0</v>
      </c>
      <c r="BU463" s="261">
        <f>$AW463-$AX463-AZ463</f>
        <v>0</v>
      </c>
      <c r="BV463" s="261">
        <f t="shared" si="520"/>
        <v>0</v>
      </c>
      <c r="BW463" s="261">
        <f t="shared" si="520"/>
        <v>0</v>
      </c>
      <c r="BX463" s="261">
        <f t="shared" si="520"/>
        <v>0</v>
      </c>
      <c r="BY463" s="261">
        <f t="shared" si="520"/>
        <v>0</v>
      </c>
      <c r="BZ463" s="261">
        <f>CA463+CB463+CC463</f>
        <v>0</v>
      </c>
      <c r="CA463" s="313">
        <v>0</v>
      </c>
      <c r="CB463" s="313">
        <v>0</v>
      </c>
      <c r="CC463" s="313">
        <v>0</v>
      </c>
      <c r="CD463" s="261">
        <f>CE463+CF463+CG463</f>
        <v>0</v>
      </c>
      <c r="CE463" s="313">
        <v>0</v>
      </c>
      <c r="CF463" s="313">
        <v>0</v>
      </c>
      <c r="CG463" s="313">
        <v>0</v>
      </c>
      <c r="CH463" s="261">
        <f>CI463+CJ463+CK463</f>
        <v>0</v>
      </c>
      <c r="CI463" s="313">
        <v>0</v>
      </c>
      <c r="CJ463" s="313">
        <v>0</v>
      </c>
      <c r="CK463" s="313">
        <v>0</v>
      </c>
      <c r="CL463" s="261">
        <f>$AW463-$AX463-BA463</f>
        <v>0</v>
      </c>
      <c r="CM463" s="261">
        <f t="shared" si="521"/>
        <v>0</v>
      </c>
      <c r="CN463" s="261">
        <f t="shared" si="521"/>
        <v>0</v>
      </c>
      <c r="CO463" s="261">
        <f t="shared" si="521"/>
        <v>0</v>
      </c>
      <c r="CP463" s="261">
        <f t="shared" si="521"/>
        <v>0</v>
      </c>
      <c r="CQ463" s="261">
        <f>CR463+CS463+CT463</f>
        <v>0</v>
      </c>
      <c r="CR463" s="313">
        <v>0</v>
      </c>
      <c r="CS463" s="313">
        <v>0</v>
      </c>
      <c r="CT463" s="313">
        <v>0</v>
      </c>
      <c r="CU463" s="261">
        <f>CV463+CW463+CX463</f>
        <v>0</v>
      </c>
      <c r="CV463" s="313">
        <v>0</v>
      </c>
      <c r="CW463" s="313">
        <v>0</v>
      </c>
      <c r="CX463" s="313">
        <v>0</v>
      </c>
      <c r="CY463" s="261">
        <f>CZ463+DA463+DB463</f>
        <v>0</v>
      </c>
      <c r="CZ463" s="313">
        <v>0</v>
      </c>
      <c r="DA463" s="313">
        <v>0</v>
      </c>
      <c r="DB463" s="313">
        <v>0</v>
      </c>
      <c r="DC463" s="261">
        <f>$AW463-$AX463-BB463</f>
        <v>0</v>
      </c>
      <c r="DD463" s="261">
        <f t="shared" si="522"/>
        <v>0</v>
      </c>
      <c r="DE463" s="261">
        <f t="shared" si="522"/>
        <v>0</v>
      </c>
      <c r="DF463" s="261">
        <f t="shared" si="522"/>
        <v>0</v>
      </c>
      <c r="DG463" s="261">
        <f t="shared" si="522"/>
        <v>0</v>
      </c>
      <c r="DH463" s="261">
        <f>DI463+DJ463+DK463</f>
        <v>0</v>
      </c>
      <c r="DI463" s="313">
        <v>0</v>
      </c>
      <c r="DJ463" s="313">
        <v>0</v>
      </c>
      <c r="DK463" s="313">
        <v>0</v>
      </c>
      <c r="DL463" s="261">
        <f>DM463+DN463+DO463</f>
        <v>0</v>
      </c>
      <c r="DM463" s="313">
        <v>0</v>
      </c>
      <c r="DN463" s="313">
        <v>0</v>
      </c>
      <c r="DO463" s="313">
        <v>0</v>
      </c>
      <c r="DP463" s="261">
        <f>DQ463+DR463+DS463</f>
        <v>0</v>
      </c>
      <c r="DQ463" s="313">
        <v>0</v>
      </c>
      <c r="DR463" s="313">
        <v>0</v>
      </c>
      <c r="DS463" s="313">
        <v>0</v>
      </c>
      <c r="DT463" s="261">
        <f>$AW463-$AX463-BC463</f>
        <v>0</v>
      </c>
      <c r="DU463" s="261">
        <f>BC463-AY463</f>
        <v>0</v>
      </c>
      <c r="DV463" s="313"/>
      <c r="DW463" s="313"/>
      <c r="DX463" s="314"/>
      <c r="DY463" s="313"/>
      <c r="DZ463" s="314"/>
      <c r="EA463" s="343" t="s">
        <v>151</v>
      </c>
      <c r="EB463" s="164">
        <v>0</v>
      </c>
      <c r="EC463" s="162" t="str">
        <f>AN463 &amp; EB463</f>
        <v>Прочие собственные средства0</v>
      </c>
      <c r="ED463" s="162" t="str">
        <f>AN463&amp;AO463</f>
        <v>Прочие собственные средстванет</v>
      </c>
      <c r="EE463" s="163"/>
      <c r="EF463" s="163"/>
      <c r="EG463" s="179"/>
      <c r="EH463" s="179"/>
      <c r="EI463" s="179"/>
      <c r="EJ463" s="179"/>
      <c r="EV463" s="163"/>
    </row>
    <row r="464" spans="3:152" ht="11.25" customHeight="1">
      <c r="C464" s="217"/>
      <c r="D464" s="384" t="s">
        <v>974</v>
      </c>
      <c r="E464" s="398" t="s">
        <v>780</v>
      </c>
      <c r="F464" s="398" t="s">
        <v>800</v>
      </c>
      <c r="G464" s="398" t="s">
        <v>161</v>
      </c>
      <c r="H464" s="398" t="s">
        <v>975</v>
      </c>
      <c r="I464" s="398" t="s">
        <v>783</v>
      </c>
      <c r="J464" s="398" t="s">
        <v>783</v>
      </c>
      <c r="K464" s="384" t="s">
        <v>784</v>
      </c>
      <c r="L464" s="336"/>
      <c r="M464" s="336"/>
      <c r="N464" s="384" t="s">
        <v>240</v>
      </c>
      <c r="O464" s="384" t="s">
        <v>5</v>
      </c>
      <c r="P464" s="386" t="s">
        <v>189</v>
      </c>
      <c r="Q464" s="386" t="s">
        <v>5</v>
      </c>
      <c r="R464" s="388">
        <v>0</v>
      </c>
      <c r="S464" s="390">
        <v>0</v>
      </c>
      <c r="T464" s="400" t="s">
        <v>151</v>
      </c>
      <c r="U464" s="305"/>
      <c r="V464" s="306"/>
      <c r="W464" s="306"/>
      <c r="X464" s="306"/>
      <c r="Y464" s="306"/>
      <c r="Z464" s="306"/>
      <c r="AA464" s="306"/>
      <c r="AB464" s="306"/>
      <c r="AC464" s="306"/>
      <c r="AD464" s="306"/>
      <c r="AE464" s="306"/>
      <c r="AF464" s="306"/>
      <c r="AG464" s="306"/>
      <c r="AH464" s="306"/>
      <c r="AI464" s="306"/>
      <c r="AJ464" s="306"/>
      <c r="AK464" s="306"/>
      <c r="AL464" s="306"/>
      <c r="AM464" s="306"/>
      <c r="AN464" s="306"/>
      <c r="AO464" s="306"/>
      <c r="AP464" s="306"/>
      <c r="AQ464" s="306"/>
      <c r="AR464" s="306"/>
      <c r="AS464" s="306"/>
      <c r="AT464" s="306"/>
      <c r="AU464" s="306"/>
      <c r="AV464" s="306"/>
      <c r="AW464" s="306"/>
      <c r="AX464" s="306"/>
      <c r="AY464" s="306"/>
      <c r="AZ464" s="306"/>
      <c r="BA464" s="306"/>
      <c r="BB464" s="306"/>
      <c r="BC464" s="306"/>
      <c r="BD464" s="306"/>
      <c r="BE464" s="306"/>
      <c r="BF464" s="306"/>
      <c r="BG464" s="306"/>
      <c r="BH464" s="306"/>
      <c r="BI464" s="306"/>
      <c r="BJ464" s="306"/>
      <c r="BK464" s="306"/>
      <c r="BL464" s="306"/>
      <c r="BM464" s="306"/>
      <c r="BN464" s="306"/>
      <c r="BO464" s="306"/>
      <c r="BP464" s="306"/>
      <c r="BQ464" s="306"/>
      <c r="BR464" s="306"/>
      <c r="BS464" s="306"/>
      <c r="BT464" s="306"/>
      <c r="BU464" s="306"/>
      <c r="BV464" s="306"/>
      <c r="BW464" s="306"/>
      <c r="BX464" s="306"/>
      <c r="BY464" s="306"/>
      <c r="BZ464" s="306"/>
      <c r="CA464" s="306"/>
      <c r="CB464" s="306"/>
      <c r="CC464" s="306"/>
      <c r="CD464" s="306"/>
      <c r="CE464" s="306"/>
      <c r="CF464" s="306"/>
      <c r="CG464" s="306"/>
      <c r="CH464" s="306"/>
      <c r="CI464" s="306"/>
      <c r="CJ464" s="306"/>
      <c r="CK464" s="306"/>
      <c r="CL464" s="306"/>
      <c r="CM464" s="306"/>
      <c r="CN464" s="306"/>
      <c r="CO464" s="306"/>
      <c r="CP464" s="306"/>
      <c r="CQ464" s="306"/>
      <c r="CR464" s="306"/>
      <c r="CS464" s="306"/>
      <c r="CT464" s="306"/>
      <c r="CU464" s="306"/>
      <c r="CV464" s="306"/>
      <c r="CW464" s="306"/>
      <c r="CX464" s="306"/>
      <c r="CY464" s="306"/>
      <c r="CZ464" s="306"/>
      <c r="DA464" s="306"/>
      <c r="DB464" s="306"/>
      <c r="DC464" s="306"/>
      <c r="DD464" s="306"/>
      <c r="DE464" s="306"/>
      <c r="DF464" s="306"/>
      <c r="DG464" s="306"/>
      <c r="DH464" s="306"/>
      <c r="DI464" s="306"/>
      <c r="DJ464" s="306"/>
      <c r="DK464" s="306"/>
      <c r="DL464" s="306"/>
      <c r="DM464" s="306"/>
      <c r="DN464" s="306"/>
      <c r="DO464" s="306"/>
      <c r="DP464" s="306"/>
      <c r="DQ464" s="306"/>
      <c r="DR464" s="306"/>
      <c r="DS464" s="306"/>
      <c r="DT464" s="306"/>
      <c r="DU464" s="306"/>
      <c r="DV464" s="306"/>
      <c r="DW464" s="306"/>
      <c r="DX464" s="306"/>
      <c r="DY464" s="306"/>
      <c r="DZ464" s="306"/>
      <c r="EA464" s="306"/>
      <c r="EB464" s="164"/>
      <c r="EC464" s="163"/>
      <c r="ED464" s="163"/>
      <c r="EE464" s="163"/>
      <c r="EF464" s="163"/>
      <c r="EG464" s="163"/>
      <c r="EH464" s="163"/>
      <c r="EI464" s="163"/>
    </row>
    <row r="465" spans="3:152" ht="11.25" customHeight="1">
      <c r="C465" s="217"/>
      <c r="D465" s="385"/>
      <c r="E465" s="399"/>
      <c r="F465" s="399"/>
      <c r="G465" s="399"/>
      <c r="H465" s="399"/>
      <c r="I465" s="399"/>
      <c r="J465" s="399"/>
      <c r="K465" s="385"/>
      <c r="L465" s="337"/>
      <c r="M465" s="337"/>
      <c r="N465" s="385"/>
      <c r="O465" s="385"/>
      <c r="P465" s="387"/>
      <c r="Q465" s="387"/>
      <c r="R465" s="389"/>
      <c r="S465" s="391"/>
      <c r="T465" s="401"/>
      <c r="U465" s="394"/>
      <c r="V465" s="396">
        <v>1</v>
      </c>
      <c r="W465" s="382" t="s">
        <v>821</v>
      </c>
      <c r="X465" s="382"/>
      <c r="Y465" s="382"/>
      <c r="Z465" s="382"/>
      <c r="AA465" s="382"/>
      <c r="AB465" s="382"/>
      <c r="AC465" s="382"/>
      <c r="AD465" s="382"/>
      <c r="AE465" s="382"/>
      <c r="AF465" s="382"/>
      <c r="AG465" s="382"/>
      <c r="AH465" s="382"/>
      <c r="AI465" s="382"/>
      <c r="AJ465" s="382"/>
      <c r="AK465" s="382"/>
      <c r="AL465" s="307"/>
      <c r="AM465" s="308"/>
      <c r="AN465" s="309"/>
      <c r="AO465" s="309"/>
      <c r="AP465" s="309"/>
      <c r="AQ465" s="309"/>
      <c r="AR465" s="309"/>
      <c r="AS465" s="309"/>
      <c r="AT465" s="309"/>
      <c r="AU465" s="309"/>
      <c r="AV465" s="309"/>
      <c r="AW465" s="95"/>
      <c r="AX465" s="95"/>
      <c r="AY465" s="95"/>
      <c r="AZ465" s="95"/>
      <c r="BA465" s="95"/>
      <c r="BB465" s="95"/>
      <c r="BC465" s="95"/>
      <c r="BD465" s="95"/>
      <c r="BE465" s="95"/>
      <c r="BF465" s="95"/>
      <c r="BG465" s="95"/>
      <c r="BH465" s="95"/>
      <c r="BI465" s="95"/>
      <c r="BJ465" s="95"/>
      <c r="BK465" s="95"/>
      <c r="BL465" s="95"/>
      <c r="BM465" s="95"/>
      <c r="BN465" s="95"/>
      <c r="BO465" s="95"/>
      <c r="BP465" s="95"/>
      <c r="BQ465" s="95"/>
      <c r="BR465" s="95"/>
      <c r="BS465" s="95"/>
      <c r="BT465" s="95"/>
      <c r="BU465" s="95"/>
      <c r="BV465" s="95"/>
      <c r="BW465" s="95"/>
      <c r="BX465" s="95"/>
      <c r="BY465" s="95"/>
      <c r="BZ465" s="95"/>
      <c r="CA465" s="95"/>
      <c r="CB465" s="95"/>
      <c r="CC465" s="95"/>
      <c r="CD465" s="95"/>
      <c r="CE465" s="95"/>
      <c r="CF465" s="95"/>
      <c r="CG465" s="95"/>
      <c r="CH465" s="95"/>
      <c r="CI465" s="95"/>
      <c r="CJ465" s="95"/>
      <c r="CK465" s="95"/>
      <c r="CL465" s="95"/>
      <c r="CM465" s="95"/>
      <c r="CN465" s="95"/>
      <c r="CO465" s="95"/>
      <c r="CP465" s="95"/>
      <c r="CQ465" s="95"/>
      <c r="CR465" s="95"/>
      <c r="CS465" s="95"/>
      <c r="CT465" s="95"/>
      <c r="CU465" s="95"/>
      <c r="CV465" s="95"/>
      <c r="CW465" s="95"/>
      <c r="CX465" s="95"/>
      <c r="CY465" s="95"/>
      <c r="CZ465" s="95"/>
      <c r="DA465" s="95"/>
      <c r="DB465" s="95"/>
      <c r="DC465" s="95"/>
      <c r="DD465" s="95"/>
      <c r="DE465" s="95"/>
      <c r="DF465" s="95"/>
      <c r="DG465" s="95"/>
      <c r="DH465" s="95"/>
      <c r="DI465" s="95"/>
      <c r="DJ465" s="95"/>
      <c r="DK465" s="95"/>
      <c r="DL465" s="95"/>
      <c r="DM465" s="95"/>
      <c r="DN465" s="95"/>
      <c r="DO465" s="95"/>
      <c r="DP465" s="95"/>
      <c r="DQ465" s="95"/>
      <c r="DR465" s="95"/>
      <c r="DS465" s="95"/>
      <c r="DT465" s="95"/>
      <c r="DU465" s="95"/>
      <c r="DV465" s="95"/>
      <c r="DW465" s="95"/>
      <c r="DX465" s="95"/>
      <c r="DY465" s="95"/>
      <c r="DZ465" s="95"/>
      <c r="EA465" s="95"/>
      <c r="EB465" s="164"/>
      <c r="EC465" s="179"/>
      <c r="ED465" s="179"/>
      <c r="EE465" s="179"/>
      <c r="EF465" s="163"/>
      <c r="EG465" s="179"/>
      <c r="EH465" s="179"/>
      <c r="EI465" s="179"/>
      <c r="EJ465" s="179"/>
      <c r="EK465" s="179"/>
    </row>
    <row r="466" spans="3:152" ht="15" customHeight="1">
      <c r="C466" s="217"/>
      <c r="D466" s="385"/>
      <c r="E466" s="399"/>
      <c r="F466" s="399"/>
      <c r="G466" s="399"/>
      <c r="H466" s="399"/>
      <c r="I466" s="399"/>
      <c r="J466" s="399"/>
      <c r="K466" s="385"/>
      <c r="L466" s="337"/>
      <c r="M466" s="337"/>
      <c r="N466" s="385"/>
      <c r="O466" s="385"/>
      <c r="P466" s="387"/>
      <c r="Q466" s="387"/>
      <c r="R466" s="389"/>
      <c r="S466" s="391"/>
      <c r="T466" s="401"/>
      <c r="U466" s="395"/>
      <c r="V466" s="397"/>
      <c r="W466" s="383"/>
      <c r="X466" s="383"/>
      <c r="Y466" s="383"/>
      <c r="Z466" s="383"/>
      <c r="AA466" s="383"/>
      <c r="AB466" s="383"/>
      <c r="AC466" s="383"/>
      <c r="AD466" s="383"/>
      <c r="AE466" s="383"/>
      <c r="AF466" s="383"/>
      <c r="AG466" s="383"/>
      <c r="AH466" s="383"/>
      <c r="AI466" s="383"/>
      <c r="AJ466" s="383"/>
      <c r="AK466" s="383"/>
      <c r="AL466" s="333"/>
      <c r="AM466" s="200" t="s">
        <v>240</v>
      </c>
      <c r="AN466" s="311" t="s">
        <v>197</v>
      </c>
      <c r="AO466" s="312" t="s">
        <v>18</v>
      </c>
      <c r="AP466" s="312"/>
      <c r="AQ466" s="312"/>
      <c r="AR466" s="312"/>
      <c r="AS466" s="312"/>
      <c r="AT466" s="312"/>
      <c r="AU466" s="312"/>
      <c r="AV466" s="312"/>
      <c r="AW466" s="261">
        <v>0</v>
      </c>
      <c r="AX466" s="261">
        <v>0</v>
      </c>
      <c r="AY466" s="261">
        <v>0</v>
      </c>
      <c r="AZ466" s="261">
        <f>BE466</f>
        <v>0</v>
      </c>
      <c r="BA466" s="261">
        <f>BV466</f>
        <v>0</v>
      </c>
      <c r="BB466" s="261">
        <f>CM466</f>
        <v>0</v>
      </c>
      <c r="BC466" s="261">
        <f>DD466</f>
        <v>0</v>
      </c>
      <c r="BD466" s="261">
        <f>AW466-AX466-BC466</f>
        <v>0</v>
      </c>
      <c r="BE466" s="261">
        <f t="shared" ref="BE466:BH467" si="523">BQ466</f>
        <v>0</v>
      </c>
      <c r="BF466" s="261">
        <f t="shared" si="523"/>
        <v>0</v>
      </c>
      <c r="BG466" s="261">
        <f t="shared" si="523"/>
        <v>0</v>
      </c>
      <c r="BH466" s="261">
        <f t="shared" si="523"/>
        <v>0</v>
      </c>
      <c r="BI466" s="261">
        <f>BJ466+BK466+BL466</f>
        <v>0</v>
      </c>
      <c r="BJ466" s="313">
        <v>0</v>
      </c>
      <c r="BK466" s="313">
        <v>0</v>
      </c>
      <c r="BL466" s="313">
        <v>0</v>
      </c>
      <c r="BM466" s="261">
        <f>BN466+BO466+BP466</f>
        <v>0</v>
      </c>
      <c r="BN466" s="313">
        <v>0</v>
      </c>
      <c r="BO466" s="313">
        <v>0</v>
      </c>
      <c r="BP466" s="313">
        <v>0</v>
      </c>
      <c r="BQ466" s="261">
        <f>BR466+BS466+BT466</f>
        <v>0</v>
      </c>
      <c r="BR466" s="313">
        <v>0</v>
      </c>
      <c r="BS466" s="313">
        <v>0</v>
      </c>
      <c r="BT466" s="313">
        <v>0</v>
      </c>
      <c r="BU466" s="261">
        <f>$AW466-$AX466-AZ466</f>
        <v>0</v>
      </c>
      <c r="BV466" s="261">
        <f t="shared" ref="BV466:BY467" si="524">CH466</f>
        <v>0</v>
      </c>
      <c r="BW466" s="261">
        <f t="shared" si="524"/>
        <v>0</v>
      </c>
      <c r="BX466" s="261">
        <f t="shared" si="524"/>
        <v>0</v>
      </c>
      <c r="BY466" s="261">
        <f t="shared" si="524"/>
        <v>0</v>
      </c>
      <c r="BZ466" s="261">
        <f>CA466+CB466+CC466</f>
        <v>0</v>
      </c>
      <c r="CA466" s="313">
        <v>0</v>
      </c>
      <c r="CB466" s="313">
        <v>0</v>
      </c>
      <c r="CC466" s="313">
        <v>0</v>
      </c>
      <c r="CD466" s="261">
        <f>CE466+CF466+CG466</f>
        <v>0</v>
      </c>
      <c r="CE466" s="313">
        <v>0</v>
      </c>
      <c r="CF466" s="313">
        <v>0</v>
      </c>
      <c r="CG466" s="313">
        <v>0</v>
      </c>
      <c r="CH466" s="261">
        <f>CI466+CJ466+CK466</f>
        <v>0</v>
      </c>
      <c r="CI466" s="313">
        <v>0</v>
      </c>
      <c r="CJ466" s="313">
        <v>0</v>
      </c>
      <c r="CK466" s="313">
        <v>0</v>
      </c>
      <c r="CL466" s="261">
        <f>$AW466-$AX466-BA466</f>
        <v>0</v>
      </c>
      <c r="CM466" s="261">
        <f t="shared" ref="CM466:CP467" si="525">CY466</f>
        <v>0</v>
      </c>
      <c r="CN466" s="261">
        <f t="shared" si="525"/>
        <v>0</v>
      </c>
      <c r="CO466" s="261">
        <f t="shared" si="525"/>
        <v>0</v>
      </c>
      <c r="CP466" s="261">
        <f t="shared" si="525"/>
        <v>0</v>
      </c>
      <c r="CQ466" s="261">
        <f>CR466+CS466+CT466</f>
        <v>0</v>
      </c>
      <c r="CR466" s="313">
        <v>0</v>
      </c>
      <c r="CS466" s="313">
        <v>0</v>
      </c>
      <c r="CT466" s="313">
        <v>0</v>
      </c>
      <c r="CU466" s="261">
        <f>CV466+CW466+CX466</f>
        <v>0</v>
      </c>
      <c r="CV466" s="313">
        <v>0</v>
      </c>
      <c r="CW466" s="313">
        <v>0</v>
      </c>
      <c r="CX466" s="313">
        <v>0</v>
      </c>
      <c r="CY466" s="261">
        <f>CZ466+DA466+DB466</f>
        <v>0</v>
      </c>
      <c r="CZ466" s="313">
        <v>0</v>
      </c>
      <c r="DA466" s="313">
        <v>0</v>
      </c>
      <c r="DB466" s="313">
        <v>0</v>
      </c>
      <c r="DC466" s="261">
        <f>$AW466-$AX466-BB466</f>
        <v>0</v>
      </c>
      <c r="DD466" s="261">
        <f t="shared" ref="DD466:DG467" si="526">DP466</f>
        <v>0</v>
      </c>
      <c r="DE466" s="261">
        <f t="shared" si="526"/>
        <v>0</v>
      </c>
      <c r="DF466" s="261">
        <f t="shared" si="526"/>
        <v>0</v>
      </c>
      <c r="DG466" s="261">
        <f t="shared" si="526"/>
        <v>0</v>
      </c>
      <c r="DH466" s="261">
        <f>DI466+DJ466+DK466</f>
        <v>0</v>
      </c>
      <c r="DI466" s="313">
        <v>0</v>
      </c>
      <c r="DJ466" s="313">
        <v>0</v>
      </c>
      <c r="DK466" s="313">
        <v>0</v>
      </c>
      <c r="DL466" s="261">
        <f>DM466+DN466+DO466</f>
        <v>0</v>
      </c>
      <c r="DM466" s="313">
        <v>0</v>
      </c>
      <c r="DN466" s="313">
        <v>0</v>
      </c>
      <c r="DO466" s="313">
        <v>0</v>
      </c>
      <c r="DP466" s="261">
        <f>DQ466+DR466+DS466</f>
        <v>0</v>
      </c>
      <c r="DQ466" s="313">
        <v>0</v>
      </c>
      <c r="DR466" s="313">
        <v>0</v>
      </c>
      <c r="DS466" s="313">
        <v>0</v>
      </c>
      <c r="DT466" s="261">
        <f>$AW466-$AX466-BC466</f>
        <v>0</v>
      </c>
      <c r="DU466" s="261">
        <f>BC466-AY466</f>
        <v>0</v>
      </c>
      <c r="DV466" s="313"/>
      <c r="DW466" s="313"/>
      <c r="DX466" s="314"/>
      <c r="DY466" s="313"/>
      <c r="DZ466" s="314"/>
      <c r="EA466" s="343" t="s">
        <v>151</v>
      </c>
      <c r="EB466" s="164">
        <v>0</v>
      </c>
      <c r="EC466" s="162" t="str">
        <f>AN466 &amp; EB466</f>
        <v>Амортизационные отчисления0</v>
      </c>
      <c r="ED466" s="162" t="str">
        <f>AN466&amp;AO466</f>
        <v>Амортизационные отчислениянет</v>
      </c>
      <c r="EE466" s="163"/>
      <c r="EF466" s="163"/>
      <c r="EG466" s="179"/>
      <c r="EH466" s="179"/>
      <c r="EI466" s="179"/>
      <c r="EJ466" s="179"/>
      <c r="EV466" s="163"/>
    </row>
    <row r="467" spans="3:152" ht="15" customHeight="1" thickBot="1">
      <c r="C467" s="217"/>
      <c r="D467" s="385"/>
      <c r="E467" s="399"/>
      <c r="F467" s="399"/>
      <c r="G467" s="399"/>
      <c r="H467" s="399"/>
      <c r="I467" s="399"/>
      <c r="J467" s="399"/>
      <c r="K467" s="385"/>
      <c r="L467" s="337"/>
      <c r="M467" s="337"/>
      <c r="N467" s="385"/>
      <c r="O467" s="385"/>
      <c r="P467" s="387"/>
      <c r="Q467" s="387"/>
      <c r="R467" s="389"/>
      <c r="S467" s="391"/>
      <c r="T467" s="401"/>
      <c r="U467" s="395"/>
      <c r="V467" s="397"/>
      <c r="W467" s="383"/>
      <c r="X467" s="383"/>
      <c r="Y467" s="383"/>
      <c r="Z467" s="383"/>
      <c r="AA467" s="383"/>
      <c r="AB467" s="383"/>
      <c r="AC467" s="383"/>
      <c r="AD467" s="383"/>
      <c r="AE467" s="383"/>
      <c r="AF467" s="383"/>
      <c r="AG467" s="383"/>
      <c r="AH467" s="383"/>
      <c r="AI467" s="383"/>
      <c r="AJ467" s="383"/>
      <c r="AK467" s="383"/>
      <c r="AL467" s="333"/>
      <c r="AM467" s="200" t="s">
        <v>115</v>
      </c>
      <c r="AN467" s="311" t="s">
        <v>199</v>
      </c>
      <c r="AO467" s="312" t="s">
        <v>18</v>
      </c>
      <c r="AP467" s="312"/>
      <c r="AQ467" s="312"/>
      <c r="AR467" s="312"/>
      <c r="AS467" s="312"/>
      <c r="AT467" s="312"/>
      <c r="AU467" s="312"/>
      <c r="AV467" s="312"/>
      <c r="AW467" s="261">
        <v>0</v>
      </c>
      <c r="AX467" s="261">
        <v>0</v>
      </c>
      <c r="AY467" s="261">
        <v>0</v>
      </c>
      <c r="AZ467" s="261">
        <f>BE467</f>
        <v>0</v>
      </c>
      <c r="BA467" s="261">
        <f>BV467</f>
        <v>0</v>
      </c>
      <c r="BB467" s="261">
        <f>CM467</f>
        <v>0</v>
      </c>
      <c r="BC467" s="261">
        <f>DD467</f>
        <v>0</v>
      </c>
      <c r="BD467" s="261">
        <f>AW467-AX467-BC467</f>
        <v>0</v>
      </c>
      <c r="BE467" s="261">
        <f t="shared" si="523"/>
        <v>0</v>
      </c>
      <c r="BF467" s="261">
        <f t="shared" si="523"/>
        <v>0</v>
      </c>
      <c r="BG467" s="261">
        <f t="shared" si="523"/>
        <v>0</v>
      </c>
      <c r="BH467" s="261">
        <f t="shared" si="523"/>
        <v>0</v>
      </c>
      <c r="BI467" s="261">
        <f>BJ467+BK467+BL467</f>
        <v>0</v>
      </c>
      <c r="BJ467" s="313">
        <v>0</v>
      </c>
      <c r="BK467" s="313">
        <v>0</v>
      </c>
      <c r="BL467" s="313">
        <v>0</v>
      </c>
      <c r="BM467" s="261">
        <f>BN467+BO467+BP467</f>
        <v>0</v>
      </c>
      <c r="BN467" s="313">
        <v>0</v>
      </c>
      <c r="BO467" s="313">
        <v>0</v>
      </c>
      <c r="BP467" s="313">
        <v>0</v>
      </c>
      <c r="BQ467" s="261">
        <f>BR467+BS467+BT467</f>
        <v>0</v>
      </c>
      <c r="BR467" s="313">
        <v>0</v>
      </c>
      <c r="BS467" s="313">
        <v>0</v>
      </c>
      <c r="BT467" s="313">
        <v>0</v>
      </c>
      <c r="BU467" s="261">
        <f>$AW467-$AX467-AZ467</f>
        <v>0</v>
      </c>
      <c r="BV467" s="261">
        <f t="shared" si="524"/>
        <v>0</v>
      </c>
      <c r="BW467" s="261">
        <f t="shared" si="524"/>
        <v>0</v>
      </c>
      <c r="BX467" s="261">
        <f t="shared" si="524"/>
        <v>0</v>
      </c>
      <c r="BY467" s="261">
        <f t="shared" si="524"/>
        <v>0</v>
      </c>
      <c r="BZ467" s="261">
        <f>CA467+CB467+CC467</f>
        <v>0</v>
      </c>
      <c r="CA467" s="313">
        <v>0</v>
      </c>
      <c r="CB467" s="313">
        <v>0</v>
      </c>
      <c r="CC467" s="313">
        <v>0</v>
      </c>
      <c r="CD467" s="261">
        <f>CE467+CF467+CG467</f>
        <v>0</v>
      </c>
      <c r="CE467" s="313">
        <v>0</v>
      </c>
      <c r="CF467" s="313">
        <v>0</v>
      </c>
      <c r="CG467" s="313">
        <v>0</v>
      </c>
      <c r="CH467" s="261">
        <f>CI467+CJ467+CK467</f>
        <v>0</v>
      </c>
      <c r="CI467" s="313">
        <v>0</v>
      </c>
      <c r="CJ467" s="313">
        <v>0</v>
      </c>
      <c r="CK467" s="313">
        <v>0</v>
      </c>
      <c r="CL467" s="261">
        <f>$AW467-$AX467-BA467</f>
        <v>0</v>
      </c>
      <c r="CM467" s="261">
        <f t="shared" si="525"/>
        <v>0</v>
      </c>
      <c r="CN467" s="261">
        <f t="shared" si="525"/>
        <v>0</v>
      </c>
      <c r="CO467" s="261">
        <f t="shared" si="525"/>
        <v>0</v>
      </c>
      <c r="CP467" s="261">
        <f t="shared" si="525"/>
        <v>0</v>
      </c>
      <c r="CQ467" s="261">
        <f>CR467+CS467+CT467</f>
        <v>0</v>
      </c>
      <c r="CR467" s="313">
        <v>0</v>
      </c>
      <c r="CS467" s="313">
        <v>0</v>
      </c>
      <c r="CT467" s="313">
        <v>0</v>
      </c>
      <c r="CU467" s="261">
        <f>CV467+CW467+CX467</f>
        <v>0</v>
      </c>
      <c r="CV467" s="313">
        <v>0</v>
      </c>
      <c r="CW467" s="313">
        <v>0</v>
      </c>
      <c r="CX467" s="313">
        <v>0</v>
      </c>
      <c r="CY467" s="261">
        <f>CZ467+DA467+DB467</f>
        <v>0</v>
      </c>
      <c r="CZ467" s="313">
        <v>0</v>
      </c>
      <c r="DA467" s="313">
        <v>0</v>
      </c>
      <c r="DB467" s="313">
        <v>0</v>
      </c>
      <c r="DC467" s="261">
        <f>$AW467-$AX467-BB467</f>
        <v>0</v>
      </c>
      <c r="DD467" s="261">
        <f t="shared" si="526"/>
        <v>0</v>
      </c>
      <c r="DE467" s="261">
        <f t="shared" si="526"/>
        <v>0</v>
      </c>
      <c r="DF467" s="261">
        <f t="shared" si="526"/>
        <v>0</v>
      </c>
      <c r="DG467" s="261">
        <f t="shared" si="526"/>
        <v>0</v>
      </c>
      <c r="DH467" s="261">
        <f>DI467+DJ467+DK467</f>
        <v>0</v>
      </c>
      <c r="DI467" s="313">
        <v>0</v>
      </c>
      <c r="DJ467" s="313">
        <v>0</v>
      </c>
      <c r="DK467" s="313">
        <v>0</v>
      </c>
      <c r="DL467" s="261">
        <f>DM467+DN467+DO467</f>
        <v>0</v>
      </c>
      <c r="DM467" s="313">
        <v>0</v>
      </c>
      <c r="DN467" s="313">
        <v>0</v>
      </c>
      <c r="DO467" s="313">
        <v>0</v>
      </c>
      <c r="DP467" s="261">
        <f>DQ467+DR467+DS467</f>
        <v>0</v>
      </c>
      <c r="DQ467" s="313">
        <v>0</v>
      </c>
      <c r="DR467" s="313">
        <v>0</v>
      </c>
      <c r="DS467" s="313">
        <v>0</v>
      </c>
      <c r="DT467" s="261">
        <f>$AW467-$AX467-BC467</f>
        <v>0</v>
      </c>
      <c r="DU467" s="261">
        <f>BC467-AY467</f>
        <v>0</v>
      </c>
      <c r="DV467" s="313"/>
      <c r="DW467" s="313"/>
      <c r="DX467" s="314"/>
      <c r="DY467" s="313"/>
      <c r="DZ467" s="314"/>
      <c r="EA467" s="343" t="s">
        <v>151</v>
      </c>
      <c r="EB467" s="164">
        <v>0</v>
      </c>
      <c r="EC467" s="162" t="str">
        <f>AN467 &amp; EB467</f>
        <v>Прочие собственные средства0</v>
      </c>
      <c r="ED467" s="162" t="str">
        <f>AN467&amp;AO467</f>
        <v>Прочие собственные средстванет</v>
      </c>
      <c r="EE467" s="163"/>
      <c r="EF467" s="163"/>
      <c r="EG467" s="179"/>
      <c r="EH467" s="179"/>
      <c r="EI467" s="179"/>
      <c r="EJ467" s="179"/>
      <c r="EV467" s="163"/>
    </row>
    <row r="468" spans="3:152" ht="11.25" customHeight="1">
      <c r="C468" s="217"/>
      <c r="D468" s="384" t="s">
        <v>976</v>
      </c>
      <c r="E468" s="398" t="s">
        <v>780</v>
      </c>
      <c r="F468" s="398" t="s">
        <v>800</v>
      </c>
      <c r="G468" s="398" t="s">
        <v>161</v>
      </c>
      <c r="H468" s="398" t="s">
        <v>977</v>
      </c>
      <c r="I468" s="398" t="s">
        <v>783</v>
      </c>
      <c r="J468" s="398" t="s">
        <v>783</v>
      </c>
      <c r="K468" s="384" t="s">
        <v>784</v>
      </c>
      <c r="L468" s="336"/>
      <c r="M468" s="336"/>
      <c r="N468" s="384" t="s">
        <v>240</v>
      </c>
      <c r="O468" s="384" t="s">
        <v>5</v>
      </c>
      <c r="P468" s="386" t="s">
        <v>189</v>
      </c>
      <c r="Q468" s="386" t="s">
        <v>5</v>
      </c>
      <c r="R468" s="388">
        <v>0</v>
      </c>
      <c r="S468" s="390">
        <v>0</v>
      </c>
      <c r="T468" s="400" t="s">
        <v>151</v>
      </c>
      <c r="U468" s="305"/>
      <c r="V468" s="306"/>
      <c r="W468" s="306"/>
      <c r="X468" s="306"/>
      <c r="Y468" s="306"/>
      <c r="Z468" s="306"/>
      <c r="AA468" s="306"/>
      <c r="AB468" s="306"/>
      <c r="AC468" s="306"/>
      <c r="AD468" s="306"/>
      <c r="AE468" s="306"/>
      <c r="AF468" s="306"/>
      <c r="AG468" s="306"/>
      <c r="AH468" s="306"/>
      <c r="AI468" s="306"/>
      <c r="AJ468" s="306"/>
      <c r="AK468" s="306"/>
      <c r="AL468" s="306"/>
      <c r="AM468" s="306"/>
      <c r="AN468" s="306"/>
      <c r="AO468" s="306"/>
      <c r="AP468" s="306"/>
      <c r="AQ468" s="306"/>
      <c r="AR468" s="306"/>
      <c r="AS468" s="306"/>
      <c r="AT468" s="306"/>
      <c r="AU468" s="306"/>
      <c r="AV468" s="306"/>
      <c r="AW468" s="306"/>
      <c r="AX468" s="306"/>
      <c r="AY468" s="306"/>
      <c r="AZ468" s="306"/>
      <c r="BA468" s="306"/>
      <c r="BB468" s="306"/>
      <c r="BC468" s="306"/>
      <c r="BD468" s="306"/>
      <c r="BE468" s="306"/>
      <c r="BF468" s="306"/>
      <c r="BG468" s="306"/>
      <c r="BH468" s="306"/>
      <c r="BI468" s="306"/>
      <c r="BJ468" s="306"/>
      <c r="BK468" s="306"/>
      <c r="BL468" s="306"/>
      <c r="BM468" s="306"/>
      <c r="BN468" s="306"/>
      <c r="BO468" s="306"/>
      <c r="BP468" s="306"/>
      <c r="BQ468" s="306"/>
      <c r="BR468" s="306"/>
      <c r="BS468" s="306"/>
      <c r="BT468" s="306"/>
      <c r="BU468" s="306"/>
      <c r="BV468" s="306"/>
      <c r="BW468" s="306"/>
      <c r="BX468" s="306"/>
      <c r="BY468" s="306"/>
      <c r="BZ468" s="306"/>
      <c r="CA468" s="306"/>
      <c r="CB468" s="306"/>
      <c r="CC468" s="306"/>
      <c r="CD468" s="306"/>
      <c r="CE468" s="306"/>
      <c r="CF468" s="306"/>
      <c r="CG468" s="306"/>
      <c r="CH468" s="306"/>
      <c r="CI468" s="306"/>
      <c r="CJ468" s="306"/>
      <c r="CK468" s="306"/>
      <c r="CL468" s="306"/>
      <c r="CM468" s="306"/>
      <c r="CN468" s="306"/>
      <c r="CO468" s="306"/>
      <c r="CP468" s="306"/>
      <c r="CQ468" s="306"/>
      <c r="CR468" s="306"/>
      <c r="CS468" s="306"/>
      <c r="CT468" s="306"/>
      <c r="CU468" s="306"/>
      <c r="CV468" s="306"/>
      <c r="CW468" s="306"/>
      <c r="CX468" s="306"/>
      <c r="CY468" s="306"/>
      <c r="CZ468" s="306"/>
      <c r="DA468" s="306"/>
      <c r="DB468" s="306"/>
      <c r="DC468" s="306"/>
      <c r="DD468" s="306"/>
      <c r="DE468" s="306"/>
      <c r="DF468" s="306"/>
      <c r="DG468" s="306"/>
      <c r="DH468" s="306"/>
      <c r="DI468" s="306"/>
      <c r="DJ468" s="306"/>
      <c r="DK468" s="306"/>
      <c r="DL468" s="306"/>
      <c r="DM468" s="306"/>
      <c r="DN468" s="306"/>
      <c r="DO468" s="306"/>
      <c r="DP468" s="306"/>
      <c r="DQ468" s="306"/>
      <c r="DR468" s="306"/>
      <c r="DS468" s="306"/>
      <c r="DT468" s="306"/>
      <c r="DU468" s="306"/>
      <c r="DV468" s="306"/>
      <c r="DW468" s="306"/>
      <c r="DX468" s="306"/>
      <c r="DY468" s="306"/>
      <c r="DZ468" s="306"/>
      <c r="EA468" s="306"/>
      <c r="EB468" s="164"/>
      <c r="EC468" s="163"/>
      <c r="ED468" s="163"/>
      <c r="EE468" s="163"/>
      <c r="EF468" s="163"/>
      <c r="EG468" s="163"/>
      <c r="EH468" s="163"/>
      <c r="EI468" s="163"/>
    </row>
    <row r="469" spans="3:152" ht="11.25" customHeight="1">
      <c r="C469" s="217"/>
      <c r="D469" s="385"/>
      <c r="E469" s="399"/>
      <c r="F469" s="399"/>
      <c r="G469" s="399"/>
      <c r="H469" s="399"/>
      <c r="I469" s="399"/>
      <c r="J469" s="399"/>
      <c r="K469" s="385"/>
      <c r="L469" s="337"/>
      <c r="M469" s="337"/>
      <c r="N469" s="385"/>
      <c r="O469" s="385"/>
      <c r="P469" s="387"/>
      <c r="Q469" s="387"/>
      <c r="R469" s="389"/>
      <c r="S469" s="391"/>
      <c r="T469" s="401"/>
      <c r="U469" s="394"/>
      <c r="V469" s="396">
        <v>1</v>
      </c>
      <c r="W469" s="382" t="s">
        <v>821</v>
      </c>
      <c r="X469" s="382"/>
      <c r="Y469" s="382"/>
      <c r="Z469" s="382"/>
      <c r="AA469" s="382"/>
      <c r="AB469" s="382"/>
      <c r="AC469" s="382"/>
      <c r="AD469" s="382"/>
      <c r="AE469" s="382"/>
      <c r="AF469" s="382"/>
      <c r="AG469" s="382"/>
      <c r="AH469" s="382"/>
      <c r="AI469" s="382"/>
      <c r="AJ469" s="382"/>
      <c r="AK469" s="382"/>
      <c r="AL469" s="307"/>
      <c r="AM469" s="308"/>
      <c r="AN469" s="309"/>
      <c r="AO469" s="309"/>
      <c r="AP469" s="309"/>
      <c r="AQ469" s="309"/>
      <c r="AR469" s="309"/>
      <c r="AS469" s="309"/>
      <c r="AT469" s="309"/>
      <c r="AU469" s="309"/>
      <c r="AV469" s="309"/>
      <c r="AW469" s="95"/>
      <c r="AX469" s="95"/>
      <c r="AY469" s="95"/>
      <c r="AZ469" s="95"/>
      <c r="BA469" s="95"/>
      <c r="BB469" s="95"/>
      <c r="BC469" s="95"/>
      <c r="BD469" s="95"/>
      <c r="BE469" s="95"/>
      <c r="BF469" s="95"/>
      <c r="BG469" s="95"/>
      <c r="BH469" s="95"/>
      <c r="BI469" s="95"/>
      <c r="BJ469" s="95"/>
      <c r="BK469" s="95"/>
      <c r="BL469" s="95"/>
      <c r="BM469" s="95"/>
      <c r="BN469" s="95"/>
      <c r="BO469" s="95"/>
      <c r="BP469" s="95"/>
      <c r="BQ469" s="95"/>
      <c r="BR469" s="95"/>
      <c r="BS469" s="95"/>
      <c r="BT469" s="95"/>
      <c r="BU469" s="95"/>
      <c r="BV469" s="95"/>
      <c r="BW469" s="95"/>
      <c r="BX469" s="95"/>
      <c r="BY469" s="95"/>
      <c r="BZ469" s="95"/>
      <c r="CA469" s="95"/>
      <c r="CB469" s="95"/>
      <c r="CC469" s="95"/>
      <c r="CD469" s="95"/>
      <c r="CE469" s="95"/>
      <c r="CF469" s="95"/>
      <c r="CG469" s="95"/>
      <c r="CH469" s="95"/>
      <c r="CI469" s="95"/>
      <c r="CJ469" s="95"/>
      <c r="CK469" s="95"/>
      <c r="CL469" s="95"/>
      <c r="CM469" s="95"/>
      <c r="CN469" s="95"/>
      <c r="CO469" s="95"/>
      <c r="CP469" s="95"/>
      <c r="CQ469" s="95"/>
      <c r="CR469" s="95"/>
      <c r="CS469" s="95"/>
      <c r="CT469" s="95"/>
      <c r="CU469" s="95"/>
      <c r="CV469" s="95"/>
      <c r="CW469" s="95"/>
      <c r="CX469" s="95"/>
      <c r="CY469" s="95"/>
      <c r="CZ469" s="95"/>
      <c r="DA469" s="95"/>
      <c r="DB469" s="95"/>
      <c r="DC469" s="95"/>
      <c r="DD469" s="95"/>
      <c r="DE469" s="95"/>
      <c r="DF469" s="95"/>
      <c r="DG469" s="95"/>
      <c r="DH469" s="95"/>
      <c r="DI469" s="95"/>
      <c r="DJ469" s="95"/>
      <c r="DK469" s="95"/>
      <c r="DL469" s="95"/>
      <c r="DM469" s="95"/>
      <c r="DN469" s="95"/>
      <c r="DO469" s="95"/>
      <c r="DP469" s="95"/>
      <c r="DQ469" s="95"/>
      <c r="DR469" s="95"/>
      <c r="DS469" s="95"/>
      <c r="DT469" s="95"/>
      <c r="DU469" s="95"/>
      <c r="DV469" s="95"/>
      <c r="DW469" s="95"/>
      <c r="DX469" s="95"/>
      <c r="DY469" s="95"/>
      <c r="DZ469" s="95"/>
      <c r="EA469" s="95"/>
      <c r="EB469" s="164"/>
      <c r="EC469" s="179"/>
      <c r="ED469" s="179"/>
      <c r="EE469" s="179"/>
      <c r="EF469" s="163"/>
      <c r="EG469" s="179"/>
      <c r="EH469" s="179"/>
      <c r="EI469" s="179"/>
      <c r="EJ469" s="179"/>
      <c r="EK469" s="179"/>
    </row>
    <row r="470" spans="3:152" ht="15" customHeight="1">
      <c r="C470" s="217"/>
      <c r="D470" s="385"/>
      <c r="E470" s="399"/>
      <c r="F470" s="399"/>
      <c r="G470" s="399"/>
      <c r="H470" s="399"/>
      <c r="I470" s="399"/>
      <c r="J470" s="399"/>
      <c r="K470" s="385"/>
      <c r="L470" s="337"/>
      <c r="M470" s="337"/>
      <c r="N470" s="385"/>
      <c r="O470" s="385"/>
      <c r="P470" s="387"/>
      <c r="Q470" s="387"/>
      <c r="R470" s="389"/>
      <c r="S470" s="391"/>
      <c r="T470" s="401"/>
      <c r="U470" s="395"/>
      <c r="V470" s="397"/>
      <c r="W470" s="383"/>
      <c r="X470" s="383"/>
      <c r="Y470" s="383"/>
      <c r="Z470" s="383"/>
      <c r="AA470" s="383"/>
      <c r="AB470" s="383"/>
      <c r="AC470" s="383"/>
      <c r="AD470" s="383"/>
      <c r="AE470" s="383"/>
      <c r="AF470" s="383"/>
      <c r="AG470" s="383"/>
      <c r="AH470" s="383"/>
      <c r="AI470" s="383"/>
      <c r="AJ470" s="383"/>
      <c r="AK470" s="383"/>
      <c r="AL470" s="333"/>
      <c r="AM470" s="200" t="s">
        <v>240</v>
      </c>
      <c r="AN470" s="311" t="s">
        <v>197</v>
      </c>
      <c r="AO470" s="312" t="s">
        <v>18</v>
      </c>
      <c r="AP470" s="312"/>
      <c r="AQ470" s="312"/>
      <c r="AR470" s="312"/>
      <c r="AS470" s="312"/>
      <c r="AT470" s="312"/>
      <c r="AU470" s="312"/>
      <c r="AV470" s="312"/>
      <c r="AW470" s="261">
        <v>0</v>
      </c>
      <c r="AX470" s="261">
        <v>0</v>
      </c>
      <c r="AY470" s="261">
        <v>0</v>
      </c>
      <c r="AZ470" s="261">
        <f>BE470</f>
        <v>0</v>
      </c>
      <c r="BA470" s="261">
        <f>BV470</f>
        <v>0</v>
      </c>
      <c r="BB470" s="261">
        <f>CM470</f>
        <v>0</v>
      </c>
      <c r="BC470" s="261">
        <f>DD470</f>
        <v>0</v>
      </c>
      <c r="BD470" s="261">
        <f>AW470-AX470-BC470</f>
        <v>0</v>
      </c>
      <c r="BE470" s="261">
        <f t="shared" ref="BE470:BH471" si="527">BQ470</f>
        <v>0</v>
      </c>
      <c r="BF470" s="261">
        <f t="shared" si="527"/>
        <v>0</v>
      </c>
      <c r="BG470" s="261">
        <f t="shared" si="527"/>
        <v>0</v>
      </c>
      <c r="BH470" s="261">
        <f t="shared" si="527"/>
        <v>0</v>
      </c>
      <c r="BI470" s="261">
        <f>BJ470+BK470+BL470</f>
        <v>0</v>
      </c>
      <c r="BJ470" s="313">
        <v>0</v>
      </c>
      <c r="BK470" s="313">
        <v>0</v>
      </c>
      <c r="BL470" s="313">
        <v>0</v>
      </c>
      <c r="BM470" s="261">
        <f>BN470+BO470+BP470</f>
        <v>0</v>
      </c>
      <c r="BN470" s="313">
        <v>0</v>
      </c>
      <c r="BO470" s="313">
        <v>0</v>
      </c>
      <c r="BP470" s="313">
        <v>0</v>
      </c>
      <c r="BQ470" s="261">
        <f>BR470+BS470+BT470</f>
        <v>0</v>
      </c>
      <c r="BR470" s="313">
        <v>0</v>
      </c>
      <c r="BS470" s="313">
        <v>0</v>
      </c>
      <c r="BT470" s="313">
        <v>0</v>
      </c>
      <c r="BU470" s="261">
        <f>$AW470-$AX470-AZ470</f>
        <v>0</v>
      </c>
      <c r="BV470" s="261">
        <f t="shared" ref="BV470:BY471" si="528">CH470</f>
        <v>0</v>
      </c>
      <c r="BW470" s="261">
        <f t="shared" si="528"/>
        <v>0</v>
      </c>
      <c r="BX470" s="261">
        <f t="shared" si="528"/>
        <v>0</v>
      </c>
      <c r="BY470" s="261">
        <f t="shared" si="528"/>
        <v>0</v>
      </c>
      <c r="BZ470" s="261">
        <f>CA470+CB470+CC470</f>
        <v>0</v>
      </c>
      <c r="CA470" s="313">
        <v>0</v>
      </c>
      <c r="CB470" s="313">
        <v>0</v>
      </c>
      <c r="CC470" s="313">
        <v>0</v>
      </c>
      <c r="CD470" s="261">
        <f>CE470+CF470+CG470</f>
        <v>0</v>
      </c>
      <c r="CE470" s="313">
        <v>0</v>
      </c>
      <c r="CF470" s="313">
        <v>0</v>
      </c>
      <c r="CG470" s="313">
        <v>0</v>
      </c>
      <c r="CH470" s="261">
        <f>CI470+CJ470+CK470</f>
        <v>0</v>
      </c>
      <c r="CI470" s="313">
        <v>0</v>
      </c>
      <c r="CJ470" s="313">
        <v>0</v>
      </c>
      <c r="CK470" s="313">
        <v>0</v>
      </c>
      <c r="CL470" s="261">
        <f>$AW470-$AX470-BA470</f>
        <v>0</v>
      </c>
      <c r="CM470" s="261">
        <f t="shared" ref="CM470:CP471" si="529">CY470</f>
        <v>0</v>
      </c>
      <c r="CN470" s="261">
        <f t="shared" si="529"/>
        <v>0</v>
      </c>
      <c r="CO470" s="261">
        <f t="shared" si="529"/>
        <v>0</v>
      </c>
      <c r="CP470" s="261">
        <f t="shared" si="529"/>
        <v>0</v>
      </c>
      <c r="CQ470" s="261">
        <f>CR470+CS470+CT470</f>
        <v>0</v>
      </c>
      <c r="CR470" s="313">
        <v>0</v>
      </c>
      <c r="CS470" s="313">
        <v>0</v>
      </c>
      <c r="CT470" s="313">
        <v>0</v>
      </c>
      <c r="CU470" s="261">
        <f>CV470+CW470+CX470</f>
        <v>0</v>
      </c>
      <c r="CV470" s="313">
        <v>0</v>
      </c>
      <c r="CW470" s="313">
        <v>0</v>
      </c>
      <c r="CX470" s="313">
        <v>0</v>
      </c>
      <c r="CY470" s="261">
        <f>CZ470+DA470+DB470</f>
        <v>0</v>
      </c>
      <c r="CZ470" s="313">
        <v>0</v>
      </c>
      <c r="DA470" s="313">
        <v>0</v>
      </c>
      <c r="DB470" s="313">
        <v>0</v>
      </c>
      <c r="DC470" s="261">
        <f>$AW470-$AX470-BB470</f>
        <v>0</v>
      </c>
      <c r="DD470" s="261">
        <f t="shared" ref="DD470:DG471" si="530">DP470</f>
        <v>0</v>
      </c>
      <c r="DE470" s="261">
        <f t="shared" si="530"/>
        <v>0</v>
      </c>
      <c r="DF470" s="261">
        <f t="shared" si="530"/>
        <v>0</v>
      </c>
      <c r="DG470" s="261">
        <f t="shared" si="530"/>
        <v>0</v>
      </c>
      <c r="DH470" s="261">
        <f>DI470+DJ470+DK470</f>
        <v>0</v>
      </c>
      <c r="DI470" s="313">
        <v>0</v>
      </c>
      <c r="DJ470" s="313">
        <v>0</v>
      </c>
      <c r="DK470" s="313">
        <v>0</v>
      </c>
      <c r="DL470" s="261">
        <f>DM470+DN470+DO470</f>
        <v>0</v>
      </c>
      <c r="DM470" s="313">
        <v>0</v>
      </c>
      <c r="DN470" s="313">
        <v>0</v>
      </c>
      <c r="DO470" s="313">
        <v>0</v>
      </c>
      <c r="DP470" s="261">
        <f>DQ470+DR470+DS470</f>
        <v>0</v>
      </c>
      <c r="DQ470" s="313">
        <v>0</v>
      </c>
      <c r="DR470" s="313">
        <v>0</v>
      </c>
      <c r="DS470" s="313">
        <v>0</v>
      </c>
      <c r="DT470" s="261">
        <f>$AW470-$AX470-BC470</f>
        <v>0</v>
      </c>
      <c r="DU470" s="261">
        <f>BC470-AY470</f>
        <v>0</v>
      </c>
      <c r="DV470" s="313"/>
      <c r="DW470" s="313"/>
      <c r="DX470" s="314"/>
      <c r="DY470" s="313"/>
      <c r="DZ470" s="314"/>
      <c r="EA470" s="343" t="s">
        <v>151</v>
      </c>
      <c r="EB470" s="164">
        <v>0</v>
      </c>
      <c r="EC470" s="162" t="str">
        <f>AN470 &amp; EB470</f>
        <v>Амортизационные отчисления0</v>
      </c>
      <c r="ED470" s="162" t="str">
        <f>AN470&amp;AO470</f>
        <v>Амортизационные отчислениянет</v>
      </c>
      <c r="EE470" s="163"/>
      <c r="EF470" s="163"/>
      <c r="EG470" s="179"/>
      <c r="EH470" s="179"/>
      <c r="EI470" s="179"/>
      <c r="EJ470" s="179"/>
      <c r="EV470" s="163"/>
    </row>
    <row r="471" spans="3:152" ht="15" customHeight="1" thickBot="1">
      <c r="C471" s="217"/>
      <c r="D471" s="385"/>
      <c r="E471" s="399"/>
      <c r="F471" s="399"/>
      <c r="G471" s="399"/>
      <c r="H471" s="399"/>
      <c r="I471" s="399"/>
      <c r="J471" s="399"/>
      <c r="K471" s="385"/>
      <c r="L471" s="337"/>
      <c r="M471" s="337"/>
      <c r="N471" s="385"/>
      <c r="O471" s="385"/>
      <c r="P471" s="387"/>
      <c r="Q471" s="387"/>
      <c r="R471" s="389"/>
      <c r="S471" s="391"/>
      <c r="T471" s="401"/>
      <c r="U471" s="395"/>
      <c r="V471" s="397"/>
      <c r="W471" s="383"/>
      <c r="X471" s="383"/>
      <c r="Y471" s="383"/>
      <c r="Z471" s="383"/>
      <c r="AA471" s="383"/>
      <c r="AB471" s="383"/>
      <c r="AC471" s="383"/>
      <c r="AD471" s="383"/>
      <c r="AE471" s="383"/>
      <c r="AF471" s="383"/>
      <c r="AG471" s="383"/>
      <c r="AH471" s="383"/>
      <c r="AI471" s="383"/>
      <c r="AJ471" s="383"/>
      <c r="AK471" s="383"/>
      <c r="AL471" s="333"/>
      <c r="AM471" s="200" t="s">
        <v>115</v>
      </c>
      <c r="AN471" s="311" t="s">
        <v>199</v>
      </c>
      <c r="AO471" s="312" t="s">
        <v>18</v>
      </c>
      <c r="AP471" s="312"/>
      <c r="AQ471" s="312"/>
      <c r="AR471" s="312"/>
      <c r="AS471" s="312"/>
      <c r="AT471" s="312"/>
      <c r="AU471" s="312"/>
      <c r="AV471" s="312"/>
      <c r="AW471" s="261">
        <v>0</v>
      </c>
      <c r="AX471" s="261">
        <v>0</v>
      </c>
      <c r="AY471" s="261">
        <v>0</v>
      </c>
      <c r="AZ471" s="261">
        <f>BE471</f>
        <v>0</v>
      </c>
      <c r="BA471" s="261">
        <f>BV471</f>
        <v>0</v>
      </c>
      <c r="BB471" s="261">
        <f>CM471</f>
        <v>0</v>
      </c>
      <c r="BC471" s="261">
        <f>DD471</f>
        <v>0</v>
      </c>
      <c r="BD471" s="261">
        <f>AW471-AX471-BC471</f>
        <v>0</v>
      </c>
      <c r="BE471" s="261">
        <f t="shared" si="527"/>
        <v>0</v>
      </c>
      <c r="BF471" s="261">
        <f t="shared" si="527"/>
        <v>0</v>
      </c>
      <c r="BG471" s="261">
        <f t="shared" si="527"/>
        <v>0</v>
      </c>
      <c r="BH471" s="261">
        <f t="shared" si="527"/>
        <v>0</v>
      </c>
      <c r="BI471" s="261">
        <f>BJ471+BK471+BL471</f>
        <v>0</v>
      </c>
      <c r="BJ471" s="313">
        <v>0</v>
      </c>
      <c r="BK471" s="313">
        <v>0</v>
      </c>
      <c r="BL471" s="313">
        <v>0</v>
      </c>
      <c r="BM471" s="261">
        <f>BN471+BO471+BP471</f>
        <v>0</v>
      </c>
      <c r="BN471" s="313">
        <v>0</v>
      </c>
      <c r="BO471" s="313">
        <v>0</v>
      </c>
      <c r="BP471" s="313">
        <v>0</v>
      </c>
      <c r="BQ471" s="261">
        <f>BR471+BS471+BT471</f>
        <v>0</v>
      </c>
      <c r="BR471" s="313">
        <v>0</v>
      </c>
      <c r="BS471" s="313">
        <v>0</v>
      </c>
      <c r="BT471" s="313">
        <v>0</v>
      </c>
      <c r="BU471" s="261">
        <f>$AW471-$AX471-AZ471</f>
        <v>0</v>
      </c>
      <c r="BV471" s="261">
        <f t="shared" si="528"/>
        <v>0</v>
      </c>
      <c r="BW471" s="261">
        <f t="shared" si="528"/>
        <v>0</v>
      </c>
      <c r="BX471" s="261">
        <f t="shared" si="528"/>
        <v>0</v>
      </c>
      <c r="BY471" s="261">
        <f t="shared" si="528"/>
        <v>0</v>
      </c>
      <c r="BZ471" s="261">
        <f>CA471+CB471+CC471</f>
        <v>0</v>
      </c>
      <c r="CA471" s="313">
        <v>0</v>
      </c>
      <c r="CB471" s="313">
        <v>0</v>
      </c>
      <c r="CC471" s="313">
        <v>0</v>
      </c>
      <c r="CD471" s="261">
        <f>CE471+CF471+CG471</f>
        <v>0</v>
      </c>
      <c r="CE471" s="313">
        <v>0</v>
      </c>
      <c r="CF471" s="313">
        <v>0</v>
      </c>
      <c r="CG471" s="313">
        <v>0</v>
      </c>
      <c r="CH471" s="261">
        <f>CI471+CJ471+CK471</f>
        <v>0</v>
      </c>
      <c r="CI471" s="313">
        <v>0</v>
      </c>
      <c r="CJ471" s="313">
        <v>0</v>
      </c>
      <c r="CK471" s="313">
        <v>0</v>
      </c>
      <c r="CL471" s="261">
        <f>$AW471-$AX471-BA471</f>
        <v>0</v>
      </c>
      <c r="CM471" s="261">
        <f t="shared" si="529"/>
        <v>0</v>
      </c>
      <c r="CN471" s="261">
        <f t="shared" si="529"/>
        <v>0</v>
      </c>
      <c r="CO471" s="261">
        <f t="shared" si="529"/>
        <v>0</v>
      </c>
      <c r="CP471" s="261">
        <f t="shared" si="529"/>
        <v>0</v>
      </c>
      <c r="CQ471" s="261">
        <f>CR471+CS471+CT471</f>
        <v>0</v>
      </c>
      <c r="CR471" s="313">
        <v>0</v>
      </c>
      <c r="CS471" s="313">
        <v>0</v>
      </c>
      <c r="CT471" s="313">
        <v>0</v>
      </c>
      <c r="CU471" s="261">
        <f>CV471+CW471+CX471</f>
        <v>0</v>
      </c>
      <c r="CV471" s="313">
        <v>0</v>
      </c>
      <c r="CW471" s="313">
        <v>0</v>
      </c>
      <c r="CX471" s="313">
        <v>0</v>
      </c>
      <c r="CY471" s="261">
        <f>CZ471+DA471+DB471</f>
        <v>0</v>
      </c>
      <c r="CZ471" s="313">
        <v>0</v>
      </c>
      <c r="DA471" s="313">
        <v>0</v>
      </c>
      <c r="DB471" s="313">
        <v>0</v>
      </c>
      <c r="DC471" s="261">
        <f>$AW471-$AX471-BB471</f>
        <v>0</v>
      </c>
      <c r="DD471" s="261">
        <f t="shared" si="530"/>
        <v>0</v>
      </c>
      <c r="DE471" s="261">
        <f t="shared" si="530"/>
        <v>0</v>
      </c>
      <c r="DF471" s="261">
        <f t="shared" si="530"/>
        <v>0</v>
      </c>
      <c r="DG471" s="261">
        <f t="shared" si="530"/>
        <v>0</v>
      </c>
      <c r="DH471" s="261">
        <f>DI471+DJ471+DK471</f>
        <v>0</v>
      </c>
      <c r="DI471" s="313">
        <v>0</v>
      </c>
      <c r="DJ471" s="313">
        <v>0</v>
      </c>
      <c r="DK471" s="313">
        <v>0</v>
      </c>
      <c r="DL471" s="261">
        <f>DM471+DN471+DO471</f>
        <v>0</v>
      </c>
      <c r="DM471" s="313">
        <v>0</v>
      </c>
      <c r="DN471" s="313">
        <v>0</v>
      </c>
      <c r="DO471" s="313">
        <v>0</v>
      </c>
      <c r="DP471" s="261">
        <f>DQ471+DR471+DS471</f>
        <v>0</v>
      </c>
      <c r="DQ471" s="313">
        <v>0</v>
      </c>
      <c r="DR471" s="313">
        <v>0</v>
      </c>
      <c r="DS471" s="313">
        <v>0</v>
      </c>
      <c r="DT471" s="261">
        <f>$AW471-$AX471-BC471</f>
        <v>0</v>
      </c>
      <c r="DU471" s="261">
        <f>BC471-AY471</f>
        <v>0</v>
      </c>
      <c r="DV471" s="313"/>
      <c r="DW471" s="313"/>
      <c r="DX471" s="314"/>
      <c r="DY471" s="313"/>
      <c r="DZ471" s="314"/>
      <c r="EA471" s="343" t="s">
        <v>151</v>
      </c>
      <c r="EB471" s="164">
        <v>0</v>
      </c>
      <c r="EC471" s="162" t="str">
        <f>AN471 &amp; EB471</f>
        <v>Прочие собственные средства0</v>
      </c>
      <c r="ED471" s="162" t="str">
        <f>AN471&amp;AO471</f>
        <v>Прочие собственные средстванет</v>
      </c>
      <c r="EE471" s="163"/>
      <c r="EF471" s="163"/>
      <c r="EG471" s="179"/>
      <c r="EH471" s="179"/>
      <c r="EI471" s="179"/>
      <c r="EJ471" s="179"/>
      <c r="EV471" s="163"/>
    </row>
    <row r="472" spans="3:152" ht="11.25" customHeight="1">
      <c r="C472" s="217"/>
      <c r="D472" s="384" t="s">
        <v>978</v>
      </c>
      <c r="E472" s="398" t="s">
        <v>780</v>
      </c>
      <c r="F472" s="398" t="s">
        <v>800</v>
      </c>
      <c r="G472" s="398" t="s">
        <v>161</v>
      </c>
      <c r="H472" s="398" t="s">
        <v>979</v>
      </c>
      <c r="I472" s="398" t="s">
        <v>783</v>
      </c>
      <c r="J472" s="398" t="s">
        <v>783</v>
      </c>
      <c r="K472" s="384" t="s">
        <v>784</v>
      </c>
      <c r="L472" s="336"/>
      <c r="M472" s="336"/>
      <c r="N472" s="384" t="s">
        <v>240</v>
      </c>
      <c r="O472" s="384" t="s">
        <v>5</v>
      </c>
      <c r="P472" s="386" t="s">
        <v>189</v>
      </c>
      <c r="Q472" s="386" t="s">
        <v>5</v>
      </c>
      <c r="R472" s="388">
        <v>0</v>
      </c>
      <c r="S472" s="390">
        <v>0</v>
      </c>
      <c r="T472" s="400" t="s">
        <v>151</v>
      </c>
      <c r="U472" s="305"/>
      <c r="V472" s="306"/>
      <c r="W472" s="306"/>
      <c r="X472" s="306"/>
      <c r="Y472" s="306"/>
      <c r="Z472" s="306"/>
      <c r="AA472" s="306"/>
      <c r="AB472" s="306"/>
      <c r="AC472" s="306"/>
      <c r="AD472" s="306"/>
      <c r="AE472" s="306"/>
      <c r="AF472" s="306"/>
      <c r="AG472" s="306"/>
      <c r="AH472" s="306"/>
      <c r="AI472" s="306"/>
      <c r="AJ472" s="306"/>
      <c r="AK472" s="306"/>
      <c r="AL472" s="306"/>
      <c r="AM472" s="306"/>
      <c r="AN472" s="306"/>
      <c r="AO472" s="306"/>
      <c r="AP472" s="306"/>
      <c r="AQ472" s="306"/>
      <c r="AR472" s="306"/>
      <c r="AS472" s="306"/>
      <c r="AT472" s="306"/>
      <c r="AU472" s="306"/>
      <c r="AV472" s="306"/>
      <c r="AW472" s="306"/>
      <c r="AX472" s="306"/>
      <c r="AY472" s="306"/>
      <c r="AZ472" s="306"/>
      <c r="BA472" s="306"/>
      <c r="BB472" s="306"/>
      <c r="BC472" s="306"/>
      <c r="BD472" s="306"/>
      <c r="BE472" s="306"/>
      <c r="BF472" s="306"/>
      <c r="BG472" s="306"/>
      <c r="BH472" s="306"/>
      <c r="BI472" s="306"/>
      <c r="BJ472" s="306"/>
      <c r="BK472" s="306"/>
      <c r="BL472" s="306"/>
      <c r="BM472" s="306"/>
      <c r="BN472" s="306"/>
      <c r="BO472" s="306"/>
      <c r="BP472" s="306"/>
      <c r="BQ472" s="306"/>
      <c r="BR472" s="306"/>
      <c r="BS472" s="306"/>
      <c r="BT472" s="306"/>
      <c r="BU472" s="306"/>
      <c r="BV472" s="306"/>
      <c r="BW472" s="306"/>
      <c r="BX472" s="306"/>
      <c r="BY472" s="306"/>
      <c r="BZ472" s="306"/>
      <c r="CA472" s="306"/>
      <c r="CB472" s="306"/>
      <c r="CC472" s="306"/>
      <c r="CD472" s="306"/>
      <c r="CE472" s="306"/>
      <c r="CF472" s="306"/>
      <c r="CG472" s="306"/>
      <c r="CH472" s="306"/>
      <c r="CI472" s="306"/>
      <c r="CJ472" s="306"/>
      <c r="CK472" s="306"/>
      <c r="CL472" s="306"/>
      <c r="CM472" s="306"/>
      <c r="CN472" s="306"/>
      <c r="CO472" s="306"/>
      <c r="CP472" s="306"/>
      <c r="CQ472" s="306"/>
      <c r="CR472" s="306"/>
      <c r="CS472" s="306"/>
      <c r="CT472" s="306"/>
      <c r="CU472" s="306"/>
      <c r="CV472" s="306"/>
      <c r="CW472" s="306"/>
      <c r="CX472" s="306"/>
      <c r="CY472" s="306"/>
      <c r="CZ472" s="306"/>
      <c r="DA472" s="306"/>
      <c r="DB472" s="306"/>
      <c r="DC472" s="306"/>
      <c r="DD472" s="306"/>
      <c r="DE472" s="306"/>
      <c r="DF472" s="306"/>
      <c r="DG472" s="306"/>
      <c r="DH472" s="306"/>
      <c r="DI472" s="306"/>
      <c r="DJ472" s="306"/>
      <c r="DK472" s="306"/>
      <c r="DL472" s="306"/>
      <c r="DM472" s="306"/>
      <c r="DN472" s="306"/>
      <c r="DO472" s="306"/>
      <c r="DP472" s="306"/>
      <c r="DQ472" s="306"/>
      <c r="DR472" s="306"/>
      <c r="DS472" s="306"/>
      <c r="DT472" s="306"/>
      <c r="DU472" s="306"/>
      <c r="DV472" s="306"/>
      <c r="DW472" s="306"/>
      <c r="DX472" s="306"/>
      <c r="DY472" s="306"/>
      <c r="DZ472" s="306"/>
      <c r="EA472" s="306"/>
      <c r="EB472" s="164"/>
      <c r="EC472" s="163"/>
      <c r="ED472" s="163"/>
      <c r="EE472" s="163"/>
      <c r="EF472" s="163"/>
      <c r="EG472" s="163"/>
      <c r="EH472" s="163"/>
      <c r="EI472" s="163"/>
    </row>
    <row r="473" spans="3:152" ht="11.25" customHeight="1">
      <c r="C473" s="217"/>
      <c r="D473" s="385"/>
      <c r="E473" s="399"/>
      <c r="F473" s="399"/>
      <c r="G473" s="399"/>
      <c r="H473" s="399"/>
      <c r="I473" s="399"/>
      <c r="J473" s="399"/>
      <c r="K473" s="385"/>
      <c r="L473" s="337"/>
      <c r="M473" s="337"/>
      <c r="N473" s="385"/>
      <c r="O473" s="385"/>
      <c r="P473" s="387"/>
      <c r="Q473" s="387"/>
      <c r="R473" s="389"/>
      <c r="S473" s="391"/>
      <c r="T473" s="401"/>
      <c r="U473" s="394"/>
      <c r="V473" s="396">
        <v>1</v>
      </c>
      <c r="W473" s="382" t="s">
        <v>821</v>
      </c>
      <c r="X473" s="382"/>
      <c r="Y473" s="382"/>
      <c r="Z473" s="382"/>
      <c r="AA473" s="382"/>
      <c r="AB473" s="382"/>
      <c r="AC473" s="382"/>
      <c r="AD473" s="382"/>
      <c r="AE473" s="382"/>
      <c r="AF473" s="382"/>
      <c r="AG473" s="382"/>
      <c r="AH473" s="382"/>
      <c r="AI473" s="382"/>
      <c r="AJ473" s="382"/>
      <c r="AK473" s="382"/>
      <c r="AL473" s="307"/>
      <c r="AM473" s="308"/>
      <c r="AN473" s="309"/>
      <c r="AO473" s="309"/>
      <c r="AP473" s="309"/>
      <c r="AQ473" s="309"/>
      <c r="AR473" s="309"/>
      <c r="AS473" s="309"/>
      <c r="AT473" s="309"/>
      <c r="AU473" s="309"/>
      <c r="AV473" s="309"/>
      <c r="AW473" s="95"/>
      <c r="AX473" s="95"/>
      <c r="AY473" s="95"/>
      <c r="AZ473" s="95"/>
      <c r="BA473" s="95"/>
      <c r="BB473" s="95"/>
      <c r="BC473" s="95"/>
      <c r="BD473" s="95"/>
      <c r="BE473" s="95"/>
      <c r="BF473" s="95"/>
      <c r="BG473" s="95"/>
      <c r="BH473" s="95"/>
      <c r="BI473" s="95"/>
      <c r="BJ473" s="95"/>
      <c r="BK473" s="95"/>
      <c r="BL473" s="95"/>
      <c r="BM473" s="95"/>
      <c r="BN473" s="95"/>
      <c r="BO473" s="95"/>
      <c r="BP473" s="95"/>
      <c r="BQ473" s="95"/>
      <c r="BR473" s="95"/>
      <c r="BS473" s="95"/>
      <c r="BT473" s="95"/>
      <c r="BU473" s="95"/>
      <c r="BV473" s="95"/>
      <c r="BW473" s="95"/>
      <c r="BX473" s="95"/>
      <c r="BY473" s="95"/>
      <c r="BZ473" s="95"/>
      <c r="CA473" s="95"/>
      <c r="CB473" s="95"/>
      <c r="CC473" s="95"/>
      <c r="CD473" s="95"/>
      <c r="CE473" s="95"/>
      <c r="CF473" s="95"/>
      <c r="CG473" s="95"/>
      <c r="CH473" s="95"/>
      <c r="CI473" s="95"/>
      <c r="CJ473" s="95"/>
      <c r="CK473" s="95"/>
      <c r="CL473" s="95"/>
      <c r="CM473" s="95"/>
      <c r="CN473" s="95"/>
      <c r="CO473" s="95"/>
      <c r="CP473" s="95"/>
      <c r="CQ473" s="95"/>
      <c r="CR473" s="95"/>
      <c r="CS473" s="95"/>
      <c r="CT473" s="95"/>
      <c r="CU473" s="95"/>
      <c r="CV473" s="95"/>
      <c r="CW473" s="95"/>
      <c r="CX473" s="95"/>
      <c r="CY473" s="95"/>
      <c r="CZ473" s="95"/>
      <c r="DA473" s="95"/>
      <c r="DB473" s="95"/>
      <c r="DC473" s="95"/>
      <c r="DD473" s="95"/>
      <c r="DE473" s="95"/>
      <c r="DF473" s="95"/>
      <c r="DG473" s="95"/>
      <c r="DH473" s="95"/>
      <c r="DI473" s="95"/>
      <c r="DJ473" s="95"/>
      <c r="DK473" s="95"/>
      <c r="DL473" s="95"/>
      <c r="DM473" s="95"/>
      <c r="DN473" s="95"/>
      <c r="DO473" s="95"/>
      <c r="DP473" s="95"/>
      <c r="DQ473" s="95"/>
      <c r="DR473" s="95"/>
      <c r="DS473" s="95"/>
      <c r="DT473" s="95"/>
      <c r="DU473" s="95"/>
      <c r="DV473" s="95"/>
      <c r="DW473" s="95"/>
      <c r="DX473" s="95"/>
      <c r="DY473" s="95"/>
      <c r="DZ473" s="95"/>
      <c r="EA473" s="95"/>
      <c r="EB473" s="164"/>
      <c r="EC473" s="179"/>
      <c r="ED473" s="179"/>
      <c r="EE473" s="179"/>
      <c r="EF473" s="163"/>
      <c r="EG473" s="179"/>
      <c r="EH473" s="179"/>
      <c r="EI473" s="179"/>
      <c r="EJ473" s="179"/>
      <c r="EK473" s="179"/>
    </row>
    <row r="474" spans="3:152" ht="15" customHeight="1">
      <c r="C474" s="217"/>
      <c r="D474" s="385"/>
      <c r="E474" s="399"/>
      <c r="F474" s="399"/>
      <c r="G474" s="399"/>
      <c r="H474" s="399"/>
      <c r="I474" s="399"/>
      <c r="J474" s="399"/>
      <c r="K474" s="385"/>
      <c r="L474" s="337"/>
      <c r="M474" s="337"/>
      <c r="N474" s="385"/>
      <c r="O474" s="385"/>
      <c r="P474" s="387"/>
      <c r="Q474" s="387"/>
      <c r="R474" s="389"/>
      <c r="S474" s="391"/>
      <c r="T474" s="401"/>
      <c r="U474" s="395"/>
      <c r="V474" s="397"/>
      <c r="W474" s="383"/>
      <c r="X474" s="383"/>
      <c r="Y474" s="383"/>
      <c r="Z474" s="383"/>
      <c r="AA474" s="383"/>
      <c r="AB474" s="383"/>
      <c r="AC474" s="383"/>
      <c r="AD474" s="383"/>
      <c r="AE474" s="383"/>
      <c r="AF474" s="383"/>
      <c r="AG474" s="383"/>
      <c r="AH474" s="383"/>
      <c r="AI474" s="383"/>
      <c r="AJ474" s="383"/>
      <c r="AK474" s="383"/>
      <c r="AL474" s="333"/>
      <c r="AM474" s="200" t="s">
        <v>240</v>
      </c>
      <c r="AN474" s="311" t="s">
        <v>197</v>
      </c>
      <c r="AO474" s="312" t="s">
        <v>18</v>
      </c>
      <c r="AP474" s="312"/>
      <c r="AQ474" s="312"/>
      <c r="AR474" s="312"/>
      <c r="AS474" s="312"/>
      <c r="AT474" s="312"/>
      <c r="AU474" s="312"/>
      <c r="AV474" s="312"/>
      <c r="AW474" s="261">
        <v>0</v>
      </c>
      <c r="AX474" s="261">
        <v>0</v>
      </c>
      <c r="AY474" s="261">
        <v>0</v>
      </c>
      <c r="AZ474" s="261">
        <f>BE474</f>
        <v>0</v>
      </c>
      <c r="BA474" s="261">
        <f>BV474</f>
        <v>0</v>
      </c>
      <c r="BB474" s="261">
        <f>CM474</f>
        <v>0</v>
      </c>
      <c r="BC474" s="261">
        <f>DD474</f>
        <v>0</v>
      </c>
      <c r="BD474" s="261">
        <f>AW474-AX474-BC474</f>
        <v>0</v>
      </c>
      <c r="BE474" s="261">
        <f t="shared" ref="BE474:BH475" si="531">BQ474</f>
        <v>0</v>
      </c>
      <c r="BF474" s="261">
        <f t="shared" si="531"/>
        <v>0</v>
      </c>
      <c r="BG474" s="261">
        <f t="shared" si="531"/>
        <v>0</v>
      </c>
      <c r="BH474" s="261">
        <f t="shared" si="531"/>
        <v>0</v>
      </c>
      <c r="BI474" s="261">
        <f>BJ474+BK474+BL474</f>
        <v>0</v>
      </c>
      <c r="BJ474" s="313">
        <v>0</v>
      </c>
      <c r="BK474" s="313">
        <v>0</v>
      </c>
      <c r="BL474" s="313">
        <v>0</v>
      </c>
      <c r="BM474" s="261">
        <f>BN474+BO474+BP474</f>
        <v>0</v>
      </c>
      <c r="BN474" s="313">
        <v>0</v>
      </c>
      <c r="BO474" s="313">
        <v>0</v>
      </c>
      <c r="BP474" s="313">
        <v>0</v>
      </c>
      <c r="BQ474" s="261">
        <f>BR474+BS474+BT474</f>
        <v>0</v>
      </c>
      <c r="BR474" s="313">
        <v>0</v>
      </c>
      <c r="BS474" s="313">
        <v>0</v>
      </c>
      <c r="BT474" s="313">
        <v>0</v>
      </c>
      <c r="BU474" s="261">
        <f>$AW474-$AX474-AZ474</f>
        <v>0</v>
      </c>
      <c r="BV474" s="261">
        <f t="shared" ref="BV474:BY475" si="532">CH474</f>
        <v>0</v>
      </c>
      <c r="BW474" s="261">
        <f t="shared" si="532"/>
        <v>0</v>
      </c>
      <c r="BX474" s="261">
        <f t="shared" si="532"/>
        <v>0</v>
      </c>
      <c r="BY474" s="261">
        <f t="shared" si="532"/>
        <v>0</v>
      </c>
      <c r="BZ474" s="261">
        <f>CA474+CB474+CC474</f>
        <v>0</v>
      </c>
      <c r="CA474" s="313">
        <v>0</v>
      </c>
      <c r="CB474" s="313">
        <v>0</v>
      </c>
      <c r="CC474" s="313">
        <v>0</v>
      </c>
      <c r="CD474" s="261">
        <f>CE474+CF474+CG474</f>
        <v>0</v>
      </c>
      <c r="CE474" s="313">
        <v>0</v>
      </c>
      <c r="CF474" s="313">
        <v>0</v>
      </c>
      <c r="CG474" s="313">
        <v>0</v>
      </c>
      <c r="CH474" s="261">
        <f>CI474+CJ474+CK474</f>
        <v>0</v>
      </c>
      <c r="CI474" s="313">
        <v>0</v>
      </c>
      <c r="CJ474" s="313">
        <v>0</v>
      </c>
      <c r="CK474" s="313">
        <v>0</v>
      </c>
      <c r="CL474" s="261">
        <f>$AW474-$AX474-BA474</f>
        <v>0</v>
      </c>
      <c r="CM474" s="261">
        <f t="shared" ref="CM474:CP475" si="533">CY474</f>
        <v>0</v>
      </c>
      <c r="CN474" s="261">
        <f t="shared" si="533"/>
        <v>0</v>
      </c>
      <c r="CO474" s="261">
        <f t="shared" si="533"/>
        <v>0</v>
      </c>
      <c r="CP474" s="261">
        <f t="shared" si="533"/>
        <v>0</v>
      </c>
      <c r="CQ474" s="261">
        <f>CR474+CS474+CT474</f>
        <v>0</v>
      </c>
      <c r="CR474" s="313">
        <v>0</v>
      </c>
      <c r="CS474" s="313">
        <v>0</v>
      </c>
      <c r="CT474" s="313">
        <v>0</v>
      </c>
      <c r="CU474" s="261">
        <f>CV474+CW474+CX474</f>
        <v>0</v>
      </c>
      <c r="CV474" s="313">
        <v>0</v>
      </c>
      <c r="CW474" s="313">
        <v>0</v>
      </c>
      <c r="CX474" s="313">
        <v>0</v>
      </c>
      <c r="CY474" s="261">
        <f>CZ474+DA474+DB474</f>
        <v>0</v>
      </c>
      <c r="CZ474" s="313">
        <v>0</v>
      </c>
      <c r="DA474" s="313">
        <v>0</v>
      </c>
      <c r="DB474" s="313">
        <v>0</v>
      </c>
      <c r="DC474" s="261">
        <f>$AW474-$AX474-BB474</f>
        <v>0</v>
      </c>
      <c r="DD474" s="261">
        <f t="shared" ref="DD474:DG475" si="534">DP474</f>
        <v>0</v>
      </c>
      <c r="DE474" s="261">
        <f t="shared" si="534"/>
        <v>0</v>
      </c>
      <c r="DF474" s="261">
        <f t="shared" si="534"/>
        <v>0</v>
      </c>
      <c r="DG474" s="261">
        <f t="shared" si="534"/>
        <v>0</v>
      </c>
      <c r="DH474" s="261">
        <f>DI474+DJ474+DK474</f>
        <v>0</v>
      </c>
      <c r="DI474" s="313">
        <v>0</v>
      </c>
      <c r="DJ474" s="313">
        <v>0</v>
      </c>
      <c r="DK474" s="313">
        <v>0</v>
      </c>
      <c r="DL474" s="261">
        <f>DM474+DN474+DO474</f>
        <v>0</v>
      </c>
      <c r="DM474" s="313">
        <v>0</v>
      </c>
      <c r="DN474" s="313">
        <v>0</v>
      </c>
      <c r="DO474" s="313">
        <v>0</v>
      </c>
      <c r="DP474" s="261">
        <f>DQ474+DR474+DS474</f>
        <v>0</v>
      </c>
      <c r="DQ474" s="313">
        <v>0</v>
      </c>
      <c r="DR474" s="313">
        <v>0</v>
      </c>
      <c r="DS474" s="313">
        <v>0</v>
      </c>
      <c r="DT474" s="261">
        <f>$AW474-$AX474-BC474</f>
        <v>0</v>
      </c>
      <c r="DU474" s="261">
        <f>BC474-AY474</f>
        <v>0</v>
      </c>
      <c r="DV474" s="313"/>
      <c r="DW474" s="313"/>
      <c r="DX474" s="314"/>
      <c r="DY474" s="313"/>
      <c r="DZ474" s="314"/>
      <c r="EA474" s="343" t="s">
        <v>151</v>
      </c>
      <c r="EB474" s="164">
        <v>0</v>
      </c>
      <c r="EC474" s="162" t="str">
        <f>AN474 &amp; EB474</f>
        <v>Амортизационные отчисления0</v>
      </c>
      <c r="ED474" s="162" t="str">
        <f>AN474&amp;AO474</f>
        <v>Амортизационные отчислениянет</v>
      </c>
      <c r="EE474" s="163"/>
      <c r="EF474" s="163"/>
      <c r="EG474" s="179"/>
      <c r="EH474" s="179"/>
      <c r="EI474" s="179"/>
      <c r="EJ474" s="179"/>
      <c r="EV474" s="163"/>
    </row>
    <row r="475" spans="3:152" ht="15" customHeight="1" thickBot="1">
      <c r="C475" s="217"/>
      <c r="D475" s="385"/>
      <c r="E475" s="399"/>
      <c r="F475" s="399"/>
      <c r="G475" s="399"/>
      <c r="H475" s="399"/>
      <c r="I475" s="399"/>
      <c r="J475" s="399"/>
      <c r="K475" s="385"/>
      <c r="L475" s="337"/>
      <c r="M475" s="337"/>
      <c r="N475" s="385"/>
      <c r="O475" s="385"/>
      <c r="P475" s="387"/>
      <c r="Q475" s="387"/>
      <c r="R475" s="389"/>
      <c r="S475" s="391"/>
      <c r="T475" s="401"/>
      <c r="U475" s="395"/>
      <c r="V475" s="397"/>
      <c r="W475" s="383"/>
      <c r="X475" s="383"/>
      <c r="Y475" s="383"/>
      <c r="Z475" s="383"/>
      <c r="AA475" s="383"/>
      <c r="AB475" s="383"/>
      <c r="AC475" s="383"/>
      <c r="AD475" s="383"/>
      <c r="AE475" s="383"/>
      <c r="AF475" s="383"/>
      <c r="AG475" s="383"/>
      <c r="AH475" s="383"/>
      <c r="AI475" s="383"/>
      <c r="AJ475" s="383"/>
      <c r="AK475" s="383"/>
      <c r="AL475" s="333"/>
      <c r="AM475" s="200" t="s">
        <v>115</v>
      </c>
      <c r="AN475" s="311" t="s">
        <v>199</v>
      </c>
      <c r="AO475" s="312" t="s">
        <v>18</v>
      </c>
      <c r="AP475" s="312"/>
      <c r="AQ475" s="312"/>
      <c r="AR475" s="312"/>
      <c r="AS475" s="312"/>
      <c r="AT475" s="312"/>
      <c r="AU475" s="312"/>
      <c r="AV475" s="312"/>
      <c r="AW475" s="261">
        <v>0</v>
      </c>
      <c r="AX475" s="261">
        <v>0</v>
      </c>
      <c r="AY475" s="261">
        <v>0</v>
      </c>
      <c r="AZ475" s="261">
        <f>BE475</f>
        <v>0</v>
      </c>
      <c r="BA475" s="261">
        <f>BV475</f>
        <v>0</v>
      </c>
      <c r="BB475" s="261">
        <f>CM475</f>
        <v>0</v>
      </c>
      <c r="BC475" s="261">
        <f>DD475</f>
        <v>0</v>
      </c>
      <c r="BD475" s="261">
        <f>AW475-AX475-BC475</f>
        <v>0</v>
      </c>
      <c r="BE475" s="261">
        <f t="shared" si="531"/>
        <v>0</v>
      </c>
      <c r="BF475" s="261">
        <f t="shared" si="531"/>
        <v>0</v>
      </c>
      <c r="BG475" s="261">
        <f t="shared" si="531"/>
        <v>0</v>
      </c>
      <c r="BH475" s="261">
        <f t="shared" si="531"/>
        <v>0</v>
      </c>
      <c r="BI475" s="261">
        <f>BJ475+BK475+BL475</f>
        <v>0</v>
      </c>
      <c r="BJ475" s="313">
        <v>0</v>
      </c>
      <c r="BK475" s="313">
        <v>0</v>
      </c>
      <c r="BL475" s="313">
        <v>0</v>
      </c>
      <c r="BM475" s="261">
        <f>BN475+BO475+BP475</f>
        <v>0</v>
      </c>
      <c r="BN475" s="313">
        <v>0</v>
      </c>
      <c r="BO475" s="313">
        <v>0</v>
      </c>
      <c r="BP475" s="313">
        <v>0</v>
      </c>
      <c r="BQ475" s="261">
        <f>BR475+BS475+BT475</f>
        <v>0</v>
      </c>
      <c r="BR475" s="313">
        <v>0</v>
      </c>
      <c r="BS475" s="313">
        <v>0</v>
      </c>
      <c r="BT475" s="313">
        <v>0</v>
      </c>
      <c r="BU475" s="261">
        <f>$AW475-$AX475-AZ475</f>
        <v>0</v>
      </c>
      <c r="BV475" s="261">
        <f t="shared" si="532"/>
        <v>0</v>
      </c>
      <c r="BW475" s="261">
        <f t="shared" si="532"/>
        <v>0</v>
      </c>
      <c r="BX475" s="261">
        <f t="shared" si="532"/>
        <v>0</v>
      </c>
      <c r="BY475" s="261">
        <f t="shared" si="532"/>
        <v>0</v>
      </c>
      <c r="BZ475" s="261">
        <f>CA475+CB475+CC475</f>
        <v>0</v>
      </c>
      <c r="CA475" s="313">
        <v>0</v>
      </c>
      <c r="CB475" s="313">
        <v>0</v>
      </c>
      <c r="CC475" s="313">
        <v>0</v>
      </c>
      <c r="CD475" s="261">
        <f>CE475+CF475+CG475</f>
        <v>0</v>
      </c>
      <c r="CE475" s="313">
        <v>0</v>
      </c>
      <c r="CF475" s="313">
        <v>0</v>
      </c>
      <c r="CG475" s="313">
        <v>0</v>
      </c>
      <c r="CH475" s="261">
        <f>CI475+CJ475+CK475</f>
        <v>0</v>
      </c>
      <c r="CI475" s="313">
        <v>0</v>
      </c>
      <c r="CJ475" s="313">
        <v>0</v>
      </c>
      <c r="CK475" s="313">
        <v>0</v>
      </c>
      <c r="CL475" s="261">
        <f>$AW475-$AX475-BA475</f>
        <v>0</v>
      </c>
      <c r="CM475" s="261">
        <f t="shared" si="533"/>
        <v>0</v>
      </c>
      <c r="CN475" s="261">
        <f t="shared" si="533"/>
        <v>0</v>
      </c>
      <c r="CO475" s="261">
        <f t="shared" si="533"/>
        <v>0</v>
      </c>
      <c r="CP475" s="261">
        <f t="shared" si="533"/>
        <v>0</v>
      </c>
      <c r="CQ475" s="261">
        <f>CR475+CS475+CT475</f>
        <v>0</v>
      </c>
      <c r="CR475" s="313">
        <v>0</v>
      </c>
      <c r="CS475" s="313">
        <v>0</v>
      </c>
      <c r="CT475" s="313">
        <v>0</v>
      </c>
      <c r="CU475" s="261">
        <f>CV475+CW475+CX475</f>
        <v>0</v>
      </c>
      <c r="CV475" s="313">
        <v>0</v>
      </c>
      <c r="CW475" s="313">
        <v>0</v>
      </c>
      <c r="CX475" s="313">
        <v>0</v>
      </c>
      <c r="CY475" s="261">
        <f>CZ475+DA475+DB475</f>
        <v>0</v>
      </c>
      <c r="CZ475" s="313">
        <v>0</v>
      </c>
      <c r="DA475" s="313">
        <v>0</v>
      </c>
      <c r="DB475" s="313">
        <v>0</v>
      </c>
      <c r="DC475" s="261">
        <f>$AW475-$AX475-BB475</f>
        <v>0</v>
      </c>
      <c r="DD475" s="261">
        <f t="shared" si="534"/>
        <v>0</v>
      </c>
      <c r="DE475" s="261">
        <f t="shared" si="534"/>
        <v>0</v>
      </c>
      <c r="DF475" s="261">
        <f t="shared" si="534"/>
        <v>0</v>
      </c>
      <c r="DG475" s="261">
        <f t="shared" si="534"/>
        <v>0</v>
      </c>
      <c r="DH475" s="261">
        <f>DI475+DJ475+DK475</f>
        <v>0</v>
      </c>
      <c r="DI475" s="313">
        <v>0</v>
      </c>
      <c r="DJ475" s="313">
        <v>0</v>
      </c>
      <c r="DK475" s="313">
        <v>0</v>
      </c>
      <c r="DL475" s="261">
        <f>DM475+DN475+DO475</f>
        <v>0</v>
      </c>
      <c r="DM475" s="313">
        <v>0</v>
      </c>
      <c r="DN475" s="313">
        <v>0</v>
      </c>
      <c r="DO475" s="313">
        <v>0</v>
      </c>
      <c r="DP475" s="261">
        <f>DQ475+DR475+DS475</f>
        <v>0</v>
      </c>
      <c r="DQ475" s="313">
        <v>0</v>
      </c>
      <c r="DR475" s="313">
        <v>0</v>
      </c>
      <c r="DS475" s="313">
        <v>0</v>
      </c>
      <c r="DT475" s="261">
        <f>$AW475-$AX475-BC475</f>
        <v>0</v>
      </c>
      <c r="DU475" s="261">
        <f>BC475-AY475</f>
        <v>0</v>
      </c>
      <c r="DV475" s="313"/>
      <c r="DW475" s="313"/>
      <c r="DX475" s="314"/>
      <c r="DY475" s="313"/>
      <c r="DZ475" s="314"/>
      <c r="EA475" s="343" t="s">
        <v>151</v>
      </c>
      <c r="EB475" s="164">
        <v>0</v>
      </c>
      <c r="EC475" s="162" t="str">
        <f>AN475 &amp; EB475</f>
        <v>Прочие собственные средства0</v>
      </c>
      <c r="ED475" s="162" t="str">
        <f>AN475&amp;AO475</f>
        <v>Прочие собственные средстванет</v>
      </c>
      <c r="EE475" s="163"/>
      <c r="EF475" s="163"/>
      <c r="EG475" s="179"/>
      <c r="EH475" s="179"/>
      <c r="EI475" s="179"/>
      <c r="EJ475" s="179"/>
      <c r="EV475" s="163"/>
    </row>
    <row r="476" spans="3:152" ht="11.25" customHeight="1">
      <c r="C476" s="217"/>
      <c r="D476" s="384" t="s">
        <v>980</v>
      </c>
      <c r="E476" s="398" t="s">
        <v>780</v>
      </c>
      <c r="F476" s="398" t="s">
        <v>800</v>
      </c>
      <c r="G476" s="398" t="s">
        <v>161</v>
      </c>
      <c r="H476" s="398" t="s">
        <v>981</v>
      </c>
      <c r="I476" s="398" t="s">
        <v>783</v>
      </c>
      <c r="J476" s="398" t="s">
        <v>783</v>
      </c>
      <c r="K476" s="384" t="s">
        <v>784</v>
      </c>
      <c r="L476" s="336"/>
      <c r="M476" s="336"/>
      <c r="N476" s="384" t="s">
        <v>240</v>
      </c>
      <c r="O476" s="384" t="s">
        <v>5</v>
      </c>
      <c r="P476" s="386" t="s">
        <v>189</v>
      </c>
      <c r="Q476" s="386" t="s">
        <v>5</v>
      </c>
      <c r="R476" s="388">
        <v>0</v>
      </c>
      <c r="S476" s="390">
        <v>0</v>
      </c>
      <c r="T476" s="400" t="s">
        <v>151</v>
      </c>
      <c r="U476" s="305"/>
      <c r="V476" s="306"/>
      <c r="W476" s="306"/>
      <c r="X476" s="306"/>
      <c r="Y476" s="306"/>
      <c r="Z476" s="306"/>
      <c r="AA476" s="306"/>
      <c r="AB476" s="306"/>
      <c r="AC476" s="306"/>
      <c r="AD476" s="306"/>
      <c r="AE476" s="306"/>
      <c r="AF476" s="306"/>
      <c r="AG476" s="306"/>
      <c r="AH476" s="306"/>
      <c r="AI476" s="306"/>
      <c r="AJ476" s="306"/>
      <c r="AK476" s="306"/>
      <c r="AL476" s="306"/>
      <c r="AM476" s="306"/>
      <c r="AN476" s="306"/>
      <c r="AO476" s="306"/>
      <c r="AP476" s="306"/>
      <c r="AQ476" s="306"/>
      <c r="AR476" s="306"/>
      <c r="AS476" s="306"/>
      <c r="AT476" s="306"/>
      <c r="AU476" s="306"/>
      <c r="AV476" s="306"/>
      <c r="AW476" s="306"/>
      <c r="AX476" s="306"/>
      <c r="AY476" s="306"/>
      <c r="AZ476" s="306"/>
      <c r="BA476" s="306"/>
      <c r="BB476" s="306"/>
      <c r="BC476" s="306"/>
      <c r="BD476" s="306"/>
      <c r="BE476" s="306"/>
      <c r="BF476" s="306"/>
      <c r="BG476" s="306"/>
      <c r="BH476" s="306"/>
      <c r="BI476" s="306"/>
      <c r="BJ476" s="306"/>
      <c r="BK476" s="306"/>
      <c r="BL476" s="306"/>
      <c r="BM476" s="306"/>
      <c r="BN476" s="306"/>
      <c r="BO476" s="306"/>
      <c r="BP476" s="306"/>
      <c r="BQ476" s="306"/>
      <c r="BR476" s="306"/>
      <c r="BS476" s="306"/>
      <c r="BT476" s="306"/>
      <c r="BU476" s="306"/>
      <c r="BV476" s="306"/>
      <c r="BW476" s="306"/>
      <c r="BX476" s="306"/>
      <c r="BY476" s="306"/>
      <c r="BZ476" s="306"/>
      <c r="CA476" s="306"/>
      <c r="CB476" s="306"/>
      <c r="CC476" s="306"/>
      <c r="CD476" s="306"/>
      <c r="CE476" s="306"/>
      <c r="CF476" s="306"/>
      <c r="CG476" s="306"/>
      <c r="CH476" s="306"/>
      <c r="CI476" s="306"/>
      <c r="CJ476" s="306"/>
      <c r="CK476" s="306"/>
      <c r="CL476" s="306"/>
      <c r="CM476" s="306"/>
      <c r="CN476" s="306"/>
      <c r="CO476" s="306"/>
      <c r="CP476" s="306"/>
      <c r="CQ476" s="306"/>
      <c r="CR476" s="306"/>
      <c r="CS476" s="306"/>
      <c r="CT476" s="306"/>
      <c r="CU476" s="306"/>
      <c r="CV476" s="306"/>
      <c r="CW476" s="306"/>
      <c r="CX476" s="306"/>
      <c r="CY476" s="306"/>
      <c r="CZ476" s="306"/>
      <c r="DA476" s="306"/>
      <c r="DB476" s="306"/>
      <c r="DC476" s="306"/>
      <c r="DD476" s="306"/>
      <c r="DE476" s="306"/>
      <c r="DF476" s="306"/>
      <c r="DG476" s="306"/>
      <c r="DH476" s="306"/>
      <c r="DI476" s="306"/>
      <c r="DJ476" s="306"/>
      <c r="DK476" s="306"/>
      <c r="DL476" s="306"/>
      <c r="DM476" s="306"/>
      <c r="DN476" s="306"/>
      <c r="DO476" s="306"/>
      <c r="DP476" s="306"/>
      <c r="DQ476" s="306"/>
      <c r="DR476" s="306"/>
      <c r="DS476" s="306"/>
      <c r="DT476" s="306"/>
      <c r="DU476" s="306"/>
      <c r="DV476" s="306"/>
      <c r="DW476" s="306"/>
      <c r="DX476" s="306"/>
      <c r="DY476" s="306"/>
      <c r="DZ476" s="306"/>
      <c r="EA476" s="306"/>
      <c r="EB476" s="164"/>
      <c r="EC476" s="163"/>
      <c r="ED476" s="163"/>
      <c r="EE476" s="163"/>
      <c r="EF476" s="163"/>
      <c r="EG476" s="163"/>
      <c r="EH476" s="163"/>
      <c r="EI476" s="163"/>
    </row>
    <row r="477" spans="3:152" ht="11.25" customHeight="1">
      <c r="C477" s="217"/>
      <c r="D477" s="385"/>
      <c r="E477" s="399"/>
      <c r="F477" s="399"/>
      <c r="G477" s="399"/>
      <c r="H477" s="399"/>
      <c r="I477" s="399"/>
      <c r="J477" s="399"/>
      <c r="K477" s="385"/>
      <c r="L477" s="337"/>
      <c r="M477" s="337"/>
      <c r="N477" s="385"/>
      <c r="O477" s="385"/>
      <c r="P477" s="387"/>
      <c r="Q477" s="387"/>
      <c r="R477" s="389"/>
      <c r="S477" s="391"/>
      <c r="T477" s="401"/>
      <c r="U477" s="394"/>
      <c r="V477" s="396">
        <v>1</v>
      </c>
      <c r="W477" s="382" t="s">
        <v>821</v>
      </c>
      <c r="X477" s="382"/>
      <c r="Y477" s="382"/>
      <c r="Z477" s="382"/>
      <c r="AA477" s="382"/>
      <c r="AB477" s="382"/>
      <c r="AC477" s="382"/>
      <c r="AD477" s="382"/>
      <c r="AE477" s="382"/>
      <c r="AF477" s="382"/>
      <c r="AG477" s="382"/>
      <c r="AH477" s="382"/>
      <c r="AI477" s="382"/>
      <c r="AJ477" s="382"/>
      <c r="AK477" s="382"/>
      <c r="AL477" s="307"/>
      <c r="AM477" s="308"/>
      <c r="AN477" s="309"/>
      <c r="AO477" s="309"/>
      <c r="AP477" s="309"/>
      <c r="AQ477" s="309"/>
      <c r="AR477" s="309"/>
      <c r="AS477" s="309"/>
      <c r="AT477" s="309"/>
      <c r="AU477" s="309"/>
      <c r="AV477" s="309"/>
      <c r="AW477" s="95"/>
      <c r="AX477" s="95"/>
      <c r="AY477" s="95"/>
      <c r="AZ477" s="95"/>
      <c r="BA477" s="95"/>
      <c r="BB477" s="95"/>
      <c r="BC477" s="95"/>
      <c r="BD477" s="95"/>
      <c r="BE477" s="95"/>
      <c r="BF477" s="95"/>
      <c r="BG477" s="95"/>
      <c r="BH477" s="95"/>
      <c r="BI477" s="95"/>
      <c r="BJ477" s="95"/>
      <c r="BK477" s="95"/>
      <c r="BL477" s="95"/>
      <c r="BM477" s="95"/>
      <c r="BN477" s="95"/>
      <c r="BO477" s="95"/>
      <c r="BP477" s="95"/>
      <c r="BQ477" s="95"/>
      <c r="BR477" s="95"/>
      <c r="BS477" s="95"/>
      <c r="BT477" s="95"/>
      <c r="BU477" s="95"/>
      <c r="BV477" s="95"/>
      <c r="BW477" s="95"/>
      <c r="BX477" s="95"/>
      <c r="BY477" s="95"/>
      <c r="BZ477" s="95"/>
      <c r="CA477" s="95"/>
      <c r="CB477" s="95"/>
      <c r="CC477" s="95"/>
      <c r="CD477" s="95"/>
      <c r="CE477" s="95"/>
      <c r="CF477" s="95"/>
      <c r="CG477" s="95"/>
      <c r="CH477" s="95"/>
      <c r="CI477" s="95"/>
      <c r="CJ477" s="95"/>
      <c r="CK477" s="95"/>
      <c r="CL477" s="95"/>
      <c r="CM477" s="95"/>
      <c r="CN477" s="95"/>
      <c r="CO477" s="95"/>
      <c r="CP477" s="95"/>
      <c r="CQ477" s="95"/>
      <c r="CR477" s="95"/>
      <c r="CS477" s="95"/>
      <c r="CT477" s="95"/>
      <c r="CU477" s="95"/>
      <c r="CV477" s="95"/>
      <c r="CW477" s="95"/>
      <c r="CX477" s="95"/>
      <c r="CY477" s="95"/>
      <c r="CZ477" s="95"/>
      <c r="DA477" s="95"/>
      <c r="DB477" s="95"/>
      <c r="DC477" s="95"/>
      <c r="DD477" s="95"/>
      <c r="DE477" s="95"/>
      <c r="DF477" s="95"/>
      <c r="DG477" s="95"/>
      <c r="DH477" s="95"/>
      <c r="DI477" s="95"/>
      <c r="DJ477" s="95"/>
      <c r="DK477" s="95"/>
      <c r="DL477" s="95"/>
      <c r="DM477" s="95"/>
      <c r="DN477" s="95"/>
      <c r="DO477" s="95"/>
      <c r="DP477" s="95"/>
      <c r="DQ477" s="95"/>
      <c r="DR477" s="95"/>
      <c r="DS477" s="95"/>
      <c r="DT477" s="95"/>
      <c r="DU477" s="95"/>
      <c r="DV477" s="95"/>
      <c r="DW477" s="95"/>
      <c r="DX477" s="95"/>
      <c r="DY477" s="95"/>
      <c r="DZ477" s="95"/>
      <c r="EA477" s="95"/>
      <c r="EB477" s="164"/>
      <c r="EC477" s="179"/>
      <c r="ED477" s="179"/>
      <c r="EE477" s="179"/>
      <c r="EF477" s="163"/>
      <c r="EG477" s="179"/>
      <c r="EH477" s="179"/>
      <c r="EI477" s="179"/>
      <c r="EJ477" s="179"/>
      <c r="EK477" s="179"/>
    </row>
    <row r="478" spans="3:152" ht="15" customHeight="1">
      <c r="C478" s="217"/>
      <c r="D478" s="385"/>
      <c r="E478" s="399"/>
      <c r="F478" s="399"/>
      <c r="G478" s="399"/>
      <c r="H478" s="399"/>
      <c r="I478" s="399"/>
      <c r="J478" s="399"/>
      <c r="K478" s="385"/>
      <c r="L478" s="337"/>
      <c r="M478" s="337"/>
      <c r="N478" s="385"/>
      <c r="O478" s="385"/>
      <c r="P478" s="387"/>
      <c r="Q478" s="387"/>
      <c r="R478" s="389"/>
      <c r="S478" s="391"/>
      <c r="T478" s="401"/>
      <c r="U478" s="395"/>
      <c r="V478" s="397"/>
      <c r="W478" s="383"/>
      <c r="X478" s="383"/>
      <c r="Y478" s="383"/>
      <c r="Z478" s="383"/>
      <c r="AA478" s="383"/>
      <c r="AB478" s="383"/>
      <c r="AC478" s="383"/>
      <c r="AD478" s="383"/>
      <c r="AE478" s="383"/>
      <c r="AF478" s="383"/>
      <c r="AG478" s="383"/>
      <c r="AH478" s="383"/>
      <c r="AI478" s="383"/>
      <c r="AJ478" s="383"/>
      <c r="AK478" s="383"/>
      <c r="AL478" s="333"/>
      <c r="AM478" s="200" t="s">
        <v>240</v>
      </c>
      <c r="AN478" s="311" t="s">
        <v>197</v>
      </c>
      <c r="AO478" s="312" t="s">
        <v>18</v>
      </c>
      <c r="AP478" s="312"/>
      <c r="AQ478" s="312"/>
      <c r="AR478" s="312"/>
      <c r="AS478" s="312"/>
      <c r="AT478" s="312"/>
      <c r="AU478" s="312"/>
      <c r="AV478" s="312"/>
      <c r="AW478" s="261">
        <v>0</v>
      </c>
      <c r="AX478" s="261">
        <v>0</v>
      </c>
      <c r="AY478" s="261">
        <v>0</v>
      </c>
      <c r="AZ478" s="261">
        <f>BE478</f>
        <v>0</v>
      </c>
      <c r="BA478" s="261">
        <f>BV478</f>
        <v>0</v>
      </c>
      <c r="BB478" s="261">
        <f>CM478</f>
        <v>0</v>
      </c>
      <c r="BC478" s="261">
        <f>DD478</f>
        <v>0</v>
      </c>
      <c r="BD478" s="261">
        <f>AW478-AX478-BC478</f>
        <v>0</v>
      </c>
      <c r="BE478" s="261">
        <f t="shared" ref="BE478:BH479" si="535">BQ478</f>
        <v>0</v>
      </c>
      <c r="BF478" s="261">
        <f t="shared" si="535"/>
        <v>0</v>
      </c>
      <c r="BG478" s="261">
        <f t="shared" si="535"/>
        <v>0</v>
      </c>
      <c r="BH478" s="261">
        <f t="shared" si="535"/>
        <v>0</v>
      </c>
      <c r="BI478" s="261">
        <f>BJ478+BK478+BL478</f>
        <v>0</v>
      </c>
      <c r="BJ478" s="313">
        <v>0</v>
      </c>
      <c r="BK478" s="313">
        <v>0</v>
      </c>
      <c r="BL478" s="313">
        <v>0</v>
      </c>
      <c r="BM478" s="261">
        <f>BN478+BO478+BP478</f>
        <v>0</v>
      </c>
      <c r="BN478" s="313">
        <v>0</v>
      </c>
      <c r="BO478" s="313">
        <v>0</v>
      </c>
      <c r="BP478" s="313">
        <v>0</v>
      </c>
      <c r="BQ478" s="261">
        <f>BR478+BS478+BT478</f>
        <v>0</v>
      </c>
      <c r="BR478" s="313">
        <v>0</v>
      </c>
      <c r="BS478" s="313">
        <v>0</v>
      </c>
      <c r="BT478" s="313">
        <v>0</v>
      </c>
      <c r="BU478" s="261">
        <f>$AW478-$AX478-AZ478</f>
        <v>0</v>
      </c>
      <c r="BV478" s="261">
        <f t="shared" ref="BV478:BY479" si="536">CH478</f>
        <v>0</v>
      </c>
      <c r="BW478" s="261">
        <f t="shared" si="536"/>
        <v>0</v>
      </c>
      <c r="BX478" s="261">
        <f t="shared" si="536"/>
        <v>0</v>
      </c>
      <c r="BY478" s="261">
        <f t="shared" si="536"/>
        <v>0</v>
      </c>
      <c r="BZ478" s="261">
        <f>CA478+CB478+CC478</f>
        <v>0</v>
      </c>
      <c r="CA478" s="313">
        <v>0</v>
      </c>
      <c r="CB478" s="313">
        <v>0</v>
      </c>
      <c r="CC478" s="313">
        <v>0</v>
      </c>
      <c r="CD478" s="261">
        <f>CE478+CF478+CG478</f>
        <v>0</v>
      </c>
      <c r="CE478" s="313">
        <v>0</v>
      </c>
      <c r="CF478" s="313">
        <v>0</v>
      </c>
      <c r="CG478" s="313">
        <v>0</v>
      </c>
      <c r="CH478" s="261">
        <f>CI478+CJ478+CK478</f>
        <v>0</v>
      </c>
      <c r="CI478" s="313">
        <v>0</v>
      </c>
      <c r="CJ478" s="313">
        <v>0</v>
      </c>
      <c r="CK478" s="313">
        <v>0</v>
      </c>
      <c r="CL478" s="261">
        <f>$AW478-$AX478-BA478</f>
        <v>0</v>
      </c>
      <c r="CM478" s="261">
        <f t="shared" ref="CM478:CP479" si="537">CY478</f>
        <v>0</v>
      </c>
      <c r="CN478" s="261">
        <f t="shared" si="537"/>
        <v>0</v>
      </c>
      <c r="CO478" s="261">
        <f t="shared" si="537"/>
        <v>0</v>
      </c>
      <c r="CP478" s="261">
        <f t="shared" si="537"/>
        <v>0</v>
      </c>
      <c r="CQ478" s="261">
        <f>CR478+CS478+CT478</f>
        <v>0</v>
      </c>
      <c r="CR478" s="313">
        <v>0</v>
      </c>
      <c r="CS478" s="313">
        <v>0</v>
      </c>
      <c r="CT478" s="313">
        <v>0</v>
      </c>
      <c r="CU478" s="261">
        <f>CV478+CW478+CX478</f>
        <v>0</v>
      </c>
      <c r="CV478" s="313">
        <v>0</v>
      </c>
      <c r="CW478" s="313">
        <v>0</v>
      </c>
      <c r="CX478" s="313">
        <v>0</v>
      </c>
      <c r="CY478" s="261">
        <f>CZ478+DA478+DB478</f>
        <v>0</v>
      </c>
      <c r="CZ478" s="313">
        <v>0</v>
      </c>
      <c r="DA478" s="313">
        <v>0</v>
      </c>
      <c r="DB478" s="313">
        <v>0</v>
      </c>
      <c r="DC478" s="261">
        <f>$AW478-$AX478-BB478</f>
        <v>0</v>
      </c>
      <c r="DD478" s="261">
        <f t="shared" ref="DD478:DG479" si="538">DP478</f>
        <v>0</v>
      </c>
      <c r="DE478" s="261">
        <f t="shared" si="538"/>
        <v>0</v>
      </c>
      <c r="DF478" s="261">
        <f t="shared" si="538"/>
        <v>0</v>
      </c>
      <c r="DG478" s="261">
        <f t="shared" si="538"/>
        <v>0</v>
      </c>
      <c r="DH478" s="261">
        <f>DI478+DJ478+DK478</f>
        <v>0</v>
      </c>
      <c r="DI478" s="313">
        <v>0</v>
      </c>
      <c r="DJ478" s="313">
        <v>0</v>
      </c>
      <c r="DK478" s="313">
        <v>0</v>
      </c>
      <c r="DL478" s="261">
        <f>DM478+DN478+DO478</f>
        <v>0</v>
      </c>
      <c r="DM478" s="313">
        <v>0</v>
      </c>
      <c r="DN478" s="313">
        <v>0</v>
      </c>
      <c r="DO478" s="313">
        <v>0</v>
      </c>
      <c r="DP478" s="261">
        <f>DQ478+DR478+DS478</f>
        <v>0</v>
      </c>
      <c r="DQ478" s="313">
        <v>0</v>
      </c>
      <c r="DR478" s="313">
        <v>0</v>
      </c>
      <c r="DS478" s="313">
        <v>0</v>
      </c>
      <c r="DT478" s="261">
        <f>$AW478-$AX478-BC478</f>
        <v>0</v>
      </c>
      <c r="DU478" s="261">
        <f>BC478-AY478</f>
        <v>0</v>
      </c>
      <c r="DV478" s="313"/>
      <c r="DW478" s="313"/>
      <c r="DX478" s="314"/>
      <c r="DY478" s="313"/>
      <c r="DZ478" s="314"/>
      <c r="EA478" s="343" t="s">
        <v>151</v>
      </c>
      <c r="EB478" s="164">
        <v>0</v>
      </c>
      <c r="EC478" s="162" t="str">
        <f>AN478 &amp; EB478</f>
        <v>Амортизационные отчисления0</v>
      </c>
      <c r="ED478" s="162" t="str">
        <f>AN478&amp;AO478</f>
        <v>Амортизационные отчислениянет</v>
      </c>
      <c r="EE478" s="163"/>
      <c r="EF478" s="163"/>
      <c r="EG478" s="179"/>
      <c r="EH478" s="179"/>
      <c r="EI478" s="179"/>
      <c r="EJ478" s="179"/>
      <c r="EV478" s="163"/>
    </row>
    <row r="479" spans="3:152" ht="15" customHeight="1" thickBot="1">
      <c r="C479" s="217"/>
      <c r="D479" s="385"/>
      <c r="E479" s="399"/>
      <c r="F479" s="399"/>
      <c r="G479" s="399"/>
      <c r="H479" s="399"/>
      <c r="I479" s="399"/>
      <c r="J479" s="399"/>
      <c r="K479" s="385"/>
      <c r="L479" s="337"/>
      <c r="M479" s="337"/>
      <c r="N479" s="385"/>
      <c r="O479" s="385"/>
      <c r="P479" s="387"/>
      <c r="Q479" s="387"/>
      <c r="R479" s="389"/>
      <c r="S479" s="391"/>
      <c r="T479" s="401"/>
      <c r="U479" s="395"/>
      <c r="V479" s="397"/>
      <c r="W479" s="383"/>
      <c r="X479" s="383"/>
      <c r="Y479" s="383"/>
      <c r="Z479" s="383"/>
      <c r="AA479" s="383"/>
      <c r="AB479" s="383"/>
      <c r="AC479" s="383"/>
      <c r="AD479" s="383"/>
      <c r="AE479" s="383"/>
      <c r="AF479" s="383"/>
      <c r="AG479" s="383"/>
      <c r="AH479" s="383"/>
      <c r="AI479" s="383"/>
      <c r="AJ479" s="383"/>
      <c r="AK479" s="383"/>
      <c r="AL479" s="333"/>
      <c r="AM479" s="200" t="s">
        <v>115</v>
      </c>
      <c r="AN479" s="311" t="s">
        <v>199</v>
      </c>
      <c r="AO479" s="312" t="s">
        <v>18</v>
      </c>
      <c r="AP479" s="312"/>
      <c r="AQ479" s="312"/>
      <c r="AR479" s="312"/>
      <c r="AS479" s="312"/>
      <c r="AT479" s="312"/>
      <c r="AU479" s="312"/>
      <c r="AV479" s="312"/>
      <c r="AW479" s="261">
        <v>0</v>
      </c>
      <c r="AX479" s="261">
        <v>0</v>
      </c>
      <c r="AY479" s="261">
        <v>0</v>
      </c>
      <c r="AZ479" s="261">
        <f>BE479</f>
        <v>0</v>
      </c>
      <c r="BA479" s="261">
        <f>BV479</f>
        <v>0</v>
      </c>
      <c r="BB479" s="261">
        <f>CM479</f>
        <v>0</v>
      </c>
      <c r="BC479" s="261">
        <f>DD479</f>
        <v>0</v>
      </c>
      <c r="BD479" s="261">
        <f>AW479-AX479-BC479</f>
        <v>0</v>
      </c>
      <c r="BE479" s="261">
        <f t="shared" si="535"/>
        <v>0</v>
      </c>
      <c r="BF479" s="261">
        <f t="shared" si="535"/>
        <v>0</v>
      </c>
      <c r="BG479" s="261">
        <f t="shared" si="535"/>
        <v>0</v>
      </c>
      <c r="BH479" s="261">
        <f t="shared" si="535"/>
        <v>0</v>
      </c>
      <c r="BI479" s="261">
        <f>BJ479+BK479+BL479</f>
        <v>0</v>
      </c>
      <c r="BJ479" s="313">
        <v>0</v>
      </c>
      <c r="BK479" s="313">
        <v>0</v>
      </c>
      <c r="BL479" s="313">
        <v>0</v>
      </c>
      <c r="BM479" s="261">
        <f>BN479+BO479+BP479</f>
        <v>0</v>
      </c>
      <c r="BN479" s="313">
        <v>0</v>
      </c>
      <c r="BO479" s="313">
        <v>0</v>
      </c>
      <c r="BP479" s="313">
        <v>0</v>
      </c>
      <c r="BQ479" s="261">
        <f>BR479+BS479+BT479</f>
        <v>0</v>
      </c>
      <c r="BR479" s="313">
        <v>0</v>
      </c>
      <c r="BS479" s="313">
        <v>0</v>
      </c>
      <c r="BT479" s="313">
        <v>0</v>
      </c>
      <c r="BU479" s="261">
        <f>$AW479-$AX479-AZ479</f>
        <v>0</v>
      </c>
      <c r="BV479" s="261">
        <f t="shared" si="536"/>
        <v>0</v>
      </c>
      <c r="BW479" s="261">
        <f t="shared" si="536"/>
        <v>0</v>
      </c>
      <c r="BX479" s="261">
        <f t="shared" si="536"/>
        <v>0</v>
      </c>
      <c r="BY479" s="261">
        <f t="shared" si="536"/>
        <v>0</v>
      </c>
      <c r="BZ479" s="261">
        <f>CA479+CB479+CC479</f>
        <v>0</v>
      </c>
      <c r="CA479" s="313">
        <v>0</v>
      </c>
      <c r="CB479" s="313">
        <v>0</v>
      </c>
      <c r="CC479" s="313">
        <v>0</v>
      </c>
      <c r="CD479" s="261">
        <f>CE479+CF479+CG479</f>
        <v>0</v>
      </c>
      <c r="CE479" s="313">
        <v>0</v>
      </c>
      <c r="CF479" s="313">
        <v>0</v>
      </c>
      <c r="CG479" s="313">
        <v>0</v>
      </c>
      <c r="CH479" s="261">
        <f>CI479+CJ479+CK479</f>
        <v>0</v>
      </c>
      <c r="CI479" s="313">
        <v>0</v>
      </c>
      <c r="CJ479" s="313">
        <v>0</v>
      </c>
      <c r="CK479" s="313">
        <v>0</v>
      </c>
      <c r="CL479" s="261">
        <f>$AW479-$AX479-BA479</f>
        <v>0</v>
      </c>
      <c r="CM479" s="261">
        <f t="shared" si="537"/>
        <v>0</v>
      </c>
      <c r="CN479" s="261">
        <f t="shared" si="537"/>
        <v>0</v>
      </c>
      <c r="CO479" s="261">
        <f t="shared" si="537"/>
        <v>0</v>
      </c>
      <c r="CP479" s="261">
        <f t="shared" si="537"/>
        <v>0</v>
      </c>
      <c r="CQ479" s="261">
        <f>CR479+CS479+CT479</f>
        <v>0</v>
      </c>
      <c r="CR479" s="313">
        <v>0</v>
      </c>
      <c r="CS479" s="313">
        <v>0</v>
      </c>
      <c r="CT479" s="313">
        <v>0</v>
      </c>
      <c r="CU479" s="261">
        <f>CV479+CW479+CX479</f>
        <v>0</v>
      </c>
      <c r="CV479" s="313">
        <v>0</v>
      </c>
      <c r="CW479" s="313">
        <v>0</v>
      </c>
      <c r="CX479" s="313">
        <v>0</v>
      </c>
      <c r="CY479" s="261">
        <f>CZ479+DA479+DB479</f>
        <v>0</v>
      </c>
      <c r="CZ479" s="313">
        <v>0</v>
      </c>
      <c r="DA479" s="313">
        <v>0</v>
      </c>
      <c r="DB479" s="313">
        <v>0</v>
      </c>
      <c r="DC479" s="261">
        <f>$AW479-$AX479-BB479</f>
        <v>0</v>
      </c>
      <c r="DD479" s="261">
        <f t="shared" si="538"/>
        <v>0</v>
      </c>
      <c r="DE479" s="261">
        <f t="shared" si="538"/>
        <v>0</v>
      </c>
      <c r="DF479" s="261">
        <f t="shared" si="538"/>
        <v>0</v>
      </c>
      <c r="DG479" s="261">
        <f t="shared" si="538"/>
        <v>0</v>
      </c>
      <c r="DH479" s="261">
        <f>DI479+DJ479+DK479</f>
        <v>0</v>
      </c>
      <c r="DI479" s="313">
        <v>0</v>
      </c>
      <c r="DJ479" s="313">
        <v>0</v>
      </c>
      <c r="DK479" s="313">
        <v>0</v>
      </c>
      <c r="DL479" s="261">
        <f>DM479+DN479+DO479</f>
        <v>0</v>
      </c>
      <c r="DM479" s="313">
        <v>0</v>
      </c>
      <c r="DN479" s="313">
        <v>0</v>
      </c>
      <c r="DO479" s="313">
        <v>0</v>
      </c>
      <c r="DP479" s="261">
        <f>DQ479+DR479+DS479</f>
        <v>0</v>
      </c>
      <c r="DQ479" s="313">
        <v>0</v>
      </c>
      <c r="DR479" s="313">
        <v>0</v>
      </c>
      <c r="DS479" s="313">
        <v>0</v>
      </c>
      <c r="DT479" s="261">
        <f>$AW479-$AX479-BC479</f>
        <v>0</v>
      </c>
      <c r="DU479" s="261">
        <f>BC479-AY479</f>
        <v>0</v>
      </c>
      <c r="DV479" s="313"/>
      <c r="DW479" s="313"/>
      <c r="DX479" s="314"/>
      <c r="DY479" s="313"/>
      <c r="DZ479" s="314"/>
      <c r="EA479" s="343" t="s">
        <v>151</v>
      </c>
      <c r="EB479" s="164">
        <v>0</v>
      </c>
      <c r="EC479" s="162" t="str">
        <f>AN479 &amp; EB479</f>
        <v>Прочие собственные средства0</v>
      </c>
      <c r="ED479" s="162" t="str">
        <f>AN479&amp;AO479</f>
        <v>Прочие собственные средстванет</v>
      </c>
      <c r="EE479" s="163"/>
      <c r="EF479" s="163"/>
      <c r="EG479" s="179"/>
      <c r="EH479" s="179"/>
      <c r="EI479" s="179"/>
      <c r="EJ479" s="179"/>
      <c r="EV479" s="163"/>
    </row>
    <row r="480" spans="3:152" ht="11.25" customHeight="1">
      <c r="C480" s="217"/>
      <c r="D480" s="384" t="s">
        <v>982</v>
      </c>
      <c r="E480" s="398" t="s">
        <v>780</v>
      </c>
      <c r="F480" s="398" t="s">
        <v>800</v>
      </c>
      <c r="G480" s="398" t="s">
        <v>161</v>
      </c>
      <c r="H480" s="398" t="s">
        <v>983</v>
      </c>
      <c r="I480" s="398" t="s">
        <v>783</v>
      </c>
      <c r="J480" s="398" t="s">
        <v>783</v>
      </c>
      <c r="K480" s="384" t="s">
        <v>784</v>
      </c>
      <c r="L480" s="336"/>
      <c r="M480" s="336"/>
      <c r="N480" s="384" t="s">
        <v>240</v>
      </c>
      <c r="O480" s="384" t="s">
        <v>5</v>
      </c>
      <c r="P480" s="386" t="s">
        <v>189</v>
      </c>
      <c r="Q480" s="386" t="s">
        <v>5</v>
      </c>
      <c r="R480" s="388">
        <v>0</v>
      </c>
      <c r="S480" s="390">
        <v>0</v>
      </c>
      <c r="T480" s="400" t="s">
        <v>151</v>
      </c>
      <c r="U480" s="305"/>
      <c r="V480" s="306"/>
      <c r="W480" s="306"/>
      <c r="X480" s="306"/>
      <c r="Y480" s="306"/>
      <c r="Z480" s="306"/>
      <c r="AA480" s="306"/>
      <c r="AB480" s="306"/>
      <c r="AC480" s="306"/>
      <c r="AD480" s="306"/>
      <c r="AE480" s="306"/>
      <c r="AF480" s="306"/>
      <c r="AG480" s="306"/>
      <c r="AH480" s="306"/>
      <c r="AI480" s="306"/>
      <c r="AJ480" s="306"/>
      <c r="AK480" s="306"/>
      <c r="AL480" s="306"/>
      <c r="AM480" s="306"/>
      <c r="AN480" s="306"/>
      <c r="AO480" s="306"/>
      <c r="AP480" s="306"/>
      <c r="AQ480" s="306"/>
      <c r="AR480" s="306"/>
      <c r="AS480" s="306"/>
      <c r="AT480" s="306"/>
      <c r="AU480" s="306"/>
      <c r="AV480" s="306"/>
      <c r="AW480" s="306"/>
      <c r="AX480" s="306"/>
      <c r="AY480" s="306"/>
      <c r="AZ480" s="306"/>
      <c r="BA480" s="306"/>
      <c r="BB480" s="306"/>
      <c r="BC480" s="306"/>
      <c r="BD480" s="306"/>
      <c r="BE480" s="306"/>
      <c r="BF480" s="306"/>
      <c r="BG480" s="306"/>
      <c r="BH480" s="306"/>
      <c r="BI480" s="306"/>
      <c r="BJ480" s="306"/>
      <c r="BK480" s="306"/>
      <c r="BL480" s="306"/>
      <c r="BM480" s="306"/>
      <c r="BN480" s="306"/>
      <c r="BO480" s="306"/>
      <c r="BP480" s="306"/>
      <c r="BQ480" s="306"/>
      <c r="BR480" s="306"/>
      <c r="BS480" s="306"/>
      <c r="BT480" s="306"/>
      <c r="BU480" s="306"/>
      <c r="BV480" s="306"/>
      <c r="BW480" s="306"/>
      <c r="BX480" s="306"/>
      <c r="BY480" s="306"/>
      <c r="BZ480" s="306"/>
      <c r="CA480" s="306"/>
      <c r="CB480" s="306"/>
      <c r="CC480" s="306"/>
      <c r="CD480" s="306"/>
      <c r="CE480" s="306"/>
      <c r="CF480" s="306"/>
      <c r="CG480" s="306"/>
      <c r="CH480" s="306"/>
      <c r="CI480" s="306"/>
      <c r="CJ480" s="306"/>
      <c r="CK480" s="306"/>
      <c r="CL480" s="306"/>
      <c r="CM480" s="306"/>
      <c r="CN480" s="306"/>
      <c r="CO480" s="306"/>
      <c r="CP480" s="306"/>
      <c r="CQ480" s="306"/>
      <c r="CR480" s="306"/>
      <c r="CS480" s="306"/>
      <c r="CT480" s="306"/>
      <c r="CU480" s="306"/>
      <c r="CV480" s="306"/>
      <c r="CW480" s="306"/>
      <c r="CX480" s="306"/>
      <c r="CY480" s="306"/>
      <c r="CZ480" s="306"/>
      <c r="DA480" s="306"/>
      <c r="DB480" s="306"/>
      <c r="DC480" s="306"/>
      <c r="DD480" s="306"/>
      <c r="DE480" s="306"/>
      <c r="DF480" s="306"/>
      <c r="DG480" s="306"/>
      <c r="DH480" s="306"/>
      <c r="DI480" s="306"/>
      <c r="DJ480" s="306"/>
      <c r="DK480" s="306"/>
      <c r="DL480" s="306"/>
      <c r="DM480" s="306"/>
      <c r="DN480" s="306"/>
      <c r="DO480" s="306"/>
      <c r="DP480" s="306"/>
      <c r="DQ480" s="306"/>
      <c r="DR480" s="306"/>
      <c r="DS480" s="306"/>
      <c r="DT480" s="306"/>
      <c r="DU480" s="306"/>
      <c r="DV480" s="306"/>
      <c r="DW480" s="306"/>
      <c r="DX480" s="306"/>
      <c r="DY480" s="306"/>
      <c r="DZ480" s="306"/>
      <c r="EA480" s="306"/>
      <c r="EB480" s="164"/>
      <c r="EC480" s="163"/>
      <c r="ED480" s="163"/>
      <c r="EE480" s="163"/>
      <c r="EF480" s="163"/>
      <c r="EG480" s="163"/>
      <c r="EH480" s="163"/>
      <c r="EI480" s="163"/>
    </row>
    <row r="481" spans="3:152" ht="11.25" customHeight="1">
      <c r="C481" s="217"/>
      <c r="D481" s="385"/>
      <c r="E481" s="399"/>
      <c r="F481" s="399"/>
      <c r="G481" s="399"/>
      <c r="H481" s="399"/>
      <c r="I481" s="399"/>
      <c r="J481" s="399"/>
      <c r="K481" s="385"/>
      <c r="L481" s="337"/>
      <c r="M481" s="337"/>
      <c r="N481" s="385"/>
      <c r="O481" s="385"/>
      <c r="P481" s="387"/>
      <c r="Q481" s="387"/>
      <c r="R481" s="389"/>
      <c r="S481" s="391"/>
      <c r="T481" s="401"/>
      <c r="U481" s="394"/>
      <c r="V481" s="396">
        <v>1</v>
      </c>
      <c r="W481" s="382" t="s">
        <v>821</v>
      </c>
      <c r="X481" s="382"/>
      <c r="Y481" s="382"/>
      <c r="Z481" s="382"/>
      <c r="AA481" s="382"/>
      <c r="AB481" s="382"/>
      <c r="AC481" s="382"/>
      <c r="AD481" s="382"/>
      <c r="AE481" s="382"/>
      <c r="AF481" s="382"/>
      <c r="AG481" s="382"/>
      <c r="AH481" s="382"/>
      <c r="AI481" s="382"/>
      <c r="AJ481" s="382"/>
      <c r="AK481" s="382"/>
      <c r="AL481" s="307"/>
      <c r="AM481" s="308"/>
      <c r="AN481" s="309"/>
      <c r="AO481" s="309"/>
      <c r="AP481" s="309"/>
      <c r="AQ481" s="309"/>
      <c r="AR481" s="309"/>
      <c r="AS481" s="309"/>
      <c r="AT481" s="309"/>
      <c r="AU481" s="309"/>
      <c r="AV481" s="309"/>
      <c r="AW481" s="95"/>
      <c r="AX481" s="95"/>
      <c r="AY481" s="95"/>
      <c r="AZ481" s="95"/>
      <c r="BA481" s="95"/>
      <c r="BB481" s="95"/>
      <c r="BC481" s="95"/>
      <c r="BD481" s="95"/>
      <c r="BE481" s="95"/>
      <c r="BF481" s="95"/>
      <c r="BG481" s="95"/>
      <c r="BH481" s="95"/>
      <c r="BI481" s="95"/>
      <c r="BJ481" s="95"/>
      <c r="BK481" s="95"/>
      <c r="BL481" s="95"/>
      <c r="BM481" s="95"/>
      <c r="BN481" s="95"/>
      <c r="BO481" s="95"/>
      <c r="BP481" s="95"/>
      <c r="BQ481" s="95"/>
      <c r="BR481" s="95"/>
      <c r="BS481" s="95"/>
      <c r="BT481" s="95"/>
      <c r="BU481" s="95"/>
      <c r="BV481" s="95"/>
      <c r="BW481" s="95"/>
      <c r="BX481" s="95"/>
      <c r="BY481" s="95"/>
      <c r="BZ481" s="95"/>
      <c r="CA481" s="95"/>
      <c r="CB481" s="95"/>
      <c r="CC481" s="95"/>
      <c r="CD481" s="95"/>
      <c r="CE481" s="95"/>
      <c r="CF481" s="95"/>
      <c r="CG481" s="95"/>
      <c r="CH481" s="95"/>
      <c r="CI481" s="95"/>
      <c r="CJ481" s="95"/>
      <c r="CK481" s="95"/>
      <c r="CL481" s="95"/>
      <c r="CM481" s="95"/>
      <c r="CN481" s="95"/>
      <c r="CO481" s="95"/>
      <c r="CP481" s="95"/>
      <c r="CQ481" s="95"/>
      <c r="CR481" s="95"/>
      <c r="CS481" s="95"/>
      <c r="CT481" s="95"/>
      <c r="CU481" s="95"/>
      <c r="CV481" s="95"/>
      <c r="CW481" s="95"/>
      <c r="CX481" s="95"/>
      <c r="CY481" s="95"/>
      <c r="CZ481" s="95"/>
      <c r="DA481" s="95"/>
      <c r="DB481" s="95"/>
      <c r="DC481" s="95"/>
      <c r="DD481" s="95"/>
      <c r="DE481" s="95"/>
      <c r="DF481" s="95"/>
      <c r="DG481" s="95"/>
      <c r="DH481" s="95"/>
      <c r="DI481" s="95"/>
      <c r="DJ481" s="95"/>
      <c r="DK481" s="95"/>
      <c r="DL481" s="95"/>
      <c r="DM481" s="95"/>
      <c r="DN481" s="95"/>
      <c r="DO481" s="95"/>
      <c r="DP481" s="95"/>
      <c r="DQ481" s="95"/>
      <c r="DR481" s="95"/>
      <c r="DS481" s="95"/>
      <c r="DT481" s="95"/>
      <c r="DU481" s="95"/>
      <c r="DV481" s="95"/>
      <c r="DW481" s="95"/>
      <c r="DX481" s="95"/>
      <c r="DY481" s="95"/>
      <c r="DZ481" s="95"/>
      <c r="EA481" s="95"/>
      <c r="EB481" s="164"/>
      <c r="EC481" s="179"/>
      <c r="ED481" s="179"/>
      <c r="EE481" s="179"/>
      <c r="EF481" s="163"/>
      <c r="EG481" s="179"/>
      <c r="EH481" s="179"/>
      <c r="EI481" s="179"/>
      <c r="EJ481" s="179"/>
      <c r="EK481" s="179"/>
    </row>
    <row r="482" spans="3:152" ht="15" customHeight="1">
      <c r="C482" s="217"/>
      <c r="D482" s="385"/>
      <c r="E482" s="399"/>
      <c r="F482" s="399"/>
      <c r="G482" s="399"/>
      <c r="H482" s="399"/>
      <c r="I482" s="399"/>
      <c r="J482" s="399"/>
      <c r="K482" s="385"/>
      <c r="L482" s="337"/>
      <c r="M482" s="337"/>
      <c r="N482" s="385"/>
      <c r="O482" s="385"/>
      <c r="P482" s="387"/>
      <c r="Q482" s="387"/>
      <c r="R482" s="389"/>
      <c r="S482" s="391"/>
      <c r="T482" s="401"/>
      <c r="U482" s="395"/>
      <c r="V482" s="397"/>
      <c r="W482" s="383"/>
      <c r="X482" s="383"/>
      <c r="Y482" s="383"/>
      <c r="Z482" s="383"/>
      <c r="AA482" s="383"/>
      <c r="AB482" s="383"/>
      <c r="AC482" s="383"/>
      <c r="AD482" s="383"/>
      <c r="AE482" s="383"/>
      <c r="AF482" s="383"/>
      <c r="AG482" s="383"/>
      <c r="AH482" s="383"/>
      <c r="AI482" s="383"/>
      <c r="AJ482" s="383"/>
      <c r="AK482" s="383"/>
      <c r="AL482" s="333"/>
      <c r="AM482" s="200" t="s">
        <v>240</v>
      </c>
      <c r="AN482" s="311" t="s">
        <v>197</v>
      </c>
      <c r="AO482" s="312" t="s">
        <v>18</v>
      </c>
      <c r="AP482" s="312"/>
      <c r="AQ482" s="312"/>
      <c r="AR482" s="312"/>
      <c r="AS482" s="312"/>
      <c r="AT482" s="312"/>
      <c r="AU482" s="312"/>
      <c r="AV482" s="312"/>
      <c r="AW482" s="261">
        <v>0</v>
      </c>
      <c r="AX482" s="261">
        <v>0</v>
      </c>
      <c r="AY482" s="261">
        <v>0</v>
      </c>
      <c r="AZ482" s="261">
        <f>BE482</f>
        <v>0</v>
      </c>
      <c r="BA482" s="261">
        <f>BV482</f>
        <v>0</v>
      </c>
      <c r="BB482" s="261">
        <f>CM482</f>
        <v>0</v>
      </c>
      <c r="BC482" s="261">
        <f>DD482</f>
        <v>0</v>
      </c>
      <c r="BD482" s="261">
        <f>AW482-AX482-BC482</f>
        <v>0</v>
      </c>
      <c r="BE482" s="261">
        <f t="shared" ref="BE482:BH483" si="539">BQ482</f>
        <v>0</v>
      </c>
      <c r="BF482" s="261">
        <f t="shared" si="539"/>
        <v>0</v>
      </c>
      <c r="BG482" s="261">
        <f t="shared" si="539"/>
        <v>0</v>
      </c>
      <c r="BH482" s="261">
        <f t="shared" si="539"/>
        <v>0</v>
      </c>
      <c r="BI482" s="261">
        <f>BJ482+BK482+BL482</f>
        <v>0</v>
      </c>
      <c r="BJ482" s="313">
        <v>0</v>
      </c>
      <c r="BK482" s="313">
        <v>0</v>
      </c>
      <c r="BL482" s="313">
        <v>0</v>
      </c>
      <c r="BM482" s="261">
        <f>BN482+BO482+BP482</f>
        <v>0</v>
      </c>
      <c r="BN482" s="313">
        <v>0</v>
      </c>
      <c r="BO482" s="313">
        <v>0</v>
      </c>
      <c r="BP482" s="313">
        <v>0</v>
      </c>
      <c r="BQ482" s="261">
        <f>BR482+BS482+BT482</f>
        <v>0</v>
      </c>
      <c r="BR482" s="313">
        <v>0</v>
      </c>
      <c r="BS482" s="313">
        <v>0</v>
      </c>
      <c r="BT482" s="313">
        <v>0</v>
      </c>
      <c r="BU482" s="261">
        <f>$AW482-$AX482-AZ482</f>
        <v>0</v>
      </c>
      <c r="BV482" s="261">
        <f t="shared" ref="BV482:BY483" si="540">CH482</f>
        <v>0</v>
      </c>
      <c r="BW482" s="261">
        <f t="shared" si="540"/>
        <v>0</v>
      </c>
      <c r="BX482" s="261">
        <f t="shared" si="540"/>
        <v>0</v>
      </c>
      <c r="BY482" s="261">
        <f t="shared" si="540"/>
        <v>0</v>
      </c>
      <c r="BZ482" s="261">
        <f>CA482+CB482+CC482</f>
        <v>0</v>
      </c>
      <c r="CA482" s="313">
        <v>0</v>
      </c>
      <c r="CB482" s="313">
        <v>0</v>
      </c>
      <c r="CC482" s="313">
        <v>0</v>
      </c>
      <c r="CD482" s="261">
        <f>CE482+CF482+CG482</f>
        <v>0</v>
      </c>
      <c r="CE482" s="313">
        <v>0</v>
      </c>
      <c r="CF482" s="313">
        <v>0</v>
      </c>
      <c r="CG482" s="313">
        <v>0</v>
      </c>
      <c r="CH482" s="261">
        <f>CI482+CJ482+CK482</f>
        <v>0</v>
      </c>
      <c r="CI482" s="313">
        <v>0</v>
      </c>
      <c r="CJ482" s="313">
        <v>0</v>
      </c>
      <c r="CK482" s="313">
        <v>0</v>
      </c>
      <c r="CL482" s="261">
        <f>$AW482-$AX482-BA482</f>
        <v>0</v>
      </c>
      <c r="CM482" s="261">
        <f t="shared" ref="CM482:CP483" si="541">CY482</f>
        <v>0</v>
      </c>
      <c r="CN482" s="261">
        <f t="shared" si="541"/>
        <v>0</v>
      </c>
      <c r="CO482" s="261">
        <f t="shared" si="541"/>
        <v>0</v>
      </c>
      <c r="CP482" s="261">
        <f t="shared" si="541"/>
        <v>0</v>
      </c>
      <c r="CQ482" s="261">
        <f>CR482+CS482+CT482</f>
        <v>0</v>
      </c>
      <c r="CR482" s="313">
        <v>0</v>
      </c>
      <c r="CS482" s="313">
        <v>0</v>
      </c>
      <c r="CT482" s="313">
        <v>0</v>
      </c>
      <c r="CU482" s="261">
        <f>CV482+CW482+CX482</f>
        <v>0</v>
      </c>
      <c r="CV482" s="313">
        <v>0</v>
      </c>
      <c r="CW482" s="313">
        <v>0</v>
      </c>
      <c r="CX482" s="313">
        <v>0</v>
      </c>
      <c r="CY482" s="261">
        <f>CZ482+DA482+DB482</f>
        <v>0</v>
      </c>
      <c r="CZ482" s="313">
        <v>0</v>
      </c>
      <c r="DA482" s="313">
        <v>0</v>
      </c>
      <c r="DB482" s="313">
        <v>0</v>
      </c>
      <c r="DC482" s="261">
        <f>$AW482-$AX482-BB482</f>
        <v>0</v>
      </c>
      <c r="DD482" s="261">
        <f t="shared" ref="DD482:DG483" si="542">DP482</f>
        <v>0</v>
      </c>
      <c r="DE482" s="261">
        <f t="shared" si="542"/>
        <v>0</v>
      </c>
      <c r="DF482" s="261">
        <f t="shared" si="542"/>
        <v>0</v>
      </c>
      <c r="DG482" s="261">
        <f t="shared" si="542"/>
        <v>0</v>
      </c>
      <c r="DH482" s="261">
        <f>DI482+DJ482+DK482</f>
        <v>0</v>
      </c>
      <c r="DI482" s="313">
        <v>0</v>
      </c>
      <c r="DJ482" s="313">
        <v>0</v>
      </c>
      <c r="DK482" s="313">
        <v>0</v>
      </c>
      <c r="DL482" s="261">
        <f>DM482+DN482+DO482</f>
        <v>0</v>
      </c>
      <c r="DM482" s="313">
        <v>0</v>
      </c>
      <c r="DN482" s="313">
        <v>0</v>
      </c>
      <c r="DO482" s="313">
        <v>0</v>
      </c>
      <c r="DP482" s="261">
        <f>DQ482+DR482+DS482</f>
        <v>0</v>
      </c>
      <c r="DQ482" s="313">
        <v>0</v>
      </c>
      <c r="DR482" s="313">
        <v>0</v>
      </c>
      <c r="DS482" s="313">
        <v>0</v>
      </c>
      <c r="DT482" s="261">
        <f>$AW482-$AX482-BC482</f>
        <v>0</v>
      </c>
      <c r="DU482" s="261">
        <f>BC482-AY482</f>
        <v>0</v>
      </c>
      <c r="DV482" s="313"/>
      <c r="DW482" s="313"/>
      <c r="DX482" s="314"/>
      <c r="DY482" s="313"/>
      <c r="DZ482" s="314"/>
      <c r="EA482" s="343" t="s">
        <v>151</v>
      </c>
      <c r="EB482" s="164">
        <v>0</v>
      </c>
      <c r="EC482" s="162" t="str">
        <f>AN482 &amp; EB482</f>
        <v>Амортизационные отчисления0</v>
      </c>
      <c r="ED482" s="162" t="str">
        <f>AN482&amp;AO482</f>
        <v>Амортизационные отчислениянет</v>
      </c>
      <c r="EE482" s="163"/>
      <c r="EF482" s="163"/>
      <c r="EG482" s="179"/>
      <c r="EH482" s="179"/>
      <c r="EI482" s="179"/>
      <c r="EJ482" s="179"/>
      <c r="EV482" s="163"/>
    </row>
    <row r="483" spans="3:152" ht="15" customHeight="1" thickBot="1">
      <c r="C483" s="217"/>
      <c r="D483" s="385"/>
      <c r="E483" s="399"/>
      <c r="F483" s="399"/>
      <c r="G483" s="399"/>
      <c r="H483" s="399"/>
      <c r="I483" s="399"/>
      <c r="J483" s="399"/>
      <c r="K483" s="385"/>
      <c r="L483" s="337"/>
      <c r="M483" s="337"/>
      <c r="N483" s="385"/>
      <c r="O483" s="385"/>
      <c r="P483" s="387"/>
      <c r="Q483" s="387"/>
      <c r="R483" s="389"/>
      <c r="S483" s="391"/>
      <c r="T483" s="401"/>
      <c r="U483" s="395"/>
      <c r="V483" s="397"/>
      <c r="W483" s="383"/>
      <c r="X483" s="383"/>
      <c r="Y483" s="383"/>
      <c r="Z483" s="383"/>
      <c r="AA483" s="383"/>
      <c r="AB483" s="383"/>
      <c r="AC483" s="383"/>
      <c r="AD483" s="383"/>
      <c r="AE483" s="383"/>
      <c r="AF483" s="383"/>
      <c r="AG483" s="383"/>
      <c r="AH483" s="383"/>
      <c r="AI483" s="383"/>
      <c r="AJ483" s="383"/>
      <c r="AK483" s="383"/>
      <c r="AL483" s="333"/>
      <c r="AM483" s="200" t="s">
        <v>115</v>
      </c>
      <c r="AN483" s="311" t="s">
        <v>199</v>
      </c>
      <c r="AO483" s="312" t="s">
        <v>18</v>
      </c>
      <c r="AP483" s="312"/>
      <c r="AQ483" s="312"/>
      <c r="AR483" s="312"/>
      <c r="AS483" s="312"/>
      <c r="AT483" s="312"/>
      <c r="AU483" s="312"/>
      <c r="AV483" s="312"/>
      <c r="AW483" s="261">
        <v>0</v>
      </c>
      <c r="AX483" s="261">
        <v>0</v>
      </c>
      <c r="AY483" s="261">
        <v>0</v>
      </c>
      <c r="AZ483" s="261">
        <f>BE483</f>
        <v>0</v>
      </c>
      <c r="BA483" s="261">
        <f>BV483</f>
        <v>0</v>
      </c>
      <c r="BB483" s="261">
        <f>CM483</f>
        <v>0</v>
      </c>
      <c r="BC483" s="261">
        <f>DD483</f>
        <v>0</v>
      </c>
      <c r="BD483" s="261">
        <f>AW483-AX483-BC483</f>
        <v>0</v>
      </c>
      <c r="BE483" s="261">
        <f t="shared" si="539"/>
        <v>0</v>
      </c>
      <c r="BF483" s="261">
        <f t="shared" si="539"/>
        <v>0</v>
      </c>
      <c r="BG483" s="261">
        <f t="shared" si="539"/>
        <v>0</v>
      </c>
      <c r="BH483" s="261">
        <f t="shared" si="539"/>
        <v>0</v>
      </c>
      <c r="BI483" s="261">
        <f>BJ483+BK483+BL483</f>
        <v>0</v>
      </c>
      <c r="BJ483" s="313">
        <v>0</v>
      </c>
      <c r="BK483" s="313">
        <v>0</v>
      </c>
      <c r="BL483" s="313">
        <v>0</v>
      </c>
      <c r="BM483" s="261">
        <f>BN483+BO483+BP483</f>
        <v>0</v>
      </c>
      <c r="BN483" s="313">
        <v>0</v>
      </c>
      <c r="BO483" s="313">
        <v>0</v>
      </c>
      <c r="BP483" s="313">
        <v>0</v>
      </c>
      <c r="BQ483" s="261">
        <f>BR483+BS483+BT483</f>
        <v>0</v>
      </c>
      <c r="BR483" s="313">
        <v>0</v>
      </c>
      <c r="BS483" s="313">
        <v>0</v>
      </c>
      <c r="BT483" s="313">
        <v>0</v>
      </c>
      <c r="BU483" s="261">
        <f>$AW483-$AX483-AZ483</f>
        <v>0</v>
      </c>
      <c r="BV483" s="261">
        <f t="shared" si="540"/>
        <v>0</v>
      </c>
      <c r="BW483" s="261">
        <f t="shared" si="540"/>
        <v>0</v>
      </c>
      <c r="BX483" s="261">
        <f t="shared" si="540"/>
        <v>0</v>
      </c>
      <c r="BY483" s="261">
        <f t="shared" si="540"/>
        <v>0</v>
      </c>
      <c r="BZ483" s="261">
        <f>CA483+CB483+CC483</f>
        <v>0</v>
      </c>
      <c r="CA483" s="313">
        <v>0</v>
      </c>
      <c r="CB483" s="313">
        <v>0</v>
      </c>
      <c r="CC483" s="313">
        <v>0</v>
      </c>
      <c r="CD483" s="261">
        <f>CE483+CF483+CG483</f>
        <v>0</v>
      </c>
      <c r="CE483" s="313">
        <v>0</v>
      </c>
      <c r="CF483" s="313">
        <v>0</v>
      </c>
      <c r="CG483" s="313">
        <v>0</v>
      </c>
      <c r="CH483" s="261">
        <f>CI483+CJ483+CK483</f>
        <v>0</v>
      </c>
      <c r="CI483" s="313">
        <v>0</v>
      </c>
      <c r="CJ483" s="313">
        <v>0</v>
      </c>
      <c r="CK483" s="313">
        <v>0</v>
      </c>
      <c r="CL483" s="261">
        <f>$AW483-$AX483-BA483</f>
        <v>0</v>
      </c>
      <c r="CM483" s="261">
        <f t="shared" si="541"/>
        <v>0</v>
      </c>
      <c r="CN483" s="261">
        <f t="shared" si="541"/>
        <v>0</v>
      </c>
      <c r="CO483" s="261">
        <f t="shared" si="541"/>
        <v>0</v>
      </c>
      <c r="CP483" s="261">
        <f t="shared" si="541"/>
        <v>0</v>
      </c>
      <c r="CQ483" s="261">
        <f>CR483+CS483+CT483</f>
        <v>0</v>
      </c>
      <c r="CR483" s="313">
        <v>0</v>
      </c>
      <c r="CS483" s="313">
        <v>0</v>
      </c>
      <c r="CT483" s="313">
        <v>0</v>
      </c>
      <c r="CU483" s="261">
        <f>CV483+CW483+CX483</f>
        <v>0</v>
      </c>
      <c r="CV483" s="313">
        <v>0</v>
      </c>
      <c r="CW483" s="313">
        <v>0</v>
      </c>
      <c r="CX483" s="313">
        <v>0</v>
      </c>
      <c r="CY483" s="261">
        <f>CZ483+DA483+DB483</f>
        <v>0</v>
      </c>
      <c r="CZ483" s="313">
        <v>0</v>
      </c>
      <c r="DA483" s="313">
        <v>0</v>
      </c>
      <c r="DB483" s="313">
        <v>0</v>
      </c>
      <c r="DC483" s="261">
        <f>$AW483-$AX483-BB483</f>
        <v>0</v>
      </c>
      <c r="DD483" s="261">
        <f t="shared" si="542"/>
        <v>0</v>
      </c>
      <c r="DE483" s="261">
        <f t="shared" si="542"/>
        <v>0</v>
      </c>
      <c r="DF483" s="261">
        <f t="shared" si="542"/>
        <v>0</v>
      </c>
      <c r="DG483" s="261">
        <f t="shared" si="542"/>
        <v>0</v>
      </c>
      <c r="DH483" s="261">
        <f>DI483+DJ483+DK483</f>
        <v>0</v>
      </c>
      <c r="DI483" s="313">
        <v>0</v>
      </c>
      <c r="DJ483" s="313">
        <v>0</v>
      </c>
      <c r="DK483" s="313">
        <v>0</v>
      </c>
      <c r="DL483" s="261">
        <f>DM483+DN483+DO483</f>
        <v>0</v>
      </c>
      <c r="DM483" s="313">
        <v>0</v>
      </c>
      <c r="DN483" s="313">
        <v>0</v>
      </c>
      <c r="DO483" s="313">
        <v>0</v>
      </c>
      <c r="DP483" s="261">
        <f>DQ483+DR483+DS483</f>
        <v>0</v>
      </c>
      <c r="DQ483" s="313">
        <v>0</v>
      </c>
      <c r="DR483" s="313">
        <v>0</v>
      </c>
      <c r="DS483" s="313">
        <v>0</v>
      </c>
      <c r="DT483" s="261">
        <f>$AW483-$AX483-BC483</f>
        <v>0</v>
      </c>
      <c r="DU483" s="261">
        <f>BC483-AY483</f>
        <v>0</v>
      </c>
      <c r="DV483" s="313"/>
      <c r="DW483" s="313"/>
      <c r="DX483" s="314"/>
      <c r="DY483" s="313"/>
      <c r="DZ483" s="314"/>
      <c r="EA483" s="343" t="s">
        <v>151</v>
      </c>
      <c r="EB483" s="164">
        <v>0</v>
      </c>
      <c r="EC483" s="162" t="str">
        <f>AN483 &amp; EB483</f>
        <v>Прочие собственные средства0</v>
      </c>
      <c r="ED483" s="162" t="str">
        <f>AN483&amp;AO483</f>
        <v>Прочие собственные средстванет</v>
      </c>
      <c r="EE483" s="163"/>
      <c r="EF483" s="163"/>
      <c r="EG483" s="179"/>
      <c r="EH483" s="179"/>
      <c r="EI483" s="179"/>
      <c r="EJ483" s="179"/>
      <c r="EV483" s="163"/>
    </row>
    <row r="484" spans="3:152" ht="11.25" customHeight="1">
      <c r="C484" s="217"/>
      <c r="D484" s="384" t="s">
        <v>984</v>
      </c>
      <c r="E484" s="398" t="s">
        <v>780</v>
      </c>
      <c r="F484" s="398" t="s">
        <v>800</v>
      </c>
      <c r="G484" s="398" t="s">
        <v>161</v>
      </c>
      <c r="H484" s="398" t="s">
        <v>985</v>
      </c>
      <c r="I484" s="398" t="s">
        <v>783</v>
      </c>
      <c r="J484" s="398" t="s">
        <v>783</v>
      </c>
      <c r="K484" s="384" t="s">
        <v>784</v>
      </c>
      <c r="L484" s="336"/>
      <c r="M484" s="336"/>
      <c r="N484" s="384" t="s">
        <v>240</v>
      </c>
      <c r="O484" s="384" t="s">
        <v>5</v>
      </c>
      <c r="P484" s="386" t="s">
        <v>189</v>
      </c>
      <c r="Q484" s="386" t="s">
        <v>5</v>
      </c>
      <c r="R484" s="388">
        <v>0</v>
      </c>
      <c r="S484" s="390">
        <v>0</v>
      </c>
      <c r="T484" s="400" t="s">
        <v>151</v>
      </c>
      <c r="U484" s="305"/>
      <c r="V484" s="306"/>
      <c r="W484" s="306"/>
      <c r="X484" s="306"/>
      <c r="Y484" s="306"/>
      <c r="Z484" s="306"/>
      <c r="AA484" s="306"/>
      <c r="AB484" s="306"/>
      <c r="AC484" s="306"/>
      <c r="AD484" s="306"/>
      <c r="AE484" s="306"/>
      <c r="AF484" s="306"/>
      <c r="AG484" s="306"/>
      <c r="AH484" s="306"/>
      <c r="AI484" s="306"/>
      <c r="AJ484" s="306"/>
      <c r="AK484" s="306"/>
      <c r="AL484" s="306"/>
      <c r="AM484" s="306"/>
      <c r="AN484" s="306"/>
      <c r="AO484" s="306"/>
      <c r="AP484" s="306"/>
      <c r="AQ484" s="306"/>
      <c r="AR484" s="306"/>
      <c r="AS484" s="306"/>
      <c r="AT484" s="306"/>
      <c r="AU484" s="306"/>
      <c r="AV484" s="306"/>
      <c r="AW484" s="306"/>
      <c r="AX484" s="306"/>
      <c r="AY484" s="306"/>
      <c r="AZ484" s="306"/>
      <c r="BA484" s="306"/>
      <c r="BB484" s="306"/>
      <c r="BC484" s="306"/>
      <c r="BD484" s="306"/>
      <c r="BE484" s="306"/>
      <c r="BF484" s="306"/>
      <c r="BG484" s="306"/>
      <c r="BH484" s="306"/>
      <c r="BI484" s="306"/>
      <c r="BJ484" s="306"/>
      <c r="BK484" s="306"/>
      <c r="BL484" s="306"/>
      <c r="BM484" s="306"/>
      <c r="BN484" s="306"/>
      <c r="BO484" s="306"/>
      <c r="BP484" s="306"/>
      <c r="BQ484" s="306"/>
      <c r="BR484" s="306"/>
      <c r="BS484" s="306"/>
      <c r="BT484" s="306"/>
      <c r="BU484" s="306"/>
      <c r="BV484" s="306"/>
      <c r="BW484" s="306"/>
      <c r="BX484" s="306"/>
      <c r="BY484" s="306"/>
      <c r="BZ484" s="306"/>
      <c r="CA484" s="306"/>
      <c r="CB484" s="306"/>
      <c r="CC484" s="306"/>
      <c r="CD484" s="306"/>
      <c r="CE484" s="306"/>
      <c r="CF484" s="306"/>
      <c r="CG484" s="306"/>
      <c r="CH484" s="306"/>
      <c r="CI484" s="306"/>
      <c r="CJ484" s="306"/>
      <c r="CK484" s="306"/>
      <c r="CL484" s="306"/>
      <c r="CM484" s="306"/>
      <c r="CN484" s="306"/>
      <c r="CO484" s="306"/>
      <c r="CP484" s="306"/>
      <c r="CQ484" s="306"/>
      <c r="CR484" s="306"/>
      <c r="CS484" s="306"/>
      <c r="CT484" s="306"/>
      <c r="CU484" s="306"/>
      <c r="CV484" s="306"/>
      <c r="CW484" s="306"/>
      <c r="CX484" s="306"/>
      <c r="CY484" s="306"/>
      <c r="CZ484" s="306"/>
      <c r="DA484" s="306"/>
      <c r="DB484" s="306"/>
      <c r="DC484" s="306"/>
      <c r="DD484" s="306"/>
      <c r="DE484" s="306"/>
      <c r="DF484" s="306"/>
      <c r="DG484" s="306"/>
      <c r="DH484" s="306"/>
      <c r="DI484" s="306"/>
      <c r="DJ484" s="306"/>
      <c r="DK484" s="306"/>
      <c r="DL484" s="306"/>
      <c r="DM484" s="306"/>
      <c r="DN484" s="306"/>
      <c r="DO484" s="306"/>
      <c r="DP484" s="306"/>
      <c r="DQ484" s="306"/>
      <c r="DR484" s="306"/>
      <c r="DS484" s="306"/>
      <c r="DT484" s="306"/>
      <c r="DU484" s="306"/>
      <c r="DV484" s="306"/>
      <c r="DW484" s="306"/>
      <c r="DX484" s="306"/>
      <c r="DY484" s="306"/>
      <c r="DZ484" s="306"/>
      <c r="EA484" s="306"/>
      <c r="EB484" s="164"/>
      <c r="EC484" s="163"/>
      <c r="ED484" s="163"/>
      <c r="EE484" s="163"/>
      <c r="EF484" s="163"/>
      <c r="EG484" s="163"/>
      <c r="EH484" s="163"/>
      <c r="EI484" s="163"/>
    </row>
    <row r="485" spans="3:152" ht="11.25" customHeight="1">
      <c r="C485" s="217"/>
      <c r="D485" s="385"/>
      <c r="E485" s="399"/>
      <c r="F485" s="399"/>
      <c r="G485" s="399"/>
      <c r="H485" s="399"/>
      <c r="I485" s="399"/>
      <c r="J485" s="399"/>
      <c r="K485" s="385"/>
      <c r="L485" s="337"/>
      <c r="M485" s="337"/>
      <c r="N485" s="385"/>
      <c r="O485" s="385"/>
      <c r="P485" s="387"/>
      <c r="Q485" s="387"/>
      <c r="R485" s="389"/>
      <c r="S485" s="391"/>
      <c r="T485" s="401"/>
      <c r="U485" s="394"/>
      <c r="V485" s="396">
        <v>1</v>
      </c>
      <c r="W485" s="382" t="s">
        <v>821</v>
      </c>
      <c r="X485" s="382"/>
      <c r="Y485" s="382"/>
      <c r="Z485" s="382"/>
      <c r="AA485" s="382"/>
      <c r="AB485" s="382"/>
      <c r="AC485" s="382"/>
      <c r="AD485" s="382"/>
      <c r="AE485" s="382"/>
      <c r="AF485" s="382"/>
      <c r="AG485" s="382"/>
      <c r="AH485" s="382"/>
      <c r="AI485" s="382"/>
      <c r="AJ485" s="382"/>
      <c r="AK485" s="382"/>
      <c r="AL485" s="307"/>
      <c r="AM485" s="308"/>
      <c r="AN485" s="309"/>
      <c r="AO485" s="309"/>
      <c r="AP485" s="309"/>
      <c r="AQ485" s="309"/>
      <c r="AR485" s="309"/>
      <c r="AS485" s="309"/>
      <c r="AT485" s="309"/>
      <c r="AU485" s="309"/>
      <c r="AV485" s="309"/>
      <c r="AW485" s="95"/>
      <c r="AX485" s="95"/>
      <c r="AY485" s="95"/>
      <c r="AZ485" s="95"/>
      <c r="BA485" s="95"/>
      <c r="BB485" s="95"/>
      <c r="BC485" s="95"/>
      <c r="BD485" s="95"/>
      <c r="BE485" s="95"/>
      <c r="BF485" s="95"/>
      <c r="BG485" s="95"/>
      <c r="BH485" s="95"/>
      <c r="BI485" s="95"/>
      <c r="BJ485" s="95"/>
      <c r="BK485" s="95"/>
      <c r="BL485" s="95"/>
      <c r="BM485" s="95"/>
      <c r="BN485" s="95"/>
      <c r="BO485" s="95"/>
      <c r="BP485" s="95"/>
      <c r="BQ485" s="95"/>
      <c r="BR485" s="95"/>
      <c r="BS485" s="95"/>
      <c r="BT485" s="95"/>
      <c r="BU485" s="95"/>
      <c r="BV485" s="95"/>
      <c r="BW485" s="95"/>
      <c r="BX485" s="95"/>
      <c r="BY485" s="95"/>
      <c r="BZ485" s="95"/>
      <c r="CA485" s="95"/>
      <c r="CB485" s="95"/>
      <c r="CC485" s="95"/>
      <c r="CD485" s="95"/>
      <c r="CE485" s="95"/>
      <c r="CF485" s="95"/>
      <c r="CG485" s="95"/>
      <c r="CH485" s="95"/>
      <c r="CI485" s="95"/>
      <c r="CJ485" s="95"/>
      <c r="CK485" s="95"/>
      <c r="CL485" s="95"/>
      <c r="CM485" s="95"/>
      <c r="CN485" s="95"/>
      <c r="CO485" s="95"/>
      <c r="CP485" s="95"/>
      <c r="CQ485" s="95"/>
      <c r="CR485" s="95"/>
      <c r="CS485" s="95"/>
      <c r="CT485" s="95"/>
      <c r="CU485" s="95"/>
      <c r="CV485" s="95"/>
      <c r="CW485" s="95"/>
      <c r="CX485" s="95"/>
      <c r="CY485" s="95"/>
      <c r="CZ485" s="95"/>
      <c r="DA485" s="95"/>
      <c r="DB485" s="95"/>
      <c r="DC485" s="95"/>
      <c r="DD485" s="95"/>
      <c r="DE485" s="95"/>
      <c r="DF485" s="95"/>
      <c r="DG485" s="95"/>
      <c r="DH485" s="95"/>
      <c r="DI485" s="95"/>
      <c r="DJ485" s="95"/>
      <c r="DK485" s="95"/>
      <c r="DL485" s="95"/>
      <c r="DM485" s="95"/>
      <c r="DN485" s="95"/>
      <c r="DO485" s="95"/>
      <c r="DP485" s="95"/>
      <c r="DQ485" s="95"/>
      <c r="DR485" s="95"/>
      <c r="DS485" s="95"/>
      <c r="DT485" s="95"/>
      <c r="DU485" s="95"/>
      <c r="DV485" s="95"/>
      <c r="DW485" s="95"/>
      <c r="DX485" s="95"/>
      <c r="DY485" s="95"/>
      <c r="DZ485" s="95"/>
      <c r="EA485" s="95"/>
      <c r="EB485" s="164"/>
      <c r="EC485" s="179"/>
      <c r="ED485" s="179"/>
      <c r="EE485" s="179"/>
      <c r="EF485" s="163"/>
      <c r="EG485" s="179"/>
      <c r="EH485" s="179"/>
      <c r="EI485" s="179"/>
      <c r="EJ485" s="179"/>
      <c r="EK485" s="179"/>
    </row>
    <row r="486" spans="3:152" ht="15" customHeight="1">
      <c r="C486" s="217"/>
      <c r="D486" s="385"/>
      <c r="E486" s="399"/>
      <c r="F486" s="399"/>
      <c r="G486" s="399"/>
      <c r="H486" s="399"/>
      <c r="I486" s="399"/>
      <c r="J486" s="399"/>
      <c r="K486" s="385"/>
      <c r="L486" s="337"/>
      <c r="M486" s="337"/>
      <c r="N486" s="385"/>
      <c r="O486" s="385"/>
      <c r="P486" s="387"/>
      <c r="Q486" s="387"/>
      <c r="R486" s="389"/>
      <c r="S486" s="391"/>
      <c r="T486" s="401"/>
      <c r="U486" s="395"/>
      <c r="V486" s="397"/>
      <c r="W486" s="383"/>
      <c r="X486" s="383"/>
      <c r="Y486" s="383"/>
      <c r="Z486" s="383"/>
      <c r="AA486" s="383"/>
      <c r="AB486" s="383"/>
      <c r="AC486" s="383"/>
      <c r="AD486" s="383"/>
      <c r="AE486" s="383"/>
      <c r="AF486" s="383"/>
      <c r="AG486" s="383"/>
      <c r="AH486" s="383"/>
      <c r="AI486" s="383"/>
      <c r="AJ486" s="383"/>
      <c r="AK486" s="383"/>
      <c r="AL486" s="333"/>
      <c r="AM486" s="200" t="s">
        <v>240</v>
      </c>
      <c r="AN486" s="311" t="s">
        <v>197</v>
      </c>
      <c r="AO486" s="312" t="s">
        <v>18</v>
      </c>
      <c r="AP486" s="312"/>
      <c r="AQ486" s="312"/>
      <c r="AR486" s="312"/>
      <c r="AS486" s="312"/>
      <c r="AT486" s="312"/>
      <c r="AU486" s="312"/>
      <c r="AV486" s="312"/>
      <c r="AW486" s="261">
        <v>0</v>
      </c>
      <c r="AX486" s="261">
        <v>0</v>
      </c>
      <c r="AY486" s="261">
        <v>0</v>
      </c>
      <c r="AZ486" s="261">
        <f>BE486</f>
        <v>0</v>
      </c>
      <c r="BA486" s="261">
        <f>BV486</f>
        <v>0</v>
      </c>
      <c r="BB486" s="261">
        <f>CM486</f>
        <v>0</v>
      </c>
      <c r="BC486" s="261">
        <f>DD486</f>
        <v>0</v>
      </c>
      <c r="BD486" s="261">
        <f>AW486-AX486-BC486</f>
        <v>0</v>
      </c>
      <c r="BE486" s="261">
        <f t="shared" ref="BE486:BH487" si="543">BQ486</f>
        <v>0</v>
      </c>
      <c r="BF486" s="261">
        <f t="shared" si="543"/>
        <v>0</v>
      </c>
      <c r="BG486" s="261">
        <f t="shared" si="543"/>
        <v>0</v>
      </c>
      <c r="BH486" s="261">
        <f t="shared" si="543"/>
        <v>0</v>
      </c>
      <c r="BI486" s="261">
        <f>BJ486+BK486+BL486</f>
        <v>0</v>
      </c>
      <c r="BJ486" s="313">
        <v>0</v>
      </c>
      <c r="BK486" s="313">
        <v>0</v>
      </c>
      <c r="BL486" s="313">
        <v>0</v>
      </c>
      <c r="BM486" s="261">
        <f>BN486+BO486+BP486</f>
        <v>0</v>
      </c>
      <c r="BN486" s="313">
        <v>0</v>
      </c>
      <c r="BO486" s="313">
        <v>0</v>
      </c>
      <c r="BP486" s="313">
        <v>0</v>
      </c>
      <c r="BQ486" s="261">
        <f>BR486+BS486+BT486</f>
        <v>0</v>
      </c>
      <c r="BR486" s="313">
        <v>0</v>
      </c>
      <c r="BS486" s="313">
        <v>0</v>
      </c>
      <c r="BT486" s="313">
        <v>0</v>
      </c>
      <c r="BU486" s="261">
        <f>$AW486-$AX486-AZ486</f>
        <v>0</v>
      </c>
      <c r="BV486" s="261">
        <f t="shared" ref="BV486:BY487" si="544">CH486</f>
        <v>0</v>
      </c>
      <c r="BW486" s="261">
        <f t="shared" si="544"/>
        <v>0</v>
      </c>
      <c r="BX486" s="261">
        <f t="shared" si="544"/>
        <v>0</v>
      </c>
      <c r="BY486" s="261">
        <f t="shared" si="544"/>
        <v>0</v>
      </c>
      <c r="BZ486" s="261">
        <f>CA486+CB486+CC486</f>
        <v>0</v>
      </c>
      <c r="CA486" s="313">
        <v>0</v>
      </c>
      <c r="CB486" s="313">
        <v>0</v>
      </c>
      <c r="CC486" s="313">
        <v>0</v>
      </c>
      <c r="CD486" s="261">
        <f>CE486+CF486+CG486</f>
        <v>0</v>
      </c>
      <c r="CE486" s="313">
        <v>0</v>
      </c>
      <c r="CF486" s="313">
        <v>0</v>
      </c>
      <c r="CG486" s="313">
        <v>0</v>
      </c>
      <c r="CH486" s="261">
        <f>CI486+CJ486+CK486</f>
        <v>0</v>
      </c>
      <c r="CI486" s="313">
        <v>0</v>
      </c>
      <c r="CJ486" s="313">
        <v>0</v>
      </c>
      <c r="CK486" s="313">
        <v>0</v>
      </c>
      <c r="CL486" s="261">
        <f>$AW486-$AX486-BA486</f>
        <v>0</v>
      </c>
      <c r="CM486" s="261">
        <f t="shared" ref="CM486:CP487" si="545">CY486</f>
        <v>0</v>
      </c>
      <c r="CN486" s="261">
        <f t="shared" si="545"/>
        <v>0</v>
      </c>
      <c r="CO486" s="261">
        <f t="shared" si="545"/>
        <v>0</v>
      </c>
      <c r="CP486" s="261">
        <f t="shared" si="545"/>
        <v>0</v>
      </c>
      <c r="CQ486" s="261">
        <f>CR486+CS486+CT486</f>
        <v>0</v>
      </c>
      <c r="CR486" s="313">
        <v>0</v>
      </c>
      <c r="CS486" s="313">
        <v>0</v>
      </c>
      <c r="CT486" s="313">
        <v>0</v>
      </c>
      <c r="CU486" s="261">
        <f>CV486+CW486+CX486</f>
        <v>0</v>
      </c>
      <c r="CV486" s="313">
        <v>0</v>
      </c>
      <c r="CW486" s="313">
        <v>0</v>
      </c>
      <c r="CX486" s="313">
        <v>0</v>
      </c>
      <c r="CY486" s="261">
        <f>CZ486+DA486+DB486</f>
        <v>0</v>
      </c>
      <c r="CZ486" s="313">
        <v>0</v>
      </c>
      <c r="DA486" s="313">
        <v>0</v>
      </c>
      <c r="DB486" s="313">
        <v>0</v>
      </c>
      <c r="DC486" s="261">
        <f>$AW486-$AX486-BB486</f>
        <v>0</v>
      </c>
      <c r="DD486" s="261">
        <f t="shared" ref="DD486:DG487" si="546">DP486</f>
        <v>0</v>
      </c>
      <c r="DE486" s="261">
        <f t="shared" si="546"/>
        <v>0</v>
      </c>
      <c r="DF486" s="261">
        <f t="shared" si="546"/>
        <v>0</v>
      </c>
      <c r="DG486" s="261">
        <f t="shared" si="546"/>
        <v>0</v>
      </c>
      <c r="DH486" s="261">
        <f>DI486+DJ486+DK486</f>
        <v>0</v>
      </c>
      <c r="DI486" s="313">
        <v>0</v>
      </c>
      <c r="DJ486" s="313">
        <v>0</v>
      </c>
      <c r="DK486" s="313">
        <v>0</v>
      </c>
      <c r="DL486" s="261">
        <f>DM486+DN486+DO486</f>
        <v>0</v>
      </c>
      <c r="DM486" s="313">
        <v>0</v>
      </c>
      <c r="DN486" s="313">
        <v>0</v>
      </c>
      <c r="DO486" s="313">
        <v>0</v>
      </c>
      <c r="DP486" s="261">
        <f>DQ486+DR486+DS486</f>
        <v>0</v>
      </c>
      <c r="DQ486" s="313">
        <v>0</v>
      </c>
      <c r="DR486" s="313">
        <v>0</v>
      </c>
      <c r="DS486" s="313">
        <v>0</v>
      </c>
      <c r="DT486" s="261">
        <f>$AW486-$AX486-BC486</f>
        <v>0</v>
      </c>
      <c r="DU486" s="261">
        <f>BC486-AY486</f>
        <v>0</v>
      </c>
      <c r="DV486" s="313"/>
      <c r="DW486" s="313"/>
      <c r="DX486" s="314"/>
      <c r="DY486" s="313"/>
      <c r="DZ486" s="314"/>
      <c r="EA486" s="343" t="s">
        <v>151</v>
      </c>
      <c r="EB486" s="164">
        <v>0</v>
      </c>
      <c r="EC486" s="162" t="str">
        <f>AN486 &amp; EB486</f>
        <v>Амортизационные отчисления0</v>
      </c>
      <c r="ED486" s="162" t="str">
        <f>AN486&amp;AO486</f>
        <v>Амортизационные отчислениянет</v>
      </c>
      <c r="EE486" s="163"/>
      <c r="EF486" s="163"/>
      <c r="EG486" s="179"/>
      <c r="EH486" s="179"/>
      <c r="EI486" s="179"/>
      <c r="EJ486" s="179"/>
      <c r="EV486" s="163"/>
    </row>
    <row r="487" spans="3:152" ht="15" customHeight="1" thickBot="1">
      <c r="C487" s="217"/>
      <c r="D487" s="385"/>
      <c r="E487" s="399"/>
      <c r="F487" s="399"/>
      <c r="G487" s="399"/>
      <c r="H487" s="399"/>
      <c r="I487" s="399"/>
      <c r="J487" s="399"/>
      <c r="K487" s="385"/>
      <c r="L487" s="337"/>
      <c r="M487" s="337"/>
      <c r="N487" s="385"/>
      <c r="O487" s="385"/>
      <c r="P487" s="387"/>
      <c r="Q487" s="387"/>
      <c r="R487" s="389"/>
      <c r="S487" s="391"/>
      <c r="T487" s="401"/>
      <c r="U487" s="395"/>
      <c r="V487" s="397"/>
      <c r="W487" s="383"/>
      <c r="X487" s="383"/>
      <c r="Y487" s="383"/>
      <c r="Z487" s="383"/>
      <c r="AA487" s="383"/>
      <c r="AB487" s="383"/>
      <c r="AC487" s="383"/>
      <c r="AD487" s="383"/>
      <c r="AE487" s="383"/>
      <c r="AF487" s="383"/>
      <c r="AG487" s="383"/>
      <c r="AH487" s="383"/>
      <c r="AI487" s="383"/>
      <c r="AJ487" s="383"/>
      <c r="AK487" s="383"/>
      <c r="AL487" s="333"/>
      <c r="AM487" s="200" t="s">
        <v>115</v>
      </c>
      <c r="AN487" s="311" t="s">
        <v>199</v>
      </c>
      <c r="AO487" s="312" t="s">
        <v>18</v>
      </c>
      <c r="AP487" s="312"/>
      <c r="AQ487" s="312"/>
      <c r="AR487" s="312"/>
      <c r="AS487" s="312"/>
      <c r="AT487" s="312"/>
      <c r="AU487" s="312"/>
      <c r="AV487" s="312"/>
      <c r="AW487" s="261">
        <v>0</v>
      </c>
      <c r="AX487" s="261">
        <v>0</v>
      </c>
      <c r="AY487" s="261">
        <v>0</v>
      </c>
      <c r="AZ487" s="261">
        <f>BE487</f>
        <v>0</v>
      </c>
      <c r="BA487" s="261">
        <f>BV487</f>
        <v>0</v>
      </c>
      <c r="BB487" s="261">
        <f>CM487</f>
        <v>0</v>
      </c>
      <c r="BC487" s="261">
        <f>DD487</f>
        <v>0</v>
      </c>
      <c r="BD487" s="261">
        <f>AW487-AX487-BC487</f>
        <v>0</v>
      </c>
      <c r="BE487" s="261">
        <f t="shared" si="543"/>
        <v>0</v>
      </c>
      <c r="BF487" s="261">
        <f t="shared" si="543"/>
        <v>0</v>
      </c>
      <c r="BG487" s="261">
        <f t="shared" si="543"/>
        <v>0</v>
      </c>
      <c r="BH487" s="261">
        <f t="shared" si="543"/>
        <v>0</v>
      </c>
      <c r="BI487" s="261">
        <f>BJ487+BK487+BL487</f>
        <v>0</v>
      </c>
      <c r="BJ487" s="313">
        <v>0</v>
      </c>
      <c r="BK487" s="313">
        <v>0</v>
      </c>
      <c r="BL487" s="313">
        <v>0</v>
      </c>
      <c r="BM487" s="261">
        <f>BN487+BO487+BP487</f>
        <v>0</v>
      </c>
      <c r="BN487" s="313">
        <v>0</v>
      </c>
      <c r="BO487" s="313">
        <v>0</v>
      </c>
      <c r="BP487" s="313">
        <v>0</v>
      </c>
      <c r="BQ487" s="261">
        <f>BR487+BS487+BT487</f>
        <v>0</v>
      </c>
      <c r="BR487" s="313">
        <v>0</v>
      </c>
      <c r="BS487" s="313">
        <v>0</v>
      </c>
      <c r="BT487" s="313">
        <v>0</v>
      </c>
      <c r="BU487" s="261">
        <f>$AW487-$AX487-AZ487</f>
        <v>0</v>
      </c>
      <c r="BV487" s="261">
        <f t="shared" si="544"/>
        <v>0</v>
      </c>
      <c r="BW487" s="261">
        <f t="shared" si="544"/>
        <v>0</v>
      </c>
      <c r="BX487" s="261">
        <f t="shared" si="544"/>
        <v>0</v>
      </c>
      <c r="BY487" s="261">
        <f t="shared" si="544"/>
        <v>0</v>
      </c>
      <c r="BZ487" s="261">
        <f>CA487+CB487+CC487</f>
        <v>0</v>
      </c>
      <c r="CA487" s="313">
        <v>0</v>
      </c>
      <c r="CB487" s="313">
        <v>0</v>
      </c>
      <c r="CC487" s="313">
        <v>0</v>
      </c>
      <c r="CD487" s="261">
        <f>CE487+CF487+CG487</f>
        <v>0</v>
      </c>
      <c r="CE487" s="313">
        <v>0</v>
      </c>
      <c r="CF487" s="313">
        <v>0</v>
      </c>
      <c r="CG487" s="313">
        <v>0</v>
      </c>
      <c r="CH487" s="261">
        <f>CI487+CJ487+CK487</f>
        <v>0</v>
      </c>
      <c r="CI487" s="313">
        <v>0</v>
      </c>
      <c r="CJ487" s="313">
        <v>0</v>
      </c>
      <c r="CK487" s="313">
        <v>0</v>
      </c>
      <c r="CL487" s="261">
        <f>$AW487-$AX487-BA487</f>
        <v>0</v>
      </c>
      <c r="CM487" s="261">
        <f t="shared" si="545"/>
        <v>0</v>
      </c>
      <c r="CN487" s="261">
        <f t="shared" si="545"/>
        <v>0</v>
      </c>
      <c r="CO487" s="261">
        <f t="shared" si="545"/>
        <v>0</v>
      </c>
      <c r="CP487" s="261">
        <f t="shared" si="545"/>
        <v>0</v>
      </c>
      <c r="CQ487" s="261">
        <f>CR487+CS487+CT487</f>
        <v>0</v>
      </c>
      <c r="CR487" s="313">
        <v>0</v>
      </c>
      <c r="CS487" s="313">
        <v>0</v>
      </c>
      <c r="CT487" s="313">
        <v>0</v>
      </c>
      <c r="CU487" s="261">
        <f>CV487+CW487+CX487</f>
        <v>0</v>
      </c>
      <c r="CV487" s="313">
        <v>0</v>
      </c>
      <c r="CW487" s="313">
        <v>0</v>
      </c>
      <c r="CX487" s="313">
        <v>0</v>
      </c>
      <c r="CY487" s="261">
        <f>CZ487+DA487+DB487</f>
        <v>0</v>
      </c>
      <c r="CZ487" s="313">
        <v>0</v>
      </c>
      <c r="DA487" s="313">
        <v>0</v>
      </c>
      <c r="DB487" s="313">
        <v>0</v>
      </c>
      <c r="DC487" s="261">
        <f>$AW487-$AX487-BB487</f>
        <v>0</v>
      </c>
      <c r="DD487" s="261">
        <f t="shared" si="546"/>
        <v>0</v>
      </c>
      <c r="DE487" s="261">
        <f t="shared" si="546"/>
        <v>0</v>
      </c>
      <c r="DF487" s="261">
        <f t="shared" si="546"/>
        <v>0</v>
      </c>
      <c r="DG487" s="261">
        <f t="shared" si="546"/>
        <v>0</v>
      </c>
      <c r="DH487" s="261">
        <f>DI487+DJ487+DK487</f>
        <v>0</v>
      </c>
      <c r="DI487" s="313">
        <v>0</v>
      </c>
      <c r="DJ487" s="313">
        <v>0</v>
      </c>
      <c r="DK487" s="313">
        <v>0</v>
      </c>
      <c r="DL487" s="261">
        <f>DM487+DN487+DO487</f>
        <v>0</v>
      </c>
      <c r="DM487" s="313">
        <v>0</v>
      </c>
      <c r="DN487" s="313">
        <v>0</v>
      </c>
      <c r="DO487" s="313">
        <v>0</v>
      </c>
      <c r="DP487" s="261">
        <f>DQ487+DR487+DS487</f>
        <v>0</v>
      </c>
      <c r="DQ487" s="313">
        <v>0</v>
      </c>
      <c r="DR487" s="313">
        <v>0</v>
      </c>
      <c r="DS487" s="313">
        <v>0</v>
      </c>
      <c r="DT487" s="261">
        <f>$AW487-$AX487-BC487</f>
        <v>0</v>
      </c>
      <c r="DU487" s="261">
        <f>BC487-AY487</f>
        <v>0</v>
      </c>
      <c r="DV487" s="313"/>
      <c r="DW487" s="313"/>
      <c r="DX487" s="314"/>
      <c r="DY487" s="313"/>
      <c r="DZ487" s="314"/>
      <c r="EA487" s="343" t="s">
        <v>151</v>
      </c>
      <c r="EB487" s="164">
        <v>0</v>
      </c>
      <c r="EC487" s="162" t="str">
        <f>AN487 &amp; EB487</f>
        <v>Прочие собственные средства0</v>
      </c>
      <c r="ED487" s="162" t="str">
        <f>AN487&amp;AO487</f>
        <v>Прочие собственные средстванет</v>
      </c>
      <c r="EE487" s="163"/>
      <c r="EF487" s="163"/>
      <c r="EG487" s="179"/>
      <c r="EH487" s="179"/>
      <c r="EI487" s="179"/>
      <c r="EJ487" s="179"/>
      <c r="EV487" s="163"/>
    </row>
    <row r="488" spans="3:152" ht="11.25" customHeight="1">
      <c r="C488" s="217"/>
      <c r="D488" s="384" t="s">
        <v>986</v>
      </c>
      <c r="E488" s="398" t="s">
        <v>780</v>
      </c>
      <c r="F488" s="398" t="s">
        <v>800</v>
      </c>
      <c r="G488" s="398" t="s">
        <v>161</v>
      </c>
      <c r="H488" s="398" t="s">
        <v>987</v>
      </c>
      <c r="I488" s="398" t="s">
        <v>783</v>
      </c>
      <c r="J488" s="398" t="s">
        <v>783</v>
      </c>
      <c r="K488" s="384" t="s">
        <v>784</v>
      </c>
      <c r="L488" s="336"/>
      <c r="M488" s="336"/>
      <c r="N488" s="384" t="s">
        <v>240</v>
      </c>
      <c r="O488" s="384" t="s">
        <v>5</v>
      </c>
      <c r="P488" s="386" t="s">
        <v>189</v>
      </c>
      <c r="Q488" s="386" t="s">
        <v>5</v>
      </c>
      <c r="R488" s="388">
        <v>0</v>
      </c>
      <c r="S488" s="390">
        <v>0</v>
      </c>
      <c r="T488" s="400" t="s">
        <v>151</v>
      </c>
      <c r="U488" s="305"/>
      <c r="V488" s="306"/>
      <c r="W488" s="306"/>
      <c r="X488" s="306"/>
      <c r="Y488" s="306"/>
      <c r="Z488" s="306"/>
      <c r="AA488" s="306"/>
      <c r="AB488" s="306"/>
      <c r="AC488" s="306"/>
      <c r="AD488" s="306"/>
      <c r="AE488" s="306"/>
      <c r="AF488" s="306"/>
      <c r="AG488" s="306"/>
      <c r="AH488" s="306"/>
      <c r="AI488" s="306"/>
      <c r="AJ488" s="306"/>
      <c r="AK488" s="306"/>
      <c r="AL488" s="306"/>
      <c r="AM488" s="306"/>
      <c r="AN488" s="306"/>
      <c r="AO488" s="306"/>
      <c r="AP488" s="306"/>
      <c r="AQ488" s="306"/>
      <c r="AR488" s="306"/>
      <c r="AS488" s="306"/>
      <c r="AT488" s="306"/>
      <c r="AU488" s="306"/>
      <c r="AV488" s="306"/>
      <c r="AW488" s="306"/>
      <c r="AX488" s="306"/>
      <c r="AY488" s="306"/>
      <c r="AZ488" s="306"/>
      <c r="BA488" s="306"/>
      <c r="BB488" s="306"/>
      <c r="BC488" s="306"/>
      <c r="BD488" s="306"/>
      <c r="BE488" s="306"/>
      <c r="BF488" s="306"/>
      <c r="BG488" s="306"/>
      <c r="BH488" s="306"/>
      <c r="BI488" s="306"/>
      <c r="BJ488" s="306"/>
      <c r="BK488" s="306"/>
      <c r="BL488" s="306"/>
      <c r="BM488" s="306"/>
      <c r="BN488" s="306"/>
      <c r="BO488" s="306"/>
      <c r="BP488" s="306"/>
      <c r="BQ488" s="306"/>
      <c r="BR488" s="306"/>
      <c r="BS488" s="306"/>
      <c r="BT488" s="306"/>
      <c r="BU488" s="306"/>
      <c r="BV488" s="306"/>
      <c r="BW488" s="306"/>
      <c r="BX488" s="306"/>
      <c r="BY488" s="306"/>
      <c r="BZ488" s="306"/>
      <c r="CA488" s="306"/>
      <c r="CB488" s="306"/>
      <c r="CC488" s="306"/>
      <c r="CD488" s="306"/>
      <c r="CE488" s="306"/>
      <c r="CF488" s="306"/>
      <c r="CG488" s="306"/>
      <c r="CH488" s="306"/>
      <c r="CI488" s="306"/>
      <c r="CJ488" s="306"/>
      <c r="CK488" s="306"/>
      <c r="CL488" s="306"/>
      <c r="CM488" s="306"/>
      <c r="CN488" s="306"/>
      <c r="CO488" s="306"/>
      <c r="CP488" s="306"/>
      <c r="CQ488" s="306"/>
      <c r="CR488" s="306"/>
      <c r="CS488" s="306"/>
      <c r="CT488" s="306"/>
      <c r="CU488" s="306"/>
      <c r="CV488" s="306"/>
      <c r="CW488" s="306"/>
      <c r="CX488" s="306"/>
      <c r="CY488" s="306"/>
      <c r="CZ488" s="306"/>
      <c r="DA488" s="306"/>
      <c r="DB488" s="306"/>
      <c r="DC488" s="306"/>
      <c r="DD488" s="306"/>
      <c r="DE488" s="306"/>
      <c r="DF488" s="306"/>
      <c r="DG488" s="306"/>
      <c r="DH488" s="306"/>
      <c r="DI488" s="306"/>
      <c r="DJ488" s="306"/>
      <c r="DK488" s="306"/>
      <c r="DL488" s="306"/>
      <c r="DM488" s="306"/>
      <c r="DN488" s="306"/>
      <c r="DO488" s="306"/>
      <c r="DP488" s="306"/>
      <c r="DQ488" s="306"/>
      <c r="DR488" s="306"/>
      <c r="DS488" s="306"/>
      <c r="DT488" s="306"/>
      <c r="DU488" s="306"/>
      <c r="DV488" s="306"/>
      <c r="DW488" s="306"/>
      <c r="DX488" s="306"/>
      <c r="DY488" s="306"/>
      <c r="DZ488" s="306"/>
      <c r="EA488" s="306"/>
      <c r="EB488" s="164"/>
      <c r="EC488" s="163"/>
      <c r="ED488" s="163"/>
      <c r="EE488" s="163"/>
      <c r="EF488" s="163"/>
      <c r="EG488" s="163"/>
      <c r="EH488" s="163"/>
      <c r="EI488" s="163"/>
    </row>
    <row r="489" spans="3:152" ht="11.25" customHeight="1">
      <c r="C489" s="217"/>
      <c r="D489" s="385"/>
      <c r="E489" s="399"/>
      <c r="F489" s="399"/>
      <c r="G489" s="399"/>
      <c r="H489" s="399"/>
      <c r="I489" s="399"/>
      <c r="J489" s="399"/>
      <c r="K489" s="385"/>
      <c r="L489" s="337"/>
      <c r="M489" s="337"/>
      <c r="N489" s="385"/>
      <c r="O489" s="385"/>
      <c r="P489" s="387"/>
      <c r="Q489" s="387"/>
      <c r="R489" s="389"/>
      <c r="S489" s="391"/>
      <c r="T489" s="401"/>
      <c r="U489" s="394"/>
      <c r="V489" s="396">
        <v>1</v>
      </c>
      <c r="W489" s="382" t="s">
        <v>821</v>
      </c>
      <c r="X489" s="382"/>
      <c r="Y489" s="382"/>
      <c r="Z489" s="382"/>
      <c r="AA489" s="382"/>
      <c r="AB489" s="382"/>
      <c r="AC489" s="382"/>
      <c r="AD489" s="382"/>
      <c r="AE489" s="382"/>
      <c r="AF489" s="382"/>
      <c r="AG489" s="382"/>
      <c r="AH489" s="382"/>
      <c r="AI489" s="382"/>
      <c r="AJ489" s="382"/>
      <c r="AK489" s="382"/>
      <c r="AL489" s="307"/>
      <c r="AM489" s="308"/>
      <c r="AN489" s="309"/>
      <c r="AO489" s="309"/>
      <c r="AP489" s="309"/>
      <c r="AQ489" s="309"/>
      <c r="AR489" s="309"/>
      <c r="AS489" s="309"/>
      <c r="AT489" s="309"/>
      <c r="AU489" s="309"/>
      <c r="AV489" s="309"/>
      <c r="AW489" s="95"/>
      <c r="AX489" s="95"/>
      <c r="AY489" s="95"/>
      <c r="AZ489" s="95"/>
      <c r="BA489" s="95"/>
      <c r="BB489" s="95"/>
      <c r="BC489" s="95"/>
      <c r="BD489" s="95"/>
      <c r="BE489" s="95"/>
      <c r="BF489" s="95"/>
      <c r="BG489" s="95"/>
      <c r="BH489" s="95"/>
      <c r="BI489" s="95"/>
      <c r="BJ489" s="95"/>
      <c r="BK489" s="95"/>
      <c r="BL489" s="95"/>
      <c r="BM489" s="95"/>
      <c r="BN489" s="95"/>
      <c r="BO489" s="95"/>
      <c r="BP489" s="95"/>
      <c r="BQ489" s="95"/>
      <c r="BR489" s="95"/>
      <c r="BS489" s="95"/>
      <c r="BT489" s="95"/>
      <c r="BU489" s="95"/>
      <c r="BV489" s="95"/>
      <c r="BW489" s="95"/>
      <c r="BX489" s="95"/>
      <c r="BY489" s="95"/>
      <c r="BZ489" s="95"/>
      <c r="CA489" s="95"/>
      <c r="CB489" s="95"/>
      <c r="CC489" s="95"/>
      <c r="CD489" s="95"/>
      <c r="CE489" s="95"/>
      <c r="CF489" s="95"/>
      <c r="CG489" s="95"/>
      <c r="CH489" s="95"/>
      <c r="CI489" s="95"/>
      <c r="CJ489" s="95"/>
      <c r="CK489" s="95"/>
      <c r="CL489" s="95"/>
      <c r="CM489" s="95"/>
      <c r="CN489" s="95"/>
      <c r="CO489" s="95"/>
      <c r="CP489" s="95"/>
      <c r="CQ489" s="95"/>
      <c r="CR489" s="95"/>
      <c r="CS489" s="95"/>
      <c r="CT489" s="95"/>
      <c r="CU489" s="95"/>
      <c r="CV489" s="95"/>
      <c r="CW489" s="95"/>
      <c r="CX489" s="95"/>
      <c r="CY489" s="95"/>
      <c r="CZ489" s="95"/>
      <c r="DA489" s="95"/>
      <c r="DB489" s="95"/>
      <c r="DC489" s="95"/>
      <c r="DD489" s="95"/>
      <c r="DE489" s="95"/>
      <c r="DF489" s="95"/>
      <c r="DG489" s="95"/>
      <c r="DH489" s="95"/>
      <c r="DI489" s="95"/>
      <c r="DJ489" s="95"/>
      <c r="DK489" s="95"/>
      <c r="DL489" s="95"/>
      <c r="DM489" s="95"/>
      <c r="DN489" s="95"/>
      <c r="DO489" s="95"/>
      <c r="DP489" s="95"/>
      <c r="DQ489" s="95"/>
      <c r="DR489" s="95"/>
      <c r="DS489" s="95"/>
      <c r="DT489" s="95"/>
      <c r="DU489" s="95"/>
      <c r="DV489" s="95"/>
      <c r="DW489" s="95"/>
      <c r="DX489" s="95"/>
      <c r="DY489" s="95"/>
      <c r="DZ489" s="95"/>
      <c r="EA489" s="95"/>
      <c r="EB489" s="164"/>
      <c r="EC489" s="179"/>
      <c r="ED489" s="179"/>
      <c r="EE489" s="179"/>
      <c r="EF489" s="163"/>
      <c r="EG489" s="179"/>
      <c r="EH489" s="179"/>
      <c r="EI489" s="179"/>
      <c r="EJ489" s="179"/>
      <c r="EK489" s="179"/>
    </row>
    <row r="490" spans="3:152" ht="15" customHeight="1">
      <c r="C490" s="217"/>
      <c r="D490" s="385"/>
      <c r="E490" s="399"/>
      <c r="F490" s="399"/>
      <c r="G490" s="399"/>
      <c r="H490" s="399"/>
      <c r="I490" s="399"/>
      <c r="J490" s="399"/>
      <c r="K490" s="385"/>
      <c r="L490" s="337"/>
      <c r="M490" s="337"/>
      <c r="N490" s="385"/>
      <c r="O490" s="385"/>
      <c r="P490" s="387"/>
      <c r="Q490" s="387"/>
      <c r="R490" s="389"/>
      <c r="S490" s="391"/>
      <c r="T490" s="401"/>
      <c r="U490" s="395"/>
      <c r="V490" s="397"/>
      <c r="W490" s="383"/>
      <c r="X490" s="383"/>
      <c r="Y490" s="383"/>
      <c r="Z490" s="383"/>
      <c r="AA490" s="383"/>
      <c r="AB490" s="383"/>
      <c r="AC490" s="383"/>
      <c r="AD490" s="383"/>
      <c r="AE490" s="383"/>
      <c r="AF490" s="383"/>
      <c r="AG490" s="383"/>
      <c r="AH490" s="383"/>
      <c r="AI490" s="383"/>
      <c r="AJ490" s="383"/>
      <c r="AK490" s="383"/>
      <c r="AL490" s="333"/>
      <c r="AM490" s="200" t="s">
        <v>240</v>
      </c>
      <c r="AN490" s="311" t="s">
        <v>197</v>
      </c>
      <c r="AO490" s="312" t="s">
        <v>18</v>
      </c>
      <c r="AP490" s="312"/>
      <c r="AQ490" s="312"/>
      <c r="AR490" s="312"/>
      <c r="AS490" s="312"/>
      <c r="AT490" s="312"/>
      <c r="AU490" s="312"/>
      <c r="AV490" s="312"/>
      <c r="AW490" s="261">
        <v>0</v>
      </c>
      <c r="AX490" s="261">
        <v>0</v>
      </c>
      <c r="AY490" s="261">
        <v>0</v>
      </c>
      <c r="AZ490" s="261">
        <f>BE490</f>
        <v>0</v>
      </c>
      <c r="BA490" s="261">
        <f>BV490</f>
        <v>0</v>
      </c>
      <c r="BB490" s="261">
        <f>CM490</f>
        <v>0</v>
      </c>
      <c r="BC490" s="261">
        <f>DD490</f>
        <v>0</v>
      </c>
      <c r="BD490" s="261">
        <f>AW490-AX490-BC490</f>
        <v>0</v>
      </c>
      <c r="BE490" s="261">
        <f t="shared" ref="BE490:BH491" si="547">BQ490</f>
        <v>0</v>
      </c>
      <c r="BF490" s="261">
        <f t="shared" si="547"/>
        <v>0</v>
      </c>
      <c r="BG490" s="261">
        <f t="shared" si="547"/>
        <v>0</v>
      </c>
      <c r="BH490" s="261">
        <f t="shared" si="547"/>
        <v>0</v>
      </c>
      <c r="BI490" s="261">
        <f>BJ490+BK490+BL490</f>
        <v>0</v>
      </c>
      <c r="BJ490" s="313">
        <v>0</v>
      </c>
      <c r="BK490" s="313">
        <v>0</v>
      </c>
      <c r="BL490" s="313">
        <v>0</v>
      </c>
      <c r="BM490" s="261">
        <f>BN490+BO490+BP490</f>
        <v>0</v>
      </c>
      <c r="BN490" s="313">
        <v>0</v>
      </c>
      <c r="BO490" s="313">
        <v>0</v>
      </c>
      <c r="BP490" s="313">
        <v>0</v>
      </c>
      <c r="BQ490" s="261">
        <f>BR490+BS490+BT490</f>
        <v>0</v>
      </c>
      <c r="BR490" s="313">
        <v>0</v>
      </c>
      <c r="BS490" s="313">
        <v>0</v>
      </c>
      <c r="BT490" s="313">
        <v>0</v>
      </c>
      <c r="BU490" s="261">
        <f>$AW490-$AX490-AZ490</f>
        <v>0</v>
      </c>
      <c r="BV490" s="261">
        <f t="shared" ref="BV490:BY491" si="548">CH490</f>
        <v>0</v>
      </c>
      <c r="BW490" s="261">
        <f t="shared" si="548"/>
        <v>0</v>
      </c>
      <c r="BX490" s="261">
        <f t="shared" si="548"/>
        <v>0</v>
      </c>
      <c r="BY490" s="261">
        <f t="shared" si="548"/>
        <v>0</v>
      </c>
      <c r="BZ490" s="261">
        <f>CA490+CB490+CC490</f>
        <v>0</v>
      </c>
      <c r="CA490" s="313">
        <v>0</v>
      </c>
      <c r="CB490" s="313">
        <v>0</v>
      </c>
      <c r="CC490" s="313">
        <v>0</v>
      </c>
      <c r="CD490" s="261">
        <f>CE490+CF490+CG490</f>
        <v>0</v>
      </c>
      <c r="CE490" s="313">
        <v>0</v>
      </c>
      <c r="CF490" s="313">
        <v>0</v>
      </c>
      <c r="CG490" s="313">
        <v>0</v>
      </c>
      <c r="CH490" s="261">
        <f>CI490+CJ490+CK490</f>
        <v>0</v>
      </c>
      <c r="CI490" s="313">
        <v>0</v>
      </c>
      <c r="CJ490" s="313">
        <v>0</v>
      </c>
      <c r="CK490" s="313">
        <v>0</v>
      </c>
      <c r="CL490" s="261">
        <f>$AW490-$AX490-BA490</f>
        <v>0</v>
      </c>
      <c r="CM490" s="261">
        <f t="shared" ref="CM490:CP491" si="549">CY490</f>
        <v>0</v>
      </c>
      <c r="CN490" s="261">
        <f t="shared" si="549"/>
        <v>0</v>
      </c>
      <c r="CO490" s="261">
        <f t="shared" si="549"/>
        <v>0</v>
      </c>
      <c r="CP490" s="261">
        <f t="shared" si="549"/>
        <v>0</v>
      </c>
      <c r="CQ490" s="261">
        <f>CR490+CS490+CT490</f>
        <v>0</v>
      </c>
      <c r="CR490" s="313">
        <v>0</v>
      </c>
      <c r="CS490" s="313">
        <v>0</v>
      </c>
      <c r="CT490" s="313">
        <v>0</v>
      </c>
      <c r="CU490" s="261">
        <f>CV490+CW490+CX490</f>
        <v>0</v>
      </c>
      <c r="CV490" s="313">
        <v>0</v>
      </c>
      <c r="CW490" s="313">
        <v>0</v>
      </c>
      <c r="CX490" s="313">
        <v>0</v>
      </c>
      <c r="CY490" s="261">
        <f>CZ490+DA490+DB490</f>
        <v>0</v>
      </c>
      <c r="CZ490" s="313">
        <v>0</v>
      </c>
      <c r="DA490" s="313">
        <v>0</v>
      </c>
      <c r="DB490" s="313">
        <v>0</v>
      </c>
      <c r="DC490" s="261">
        <f>$AW490-$AX490-BB490</f>
        <v>0</v>
      </c>
      <c r="DD490" s="261">
        <f t="shared" ref="DD490:DG491" si="550">DP490</f>
        <v>0</v>
      </c>
      <c r="DE490" s="261">
        <f t="shared" si="550"/>
        <v>0</v>
      </c>
      <c r="DF490" s="261">
        <f t="shared" si="550"/>
        <v>0</v>
      </c>
      <c r="DG490" s="261">
        <f t="shared" si="550"/>
        <v>0</v>
      </c>
      <c r="DH490" s="261">
        <f>DI490+DJ490+DK490</f>
        <v>0</v>
      </c>
      <c r="DI490" s="313">
        <v>0</v>
      </c>
      <c r="DJ490" s="313">
        <v>0</v>
      </c>
      <c r="DK490" s="313">
        <v>0</v>
      </c>
      <c r="DL490" s="261">
        <f>DM490+DN490+DO490</f>
        <v>0</v>
      </c>
      <c r="DM490" s="313">
        <v>0</v>
      </c>
      <c r="DN490" s="313">
        <v>0</v>
      </c>
      <c r="DO490" s="313">
        <v>0</v>
      </c>
      <c r="DP490" s="261">
        <f>DQ490+DR490+DS490</f>
        <v>0</v>
      </c>
      <c r="DQ490" s="313">
        <v>0</v>
      </c>
      <c r="DR490" s="313">
        <v>0</v>
      </c>
      <c r="DS490" s="313">
        <v>0</v>
      </c>
      <c r="DT490" s="261">
        <f>$AW490-$AX490-BC490</f>
        <v>0</v>
      </c>
      <c r="DU490" s="261">
        <f>BC490-AY490</f>
        <v>0</v>
      </c>
      <c r="DV490" s="313"/>
      <c r="DW490" s="313"/>
      <c r="DX490" s="314"/>
      <c r="DY490" s="313"/>
      <c r="DZ490" s="314"/>
      <c r="EA490" s="343" t="s">
        <v>151</v>
      </c>
      <c r="EB490" s="164">
        <v>0</v>
      </c>
      <c r="EC490" s="162" t="str">
        <f>AN490 &amp; EB490</f>
        <v>Амортизационные отчисления0</v>
      </c>
      <c r="ED490" s="162" t="str">
        <f>AN490&amp;AO490</f>
        <v>Амортизационные отчислениянет</v>
      </c>
      <c r="EE490" s="163"/>
      <c r="EF490" s="163"/>
      <c r="EG490" s="179"/>
      <c r="EH490" s="179"/>
      <c r="EI490" s="179"/>
      <c r="EJ490" s="179"/>
      <c r="EV490" s="163"/>
    </row>
    <row r="491" spans="3:152" ht="15" customHeight="1" thickBot="1">
      <c r="C491" s="217"/>
      <c r="D491" s="385"/>
      <c r="E491" s="399"/>
      <c r="F491" s="399"/>
      <c r="G491" s="399"/>
      <c r="H491" s="399"/>
      <c r="I491" s="399"/>
      <c r="J491" s="399"/>
      <c r="K491" s="385"/>
      <c r="L491" s="337"/>
      <c r="M491" s="337"/>
      <c r="N491" s="385"/>
      <c r="O491" s="385"/>
      <c r="P491" s="387"/>
      <c r="Q491" s="387"/>
      <c r="R491" s="389"/>
      <c r="S491" s="391"/>
      <c r="T491" s="401"/>
      <c r="U491" s="395"/>
      <c r="V491" s="397"/>
      <c r="W491" s="383"/>
      <c r="X491" s="383"/>
      <c r="Y491" s="383"/>
      <c r="Z491" s="383"/>
      <c r="AA491" s="383"/>
      <c r="AB491" s="383"/>
      <c r="AC491" s="383"/>
      <c r="AD491" s="383"/>
      <c r="AE491" s="383"/>
      <c r="AF491" s="383"/>
      <c r="AG491" s="383"/>
      <c r="AH491" s="383"/>
      <c r="AI491" s="383"/>
      <c r="AJ491" s="383"/>
      <c r="AK491" s="383"/>
      <c r="AL491" s="333"/>
      <c r="AM491" s="200" t="s">
        <v>115</v>
      </c>
      <c r="AN491" s="311" t="s">
        <v>199</v>
      </c>
      <c r="AO491" s="312" t="s">
        <v>18</v>
      </c>
      <c r="AP491" s="312"/>
      <c r="AQ491" s="312"/>
      <c r="AR491" s="312"/>
      <c r="AS491" s="312"/>
      <c r="AT491" s="312"/>
      <c r="AU491" s="312"/>
      <c r="AV491" s="312"/>
      <c r="AW491" s="261">
        <v>0</v>
      </c>
      <c r="AX491" s="261">
        <v>0</v>
      </c>
      <c r="AY491" s="261">
        <v>0</v>
      </c>
      <c r="AZ491" s="261">
        <f>BE491</f>
        <v>0</v>
      </c>
      <c r="BA491" s="261">
        <f>BV491</f>
        <v>0</v>
      </c>
      <c r="BB491" s="261">
        <f>CM491</f>
        <v>0</v>
      </c>
      <c r="BC491" s="261">
        <f>DD491</f>
        <v>0</v>
      </c>
      <c r="BD491" s="261">
        <f>AW491-AX491-BC491</f>
        <v>0</v>
      </c>
      <c r="BE491" s="261">
        <f t="shared" si="547"/>
        <v>0</v>
      </c>
      <c r="BF491" s="261">
        <f t="shared" si="547"/>
        <v>0</v>
      </c>
      <c r="BG491" s="261">
        <f t="shared" si="547"/>
        <v>0</v>
      </c>
      <c r="BH491" s="261">
        <f t="shared" si="547"/>
        <v>0</v>
      </c>
      <c r="BI491" s="261">
        <f>BJ491+BK491+BL491</f>
        <v>0</v>
      </c>
      <c r="BJ491" s="313">
        <v>0</v>
      </c>
      <c r="BK491" s="313">
        <v>0</v>
      </c>
      <c r="BL491" s="313">
        <v>0</v>
      </c>
      <c r="BM491" s="261">
        <f>BN491+BO491+BP491</f>
        <v>0</v>
      </c>
      <c r="BN491" s="313">
        <v>0</v>
      </c>
      <c r="BO491" s="313">
        <v>0</v>
      </c>
      <c r="BP491" s="313">
        <v>0</v>
      </c>
      <c r="BQ491" s="261">
        <f>BR491+BS491+BT491</f>
        <v>0</v>
      </c>
      <c r="BR491" s="313">
        <v>0</v>
      </c>
      <c r="BS491" s="313">
        <v>0</v>
      </c>
      <c r="BT491" s="313">
        <v>0</v>
      </c>
      <c r="BU491" s="261">
        <f>$AW491-$AX491-AZ491</f>
        <v>0</v>
      </c>
      <c r="BV491" s="261">
        <f t="shared" si="548"/>
        <v>0</v>
      </c>
      <c r="BW491" s="261">
        <f t="shared" si="548"/>
        <v>0</v>
      </c>
      <c r="BX491" s="261">
        <f t="shared" si="548"/>
        <v>0</v>
      </c>
      <c r="BY491" s="261">
        <f t="shared" si="548"/>
        <v>0</v>
      </c>
      <c r="BZ491" s="261">
        <f>CA491+CB491+CC491</f>
        <v>0</v>
      </c>
      <c r="CA491" s="313">
        <v>0</v>
      </c>
      <c r="CB491" s="313">
        <v>0</v>
      </c>
      <c r="CC491" s="313">
        <v>0</v>
      </c>
      <c r="CD491" s="261">
        <f>CE491+CF491+CG491</f>
        <v>0</v>
      </c>
      <c r="CE491" s="313">
        <v>0</v>
      </c>
      <c r="CF491" s="313">
        <v>0</v>
      </c>
      <c r="CG491" s="313">
        <v>0</v>
      </c>
      <c r="CH491" s="261">
        <f>CI491+CJ491+CK491</f>
        <v>0</v>
      </c>
      <c r="CI491" s="313">
        <v>0</v>
      </c>
      <c r="CJ491" s="313">
        <v>0</v>
      </c>
      <c r="CK491" s="313">
        <v>0</v>
      </c>
      <c r="CL491" s="261">
        <f>$AW491-$AX491-BA491</f>
        <v>0</v>
      </c>
      <c r="CM491" s="261">
        <f t="shared" si="549"/>
        <v>0</v>
      </c>
      <c r="CN491" s="261">
        <f t="shared" si="549"/>
        <v>0</v>
      </c>
      <c r="CO491" s="261">
        <f t="shared" si="549"/>
        <v>0</v>
      </c>
      <c r="CP491" s="261">
        <f t="shared" si="549"/>
        <v>0</v>
      </c>
      <c r="CQ491" s="261">
        <f>CR491+CS491+CT491</f>
        <v>0</v>
      </c>
      <c r="CR491" s="313">
        <v>0</v>
      </c>
      <c r="CS491" s="313">
        <v>0</v>
      </c>
      <c r="CT491" s="313">
        <v>0</v>
      </c>
      <c r="CU491" s="261">
        <f>CV491+CW491+CX491</f>
        <v>0</v>
      </c>
      <c r="CV491" s="313">
        <v>0</v>
      </c>
      <c r="CW491" s="313">
        <v>0</v>
      </c>
      <c r="CX491" s="313">
        <v>0</v>
      </c>
      <c r="CY491" s="261">
        <f>CZ491+DA491+DB491</f>
        <v>0</v>
      </c>
      <c r="CZ491" s="313">
        <v>0</v>
      </c>
      <c r="DA491" s="313">
        <v>0</v>
      </c>
      <c r="DB491" s="313">
        <v>0</v>
      </c>
      <c r="DC491" s="261">
        <f>$AW491-$AX491-BB491</f>
        <v>0</v>
      </c>
      <c r="DD491" s="261">
        <f t="shared" si="550"/>
        <v>0</v>
      </c>
      <c r="DE491" s="261">
        <f t="shared" si="550"/>
        <v>0</v>
      </c>
      <c r="DF491" s="261">
        <f t="shared" si="550"/>
        <v>0</v>
      </c>
      <c r="DG491" s="261">
        <f t="shared" si="550"/>
        <v>0</v>
      </c>
      <c r="DH491" s="261">
        <f>DI491+DJ491+DK491</f>
        <v>0</v>
      </c>
      <c r="DI491" s="313">
        <v>0</v>
      </c>
      <c r="DJ491" s="313">
        <v>0</v>
      </c>
      <c r="DK491" s="313">
        <v>0</v>
      </c>
      <c r="DL491" s="261">
        <f>DM491+DN491+DO491</f>
        <v>0</v>
      </c>
      <c r="DM491" s="313">
        <v>0</v>
      </c>
      <c r="DN491" s="313">
        <v>0</v>
      </c>
      <c r="DO491" s="313">
        <v>0</v>
      </c>
      <c r="DP491" s="261">
        <f>DQ491+DR491+DS491</f>
        <v>0</v>
      </c>
      <c r="DQ491" s="313">
        <v>0</v>
      </c>
      <c r="DR491" s="313">
        <v>0</v>
      </c>
      <c r="DS491" s="313">
        <v>0</v>
      </c>
      <c r="DT491" s="261">
        <f>$AW491-$AX491-BC491</f>
        <v>0</v>
      </c>
      <c r="DU491" s="261">
        <f>BC491-AY491</f>
        <v>0</v>
      </c>
      <c r="DV491" s="313"/>
      <c r="DW491" s="313"/>
      <c r="DX491" s="314"/>
      <c r="DY491" s="313"/>
      <c r="DZ491" s="314"/>
      <c r="EA491" s="343" t="s">
        <v>151</v>
      </c>
      <c r="EB491" s="164">
        <v>0</v>
      </c>
      <c r="EC491" s="162" t="str">
        <f>AN491 &amp; EB491</f>
        <v>Прочие собственные средства0</v>
      </c>
      <c r="ED491" s="162" t="str">
        <f>AN491&amp;AO491</f>
        <v>Прочие собственные средстванет</v>
      </c>
      <c r="EE491" s="163"/>
      <c r="EF491" s="163"/>
      <c r="EG491" s="179"/>
      <c r="EH491" s="179"/>
      <c r="EI491" s="179"/>
      <c r="EJ491" s="179"/>
      <c r="EV491" s="163"/>
    </row>
    <row r="492" spans="3:152" ht="11.25" customHeight="1">
      <c r="C492" s="217"/>
      <c r="D492" s="384" t="s">
        <v>988</v>
      </c>
      <c r="E492" s="398" t="s">
        <v>780</v>
      </c>
      <c r="F492" s="398" t="s">
        <v>800</v>
      </c>
      <c r="G492" s="398" t="s">
        <v>161</v>
      </c>
      <c r="H492" s="398" t="s">
        <v>989</v>
      </c>
      <c r="I492" s="398" t="s">
        <v>783</v>
      </c>
      <c r="J492" s="398" t="s">
        <v>783</v>
      </c>
      <c r="K492" s="384" t="s">
        <v>784</v>
      </c>
      <c r="L492" s="336"/>
      <c r="M492" s="336"/>
      <c r="N492" s="384" t="s">
        <v>240</v>
      </c>
      <c r="O492" s="384" t="s">
        <v>5</v>
      </c>
      <c r="P492" s="386" t="s">
        <v>189</v>
      </c>
      <c r="Q492" s="386" t="s">
        <v>5</v>
      </c>
      <c r="R492" s="388">
        <v>0</v>
      </c>
      <c r="S492" s="390">
        <v>0</v>
      </c>
      <c r="T492" s="400" t="s">
        <v>151</v>
      </c>
      <c r="U492" s="305"/>
      <c r="V492" s="306"/>
      <c r="W492" s="306"/>
      <c r="X492" s="306"/>
      <c r="Y492" s="306"/>
      <c r="Z492" s="306"/>
      <c r="AA492" s="306"/>
      <c r="AB492" s="306"/>
      <c r="AC492" s="306"/>
      <c r="AD492" s="306"/>
      <c r="AE492" s="306"/>
      <c r="AF492" s="306"/>
      <c r="AG492" s="306"/>
      <c r="AH492" s="306"/>
      <c r="AI492" s="306"/>
      <c r="AJ492" s="306"/>
      <c r="AK492" s="306"/>
      <c r="AL492" s="306"/>
      <c r="AM492" s="306"/>
      <c r="AN492" s="306"/>
      <c r="AO492" s="306"/>
      <c r="AP492" s="306"/>
      <c r="AQ492" s="306"/>
      <c r="AR492" s="306"/>
      <c r="AS492" s="306"/>
      <c r="AT492" s="306"/>
      <c r="AU492" s="306"/>
      <c r="AV492" s="306"/>
      <c r="AW492" s="306"/>
      <c r="AX492" s="306"/>
      <c r="AY492" s="306"/>
      <c r="AZ492" s="306"/>
      <c r="BA492" s="306"/>
      <c r="BB492" s="306"/>
      <c r="BC492" s="306"/>
      <c r="BD492" s="306"/>
      <c r="BE492" s="306"/>
      <c r="BF492" s="306"/>
      <c r="BG492" s="306"/>
      <c r="BH492" s="306"/>
      <c r="BI492" s="306"/>
      <c r="BJ492" s="306"/>
      <c r="BK492" s="306"/>
      <c r="BL492" s="306"/>
      <c r="BM492" s="306"/>
      <c r="BN492" s="306"/>
      <c r="BO492" s="306"/>
      <c r="BP492" s="306"/>
      <c r="BQ492" s="306"/>
      <c r="BR492" s="306"/>
      <c r="BS492" s="306"/>
      <c r="BT492" s="306"/>
      <c r="BU492" s="306"/>
      <c r="BV492" s="306"/>
      <c r="BW492" s="306"/>
      <c r="BX492" s="306"/>
      <c r="BY492" s="306"/>
      <c r="BZ492" s="306"/>
      <c r="CA492" s="306"/>
      <c r="CB492" s="306"/>
      <c r="CC492" s="306"/>
      <c r="CD492" s="306"/>
      <c r="CE492" s="306"/>
      <c r="CF492" s="306"/>
      <c r="CG492" s="306"/>
      <c r="CH492" s="306"/>
      <c r="CI492" s="306"/>
      <c r="CJ492" s="306"/>
      <c r="CK492" s="306"/>
      <c r="CL492" s="306"/>
      <c r="CM492" s="306"/>
      <c r="CN492" s="306"/>
      <c r="CO492" s="306"/>
      <c r="CP492" s="306"/>
      <c r="CQ492" s="306"/>
      <c r="CR492" s="306"/>
      <c r="CS492" s="306"/>
      <c r="CT492" s="306"/>
      <c r="CU492" s="306"/>
      <c r="CV492" s="306"/>
      <c r="CW492" s="306"/>
      <c r="CX492" s="306"/>
      <c r="CY492" s="306"/>
      <c r="CZ492" s="306"/>
      <c r="DA492" s="306"/>
      <c r="DB492" s="306"/>
      <c r="DC492" s="306"/>
      <c r="DD492" s="306"/>
      <c r="DE492" s="306"/>
      <c r="DF492" s="306"/>
      <c r="DG492" s="306"/>
      <c r="DH492" s="306"/>
      <c r="DI492" s="306"/>
      <c r="DJ492" s="306"/>
      <c r="DK492" s="306"/>
      <c r="DL492" s="306"/>
      <c r="DM492" s="306"/>
      <c r="DN492" s="306"/>
      <c r="DO492" s="306"/>
      <c r="DP492" s="306"/>
      <c r="DQ492" s="306"/>
      <c r="DR492" s="306"/>
      <c r="DS492" s="306"/>
      <c r="DT492" s="306"/>
      <c r="DU492" s="306"/>
      <c r="DV492" s="306"/>
      <c r="DW492" s="306"/>
      <c r="DX492" s="306"/>
      <c r="DY492" s="306"/>
      <c r="DZ492" s="306"/>
      <c r="EA492" s="306"/>
      <c r="EB492" s="164"/>
      <c r="EC492" s="163"/>
      <c r="ED492" s="163"/>
      <c r="EE492" s="163"/>
      <c r="EF492" s="163"/>
      <c r="EG492" s="163"/>
      <c r="EH492" s="163"/>
      <c r="EI492" s="163"/>
    </row>
    <row r="493" spans="3:152" ht="11.25" customHeight="1">
      <c r="C493" s="217"/>
      <c r="D493" s="385"/>
      <c r="E493" s="399"/>
      <c r="F493" s="399"/>
      <c r="G493" s="399"/>
      <c r="H493" s="399"/>
      <c r="I493" s="399"/>
      <c r="J493" s="399"/>
      <c r="K493" s="385"/>
      <c r="L493" s="337"/>
      <c r="M493" s="337"/>
      <c r="N493" s="385"/>
      <c r="O493" s="385"/>
      <c r="P493" s="387"/>
      <c r="Q493" s="387"/>
      <c r="R493" s="389"/>
      <c r="S493" s="391"/>
      <c r="T493" s="401"/>
      <c r="U493" s="394"/>
      <c r="V493" s="396">
        <v>1</v>
      </c>
      <c r="W493" s="382" t="s">
        <v>821</v>
      </c>
      <c r="X493" s="382"/>
      <c r="Y493" s="382"/>
      <c r="Z493" s="382"/>
      <c r="AA493" s="382"/>
      <c r="AB493" s="382"/>
      <c r="AC493" s="382"/>
      <c r="AD493" s="382"/>
      <c r="AE493" s="382"/>
      <c r="AF493" s="382"/>
      <c r="AG493" s="382"/>
      <c r="AH493" s="382"/>
      <c r="AI493" s="382"/>
      <c r="AJ493" s="382"/>
      <c r="AK493" s="382"/>
      <c r="AL493" s="307"/>
      <c r="AM493" s="308"/>
      <c r="AN493" s="309"/>
      <c r="AO493" s="309"/>
      <c r="AP493" s="309"/>
      <c r="AQ493" s="309"/>
      <c r="AR493" s="309"/>
      <c r="AS493" s="309"/>
      <c r="AT493" s="309"/>
      <c r="AU493" s="309"/>
      <c r="AV493" s="309"/>
      <c r="AW493" s="95"/>
      <c r="AX493" s="95"/>
      <c r="AY493" s="95"/>
      <c r="AZ493" s="95"/>
      <c r="BA493" s="95"/>
      <c r="BB493" s="95"/>
      <c r="BC493" s="95"/>
      <c r="BD493" s="95"/>
      <c r="BE493" s="95"/>
      <c r="BF493" s="95"/>
      <c r="BG493" s="95"/>
      <c r="BH493" s="95"/>
      <c r="BI493" s="95"/>
      <c r="BJ493" s="95"/>
      <c r="BK493" s="95"/>
      <c r="BL493" s="95"/>
      <c r="BM493" s="95"/>
      <c r="BN493" s="95"/>
      <c r="BO493" s="95"/>
      <c r="BP493" s="95"/>
      <c r="BQ493" s="95"/>
      <c r="BR493" s="95"/>
      <c r="BS493" s="95"/>
      <c r="BT493" s="95"/>
      <c r="BU493" s="95"/>
      <c r="BV493" s="95"/>
      <c r="BW493" s="95"/>
      <c r="BX493" s="95"/>
      <c r="BY493" s="95"/>
      <c r="BZ493" s="95"/>
      <c r="CA493" s="95"/>
      <c r="CB493" s="95"/>
      <c r="CC493" s="95"/>
      <c r="CD493" s="95"/>
      <c r="CE493" s="95"/>
      <c r="CF493" s="95"/>
      <c r="CG493" s="95"/>
      <c r="CH493" s="95"/>
      <c r="CI493" s="95"/>
      <c r="CJ493" s="95"/>
      <c r="CK493" s="95"/>
      <c r="CL493" s="95"/>
      <c r="CM493" s="95"/>
      <c r="CN493" s="95"/>
      <c r="CO493" s="95"/>
      <c r="CP493" s="95"/>
      <c r="CQ493" s="95"/>
      <c r="CR493" s="95"/>
      <c r="CS493" s="95"/>
      <c r="CT493" s="95"/>
      <c r="CU493" s="95"/>
      <c r="CV493" s="95"/>
      <c r="CW493" s="95"/>
      <c r="CX493" s="95"/>
      <c r="CY493" s="95"/>
      <c r="CZ493" s="95"/>
      <c r="DA493" s="95"/>
      <c r="DB493" s="95"/>
      <c r="DC493" s="95"/>
      <c r="DD493" s="95"/>
      <c r="DE493" s="95"/>
      <c r="DF493" s="95"/>
      <c r="DG493" s="95"/>
      <c r="DH493" s="95"/>
      <c r="DI493" s="95"/>
      <c r="DJ493" s="95"/>
      <c r="DK493" s="95"/>
      <c r="DL493" s="95"/>
      <c r="DM493" s="95"/>
      <c r="DN493" s="95"/>
      <c r="DO493" s="95"/>
      <c r="DP493" s="95"/>
      <c r="DQ493" s="95"/>
      <c r="DR493" s="95"/>
      <c r="DS493" s="95"/>
      <c r="DT493" s="95"/>
      <c r="DU493" s="95"/>
      <c r="DV493" s="95"/>
      <c r="DW493" s="95"/>
      <c r="DX493" s="95"/>
      <c r="DY493" s="95"/>
      <c r="DZ493" s="95"/>
      <c r="EA493" s="95"/>
      <c r="EB493" s="164"/>
      <c r="EC493" s="179"/>
      <c r="ED493" s="179"/>
      <c r="EE493" s="179"/>
      <c r="EF493" s="163"/>
      <c r="EG493" s="179"/>
      <c r="EH493" s="179"/>
      <c r="EI493" s="179"/>
      <c r="EJ493" s="179"/>
      <c r="EK493" s="179"/>
    </row>
    <row r="494" spans="3:152" ht="15" customHeight="1">
      <c r="C494" s="217"/>
      <c r="D494" s="385"/>
      <c r="E494" s="399"/>
      <c r="F494" s="399"/>
      <c r="G494" s="399"/>
      <c r="H494" s="399"/>
      <c r="I494" s="399"/>
      <c r="J494" s="399"/>
      <c r="K494" s="385"/>
      <c r="L494" s="337"/>
      <c r="M494" s="337"/>
      <c r="N494" s="385"/>
      <c r="O494" s="385"/>
      <c r="P494" s="387"/>
      <c r="Q494" s="387"/>
      <c r="R494" s="389"/>
      <c r="S494" s="391"/>
      <c r="T494" s="401"/>
      <c r="U494" s="395"/>
      <c r="V494" s="397"/>
      <c r="W494" s="383"/>
      <c r="X494" s="383"/>
      <c r="Y494" s="383"/>
      <c r="Z494" s="383"/>
      <c r="AA494" s="383"/>
      <c r="AB494" s="383"/>
      <c r="AC494" s="383"/>
      <c r="AD494" s="383"/>
      <c r="AE494" s="383"/>
      <c r="AF494" s="383"/>
      <c r="AG494" s="383"/>
      <c r="AH494" s="383"/>
      <c r="AI494" s="383"/>
      <c r="AJ494" s="383"/>
      <c r="AK494" s="383"/>
      <c r="AL494" s="333"/>
      <c r="AM494" s="200" t="s">
        <v>240</v>
      </c>
      <c r="AN494" s="311" t="s">
        <v>197</v>
      </c>
      <c r="AO494" s="312" t="s">
        <v>18</v>
      </c>
      <c r="AP494" s="312"/>
      <c r="AQ494" s="312"/>
      <c r="AR494" s="312"/>
      <c r="AS494" s="312"/>
      <c r="AT494" s="312"/>
      <c r="AU494" s="312"/>
      <c r="AV494" s="312"/>
      <c r="AW494" s="261">
        <v>0</v>
      </c>
      <c r="AX494" s="261">
        <v>0</v>
      </c>
      <c r="AY494" s="261">
        <v>0</v>
      </c>
      <c r="AZ494" s="261">
        <f>BE494</f>
        <v>0</v>
      </c>
      <c r="BA494" s="261">
        <f>BV494</f>
        <v>0</v>
      </c>
      <c r="BB494" s="261">
        <f>CM494</f>
        <v>0</v>
      </c>
      <c r="BC494" s="261">
        <f>DD494</f>
        <v>0</v>
      </c>
      <c r="BD494" s="261">
        <f>AW494-AX494-BC494</f>
        <v>0</v>
      </c>
      <c r="BE494" s="261">
        <f t="shared" ref="BE494:BH495" si="551">BQ494</f>
        <v>0</v>
      </c>
      <c r="BF494" s="261">
        <f t="shared" si="551"/>
        <v>0</v>
      </c>
      <c r="BG494" s="261">
        <f t="shared" si="551"/>
        <v>0</v>
      </c>
      <c r="BH494" s="261">
        <f t="shared" si="551"/>
        <v>0</v>
      </c>
      <c r="BI494" s="261">
        <f>BJ494+BK494+BL494</f>
        <v>0</v>
      </c>
      <c r="BJ494" s="313">
        <v>0</v>
      </c>
      <c r="BK494" s="313">
        <v>0</v>
      </c>
      <c r="BL494" s="313">
        <v>0</v>
      </c>
      <c r="BM494" s="261">
        <f>BN494+BO494+BP494</f>
        <v>0</v>
      </c>
      <c r="BN494" s="313">
        <v>0</v>
      </c>
      <c r="BO494" s="313">
        <v>0</v>
      </c>
      <c r="BP494" s="313">
        <v>0</v>
      </c>
      <c r="BQ494" s="261">
        <f>BR494+BS494+BT494</f>
        <v>0</v>
      </c>
      <c r="BR494" s="313">
        <v>0</v>
      </c>
      <c r="BS494" s="313">
        <v>0</v>
      </c>
      <c r="BT494" s="313">
        <v>0</v>
      </c>
      <c r="BU494" s="261">
        <f>$AW494-$AX494-AZ494</f>
        <v>0</v>
      </c>
      <c r="BV494" s="261">
        <f t="shared" ref="BV494:BY495" si="552">CH494</f>
        <v>0</v>
      </c>
      <c r="BW494" s="261">
        <f t="shared" si="552"/>
        <v>0</v>
      </c>
      <c r="BX494" s="261">
        <f t="shared" si="552"/>
        <v>0</v>
      </c>
      <c r="BY494" s="261">
        <f t="shared" si="552"/>
        <v>0</v>
      </c>
      <c r="BZ494" s="261">
        <f>CA494+CB494+CC494</f>
        <v>0</v>
      </c>
      <c r="CA494" s="313">
        <v>0</v>
      </c>
      <c r="CB494" s="313">
        <v>0</v>
      </c>
      <c r="CC494" s="313">
        <v>0</v>
      </c>
      <c r="CD494" s="261">
        <f>CE494+CF494+CG494</f>
        <v>0</v>
      </c>
      <c r="CE494" s="313">
        <v>0</v>
      </c>
      <c r="CF494" s="313">
        <v>0</v>
      </c>
      <c r="CG494" s="313">
        <v>0</v>
      </c>
      <c r="CH494" s="261">
        <f>CI494+CJ494+CK494</f>
        <v>0</v>
      </c>
      <c r="CI494" s="313">
        <v>0</v>
      </c>
      <c r="CJ494" s="313">
        <v>0</v>
      </c>
      <c r="CK494" s="313">
        <v>0</v>
      </c>
      <c r="CL494" s="261">
        <f>$AW494-$AX494-BA494</f>
        <v>0</v>
      </c>
      <c r="CM494" s="261">
        <f t="shared" ref="CM494:CP495" si="553">CY494</f>
        <v>0</v>
      </c>
      <c r="CN494" s="261">
        <f t="shared" si="553"/>
        <v>0</v>
      </c>
      <c r="CO494" s="261">
        <f t="shared" si="553"/>
        <v>0</v>
      </c>
      <c r="CP494" s="261">
        <f t="shared" si="553"/>
        <v>0</v>
      </c>
      <c r="CQ494" s="261">
        <f>CR494+CS494+CT494</f>
        <v>0</v>
      </c>
      <c r="CR494" s="313">
        <v>0</v>
      </c>
      <c r="CS494" s="313">
        <v>0</v>
      </c>
      <c r="CT494" s="313">
        <v>0</v>
      </c>
      <c r="CU494" s="261">
        <f>CV494+CW494+CX494</f>
        <v>0</v>
      </c>
      <c r="CV494" s="313">
        <v>0</v>
      </c>
      <c r="CW494" s="313">
        <v>0</v>
      </c>
      <c r="CX494" s="313">
        <v>0</v>
      </c>
      <c r="CY494" s="261">
        <f>CZ494+DA494+DB494</f>
        <v>0</v>
      </c>
      <c r="CZ494" s="313">
        <v>0</v>
      </c>
      <c r="DA494" s="313">
        <v>0</v>
      </c>
      <c r="DB494" s="313">
        <v>0</v>
      </c>
      <c r="DC494" s="261">
        <f>$AW494-$AX494-BB494</f>
        <v>0</v>
      </c>
      <c r="DD494" s="261">
        <f t="shared" ref="DD494:DG495" si="554">DP494</f>
        <v>0</v>
      </c>
      <c r="DE494" s="261">
        <f t="shared" si="554"/>
        <v>0</v>
      </c>
      <c r="DF494" s="261">
        <f t="shared" si="554"/>
        <v>0</v>
      </c>
      <c r="DG494" s="261">
        <f t="shared" si="554"/>
        <v>0</v>
      </c>
      <c r="DH494" s="261">
        <f>DI494+DJ494+DK494</f>
        <v>0</v>
      </c>
      <c r="DI494" s="313">
        <v>0</v>
      </c>
      <c r="DJ494" s="313">
        <v>0</v>
      </c>
      <c r="DK494" s="313">
        <v>0</v>
      </c>
      <c r="DL494" s="261">
        <f>DM494+DN494+DO494</f>
        <v>0</v>
      </c>
      <c r="DM494" s="313">
        <v>0</v>
      </c>
      <c r="DN494" s="313">
        <v>0</v>
      </c>
      <c r="DO494" s="313">
        <v>0</v>
      </c>
      <c r="DP494" s="261">
        <f>DQ494+DR494+DS494</f>
        <v>0</v>
      </c>
      <c r="DQ494" s="313">
        <v>0</v>
      </c>
      <c r="DR494" s="313">
        <v>0</v>
      </c>
      <c r="DS494" s="313">
        <v>0</v>
      </c>
      <c r="DT494" s="261">
        <f>$AW494-$AX494-BC494</f>
        <v>0</v>
      </c>
      <c r="DU494" s="261">
        <f>BC494-AY494</f>
        <v>0</v>
      </c>
      <c r="DV494" s="313"/>
      <c r="DW494" s="313"/>
      <c r="DX494" s="314"/>
      <c r="DY494" s="313"/>
      <c r="DZ494" s="314"/>
      <c r="EA494" s="343" t="s">
        <v>151</v>
      </c>
      <c r="EB494" s="164">
        <v>0</v>
      </c>
      <c r="EC494" s="162" t="str">
        <f>AN494 &amp; EB494</f>
        <v>Амортизационные отчисления0</v>
      </c>
      <c r="ED494" s="162" t="str">
        <f>AN494&amp;AO494</f>
        <v>Амортизационные отчислениянет</v>
      </c>
      <c r="EE494" s="163"/>
      <c r="EF494" s="163"/>
      <c r="EG494" s="179"/>
      <c r="EH494" s="179"/>
      <c r="EI494" s="179"/>
      <c r="EJ494" s="179"/>
      <c r="EV494" s="163"/>
    </row>
    <row r="495" spans="3:152" ht="15" customHeight="1" thickBot="1">
      <c r="C495" s="217"/>
      <c r="D495" s="385"/>
      <c r="E495" s="399"/>
      <c r="F495" s="399"/>
      <c r="G495" s="399"/>
      <c r="H495" s="399"/>
      <c r="I495" s="399"/>
      <c r="J495" s="399"/>
      <c r="K495" s="385"/>
      <c r="L495" s="337"/>
      <c r="M495" s="337"/>
      <c r="N495" s="385"/>
      <c r="O495" s="385"/>
      <c r="P495" s="387"/>
      <c r="Q495" s="387"/>
      <c r="R495" s="389"/>
      <c r="S495" s="391"/>
      <c r="T495" s="401"/>
      <c r="U495" s="395"/>
      <c r="V495" s="397"/>
      <c r="W495" s="383"/>
      <c r="X495" s="383"/>
      <c r="Y495" s="383"/>
      <c r="Z495" s="383"/>
      <c r="AA495" s="383"/>
      <c r="AB495" s="383"/>
      <c r="AC495" s="383"/>
      <c r="AD495" s="383"/>
      <c r="AE495" s="383"/>
      <c r="AF495" s="383"/>
      <c r="AG495" s="383"/>
      <c r="AH495" s="383"/>
      <c r="AI495" s="383"/>
      <c r="AJ495" s="383"/>
      <c r="AK495" s="383"/>
      <c r="AL495" s="333"/>
      <c r="AM495" s="200" t="s">
        <v>115</v>
      </c>
      <c r="AN495" s="311" t="s">
        <v>199</v>
      </c>
      <c r="AO495" s="312" t="s">
        <v>18</v>
      </c>
      <c r="AP495" s="312"/>
      <c r="AQ495" s="312"/>
      <c r="AR495" s="312"/>
      <c r="AS495" s="312"/>
      <c r="AT495" s="312"/>
      <c r="AU495" s="312"/>
      <c r="AV495" s="312"/>
      <c r="AW495" s="261">
        <v>0</v>
      </c>
      <c r="AX495" s="261">
        <v>0</v>
      </c>
      <c r="AY495" s="261">
        <v>0</v>
      </c>
      <c r="AZ495" s="261">
        <f>BE495</f>
        <v>0</v>
      </c>
      <c r="BA495" s="261">
        <f>BV495</f>
        <v>0</v>
      </c>
      <c r="BB495" s="261">
        <f>CM495</f>
        <v>0</v>
      </c>
      <c r="BC495" s="261">
        <f>DD495</f>
        <v>0</v>
      </c>
      <c r="BD495" s="261">
        <f>AW495-AX495-BC495</f>
        <v>0</v>
      </c>
      <c r="BE495" s="261">
        <f t="shared" si="551"/>
        <v>0</v>
      </c>
      <c r="BF495" s="261">
        <f t="shared" si="551"/>
        <v>0</v>
      </c>
      <c r="BG495" s="261">
        <f t="shared" si="551"/>
        <v>0</v>
      </c>
      <c r="BH495" s="261">
        <f t="shared" si="551"/>
        <v>0</v>
      </c>
      <c r="BI495" s="261">
        <f>BJ495+BK495+BL495</f>
        <v>0</v>
      </c>
      <c r="BJ495" s="313">
        <v>0</v>
      </c>
      <c r="BK495" s="313">
        <v>0</v>
      </c>
      <c r="BL495" s="313">
        <v>0</v>
      </c>
      <c r="BM495" s="261">
        <f>BN495+BO495+BP495</f>
        <v>0</v>
      </c>
      <c r="BN495" s="313">
        <v>0</v>
      </c>
      <c r="BO495" s="313">
        <v>0</v>
      </c>
      <c r="BP495" s="313">
        <v>0</v>
      </c>
      <c r="BQ495" s="261">
        <f>BR495+BS495+BT495</f>
        <v>0</v>
      </c>
      <c r="BR495" s="313">
        <v>0</v>
      </c>
      <c r="BS495" s="313">
        <v>0</v>
      </c>
      <c r="BT495" s="313">
        <v>0</v>
      </c>
      <c r="BU495" s="261">
        <f>$AW495-$AX495-AZ495</f>
        <v>0</v>
      </c>
      <c r="BV495" s="261">
        <f t="shared" si="552"/>
        <v>0</v>
      </c>
      <c r="BW495" s="261">
        <f t="shared" si="552"/>
        <v>0</v>
      </c>
      <c r="BX495" s="261">
        <f t="shared" si="552"/>
        <v>0</v>
      </c>
      <c r="BY495" s="261">
        <f t="shared" si="552"/>
        <v>0</v>
      </c>
      <c r="BZ495" s="261">
        <f>CA495+CB495+CC495</f>
        <v>0</v>
      </c>
      <c r="CA495" s="313">
        <v>0</v>
      </c>
      <c r="CB495" s="313">
        <v>0</v>
      </c>
      <c r="CC495" s="313">
        <v>0</v>
      </c>
      <c r="CD495" s="261">
        <f>CE495+CF495+CG495</f>
        <v>0</v>
      </c>
      <c r="CE495" s="313">
        <v>0</v>
      </c>
      <c r="CF495" s="313">
        <v>0</v>
      </c>
      <c r="CG495" s="313">
        <v>0</v>
      </c>
      <c r="CH495" s="261">
        <f>CI495+CJ495+CK495</f>
        <v>0</v>
      </c>
      <c r="CI495" s="313">
        <v>0</v>
      </c>
      <c r="CJ495" s="313">
        <v>0</v>
      </c>
      <c r="CK495" s="313">
        <v>0</v>
      </c>
      <c r="CL495" s="261">
        <f>$AW495-$AX495-BA495</f>
        <v>0</v>
      </c>
      <c r="CM495" s="261">
        <f t="shared" si="553"/>
        <v>0</v>
      </c>
      <c r="CN495" s="261">
        <f t="shared" si="553"/>
        <v>0</v>
      </c>
      <c r="CO495" s="261">
        <f t="shared" si="553"/>
        <v>0</v>
      </c>
      <c r="CP495" s="261">
        <f t="shared" si="553"/>
        <v>0</v>
      </c>
      <c r="CQ495" s="261">
        <f>CR495+CS495+CT495</f>
        <v>0</v>
      </c>
      <c r="CR495" s="313">
        <v>0</v>
      </c>
      <c r="CS495" s="313">
        <v>0</v>
      </c>
      <c r="CT495" s="313">
        <v>0</v>
      </c>
      <c r="CU495" s="261">
        <f>CV495+CW495+CX495</f>
        <v>0</v>
      </c>
      <c r="CV495" s="313">
        <v>0</v>
      </c>
      <c r="CW495" s="313">
        <v>0</v>
      </c>
      <c r="CX495" s="313">
        <v>0</v>
      </c>
      <c r="CY495" s="261">
        <f>CZ495+DA495+DB495</f>
        <v>0</v>
      </c>
      <c r="CZ495" s="313">
        <v>0</v>
      </c>
      <c r="DA495" s="313">
        <v>0</v>
      </c>
      <c r="DB495" s="313">
        <v>0</v>
      </c>
      <c r="DC495" s="261">
        <f>$AW495-$AX495-BB495</f>
        <v>0</v>
      </c>
      <c r="DD495" s="261">
        <f t="shared" si="554"/>
        <v>0</v>
      </c>
      <c r="DE495" s="261">
        <f t="shared" si="554"/>
        <v>0</v>
      </c>
      <c r="DF495" s="261">
        <f t="shared" si="554"/>
        <v>0</v>
      </c>
      <c r="DG495" s="261">
        <f t="shared" si="554"/>
        <v>0</v>
      </c>
      <c r="DH495" s="261">
        <f>DI495+DJ495+DK495</f>
        <v>0</v>
      </c>
      <c r="DI495" s="313">
        <v>0</v>
      </c>
      <c r="DJ495" s="313">
        <v>0</v>
      </c>
      <c r="DK495" s="313">
        <v>0</v>
      </c>
      <c r="DL495" s="261">
        <f>DM495+DN495+DO495</f>
        <v>0</v>
      </c>
      <c r="DM495" s="313">
        <v>0</v>
      </c>
      <c r="DN495" s="313">
        <v>0</v>
      </c>
      <c r="DO495" s="313">
        <v>0</v>
      </c>
      <c r="DP495" s="261">
        <f>DQ495+DR495+DS495</f>
        <v>0</v>
      </c>
      <c r="DQ495" s="313">
        <v>0</v>
      </c>
      <c r="DR495" s="313">
        <v>0</v>
      </c>
      <c r="DS495" s="313">
        <v>0</v>
      </c>
      <c r="DT495" s="261">
        <f>$AW495-$AX495-BC495</f>
        <v>0</v>
      </c>
      <c r="DU495" s="261">
        <f>BC495-AY495</f>
        <v>0</v>
      </c>
      <c r="DV495" s="313"/>
      <c r="DW495" s="313"/>
      <c r="DX495" s="314"/>
      <c r="DY495" s="313"/>
      <c r="DZ495" s="314"/>
      <c r="EA495" s="343" t="s">
        <v>151</v>
      </c>
      <c r="EB495" s="164">
        <v>0</v>
      </c>
      <c r="EC495" s="162" t="str">
        <f>AN495 &amp; EB495</f>
        <v>Прочие собственные средства0</v>
      </c>
      <c r="ED495" s="162" t="str">
        <f>AN495&amp;AO495</f>
        <v>Прочие собственные средстванет</v>
      </c>
      <c r="EE495" s="163"/>
      <c r="EF495" s="163"/>
      <c r="EG495" s="179"/>
      <c r="EH495" s="179"/>
      <c r="EI495" s="179"/>
      <c r="EJ495" s="179"/>
      <c r="EV495" s="163"/>
    </row>
    <row r="496" spans="3:152" ht="11.25" customHeight="1">
      <c r="C496" s="217"/>
      <c r="D496" s="384" t="s">
        <v>990</v>
      </c>
      <c r="E496" s="398" t="s">
        <v>780</v>
      </c>
      <c r="F496" s="398" t="s">
        <v>800</v>
      </c>
      <c r="G496" s="398" t="s">
        <v>161</v>
      </c>
      <c r="H496" s="398" t="s">
        <v>991</v>
      </c>
      <c r="I496" s="398" t="s">
        <v>783</v>
      </c>
      <c r="J496" s="398" t="s">
        <v>783</v>
      </c>
      <c r="K496" s="384" t="s">
        <v>784</v>
      </c>
      <c r="L496" s="336"/>
      <c r="M496" s="336"/>
      <c r="N496" s="384" t="s">
        <v>240</v>
      </c>
      <c r="O496" s="384" t="s">
        <v>5</v>
      </c>
      <c r="P496" s="386" t="s">
        <v>189</v>
      </c>
      <c r="Q496" s="386" t="s">
        <v>5</v>
      </c>
      <c r="R496" s="388">
        <v>0</v>
      </c>
      <c r="S496" s="390">
        <v>0</v>
      </c>
      <c r="T496" s="400" t="s">
        <v>151</v>
      </c>
      <c r="U496" s="305"/>
      <c r="V496" s="306"/>
      <c r="W496" s="306"/>
      <c r="X496" s="306"/>
      <c r="Y496" s="306"/>
      <c r="Z496" s="306"/>
      <c r="AA496" s="306"/>
      <c r="AB496" s="306"/>
      <c r="AC496" s="306"/>
      <c r="AD496" s="306"/>
      <c r="AE496" s="306"/>
      <c r="AF496" s="306"/>
      <c r="AG496" s="306"/>
      <c r="AH496" s="306"/>
      <c r="AI496" s="306"/>
      <c r="AJ496" s="306"/>
      <c r="AK496" s="306"/>
      <c r="AL496" s="306"/>
      <c r="AM496" s="306"/>
      <c r="AN496" s="306"/>
      <c r="AO496" s="306"/>
      <c r="AP496" s="306"/>
      <c r="AQ496" s="306"/>
      <c r="AR496" s="306"/>
      <c r="AS496" s="306"/>
      <c r="AT496" s="306"/>
      <c r="AU496" s="306"/>
      <c r="AV496" s="306"/>
      <c r="AW496" s="306"/>
      <c r="AX496" s="306"/>
      <c r="AY496" s="306"/>
      <c r="AZ496" s="306"/>
      <c r="BA496" s="306"/>
      <c r="BB496" s="306"/>
      <c r="BC496" s="306"/>
      <c r="BD496" s="306"/>
      <c r="BE496" s="306"/>
      <c r="BF496" s="306"/>
      <c r="BG496" s="306"/>
      <c r="BH496" s="306"/>
      <c r="BI496" s="306"/>
      <c r="BJ496" s="306"/>
      <c r="BK496" s="306"/>
      <c r="BL496" s="306"/>
      <c r="BM496" s="306"/>
      <c r="BN496" s="306"/>
      <c r="BO496" s="306"/>
      <c r="BP496" s="306"/>
      <c r="BQ496" s="306"/>
      <c r="BR496" s="306"/>
      <c r="BS496" s="306"/>
      <c r="BT496" s="306"/>
      <c r="BU496" s="306"/>
      <c r="BV496" s="306"/>
      <c r="BW496" s="306"/>
      <c r="BX496" s="306"/>
      <c r="BY496" s="306"/>
      <c r="BZ496" s="306"/>
      <c r="CA496" s="306"/>
      <c r="CB496" s="306"/>
      <c r="CC496" s="306"/>
      <c r="CD496" s="306"/>
      <c r="CE496" s="306"/>
      <c r="CF496" s="306"/>
      <c r="CG496" s="306"/>
      <c r="CH496" s="306"/>
      <c r="CI496" s="306"/>
      <c r="CJ496" s="306"/>
      <c r="CK496" s="306"/>
      <c r="CL496" s="306"/>
      <c r="CM496" s="306"/>
      <c r="CN496" s="306"/>
      <c r="CO496" s="306"/>
      <c r="CP496" s="306"/>
      <c r="CQ496" s="306"/>
      <c r="CR496" s="306"/>
      <c r="CS496" s="306"/>
      <c r="CT496" s="306"/>
      <c r="CU496" s="306"/>
      <c r="CV496" s="306"/>
      <c r="CW496" s="306"/>
      <c r="CX496" s="306"/>
      <c r="CY496" s="306"/>
      <c r="CZ496" s="306"/>
      <c r="DA496" s="306"/>
      <c r="DB496" s="306"/>
      <c r="DC496" s="306"/>
      <c r="DD496" s="306"/>
      <c r="DE496" s="306"/>
      <c r="DF496" s="306"/>
      <c r="DG496" s="306"/>
      <c r="DH496" s="306"/>
      <c r="DI496" s="306"/>
      <c r="DJ496" s="306"/>
      <c r="DK496" s="306"/>
      <c r="DL496" s="306"/>
      <c r="DM496" s="306"/>
      <c r="DN496" s="306"/>
      <c r="DO496" s="306"/>
      <c r="DP496" s="306"/>
      <c r="DQ496" s="306"/>
      <c r="DR496" s="306"/>
      <c r="DS496" s="306"/>
      <c r="DT496" s="306"/>
      <c r="DU496" s="306"/>
      <c r="DV496" s="306"/>
      <c r="DW496" s="306"/>
      <c r="DX496" s="306"/>
      <c r="DY496" s="306"/>
      <c r="DZ496" s="306"/>
      <c r="EA496" s="306"/>
      <c r="EB496" s="164"/>
      <c r="EC496" s="163"/>
      <c r="ED496" s="163"/>
      <c r="EE496" s="163"/>
      <c r="EF496" s="163"/>
      <c r="EG496" s="163"/>
      <c r="EH496" s="163"/>
      <c r="EI496" s="163"/>
    </row>
    <row r="497" spans="3:152" ht="11.25" customHeight="1">
      <c r="C497" s="217"/>
      <c r="D497" s="385"/>
      <c r="E497" s="399"/>
      <c r="F497" s="399"/>
      <c r="G497" s="399"/>
      <c r="H497" s="399"/>
      <c r="I497" s="399"/>
      <c r="J497" s="399"/>
      <c r="K497" s="385"/>
      <c r="L497" s="337"/>
      <c r="M497" s="337"/>
      <c r="N497" s="385"/>
      <c r="O497" s="385"/>
      <c r="P497" s="387"/>
      <c r="Q497" s="387"/>
      <c r="R497" s="389"/>
      <c r="S497" s="391"/>
      <c r="T497" s="401"/>
      <c r="U497" s="394"/>
      <c r="V497" s="396">
        <v>1</v>
      </c>
      <c r="W497" s="382" t="s">
        <v>821</v>
      </c>
      <c r="X497" s="382"/>
      <c r="Y497" s="382"/>
      <c r="Z497" s="382"/>
      <c r="AA497" s="382"/>
      <c r="AB497" s="382"/>
      <c r="AC497" s="382"/>
      <c r="AD497" s="382"/>
      <c r="AE497" s="382"/>
      <c r="AF497" s="382"/>
      <c r="AG497" s="382"/>
      <c r="AH497" s="382"/>
      <c r="AI497" s="382"/>
      <c r="AJ497" s="382"/>
      <c r="AK497" s="382"/>
      <c r="AL497" s="307"/>
      <c r="AM497" s="308"/>
      <c r="AN497" s="309"/>
      <c r="AO497" s="309"/>
      <c r="AP497" s="309"/>
      <c r="AQ497" s="309"/>
      <c r="AR497" s="309"/>
      <c r="AS497" s="309"/>
      <c r="AT497" s="309"/>
      <c r="AU497" s="309"/>
      <c r="AV497" s="309"/>
      <c r="AW497" s="95"/>
      <c r="AX497" s="95"/>
      <c r="AY497" s="95"/>
      <c r="AZ497" s="95"/>
      <c r="BA497" s="95"/>
      <c r="BB497" s="95"/>
      <c r="BC497" s="95"/>
      <c r="BD497" s="95"/>
      <c r="BE497" s="95"/>
      <c r="BF497" s="95"/>
      <c r="BG497" s="95"/>
      <c r="BH497" s="95"/>
      <c r="BI497" s="95"/>
      <c r="BJ497" s="95"/>
      <c r="BK497" s="95"/>
      <c r="BL497" s="95"/>
      <c r="BM497" s="95"/>
      <c r="BN497" s="95"/>
      <c r="BO497" s="95"/>
      <c r="BP497" s="95"/>
      <c r="BQ497" s="95"/>
      <c r="BR497" s="95"/>
      <c r="BS497" s="95"/>
      <c r="BT497" s="95"/>
      <c r="BU497" s="95"/>
      <c r="BV497" s="95"/>
      <c r="BW497" s="95"/>
      <c r="BX497" s="95"/>
      <c r="BY497" s="95"/>
      <c r="BZ497" s="95"/>
      <c r="CA497" s="95"/>
      <c r="CB497" s="95"/>
      <c r="CC497" s="95"/>
      <c r="CD497" s="95"/>
      <c r="CE497" s="95"/>
      <c r="CF497" s="95"/>
      <c r="CG497" s="95"/>
      <c r="CH497" s="95"/>
      <c r="CI497" s="95"/>
      <c r="CJ497" s="95"/>
      <c r="CK497" s="95"/>
      <c r="CL497" s="95"/>
      <c r="CM497" s="95"/>
      <c r="CN497" s="95"/>
      <c r="CO497" s="95"/>
      <c r="CP497" s="95"/>
      <c r="CQ497" s="95"/>
      <c r="CR497" s="95"/>
      <c r="CS497" s="95"/>
      <c r="CT497" s="95"/>
      <c r="CU497" s="95"/>
      <c r="CV497" s="95"/>
      <c r="CW497" s="95"/>
      <c r="CX497" s="95"/>
      <c r="CY497" s="95"/>
      <c r="CZ497" s="95"/>
      <c r="DA497" s="95"/>
      <c r="DB497" s="95"/>
      <c r="DC497" s="95"/>
      <c r="DD497" s="95"/>
      <c r="DE497" s="95"/>
      <c r="DF497" s="95"/>
      <c r="DG497" s="95"/>
      <c r="DH497" s="95"/>
      <c r="DI497" s="95"/>
      <c r="DJ497" s="95"/>
      <c r="DK497" s="95"/>
      <c r="DL497" s="95"/>
      <c r="DM497" s="95"/>
      <c r="DN497" s="95"/>
      <c r="DO497" s="95"/>
      <c r="DP497" s="95"/>
      <c r="DQ497" s="95"/>
      <c r="DR497" s="95"/>
      <c r="DS497" s="95"/>
      <c r="DT497" s="95"/>
      <c r="DU497" s="95"/>
      <c r="DV497" s="95"/>
      <c r="DW497" s="95"/>
      <c r="DX497" s="95"/>
      <c r="DY497" s="95"/>
      <c r="DZ497" s="95"/>
      <c r="EA497" s="95"/>
      <c r="EB497" s="164"/>
      <c r="EC497" s="179"/>
      <c r="ED497" s="179"/>
      <c r="EE497" s="179"/>
      <c r="EF497" s="163"/>
      <c r="EG497" s="179"/>
      <c r="EH497" s="179"/>
      <c r="EI497" s="179"/>
      <c r="EJ497" s="179"/>
      <c r="EK497" s="179"/>
    </row>
    <row r="498" spans="3:152" ht="15" customHeight="1">
      <c r="C498" s="217"/>
      <c r="D498" s="385"/>
      <c r="E498" s="399"/>
      <c r="F498" s="399"/>
      <c r="G498" s="399"/>
      <c r="H498" s="399"/>
      <c r="I498" s="399"/>
      <c r="J498" s="399"/>
      <c r="K498" s="385"/>
      <c r="L498" s="337"/>
      <c r="M498" s="337"/>
      <c r="N498" s="385"/>
      <c r="O498" s="385"/>
      <c r="P498" s="387"/>
      <c r="Q498" s="387"/>
      <c r="R498" s="389"/>
      <c r="S498" s="391"/>
      <c r="T498" s="401"/>
      <c r="U498" s="395"/>
      <c r="V498" s="397"/>
      <c r="W498" s="383"/>
      <c r="X498" s="383"/>
      <c r="Y498" s="383"/>
      <c r="Z498" s="383"/>
      <c r="AA498" s="383"/>
      <c r="AB498" s="383"/>
      <c r="AC498" s="383"/>
      <c r="AD498" s="383"/>
      <c r="AE498" s="383"/>
      <c r="AF498" s="383"/>
      <c r="AG498" s="383"/>
      <c r="AH498" s="383"/>
      <c r="AI498" s="383"/>
      <c r="AJ498" s="383"/>
      <c r="AK498" s="383"/>
      <c r="AL498" s="333"/>
      <c r="AM498" s="200" t="s">
        <v>240</v>
      </c>
      <c r="AN498" s="311" t="s">
        <v>197</v>
      </c>
      <c r="AO498" s="312" t="s">
        <v>18</v>
      </c>
      <c r="AP498" s="312"/>
      <c r="AQ498" s="312"/>
      <c r="AR498" s="312"/>
      <c r="AS498" s="312"/>
      <c r="AT498" s="312"/>
      <c r="AU498" s="312"/>
      <c r="AV498" s="312"/>
      <c r="AW498" s="261">
        <v>0</v>
      </c>
      <c r="AX498" s="261">
        <v>0</v>
      </c>
      <c r="AY498" s="261">
        <v>0</v>
      </c>
      <c r="AZ498" s="261">
        <f>BE498</f>
        <v>0</v>
      </c>
      <c r="BA498" s="261">
        <f>BV498</f>
        <v>0</v>
      </c>
      <c r="BB498" s="261">
        <f>CM498</f>
        <v>0</v>
      </c>
      <c r="BC498" s="261">
        <f>DD498</f>
        <v>0</v>
      </c>
      <c r="BD498" s="261">
        <f>AW498-AX498-BC498</f>
        <v>0</v>
      </c>
      <c r="BE498" s="261">
        <f t="shared" ref="BE498:BH499" si="555">BQ498</f>
        <v>0</v>
      </c>
      <c r="BF498" s="261">
        <f t="shared" si="555"/>
        <v>0</v>
      </c>
      <c r="BG498" s="261">
        <f t="shared" si="555"/>
        <v>0</v>
      </c>
      <c r="BH498" s="261">
        <f t="shared" si="555"/>
        <v>0</v>
      </c>
      <c r="BI498" s="261">
        <f>BJ498+BK498+BL498</f>
        <v>0</v>
      </c>
      <c r="BJ498" s="313">
        <v>0</v>
      </c>
      <c r="BK498" s="313">
        <v>0</v>
      </c>
      <c r="BL498" s="313">
        <v>0</v>
      </c>
      <c r="BM498" s="261">
        <f>BN498+BO498+BP498</f>
        <v>0</v>
      </c>
      <c r="BN498" s="313">
        <v>0</v>
      </c>
      <c r="BO498" s="313">
        <v>0</v>
      </c>
      <c r="BP498" s="313">
        <v>0</v>
      </c>
      <c r="BQ498" s="261">
        <f>BR498+BS498+BT498</f>
        <v>0</v>
      </c>
      <c r="BR498" s="313">
        <v>0</v>
      </c>
      <c r="BS498" s="313">
        <v>0</v>
      </c>
      <c r="BT498" s="313">
        <v>0</v>
      </c>
      <c r="BU498" s="261">
        <f>$AW498-$AX498-AZ498</f>
        <v>0</v>
      </c>
      <c r="BV498" s="261">
        <f t="shared" ref="BV498:BY499" si="556">CH498</f>
        <v>0</v>
      </c>
      <c r="BW498" s="261">
        <f t="shared" si="556"/>
        <v>0</v>
      </c>
      <c r="BX498" s="261">
        <f t="shared" si="556"/>
        <v>0</v>
      </c>
      <c r="BY498" s="261">
        <f t="shared" si="556"/>
        <v>0</v>
      </c>
      <c r="BZ498" s="261">
        <f>CA498+CB498+CC498</f>
        <v>0</v>
      </c>
      <c r="CA498" s="313">
        <v>0</v>
      </c>
      <c r="CB498" s="313">
        <v>0</v>
      </c>
      <c r="CC498" s="313">
        <v>0</v>
      </c>
      <c r="CD498" s="261">
        <f>CE498+CF498+CG498</f>
        <v>0</v>
      </c>
      <c r="CE498" s="313">
        <v>0</v>
      </c>
      <c r="CF498" s="313">
        <v>0</v>
      </c>
      <c r="CG498" s="313">
        <v>0</v>
      </c>
      <c r="CH498" s="261">
        <f>CI498+CJ498+CK498</f>
        <v>0</v>
      </c>
      <c r="CI498" s="313">
        <v>0</v>
      </c>
      <c r="CJ498" s="313">
        <v>0</v>
      </c>
      <c r="CK498" s="313">
        <v>0</v>
      </c>
      <c r="CL498" s="261">
        <f>$AW498-$AX498-BA498</f>
        <v>0</v>
      </c>
      <c r="CM498" s="261">
        <f t="shared" ref="CM498:CP499" si="557">CY498</f>
        <v>0</v>
      </c>
      <c r="CN498" s="261">
        <f t="shared" si="557"/>
        <v>0</v>
      </c>
      <c r="CO498" s="261">
        <f t="shared" si="557"/>
        <v>0</v>
      </c>
      <c r="CP498" s="261">
        <f t="shared" si="557"/>
        <v>0</v>
      </c>
      <c r="CQ498" s="261">
        <f>CR498+CS498+CT498</f>
        <v>0</v>
      </c>
      <c r="CR498" s="313">
        <v>0</v>
      </c>
      <c r="CS498" s="313">
        <v>0</v>
      </c>
      <c r="CT498" s="313">
        <v>0</v>
      </c>
      <c r="CU498" s="261">
        <f>CV498+CW498+CX498</f>
        <v>0</v>
      </c>
      <c r="CV498" s="313">
        <v>0</v>
      </c>
      <c r="CW498" s="313">
        <v>0</v>
      </c>
      <c r="CX498" s="313">
        <v>0</v>
      </c>
      <c r="CY498" s="261">
        <f>CZ498+DA498+DB498</f>
        <v>0</v>
      </c>
      <c r="CZ498" s="313">
        <v>0</v>
      </c>
      <c r="DA498" s="313">
        <v>0</v>
      </c>
      <c r="DB498" s="313">
        <v>0</v>
      </c>
      <c r="DC498" s="261">
        <f>$AW498-$AX498-BB498</f>
        <v>0</v>
      </c>
      <c r="DD498" s="261">
        <f t="shared" ref="DD498:DG499" si="558">DP498</f>
        <v>0</v>
      </c>
      <c r="DE498" s="261">
        <f t="shared" si="558"/>
        <v>0</v>
      </c>
      <c r="DF498" s="261">
        <f t="shared" si="558"/>
        <v>0</v>
      </c>
      <c r="DG498" s="261">
        <f t="shared" si="558"/>
        <v>0</v>
      </c>
      <c r="DH498" s="261">
        <f>DI498+DJ498+DK498</f>
        <v>0</v>
      </c>
      <c r="DI498" s="313">
        <v>0</v>
      </c>
      <c r="DJ498" s="313">
        <v>0</v>
      </c>
      <c r="DK498" s="313">
        <v>0</v>
      </c>
      <c r="DL498" s="261">
        <f>DM498+DN498+DO498</f>
        <v>0</v>
      </c>
      <c r="DM498" s="313">
        <v>0</v>
      </c>
      <c r="DN498" s="313">
        <v>0</v>
      </c>
      <c r="DO498" s="313">
        <v>0</v>
      </c>
      <c r="DP498" s="261">
        <f>DQ498+DR498+DS498</f>
        <v>0</v>
      </c>
      <c r="DQ498" s="313">
        <v>0</v>
      </c>
      <c r="DR498" s="313">
        <v>0</v>
      </c>
      <c r="DS498" s="313">
        <v>0</v>
      </c>
      <c r="DT498" s="261">
        <f>$AW498-$AX498-BC498</f>
        <v>0</v>
      </c>
      <c r="DU498" s="261">
        <f>BC498-AY498</f>
        <v>0</v>
      </c>
      <c r="DV498" s="313"/>
      <c r="DW498" s="313"/>
      <c r="DX498" s="314"/>
      <c r="DY498" s="313"/>
      <c r="DZ498" s="314"/>
      <c r="EA498" s="343" t="s">
        <v>151</v>
      </c>
      <c r="EB498" s="164">
        <v>0</v>
      </c>
      <c r="EC498" s="162" t="str">
        <f>AN498 &amp; EB498</f>
        <v>Амортизационные отчисления0</v>
      </c>
      <c r="ED498" s="162" t="str">
        <f>AN498&amp;AO498</f>
        <v>Амортизационные отчислениянет</v>
      </c>
      <c r="EE498" s="163"/>
      <c r="EF498" s="163"/>
      <c r="EG498" s="179"/>
      <c r="EH498" s="179"/>
      <c r="EI498" s="179"/>
      <c r="EJ498" s="179"/>
      <c r="EV498" s="163"/>
    </row>
    <row r="499" spans="3:152" ht="15" customHeight="1" thickBot="1">
      <c r="C499" s="217"/>
      <c r="D499" s="385"/>
      <c r="E499" s="399"/>
      <c r="F499" s="399"/>
      <c r="G499" s="399"/>
      <c r="H499" s="399"/>
      <c r="I499" s="399"/>
      <c r="J499" s="399"/>
      <c r="K499" s="385"/>
      <c r="L499" s="337"/>
      <c r="M499" s="337"/>
      <c r="N499" s="385"/>
      <c r="O499" s="385"/>
      <c r="P499" s="387"/>
      <c r="Q499" s="387"/>
      <c r="R499" s="389"/>
      <c r="S499" s="391"/>
      <c r="T499" s="401"/>
      <c r="U499" s="395"/>
      <c r="V499" s="397"/>
      <c r="W499" s="383"/>
      <c r="X499" s="383"/>
      <c r="Y499" s="383"/>
      <c r="Z499" s="383"/>
      <c r="AA499" s="383"/>
      <c r="AB499" s="383"/>
      <c r="AC499" s="383"/>
      <c r="AD499" s="383"/>
      <c r="AE499" s="383"/>
      <c r="AF499" s="383"/>
      <c r="AG499" s="383"/>
      <c r="AH499" s="383"/>
      <c r="AI499" s="383"/>
      <c r="AJ499" s="383"/>
      <c r="AK499" s="383"/>
      <c r="AL499" s="333"/>
      <c r="AM499" s="200" t="s">
        <v>115</v>
      </c>
      <c r="AN499" s="311" t="s">
        <v>199</v>
      </c>
      <c r="AO499" s="312" t="s">
        <v>18</v>
      </c>
      <c r="AP499" s="312"/>
      <c r="AQ499" s="312"/>
      <c r="AR499" s="312"/>
      <c r="AS499" s="312"/>
      <c r="AT499" s="312"/>
      <c r="AU499" s="312"/>
      <c r="AV499" s="312"/>
      <c r="AW499" s="261">
        <v>0</v>
      </c>
      <c r="AX499" s="261">
        <v>0</v>
      </c>
      <c r="AY499" s="261">
        <v>0</v>
      </c>
      <c r="AZ499" s="261">
        <f>BE499</f>
        <v>0</v>
      </c>
      <c r="BA499" s="261">
        <f>BV499</f>
        <v>0</v>
      </c>
      <c r="BB499" s="261">
        <f>CM499</f>
        <v>0</v>
      </c>
      <c r="BC499" s="261">
        <f>DD499</f>
        <v>0</v>
      </c>
      <c r="BD499" s="261">
        <f>AW499-AX499-BC499</f>
        <v>0</v>
      </c>
      <c r="BE499" s="261">
        <f t="shared" si="555"/>
        <v>0</v>
      </c>
      <c r="BF499" s="261">
        <f t="shared" si="555"/>
        <v>0</v>
      </c>
      <c r="BG499" s="261">
        <f t="shared" si="555"/>
        <v>0</v>
      </c>
      <c r="BH499" s="261">
        <f t="shared" si="555"/>
        <v>0</v>
      </c>
      <c r="BI499" s="261">
        <f>BJ499+BK499+BL499</f>
        <v>0</v>
      </c>
      <c r="BJ499" s="313">
        <v>0</v>
      </c>
      <c r="BK499" s="313">
        <v>0</v>
      </c>
      <c r="BL499" s="313">
        <v>0</v>
      </c>
      <c r="BM499" s="261">
        <f>BN499+BO499+BP499</f>
        <v>0</v>
      </c>
      <c r="BN499" s="313">
        <v>0</v>
      </c>
      <c r="BO499" s="313">
        <v>0</v>
      </c>
      <c r="BP499" s="313">
        <v>0</v>
      </c>
      <c r="BQ499" s="261">
        <f>BR499+BS499+BT499</f>
        <v>0</v>
      </c>
      <c r="BR499" s="313">
        <v>0</v>
      </c>
      <c r="BS499" s="313">
        <v>0</v>
      </c>
      <c r="BT499" s="313">
        <v>0</v>
      </c>
      <c r="BU499" s="261">
        <f>$AW499-$AX499-AZ499</f>
        <v>0</v>
      </c>
      <c r="BV499" s="261">
        <f t="shared" si="556"/>
        <v>0</v>
      </c>
      <c r="BW499" s="261">
        <f t="shared" si="556"/>
        <v>0</v>
      </c>
      <c r="BX499" s="261">
        <f t="shared" si="556"/>
        <v>0</v>
      </c>
      <c r="BY499" s="261">
        <f t="shared" si="556"/>
        <v>0</v>
      </c>
      <c r="BZ499" s="261">
        <f>CA499+CB499+CC499</f>
        <v>0</v>
      </c>
      <c r="CA499" s="313">
        <v>0</v>
      </c>
      <c r="CB499" s="313">
        <v>0</v>
      </c>
      <c r="CC499" s="313">
        <v>0</v>
      </c>
      <c r="CD499" s="261">
        <f>CE499+CF499+CG499</f>
        <v>0</v>
      </c>
      <c r="CE499" s="313">
        <v>0</v>
      </c>
      <c r="CF499" s="313">
        <v>0</v>
      </c>
      <c r="CG499" s="313">
        <v>0</v>
      </c>
      <c r="CH499" s="261">
        <f>CI499+CJ499+CK499</f>
        <v>0</v>
      </c>
      <c r="CI499" s="313">
        <v>0</v>
      </c>
      <c r="CJ499" s="313">
        <v>0</v>
      </c>
      <c r="CK499" s="313">
        <v>0</v>
      </c>
      <c r="CL499" s="261">
        <f>$AW499-$AX499-BA499</f>
        <v>0</v>
      </c>
      <c r="CM499" s="261">
        <f t="shared" si="557"/>
        <v>0</v>
      </c>
      <c r="CN499" s="261">
        <f t="shared" si="557"/>
        <v>0</v>
      </c>
      <c r="CO499" s="261">
        <f t="shared" si="557"/>
        <v>0</v>
      </c>
      <c r="CP499" s="261">
        <f t="shared" si="557"/>
        <v>0</v>
      </c>
      <c r="CQ499" s="261">
        <f>CR499+CS499+CT499</f>
        <v>0</v>
      </c>
      <c r="CR499" s="313">
        <v>0</v>
      </c>
      <c r="CS499" s="313">
        <v>0</v>
      </c>
      <c r="CT499" s="313">
        <v>0</v>
      </c>
      <c r="CU499" s="261">
        <f>CV499+CW499+CX499</f>
        <v>0</v>
      </c>
      <c r="CV499" s="313">
        <v>0</v>
      </c>
      <c r="CW499" s="313">
        <v>0</v>
      </c>
      <c r="CX499" s="313">
        <v>0</v>
      </c>
      <c r="CY499" s="261">
        <f>CZ499+DA499+DB499</f>
        <v>0</v>
      </c>
      <c r="CZ499" s="313">
        <v>0</v>
      </c>
      <c r="DA499" s="313">
        <v>0</v>
      </c>
      <c r="DB499" s="313">
        <v>0</v>
      </c>
      <c r="DC499" s="261">
        <f>$AW499-$AX499-BB499</f>
        <v>0</v>
      </c>
      <c r="DD499" s="261">
        <f t="shared" si="558"/>
        <v>0</v>
      </c>
      <c r="DE499" s="261">
        <f t="shared" si="558"/>
        <v>0</v>
      </c>
      <c r="DF499" s="261">
        <f t="shared" si="558"/>
        <v>0</v>
      </c>
      <c r="DG499" s="261">
        <f t="shared" si="558"/>
        <v>0</v>
      </c>
      <c r="DH499" s="261">
        <f>DI499+DJ499+DK499</f>
        <v>0</v>
      </c>
      <c r="DI499" s="313">
        <v>0</v>
      </c>
      <c r="DJ499" s="313">
        <v>0</v>
      </c>
      <c r="DK499" s="313">
        <v>0</v>
      </c>
      <c r="DL499" s="261">
        <f>DM499+DN499+DO499</f>
        <v>0</v>
      </c>
      <c r="DM499" s="313">
        <v>0</v>
      </c>
      <c r="DN499" s="313">
        <v>0</v>
      </c>
      <c r="DO499" s="313">
        <v>0</v>
      </c>
      <c r="DP499" s="261">
        <f>DQ499+DR499+DS499</f>
        <v>0</v>
      </c>
      <c r="DQ499" s="313">
        <v>0</v>
      </c>
      <c r="DR499" s="313">
        <v>0</v>
      </c>
      <c r="DS499" s="313">
        <v>0</v>
      </c>
      <c r="DT499" s="261">
        <f>$AW499-$AX499-BC499</f>
        <v>0</v>
      </c>
      <c r="DU499" s="261">
        <f>BC499-AY499</f>
        <v>0</v>
      </c>
      <c r="DV499" s="313"/>
      <c r="DW499" s="313"/>
      <c r="DX499" s="314"/>
      <c r="DY499" s="313"/>
      <c r="DZ499" s="314"/>
      <c r="EA499" s="343" t="s">
        <v>151</v>
      </c>
      <c r="EB499" s="164">
        <v>0</v>
      </c>
      <c r="EC499" s="162" t="str">
        <f>AN499 &amp; EB499</f>
        <v>Прочие собственные средства0</v>
      </c>
      <c r="ED499" s="162" t="str">
        <f>AN499&amp;AO499</f>
        <v>Прочие собственные средстванет</v>
      </c>
      <c r="EE499" s="163"/>
      <c r="EF499" s="163"/>
      <c r="EG499" s="179"/>
      <c r="EH499" s="179"/>
      <c r="EI499" s="179"/>
      <c r="EJ499" s="179"/>
      <c r="EV499" s="163"/>
    </row>
    <row r="500" spans="3:152" ht="11.25" customHeight="1">
      <c r="C500" s="217"/>
      <c r="D500" s="384" t="s">
        <v>992</v>
      </c>
      <c r="E500" s="398" t="s">
        <v>780</v>
      </c>
      <c r="F500" s="398" t="s">
        <v>800</v>
      </c>
      <c r="G500" s="398" t="s">
        <v>161</v>
      </c>
      <c r="H500" s="398" t="s">
        <v>993</v>
      </c>
      <c r="I500" s="398" t="s">
        <v>783</v>
      </c>
      <c r="J500" s="398" t="s">
        <v>783</v>
      </c>
      <c r="K500" s="384" t="s">
        <v>784</v>
      </c>
      <c r="L500" s="336"/>
      <c r="M500" s="336"/>
      <c r="N500" s="384" t="s">
        <v>240</v>
      </c>
      <c r="O500" s="384" t="s">
        <v>4</v>
      </c>
      <c r="P500" s="386" t="s">
        <v>189</v>
      </c>
      <c r="Q500" s="386" t="s">
        <v>4</v>
      </c>
      <c r="R500" s="388">
        <v>0</v>
      </c>
      <c r="S500" s="390">
        <v>0</v>
      </c>
      <c r="T500" s="400" t="s">
        <v>151</v>
      </c>
      <c r="U500" s="305"/>
      <c r="V500" s="306"/>
      <c r="W500" s="306"/>
      <c r="X500" s="306"/>
      <c r="Y500" s="306"/>
      <c r="Z500" s="306"/>
      <c r="AA500" s="306"/>
      <c r="AB500" s="306"/>
      <c r="AC500" s="306"/>
      <c r="AD500" s="306"/>
      <c r="AE500" s="306"/>
      <c r="AF500" s="306"/>
      <c r="AG500" s="306"/>
      <c r="AH500" s="306"/>
      <c r="AI500" s="306"/>
      <c r="AJ500" s="306"/>
      <c r="AK500" s="306"/>
      <c r="AL500" s="306"/>
      <c r="AM500" s="306"/>
      <c r="AN500" s="306"/>
      <c r="AO500" s="306"/>
      <c r="AP500" s="306"/>
      <c r="AQ500" s="306"/>
      <c r="AR500" s="306"/>
      <c r="AS500" s="306"/>
      <c r="AT500" s="306"/>
      <c r="AU500" s="306"/>
      <c r="AV500" s="306"/>
      <c r="AW500" s="306"/>
      <c r="AX500" s="306"/>
      <c r="AY500" s="306"/>
      <c r="AZ500" s="306"/>
      <c r="BA500" s="306"/>
      <c r="BB500" s="306"/>
      <c r="BC500" s="306"/>
      <c r="BD500" s="306"/>
      <c r="BE500" s="306"/>
      <c r="BF500" s="306"/>
      <c r="BG500" s="306"/>
      <c r="BH500" s="306"/>
      <c r="BI500" s="306"/>
      <c r="BJ500" s="306"/>
      <c r="BK500" s="306"/>
      <c r="BL500" s="306"/>
      <c r="BM500" s="306"/>
      <c r="BN500" s="306"/>
      <c r="BO500" s="306"/>
      <c r="BP500" s="306"/>
      <c r="BQ500" s="306"/>
      <c r="BR500" s="306"/>
      <c r="BS500" s="306"/>
      <c r="BT500" s="306"/>
      <c r="BU500" s="306"/>
      <c r="BV500" s="306"/>
      <c r="BW500" s="306"/>
      <c r="BX500" s="306"/>
      <c r="BY500" s="306"/>
      <c r="BZ500" s="306"/>
      <c r="CA500" s="306"/>
      <c r="CB500" s="306"/>
      <c r="CC500" s="306"/>
      <c r="CD500" s="306"/>
      <c r="CE500" s="306"/>
      <c r="CF500" s="306"/>
      <c r="CG500" s="306"/>
      <c r="CH500" s="306"/>
      <c r="CI500" s="306"/>
      <c r="CJ500" s="306"/>
      <c r="CK500" s="306"/>
      <c r="CL500" s="306"/>
      <c r="CM500" s="306"/>
      <c r="CN500" s="306"/>
      <c r="CO500" s="306"/>
      <c r="CP500" s="306"/>
      <c r="CQ500" s="306"/>
      <c r="CR500" s="306"/>
      <c r="CS500" s="306"/>
      <c r="CT500" s="306"/>
      <c r="CU500" s="306"/>
      <c r="CV500" s="306"/>
      <c r="CW500" s="306"/>
      <c r="CX500" s="306"/>
      <c r="CY500" s="306"/>
      <c r="CZ500" s="306"/>
      <c r="DA500" s="306"/>
      <c r="DB500" s="306"/>
      <c r="DC500" s="306"/>
      <c r="DD500" s="306"/>
      <c r="DE500" s="306"/>
      <c r="DF500" s="306"/>
      <c r="DG500" s="306"/>
      <c r="DH500" s="306"/>
      <c r="DI500" s="306"/>
      <c r="DJ500" s="306"/>
      <c r="DK500" s="306"/>
      <c r="DL500" s="306"/>
      <c r="DM500" s="306"/>
      <c r="DN500" s="306"/>
      <c r="DO500" s="306"/>
      <c r="DP500" s="306"/>
      <c r="DQ500" s="306"/>
      <c r="DR500" s="306"/>
      <c r="DS500" s="306"/>
      <c r="DT500" s="306"/>
      <c r="DU500" s="306"/>
      <c r="DV500" s="306"/>
      <c r="DW500" s="306"/>
      <c r="DX500" s="306"/>
      <c r="DY500" s="306"/>
      <c r="DZ500" s="306"/>
      <c r="EA500" s="306"/>
      <c r="EB500" s="164"/>
      <c r="EC500" s="163"/>
      <c r="ED500" s="163"/>
      <c r="EE500" s="163"/>
      <c r="EF500" s="163"/>
      <c r="EG500" s="163"/>
      <c r="EH500" s="163"/>
      <c r="EI500" s="163"/>
    </row>
    <row r="501" spans="3:152" ht="11.25" customHeight="1">
      <c r="C501" s="217"/>
      <c r="D501" s="385"/>
      <c r="E501" s="399"/>
      <c r="F501" s="399"/>
      <c r="G501" s="399"/>
      <c r="H501" s="399"/>
      <c r="I501" s="399"/>
      <c r="J501" s="399"/>
      <c r="K501" s="385"/>
      <c r="L501" s="337"/>
      <c r="M501" s="337"/>
      <c r="N501" s="385"/>
      <c r="O501" s="385"/>
      <c r="P501" s="387"/>
      <c r="Q501" s="387"/>
      <c r="R501" s="389"/>
      <c r="S501" s="391"/>
      <c r="T501" s="401"/>
      <c r="U501" s="394"/>
      <c r="V501" s="396">
        <v>1</v>
      </c>
      <c r="W501" s="382" t="s">
        <v>821</v>
      </c>
      <c r="X501" s="382"/>
      <c r="Y501" s="382"/>
      <c r="Z501" s="382"/>
      <c r="AA501" s="382"/>
      <c r="AB501" s="382"/>
      <c r="AC501" s="382"/>
      <c r="AD501" s="382"/>
      <c r="AE501" s="382"/>
      <c r="AF501" s="382"/>
      <c r="AG501" s="382"/>
      <c r="AH501" s="382"/>
      <c r="AI501" s="382"/>
      <c r="AJ501" s="382"/>
      <c r="AK501" s="382"/>
      <c r="AL501" s="307"/>
      <c r="AM501" s="308"/>
      <c r="AN501" s="309"/>
      <c r="AO501" s="309"/>
      <c r="AP501" s="309"/>
      <c r="AQ501" s="309"/>
      <c r="AR501" s="309"/>
      <c r="AS501" s="309"/>
      <c r="AT501" s="309"/>
      <c r="AU501" s="309"/>
      <c r="AV501" s="309"/>
      <c r="AW501" s="95"/>
      <c r="AX501" s="95"/>
      <c r="AY501" s="95"/>
      <c r="AZ501" s="95"/>
      <c r="BA501" s="95"/>
      <c r="BB501" s="95"/>
      <c r="BC501" s="95"/>
      <c r="BD501" s="95"/>
      <c r="BE501" s="95"/>
      <c r="BF501" s="95"/>
      <c r="BG501" s="95"/>
      <c r="BH501" s="95"/>
      <c r="BI501" s="95"/>
      <c r="BJ501" s="95"/>
      <c r="BK501" s="95"/>
      <c r="BL501" s="95"/>
      <c r="BM501" s="95"/>
      <c r="BN501" s="95"/>
      <c r="BO501" s="95"/>
      <c r="BP501" s="95"/>
      <c r="BQ501" s="95"/>
      <c r="BR501" s="95"/>
      <c r="BS501" s="95"/>
      <c r="BT501" s="95"/>
      <c r="BU501" s="95"/>
      <c r="BV501" s="95"/>
      <c r="BW501" s="95"/>
      <c r="BX501" s="95"/>
      <c r="BY501" s="95"/>
      <c r="BZ501" s="95"/>
      <c r="CA501" s="95"/>
      <c r="CB501" s="95"/>
      <c r="CC501" s="95"/>
      <c r="CD501" s="95"/>
      <c r="CE501" s="95"/>
      <c r="CF501" s="95"/>
      <c r="CG501" s="95"/>
      <c r="CH501" s="95"/>
      <c r="CI501" s="95"/>
      <c r="CJ501" s="95"/>
      <c r="CK501" s="95"/>
      <c r="CL501" s="95"/>
      <c r="CM501" s="95"/>
      <c r="CN501" s="95"/>
      <c r="CO501" s="95"/>
      <c r="CP501" s="95"/>
      <c r="CQ501" s="95"/>
      <c r="CR501" s="95"/>
      <c r="CS501" s="95"/>
      <c r="CT501" s="95"/>
      <c r="CU501" s="95"/>
      <c r="CV501" s="95"/>
      <c r="CW501" s="95"/>
      <c r="CX501" s="95"/>
      <c r="CY501" s="95"/>
      <c r="CZ501" s="95"/>
      <c r="DA501" s="95"/>
      <c r="DB501" s="95"/>
      <c r="DC501" s="95"/>
      <c r="DD501" s="95"/>
      <c r="DE501" s="95"/>
      <c r="DF501" s="95"/>
      <c r="DG501" s="95"/>
      <c r="DH501" s="95"/>
      <c r="DI501" s="95"/>
      <c r="DJ501" s="95"/>
      <c r="DK501" s="95"/>
      <c r="DL501" s="95"/>
      <c r="DM501" s="95"/>
      <c r="DN501" s="95"/>
      <c r="DO501" s="95"/>
      <c r="DP501" s="95"/>
      <c r="DQ501" s="95"/>
      <c r="DR501" s="95"/>
      <c r="DS501" s="95"/>
      <c r="DT501" s="95"/>
      <c r="DU501" s="95"/>
      <c r="DV501" s="95"/>
      <c r="DW501" s="95"/>
      <c r="DX501" s="95"/>
      <c r="DY501" s="95"/>
      <c r="DZ501" s="95"/>
      <c r="EA501" s="95"/>
      <c r="EB501" s="164"/>
      <c r="EC501" s="179"/>
      <c r="ED501" s="179"/>
      <c r="EE501" s="179"/>
      <c r="EF501" s="163"/>
      <c r="EG501" s="179"/>
      <c r="EH501" s="179"/>
      <c r="EI501" s="179"/>
      <c r="EJ501" s="179"/>
      <c r="EK501" s="179"/>
    </row>
    <row r="502" spans="3:152" ht="15" customHeight="1">
      <c r="C502" s="217"/>
      <c r="D502" s="385"/>
      <c r="E502" s="399"/>
      <c r="F502" s="399"/>
      <c r="G502" s="399"/>
      <c r="H502" s="399"/>
      <c r="I502" s="399"/>
      <c r="J502" s="399"/>
      <c r="K502" s="385"/>
      <c r="L502" s="337"/>
      <c r="M502" s="337"/>
      <c r="N502" s="385"/>
      <c r="O502" s="385"/>
      <c r="P502" s="387"/>
      <c r="Q502" s="387"/>
      <c r="R502" s="389"/>
      <c r="S502" s="391"/>
      <c r="T502" s="401"/>
      <c r="U502" s="395"/>
      <c r="V502" s="397"/>
      <c r="W502" s="383"/>
      <c r="X502" s="383"/>
      <c r="Y502" s="383"/>
      <c r="Z502" s="383"/>
      <c r="AA502" s="383"/>
      <c r="AB502" s="383"/>
      <c r="AC502" s="383"/>
      <c r="AD502" s="383"/>
      <c r="AE502" s="383"/>
      <c r="AF502" s="383"/>
      <c r="AG502" s="383"/>
      <c r="AH502" s="383"/>
      <c r="AI502" s="383"/>
      <c r="AJ502" s="383"/>
      <c r="AK502" s="383"/>
      <c r="AL502" s="333"/>
      <c r="AM502" s="200" t="s">
        <v>240</v>
      </c>
      <c r="AN502" s="311" t="s">
        <v>197</v>
      </c>
      <c r="AO502" s="312" t="s">
        <v>18</v>
      </c>
      <c r="AP502" s="312"/>
      <c r="AQ502" s="312"/>
      <c r="AR502" s="312"/>
      <c r="AS502" s="312"/>
      <c r="AT502" s="312"/>
      <c r="AU502" s="312"/>
      <c r="AV502" s="312"/>
      <c r="AW502" s="261">
        <v>0</v>
      </c>
      <c r="AX502" s="261">
        <v>0</v>
      </c>
      <c r="AY502" s="261">
        <v>0</v>
      </c>
      <c r="AZ502" s="261">
        <f>BE502</f>
        <v>0</v>
      </c>
      <c r="BA502" s="261">
        <f>BV502</f>
        <v>0</v>
      </c>
      <c r="BB502" s="261">
        <f>CM502</f>
        <v>0</v>
      </c>
      <c r="BC502" s="261">
        <f>DD502</f>
        <v>0</v>
      </c>
      <c r="BD502" s="261">
        <f>AW502-AX502-BC502</f>
        <v>0</v>
      </c>
      <c r="BE502" s="261">
        <f t="shared" ref="BE502:BH503" si="559">BQ502</f>
        <v>0</v>
      </c>
      <c r="BF502" s="261">
        <f t="shared" si="559"/>
        <v>0</v>
      </c>
      <c r="BG502" s="261">
        <f t="shared" si="559"/>
        <v>0</v>
      </c>
      <c r="BH502" s="261">
        <f t="shared" si="559"/>
        <v>0</v>
      </c>
      <c r="BI502" s="261">
        <f>BJ502+BK502+BL502</f>
        <v>0</v>
      </c>
      <c r="BJ502" s="313">
        <v>0</v>
      </c>
      <c r="BK502" s="313">
        <v>0</v>
      </c>
      <c r="BL502" s="313">
        <v>0</v>
      </c>
      <c r="BM502" s="261">
        <f>BN502+BO502+BP502</f>
        <v>0</v>
      </c>
      <c r="BN502" s="313">
        <v>0</v>
      </c>
      <c r="BO502" s="313">
        <v>0</v>
      </c>
      <c r="BP502" s="313">
        <v>0</v>
      </c>
      <c r="BQ502" s="261">
        <f>BR502+BS502+BT502</f>
        <v>0</v>
      </c>
      <c r="BR502" s="313">
        <v>0</v>
      </c>
      <c r="BS502" s="313">
        <v>0</v>
      </c>
      <c r="BT502" s="313">
        <v>0</v>
      </c>
      <c r="BU502" s="261">
        <f>$AW502-$AX502-AZ502</f>
        <v>0</v>
      </c>
      <c r="BV502" s="261">
        <f t="shared" ref="BV502:BY503" si="560">CH502</f>
        <v>0</v>
      </c>
      <c r="BW502" s="261">
        <f t="shared" si="560"/>
        <v>0</v>
      </c>
      <c r="BX502" s="261">
        <f t="shared" si="560"/>
        <v>0</v>
      </c>
      <c r="BY502" s="261">
        <f t="shared" si="560"/>
        <v>0</v>
      </c>
      <c r="BZ502" s="261">
        <f>CA502+CB502+CC502</f>
        <v>0</v>
      </c>
      <c r="CA502" s="313">
        <v>0</v>
      </c>
      <c r="CB502" s="313">
        <v>0</v>
      </c>
      <c r="CC502" s="313">
        <v>0</v>
      </c>
      <c r="CD502" s="261">
        <f>CE502+CF502+CG502</f>
        <v>0</v>
      </c>
      <c r="CE502" s="313">
        <v>0</v>
      </c>
      <c r="CF502" s="313">
        <v>0</v>
      </c>
      <c r="CG502" s="313">
        <v>0</v>
      </c>
      <c r="CH502" s="261">
        <f>CI502+CJ502+CK502</f>
        <v>0</v>
      </c>
      <c r="CI502" s="313">
        <v>0</v>
      </c>
      <c r="CJ502" s="313">
        <v>0</v>
      </c>
      <c r="CK502" s="313">
        <v>0</v>
      </c>
      <c r="CL502" s="261">
        <f>$AW502-$AX502-BA502</f>
        <v>0</v>
      </c>
      <c r="CM502" s="261">
        <f t="shared" ref="CM502:CP503" si="561">CY502</f>
        <v>0</v>
      </c>
      <c r="CN502" s="261">
        <f t="shared" si="561"/>
        <v>0</v>
      </c>
      <c r="CO502" s="261">
        <f t="shared" si="561"/>
        <v>0</v>
      </c>
      <c r="CP502" s="261">
        <f t="shared" si="561"/>
        <v>0</v>
      </c>
      <c r="CQ502" s="261">
        <f>CR502+CS502+CT502</f>
        <v>0</v>
      </c>
      <c r="CR502" s="313">
        <v>0</v>
      </c>
      <c r="CS502" s="313">
        <v>0</v>
      </c>
      <c r="CT502" s="313">
        <v>0</v>
      </c>
      <c r="CU502" s="261">
        <f>CV502+CW502+CX502</f>
        <v>0</v>
      </c>
      <c r="CV502" s="313">
        <v>0</v>
      </c>
      <c r="CW502" s="313">
        <v>0</v>
      </c>
      <c r="CX502" s="313">
        <v>0</v>
      </c>
      <c r="CY502" s="261">
        <f>CZ502+DA502+DB502</f>
        <v>0</v>
      </c>
      <c r="CZ502" s="313">
        <v>0</v>
      </c>
      <c r="DA502" s="313">
        <v>0</v>
      </c>
      <c r="DB502" s="313">
        <v>0</v>
      </c>
      <c r="DC502" s="261">
        <f>$AW502-$AX502-BB502</f>
        <v>0</v>
      </c>
      <c r="DD502" s="261">
        <f t="shared" ref="DD502:DG503" si="562">DP502</f>
        <v>0</v>
      </c>
      <c r="DE502" s="261">
        <f t="shared" si="562"/>
        <v>0</v>
      </c>
      <c r="DF502" s="261">
        <f t="shared" si="562"/>
        <v>0</v>
      </c>
      <c r="DG502" s="261">
        <f t="shared" si="562"/>
        <v>0</v>
      </c>
      <c r="DH502" s="261">
        <f>DI502+DJ502+DK502</f>
        <v>0</v>
      </c>
      <c r="DI502" s="313">
        <v>0</v>
      </c>
      <c r="DJ502" s="313">
        <v>0</v>
      </c>
      <c r="DK502" s="313">
        <v>0</v>
      </c>
      <c r="DL502" s="261">
        <f>DM502+DN502+DO502</f>
        <v>0</v>
      </c>
      <c r="DM502" s="313">
        <v>0</v>
      </c>
      <c r="DN502" s="313">
        <v>0</v>
      </c>
      <c r="DO502" s="313">
        <v>0</v>
      </c>
      <c r="DP502" s="261">
        <f>DQ502+DR502+DS502</f>
        <v>0</v>
      </c>
      <c r="DQ502" s="313">
        <v>0</v>
      </c>
      <c r="DR502" s="313">
        <v>0</v>
      </c>
      <c r="DS502" s="313">
        <v>0</v>
      </c>
      <c r="DT502" s="261">
        <f>$AW502-$AX502-BC502</f>
        <v>0</v>
      </c>
      <c r="DU502" s="261">
        <f>BC502-AY502</f>
        <v>0</v>
      </c>
      <c r="DV502" s="313"/>
      <c r="DW502" s="313"/>
      <c r="DX502" s="314"/>
      <c r="DY502" s="313"/>
      <c r="DZ502" s="314"/>
      <c r="EA502" s="343" t="s">
        <v>151</v>
      </c>
      <c r="EB502" s="164">
        <v>0</v>
      </c>
      <c r="EC502" s="162" t="str">
        <f>AN502 &amp; EB502</f>
        <v>Амортизационные отчисления0</v>
      </c>
      <c r="ED502" s="162" t="str">
        <f>AN502&amp;AO502</f>
        <v>Амортизационные отчислениянет</v>
      </c>
      <c r="EE502" s="163"/>
      <c r="EF502" s="163"/>
      <c r="EG502" s="179"/>
      <c r="EH502" s="179"/>
      <c r="EI502" s="179"/>
      <c r="EJ502" s="179"/>
      <c r="EV502" s="163"/>
    </row>
    <row r="503" spans="3:152" ht="15" customHeight="1" thickBot="1">
      <c r="C503" s="217"/>
      <c r="D503" s="385"/>
      <c r="E503" s="399"/>
      <c r="F503" s="399"/>
      <c r="G503" s="399"/>
      <c r="H503" s="399"/>
      <c r="I503" s="399"/>
      <c r="J503" s="399"/>
      <c r="K503" s="385"/>
      <c r="L503" s="337"/>
      <c r="M503" s="337"/>
      <c r="N503" s="385"/>
      <c r="O503" s="385"/>
      <c r="P503" s="387"/>
      <c r="Q503" s="387"/>
      <c r="R503" s="389"/>
      <c r="S503" s="391"/>
      <c r="T503" s="401"/>
      <c r="U503" s="395"/>
      <c r="V503" s="397"/>
      <c r="W503" s="383"/>
      <c r="X503" s="383"/>
      <c r="Y503" s="383"/>
      <c r="Z503" s="383"/>
      <c r="AA503" s="383"/>
      <c r="AB503" s="383"/>
      <c r="AC503" s="383"/>
      <c r="AD503" s="383"/>
      <c r="AE503" s="383"/>
      <c r="AF503" s="383"/>
      <c r="AG503" s="383"/>
      <c r="AH503" s="383"/>
      <c r="AI503" s="383"/>
      <c r="AJ503" s="383"/>
      <c r="AK503" s="383"/>
      <c r="AL503" s="333"/>
      <c r="AM503" s="200" t="s">
        <v>115</v>
      </c>
      <c r="AN503" s="311" t="s">
        <v>199</v>
      </c>
      <c r="AO503" s="312" t="s">
        <v>18</v>
      </c>
      <c r="AP503" s="312"/>
      <c r="AQ503" s="312"/>
      <c r="AR503" s="312"/>
      <c r="AS503" s="312"/>
      <c r="AT503" s="312"/>
      <c r="AU503" s="312"/>
      <c r="AV503" s="312"/>
      <c r="AW503" s="261">
        <v>0</v>
      </c>
      <c r="AX503" s="261">
        <v>0</v>
      </c>
      <c r="AY503" s="261">
        <v>0</v>
      </c>
      <c r="AZ503" s="261">
        <f>BE503</f>
        <v>0</v>
      </c>
      <c r="BA503" s="261">
        <f>BV503</f>
        <v>0</v>
      </c>
      <c r="BB503" s="261">
        <f>CM503</f>
        <v>0</v>
      </c>
      <c r="BC503" s="261">
        <f>DD503</f>
        <v>0</v>
      </c>
      <c r="BD503" s="261">
        <f>AW503-AX503-BC503</f>
        <v>0</v>
      </c>
      <c r="BE503" s="261">
        <f t="shared" si="559"/>
        <v>0</v>
      </c>
      <c r="BF503" s="261">
        <f t="shared" si="559"/>
        <v>0</v>
      </c>
      <c r="BG503" s="261">
        <f t="shared" si="559"/>
        <v>0</v>
      </c>
      <c r="BH503" s="261">
        <f t="shared" si="559"/>
        <v>0</v>
      </c>
      <c r="BI503" s="261">
        <f>BJ503+BK503+BL503</f>
        <v>0</v>
      </c>
      <c r="BJ503" s="313">
        <v>0</v>
      </c>
      <c r="BK503" s="313">
        <v>0</v>
      </c>
      <c r="BL503" s="313">
        <v>0</v>
      </c>
      <c r="BM503" s="261">
        <f>BN503+BO503+BP503</f>
        <v>0</v>
      </c>
      <c r="BN503" s="313">
        <v>0</v>
      </c>
      <c r="BO503" s="313">
        <v>0</v>
      </c>
      <c r="BP503" s="313">
        <v>0</v>
      </c>
      <c r="BQ503" s="261">
        <f>BR503+BS503+BT503</f>
        <v>0</v>
      </c>
      <c r="BR503" s="313">
        <v>0</v>
      </c>
      <c r="BS503" s="313">
        <v>0</v>
      </c>
      <c r="BT503" s="313">
        <v>0</v>
      </c>
      <c r="BU503" s="261">
        <f>$AW503-$AX503-AZ503</f>
        <v>0</v>
      </c>
      <c r="BV503" s="261">
        <f t="shared" si="560"/>
        <v>0</v>
      </c>
      <c r="BW503" s="261">
        <f t="shared" si="560"/>
        <v>0</v>
      </c>
      <c r="BX503" s="261">
        <f t="shared" si="560"/>
        <v>0</v>
      </c>
      <c r="BY503" s="261">
        <f t="shared" si="560"/>
        <v>0</v>
      </c>
      <c r="BZ503" s="261">
        <f>CA503+CB503+CC503</f>
        <v>0</v>
      </c>
      <c r="CA503" s="313">
        <v>0</v>
      </c>
      <c r="CB503" s="313">
        <v>0</v>
      </c>
      <c r="CC503" s="313">
        <v>0</v>
      </c>
      <c r="CD503" s="261">
        <f>CE503+CF503+CG503</f>
        <v>0</v>
      </c>
      <c r="CE503" s="313">
        <v>0</v>
      </c>
      <c r="CF503" s="313">
        <v>0</v>
      </c>
      <c r="CG503" s="313">
        <v>0</v>
      </c>
      <c r="CH503" s="261">
        <f>CI503+CJ503+CK503</f>
        <v>0</v>
      </c>
      <c r="CI503" s="313">
        <v>0</v>
      </c>
      <c r="CJ503" s="313">
        <v>0</v>
      </c>
      <c r="CK503" s="313">
        <v>0</v>
      </c>
      <c r="CL503" s="261">
        <f>$AW503-$AX503-BA503</f>
        <v>0</v>
      </c>
      <c r="CM503" s="261">
        <f t="shared" si="561"/>
        <v>0</v>
      </c>
      <c r="CN503" s="261">
        <f t="shared" si="561"/>
        <v>0</v>
      </c>
      <c r="CO503" s="261">
        <f t="shared" si="561"/>
        <v>0</v>
      </c>
      <c r="CP503" s="261">
        <f t="shared" si="561"/>
        <v>0</v>
      </c>
      <c r="CQ503" s="261">
        <f>CR503+CS503+CT503</f>
        <v>0</v>
      </c>
      <c r="CR503" s="313">
        <v>0</v>
      </c>
      <c r="CS503" s="313">
        <v>0</v>
      </c>
      <c r="CT503" s="313">
        <v>0</v>
      </c>
      <c r="CU503" s="261">
        <f>CV503+CW503+CX503</f>
        <v>0</v>
      </c>
      <c r="CV503" s="313">
        <v>0</v>
      </c>
      <c r="CW503" s="313">
        <v>0</v>
      </c>
      <c r="CX503" s="313">
        <v>0</v>
      </c>
      <c r="CY503" s="261">
        <f>CZ503+DA503+DB503</f>
        <v>0</v>
      </c>
      <c r="CZ503" s="313">
        <v>0</v>
      </c>
      <c r="DA503" s="313">
        <v>0</v>
      </c>
      <c r="DB503" s="313">
        <v>0</v>
      </c>
      <c r="DC503" s="261">
        <f>$AW503-$AX503-BB503</f>
        <v>0</v>
      </c>
      <c r="DD503" s="261">
        <f t="shared" si="562"/>
        <v>0</v>
      </c>
      <c r="DE503" s="261">
        <f t="shared" si="562"/>
        <v>0</v>
      </c>
      <c r="DF503" s="261">
        <f t="shared" si="562"/>
        <v>0</v>
      </c>
      <c r="DG503" s="261">
        <f t="shared" si="562"/>
        <v>0</v>
      </c>
      <c r="DH503" s="261">
        <f>DI503+DJ503+DK503</f>
        <v>0</v>
      </c>
      <c r="DI503" s="313">
        <v>0</v>
      </c>
      <c r="DJ503" s="313">
        <v>0</v>
      </c>
      <c r="DK503" s="313">
        <v>0</v>
      </c>
      <c r="DL503" s="261">
        <f>DM503+DN503+DO503</f>
        <v>0</v>
      </c>
      <c r="DM503" s="313">
        <v>0</v>
      </c>
      <c r="DN503" s="313">
        <v>0</v>
      </c>
      <c r="DO503" s="313">
        <v>0</v>
      </c>
      <c r="DP503" s="261">
        <f>DQ503+DR503+DS503</f>
        <v>0</v>
      </c>
      <c r="DQ503" s="313">
        <v>0</v>
      </c>
      <c r="DR503" s="313">
        <v>0</v>
      </c>
      <c r="DS503" s="313">
        <v>0</v>
      </c>
      <c r="DT503" s="261">
        <f>$AW503-$AX503-BC503</f>
        <v>0</v>
      </c>
      <c r="DU503" s="261">
        <f>BC503-AY503</f>
        <v>0</v>
      </c>
      <c r="DV503" s="313"/>
      <c r="DW503" s="313"/>
      <c r="DX503" s="314"/>
      <c r="DY503" s="313"/>
      <c r="DZ503" s="314"/>
      <c r="EA503" s="343" t="s">
        <v>151</v>
      </c>
      <c r="EB503" s="164">
        <v>0</v>
      </c>
      <c r="EC503" s="162" t="str">
        <f>AN503 &amp; EB503</f>
        <v>Прочие собственные средства0</v>
      </c>
      <c r="ED503" s="162" t="str">
        <f>AN503&amp;AO503</f>
        <v>Прочие собственные средстванет</v>
      </c>
      <c r="EE503" s="163"/>
      <c r="EF503" s="163"/>
      <c r="EG503" s="179"/>
      <c r="EH503" s="179"/>
      <c r="EI503" s="179"/>
      <c r="EJ503" s="179"/>
      <c r="EV503" s="163"/>
    </row>
    <row r="504" spans="3:152" ht="11.25" customHeight="1">
      <c r="C504" s="217"/>
      <c r="D504" s="384" t="s">
        <v>994</v>
      </c>
      <c r="E504" s="398" t="s">
        <v>780</v>
      </c>
      <c r="F504" s="398" t="s">
        <v>800</v>
      </c>
      <c r="G504" s="398" t="s">
        <v>161</v>
      </c>
      <c r="H504" s="398" t="s">
        <v>995</v>
      </c>
      <c r="I504" s="398" t="s">
        <v>783</v>
      </c>
      <c r="J504" s="398" t="s">
        <v>783</v>
      </c>
      <c r="K504" s="384" t="s">
        <v>784</v>
      </c>
      <c r="L504" s="336"/>
      <c r="M504" s="336"/>
      <c r="N504" s="384" t="s">
        <v>240</v>
      </c>
      <c r="O504" s="384" t="s">
        <v>5</v>
      </c>
      <c r="P504" s="386" t="s">
        <v>189</v>
      </c>
      <c r="Q504" s="386" t="s">
        <v>5</v>
      </c>
      <c r="R504" s="388">
        <v>0</v>
      </c>
      <c r="S504" s="390">
        <v>0</v>
      </c>
      <c r="T504" s="400" t="s">
        <v>151</v>
      </c>
      <c r="U504" s="305"/>
      <c r="V504" s="306"/>
      <c r="W504" s="306"/>
      <c r="X504" s="306"/>
      <c r="Y504" s="306"/>
      <c r="Z504" s="306"/>
      <c r="AA504" s="306"/>
      <c r="AB504" s="306"/>
      <c r="AC504" s="306"/>
      <c r="AD504" s="306"/>
      <c r="AE504" s="306"/>
      <c r="AF504" s="306"/>
      <c r="AG504" s="306"/>
      <c r="AH504" s="306"/>
      <c r="AI504" s="306"/>
      <c r="AJ504" s="306"/>
      <c r="AK504" s="306"/>
      <c r="AL504" s="306"/>
      <c r="AM504" s="306"/>
      <c r="AN504" s="306"/>
      <c r="AO504" s="306"/>
      <c r="AP504" s="306"/>
      <c r="AQ504" s="306"/>
      <c r="AR504" s="306"/>
      <c r="AS504" s="306"/>
      <c r="AT504" s="306"/>
      <c r="AU504" s="306"/>
      <c r="AV504" s="306"/>
      <c r="AW504" s="306"/>
      <c r="AX504" s="306"/>
      <c r="AY504" s="306"/>
      <c r="AZ504" s="306"/>
      <c r="BA504" s="306"/>
      <c r="BB504" s="306"/>
      <c r="BC504" s="306"/>
      <c r="BD504" s="306"/>
      <c r="BE504" s="306"/>
      <c r="BF504" s="306"/>
      <c r="BG504" s="306"/>
      <c r="BH504" s="306"/>
      <c r="BI504" s="306"/>
      <c r="BJ504" s="306"/>
      <c r="BK504" s="306"/>
      <c r="BL504" s="306"/>
      <c r="BM504" s="306"/>
      <c r="BN504" s="306"/>
      <c r="BO504" s="306"/>
      <c r="BP504" s="306"/>
      <c r="BQ504" s="306"/>
      <c r="BR504" s="306"/>
      <c r="BS504" s="306"/>
      <c r="BT504" s="306"/>
      <c r="BU504" s="306"/>
      <c r="BV504" s="306"/>
      <c r="BW504" s="306"/>
      <c r="BX504" s="306"/>
      <c r="BY504" s="306"/>
      <c r="BZ504" s="306"/>
      <c r="CA504" s="306"/>
      <c r="CB504" s="306"/>
      <c r="CC504" s="306"/>
      <c r="CD504" s="306"/>
      <c r="CE504" s="306"/>
      <c r="CF504" s="306"/>
      <c r="CG504" s="306"/>
      <c r="CH504" s="306"/>
      <c r="CI504" s="306"/>
      <c r="CJ504" s="306"/>
      <c r="CK504" s="306"/>
      <c r="CL504" s="306"/>
      <c r="CM504" s="306"/>
      <c r="CN504" s="306"/>
      <c r="CO504" s="306"/>
      <c r="CP504" s="306"/>
      <c r="CQ504" s="306"/>
      <c r="CR504" s="306"/>
      <c r="CS504" s="306"/>
      <c r="CT504" s="306"/>
      <c r="CU504" s="306"/>
      <c r="CV504" s="306"/>
      <c r="CW504" s="306"/>
      <c r="CX504" s="306"/>
      <c r="CY504" s="306"/>
      <c r="CZ504" s="306"/>
      <c r="DA504" s="306"/>
      <c r="DB504" s="306"/>
      <c r="DC504" s="306"/>
      <c r="DD504" s="306"/>
      <c r="DE504" s="306"/>
      <c r="DF504" s="306"/>
      <c r="DG504" s="306"/>
      <c r="DH504" s="306"/>
      <c r="DI504" s="306"/>
      <c r="DJ504" s="306"/>
      <c r="DK504" s="306"/>
      <c r="DL504" s="306"/>
      <c r="DM504" s="306"/>
      <c r="DN504" s="306"/>
      <c r="DO504" s="306"/>
      <c r="DP504" s="306"/>
      <c r="DQ504" s="306"/>
      <c r="DR504" s="306"/>
      <c r="DS504" s="306"/>
      <c r="DT504" s="306"/>
      <c r="DU504" s="306"/>
      <c r="DV504" s="306"/>
      <c r="DW504" s="306"/>
      <c r="DX504" s="306"/>
      <c r="DY504" s="306"/>
      <c r="DZ504" s="306"/>
      <c r="EA504" s="306"/>
      <c r="EB504" s="164"/>
      <c r="EC504" s="163"/>
      <c r="ED504" s="163"/>
      <c r="EE504" s="163"/>
      <c r="EF504" s="163"/>
      <c r="EG504" s="163"/>
      <c r="EH504" s="163"/>
      <c r="EI504" s="163"/>
    </row>
    <row r="505" spans="3:152" ht="11.25" customHeight="1">
      <c r="C505" s="217"/>
      <c r="D505" s="385"/>
      <c r="E505" s="399"/>
      <c r="F505" s="399"/>
      <c r="G505" s="399"/>
      <c r="H505" s="399"/>
      <c r="I505" s="399"/>
      <c r="J505" s="399"/>
      <c r="K505" s="385"/>
      <c r="L505" s="337"/>
      <c r="M505" s="337"/>
      <c r="N505" s="385"/>
      <c r="O505" s="385"/>
      <c r="P505" s="387"/>
      <c r="Q505" s="387"/>
      <c r="R505" s="389"/>
      <c r="S505" s="391"/>
      <c r="T505" s="401"/>
      <c r="U505" s="394"/>
      <c r="V505" s="396">
        <v>1</v>
      </c>
      <c r="W505" s="382" t="s">
        <v>821</v>
      </c>
      <c r="X505" s="382"/>
      <c r="Y505" s="382"/>
      <c r="Z505" s="382"/>
      <c r="AA505" s="382"/>
      <c r="AB505" s="382"/>
      <c r="AC505" s="382"/>
      <c r="AD505" s="382"/>
      <c r="AE505" s="382"/>
      <c r="AF505" s="382"/>
      <c r="AG505" s="382"/>
      <c r="AH505" s="382"/>
      <c r="AI505" s="382"/>
      <c r="AJ505" s="382"/>
      <c r="AK505" s="382"/>
      <c r="AL505" s="307"/>
      <c r="AM505" s="308"/>
      <c r="AN505" s="309"/>
      <c r="AO505" s="309"/>
      <c r="AP505" s="309"/>
      <c r="AQ505" s="309"/>
      <c r="AR505" s="309"/>
      <c r="AS505" s="309"/>
      <c r="AT505" s="309"/>
      <c r="AU505" s="309"/>
      <c r="AV505" s="309"/>
      <c r="AW505" s="95"/>
      <c r="AX505" s="95"/>
      <c r="AY505" s="95"/>
      <c r="AZ505" s="95"/>
      <c r="BA505" s="95"/>
      <c r="BB505" s="95"/>
      <c r="BC505" s="95"/>
      <c r="BD505" s="95"/>
      <c r="BE505" s="95"/>
      <c r="BF505" s="95"/>
      <c r="BG505" s="95"/>
      <c r="BH505" s="95"/>
      <c r="BI505" s="95"/>
      <c r="BJ505" s="95"/>
      <c r="BK505" s="95"/>
      <c r="BL505" s="95"/>
      <c r="BM505" s="95"/>
      <c r="BN505" s="95"/>
      <c r="BO505" s="95"/>
      <c r="BP505" s="95"/>
      <c r="BQ505" s="95"/>
      <c r="BR505" s="95"/>
      <c r="BS505" s="95"/>
      <c r="BT505" s="95"/>
      <c r="BU505" s="95"/>
      <c r="BV505" s="95"/>
      <c r="BW505" s="95"/>
      <c r="BX505" s="95"/>
      <c r="BY505" s="95"/>
      <c r="BZ505" s="95"/>
      <c r="CA505" s="95"/>
      <c r="CB505" s="95"/>
      <c r="CC505" s="95"/>
      <c r="CD505" s="95"/>
      <c r="CE505" s="95"/>
      <c r="CF505" s="95"/>
      <c r="CG505" s="95"/>
      <c r="CH505" s="95"/>
      <c r="CI505" s="95"/>
      <c r="CJ505" s="95"/>
      <c r="CK505" s="95"/>
      <c r="CL505" s="95"/>
      <c r="CM505" s="95"/>
      <c r="CN505" s="95"/>
      <c r="CO505" s="95"/>
      <c r="CP505" s="95"/>
      <c r="CQ505" s="95"/>
      <c r="CR505" s="95"/>
      <c r="CS505" s="95"/>
      <c r="CT505" s="95"/>
      <c r="CU505" s="95"/>
      <c r="CV505" s="95"/>
      <c r="CW505" s="95"/>
      <c r="CX505" s="95"/>
      <c r="CY505" s="95"/>
      <c r="CZ505" s="95"/>
      <c r="DA505" s="95"/>
      <c r="DB505" s="95"/>
      <c r="DC505" s="95"/>
      <c r="DD505" s="95"/>
      <c r="DE505" s="95"/>
      <c r="DF505" s="95"/>
      <c r="DG505" s="95"/>
      <c r="DH505" s="95"/>
      <c r="DI505" s="95"/>
      <c r="DJ505" s="95"/>
      <c r="DK505" s="95"/>
      <c r="DL505" s="95"/>
      <c r="DM505" s="95"/>
      <c r="DN505" s="95"/>
      <c r="DO505" s="95"/>
      <c r="DP505" s="95"/>
      <c r="DQ505" s="95"/>
      <c r="DR505" s="95"/>
      <c r="DS505" s="95"/>
      <c r="DT505" s="95"/>
      <c r="DU505" s="95"/>
      <c r="DV505" s="95"/>
      <c r="DW505" s="95"/>
      <c r="DX505" s="95"/>
      <c r="DY505" s="95"/>
      <c r="DZ505" s="95"/>
      <c r="EA505" s="95"/>
      <c r="EB505" s="164"/>
      <c r="EC505" s="179"/>
      <c r="ED505" s="179"/>
      <c r="EE505" s="179"/>
      <c r="EF505" s="163"/>
      <c r="EG505" s="179"/>
      <c r="EH505" s="179"/>
      <c r="EI505" s="179"/>
      <c r="EJ505" s="179"/>
      <c r="EK505" s="179"/>
    </row>
    <row r="506" spans="3:152" ht="15" customHeight="1">
      <c r="C506" s="217"/>
      <c r="D506" s="385"/>
      <c r="E506" s="399"/>
      <c r="F506" s="399"/>
      <c r="G506" s="399"/>
      <c r="H506" s="399"/>
      <c r="I506" s="399"/>
      <c r="J506" s="399"/>
      <c r="K506" s="385"/>
      <c r="L506" s="337"/>
      <c r="M506" s="337"/>
      <c r="N506" s="385"/>
      <c r="O506" s="385"/>
      <c r="P506" s="387"/>
      <c r="Q506" s="387"/>
      <c r="R506" s="389"/>
      <c r="S506" s="391"/>
      <c r="T506" s="401"/>
      <c r="U506" s="395"/>
      <c r="V506" s="397"/>
      <c r="W506" s="383"/>
      <c r="X506" s="383"/>
      <c r="Y506" s="383"/>
      <c r="Z506" s="383"/>
      <c r="AA506" s="383"/>
      <c r="AB506" s="383"/>
      <c r="AC506" s="383"/>
      <c r="AD506" s="383"/>
      <c r="AE506" s="383"/>
      <c r="AF506" s="383"/>
      <c r="AG506" s="383"/>
      <c r="AH506" s="383"/>
      <c r="AI506" s="383"/>
      <c r="AJ506" s="383"/>
      <c r="AK506" s="383"/>
      <c r="AL506" s="333"/>
      <c r="AM506" s="200" t="s">
        <v>240</v>
      </c>
      <c r="AN506" s="311" t="s">
        <v>197</v>
      </c>
      <c r="AO506" s="312" t="s">
        <v>18</v>
      </c>
      <c r="AP506" s="312"/>
      <c r="AQ506" s="312"/>
      <c r="AR506" s="312"/>
      <c r="AS506" s="312"/>
      <c r="AT506" s="312"/>
      <c r="AU506" s="312"/>
      <c r="AV506" s="312"/>
      <c r="AW506" s="261">
        <v>0</v>
      </c>
      <c r="AX506" s="261">
        <v>0</v>
      </c>
      <c r="AY506" s="261">
        <v>0</v>
      </c>
      <c r="AZ506" s="261">
        <f>BE506</f>
        <v>0</v>
      </c>
      <c r="BA506" s="261">
        <f>BV506</f>
        <v>0</v>
      </c>
      <c r="BB506" s="261">
        <f>CM506</f>
        <v>0</v>
      </c>
      <c r="BC506" s="261">
        <f>DD506</f>
        <v>0</v>
      </c>
      <c r="BD506" s="261">
        <f>AW506-AX506-BC506</f>
        <v>0</v>
      </c>
      <c r="BE506" s="261">
        <f t="shared" ref="BE506:BH507" si="563">BQ506</f>
        <v>0</v>
      </c>
      <c r="BF506" s="261">
        <f t="shared" si="563"/>
        <v>0</v>
      </c>
      <c r="BG506" s="261">
        <f t="shared" si="563"/>
        <v>0</v>
      </c>
      <c r="BH506" s="261">
        <f t="shared" si="563"/>
        <v>0</v>
      </c>
      <c r="BI506" s="261">
        <f>BJ506+BK506+BL506</f>
        <v>0</v>
      </c>
      <c r="BJ506" s="313">
        <v>0</v>
      </c>
      <c r="BK506" s="313">
        <v>0</v>
      </c>
      <c r="BL506" s="313">
        <v>0</v>
      </c>
      <c r="BM506" s="261">
        <f>BN506+BO506+BP506</f>
        <v>0</v>
      </c>
      <c r="BN506" s="313">
        <v>0</v>
      </c>
      <c r="BO506" s="313">
        <v>0</v>
      </c>
      <c r="BP506" s="313">
        <v>0</v>
      </c>
      <c r="BQ506" s="261">
        <f>BR506+BS506+BT506</f>
        <v>0</v>
      </c>
      <c r="BR506" s="313">
        <v>0</v>
      </c>
      <c r="BS506" s="313">
        <v>0</v>
      </c>
      <c r="BT506" s="313">
        <v>0</v>
      </c>
      <c r="BU506" s="261">
        <f>$AW506-$AX506-AZ506</f>
        <v>0</v>
      </c>
      <c r="BV506" s="261">
        <f t="shared" ref="BV506:BY507" si="564">CH506</f>
        <v>0</v>
      </c>
      <c r="BW506" s="261">
        <f t="shared" si="564"/>
        <v>0</v>
      </c>
      <c r="BX506" s="261">
        <f t="shared" si="564"/>
        <v>0</v>
      </c>
      <c r="BY506" s="261">
        <f t="shared" si="564"/>
        <v>0</v>
      </c>
      <c r="BZ506" s="261">
        <f>CA506+CB506+CC506</f>
        <v>0</v>
      </c>
      <c r="CA506" s="313">
        <v>0</v>
      </c>
      <c r="CB506" s="313">
        <v>0</v>
      </c>
      <c r="CC506" s="313">
        <v>0</v>
      </c>
      <c r="CD506" s="261">
        <f>CE506+CF506+CG506</f>
        <v>0</v>
      </c>
      <c r="CE506" s="313">
        <v>0</v>
      </c>
      <c r="CF506" s="313">
        <v>0</v>
      </c>
      <c r="CG506" s="313">
        <v>0</v>
      </c>
      <c r="CH506" s="261">
        <f>CI506+CJ506+CK506</f>
        <v>0</v>
      </c>
      <c r="CI506" s="313">
        <v>0</v>
      </c>
      <c r="CJ506" s="313">
        <v>0</v>
      </c>
      <c r="CK506" s="313">
        <v>0</v>
      </c>
      <c r="CL506" s="261">
        <f>$AW506-$AX506-BA506</f>
        <v>0</v>
      </c>
      <c r="CM506" s="261">
        <f t="shared" ref="CM506:CP507" si="565">CY506</f>
        <v>0</v>
      </c>
      <c r="CN506" s="261">
        <f t="shared" si="565"/>
        <v>0</v>
      </c>
      <c r="CO506" s="261">
        <f t="shared" si="565"/>
        <v>0</v>
      </c>
      <c r="CP506" s="261">
        <f t="shared" si="565"/>
        <v>0</v>
      </c>
      <c r="CQ506" s="261">
        <f>CR506+CS506+CT506</f>
        <v>0</v>
      </c>
      <c r="CR506" s="313">
        <v>0</v>
      </c>
      <c r="CS506" s="313">
        <v>0</v>
      </c>
      <c r="CT506" s="313">
        <v>0</v>
      </c>
      <c r="CU506" s="261">
        <f>CV506+CW506+CX506</f>
        <v>0</v>
      </c>
      <c r="CV506" s="313">
        <v>0</v>
      </c>
      <c r="CW506" s="313">
        <v>0</v>
      </c>
      <c r="CX506" s="313">
        <v>0</v>
      </c>
      <c r="CY506" s="261">
        <f>CZ506+DA506+DB506</f>
        <v>0</v>
      </c>
      <c r="CZ506" s="313">
        <v>0</v>
      </c>
      <c r="DA506" s="313">
        <v>0</v>
      </c>
      <c r="DB506" s="313">
        <v>0</v>
      </c>
      <c r="DC506" s="261">
        <f>$AW506-$AX506-BB506</f>
        <v>0</v>
      </c>
      <c r="DD506" s="261">
        <f t="shared" ref="DD506:DG507" si="566">DP506</f>
        <v>0</v>
      </c>
      <c r="DE506" s="261">
        <f t="shared" si="566"/>
        <v>0</v>
      </c>
      <c r="DF506" s="261">
        <f t="shared" si="566"/>
        <v>0</v>
      </c>
      <c r="DG506" s="261">
        <f t="shared" si="566"/>
        <v>0</v>
      </c>
      <c r="DH506" s="261">
        <f>DI506+DJ506+DK506</f>
        <v>0</v>
      </c>
      <c r="DI506" s="313">
        <v>0</v>
      </c>
      <c r="DJ506" s="313">
        <v>0</v>
      </c>
      <c r="DK506" s="313">
        <v>0</v>
      </c>
      <c r="DL506" s="261">
        <f>DM506+DN506+DO506</f>
        <v>0</v>
      </c>
      <c r="DM506" s="313">
        <v>0</v>
      </c>
      <c r="DN506" s="313">
        <v>0</v>
      </c>
      <c r="DO506" s="313">
        <v>0</v>
      </c>
      <c r="DP506" s="261">
        <f>DQ506+DR506+DS506</f>
        <v>0</v>
      </c>
      <c r="DQ506" s="313">
        <v>0</v>
      </c>
      <c r="DR506" s="313">
        <v>0</v>
      </c>
      <c r="DS506" s="313">
        <v>0</v>
      </c>
      <c r="DT506" s="261">
        <f>$AW506-$AX506-BC506</f>
        <v>0</v>
      </c>
      <c r="DU506" s="261">
        <f>BC506-AY506</f>
        <v>0</v>
      </c>
      <c r="DV506" s="313"/>
      <c r="DW506" s="313"/>
      <c r="DX506" s="314"/>
      <c r="DY506" s="313"/>
      <c r="DZ506" s="314"/>
      <c r="EA506" s="343" t="s">
        <v>151</v>
      </c>
      <c r="EB506" s="164">
        <v>0</v>
      </c>
      <c r="EC506" s="162" t="str">
        <f>AN506 &amp; EB506</f>
        <v>Амортизационные отчисления0</v>
      </c>
      <c r="ED506" s="162" t="str">
        <f>AN506&amp;AO506</f>
        <v>Амортизационные отчислениянет</v>
      </c>
      <c r="EE506" s="163"/>
      <c r="EF506" s="163"/>
      <c r="EG506" s="179"/>
      <c r="EH506" s="179"/>
      <c r="EI506" s="179"/>
      <c r="EJ506" s="179"/>
      <c r="EV506" s="163"/>
    </row>
    <row r="507" spans="3:152" ht="15" customHeight="1" thickBot="1">
      <c r="C507" s="217"/>
      <c r="D507" s="385"/>
      <c r="E507" s="399"/>
      <c r="F507" s="399"/>
      <c r="G507" s="399"/>
      <c r="H507" s="399"/>
      <c r="I507" s="399"/>
      <c r="J507" s="399"/>
      <c r="K507" s="385"/>
      <c r="L507" s="337"/>
      <c r="M507" s="337"/>
      <c r="N507" s="385"/>
      <c r="O507" s="385"/>
      <c r="P507" s="387"/>
      <c r="Q507" s="387"/>
      <c r="R507" s="389"/>
      <c r="S507" s="391"/>
      <c r="T507" s="401"/>
      <c r="U507" s="395"/>
      <c r="V507" s="397"/>
      <c r="W507" s="383"/>
      <c r="X507" s="383"/>
      <c r="Y507" s="383"/>
      <c r="Z507" s="383"/>
      <c r="AA507" s="383"/>
      <c r="AB507" s="383"/>
      <c r="AC507" s="383"/>
      <c r="AD507" s="383"/>
      <c r="AE507" s="383"/>
      <c r="AF507" s="383"/>
      <c r="AG507" s="383"/>
      <c r="AH507" s="383"/>
      <c r="AI507" s="383"/>
      <c r="AJ507" s="383"/>
      <c r="AK507" s="383"/>
      <c r="AL507" s="333"/>
      <c r="AM507" s="200" t="s">
        <v>115</v>
      </c>
      <c r="AN507" s="311" t="s">
        <v>199</v>
      </c>
      <c r="AO507" s="312" t="s">
        <v>18</v>
      </c>
      <c r="AP507" s="312"/>
      <c r="AQ507" s="312"/>
      <c r="AR507" s="312"/>
      <c r="AS507" s="312"/>
      <c r="AT507" s="312"/>
      <c r="AU507" s="312"/>
      <c r="AV507" s="312"/>
      <c r="AW507" s="261">
        <v>0</v>
      </c>
      <c r="AX507" s="261">
        <v>0</v>
      </c>
      <c r="AY507" s="261">
        <v>0</v>
      </c>
      <c r="AZ507" s="261">
        <f>BE507</f>
        <v>0</v>
      </c>
      <c r="BA507" s="261">
        <f>BV507</f>
        <v>0</v>
      </c>
      <c r="BB507" s="261">
        <f>CM507</f>
        <v>0</v>
      </c>
      <c r="BC507" s="261">
        <f>DD507</f>
        <v>0</v>
      </c>
      <c r="BD507" s="261">
        <f>AW507-AX507-BC507</f>
        <v>0</v>
      </c>
      <c r="BE507" s="261">
        <f t="shared" si="563"/>
        <v>0</v>
      </c>
      <c r="BF507" s="261">
        <f t="shared" si="563"/>
        <v>0</v>
      </c>
      <c r="BG507" s="261">
        <f t="shared" si="563"/>
        <v>0</v>
      </c>
      <c r="BH507" s="261">
        <f t="shared" si="563"/>
        <v>0</v>
      </c>
      <c r="BI507" s="261">
        <f>BJ507+BK507+BL507</f>
        <v>0</v>
      </c>
      <c r="BJ507" s="313">
        <v>0</v>
      </c>
      <c r="BK507" s="313">
        <v>0</v>
      </c>
      <c r="BL507" s="313">
        <v>0</v>
      </c>
      <c r="BM507" s="261">
        <f>BN507+BO507+BP507</f>
        <v>0</v>
      </c>
      <c r="BN507" s="313">
        <v>0</v>
      </c>
      <c r="BO507" s="313">
        <v>0</v>
      </c>
      <c r="BP507" s="313">
        <v>0</v>
      </c>
      <c r="BQ507" s="261">
        <f>BR507+BS507+BT507</f>
        <v>0</v>
      </c>
      <c r="BR507" s="313">
        <v>0</v>
      </c>
      <c r="BS507" s="313">
        <v>0</v>
      </c>
      <c r="BT507" s="313">
        <v>0</v>
      </c>
      <c r="BU507" s="261">
        <f>$AW507-$AX507-AZ507</f>
        <v>0</v>
      </c>
      <c r="BV507" s="261">
        <f t="shared" si="564"/>
        <v>0</v>
      </c>
      <c r="BW507" s="261">
        <f t="shared" si="564"/>
        <v>0</v>
      </c>
      <c r="BX507" s="261">
        <f t="shared" si="564"/>
        <v>0</v>
      </c>
      <c r="BY507" s="261">
        <f t="shared" si="564"/>
        <v>0</v>
      </c>
      <c r="BZ507" s="261">
        <f>CA507+CB507+CC507</f>
        <v>0</v>
      </c>
      <c r="CA507" s="313">
        <v>0</v>
      </c>
      <c r="CB507" s="313">
        <v>0</v>
      </c>
      <c r="CC507" s="313">
        <v>0</v>
      </c>
      <c r="CD507" s="261">
        <f>CE507+CF507+CG507</f>
        <v>0</v>
      </c>
      <c r="CE507" s="313">
        <v>0</v>
      </c>
      <c r="CF507" s="313">
        <v>0</v>
      </c>
      <c r="CG507" s="313">
        <v>0</v>
      </c>
      <c r="CH507" s="261">
        <f>CI507+CJ507+CK507</f>
        <v>0</v>
      </c>
      <c r="CI507" s="313">
        <v>0</v>
      </c>
      <c r="CJ507" s="313">
        <v>0</v>
      </c>
      <c r="CK507" s="313">
        <v>0</v>
      </c>
      <c r="CL507" s="261">
        <f>$AW507-$AX507-BA507</f>
        <v>0</v>
      </c>
      <c r="CM507" s="261">
        <f t="shared" si="565"/>
        <v>0</v>
      </c>
      <c r="CN507" s="261">
        <f t="shared" si="565"/>
        <v>0</v>
      </c>
      <c r="CO507" s="261">
        <f t="shared" si="565"/>
        <v>0</v>
      </c>
      <c r="CP507" s="261">
        <f t="shared" si="565"/>
        <v>0</v>
      </c>
      <c r="CQ507" s="261">
        <f>CR507+CS507+CT507</f>
        <v>0</v>
      </c>
      <c r="CR507" s="313">
        <v>0</v>
      </c>
      <c r="CS507" s="313">
        <v>0</v>
      </c>
      <c r="CT507" s="313">
        <v>0</v>
      </c>
      <c r="CU507" s="261">
        <f>CV507+CW507+CX507</f>
        <v>0</v>
      </c>
      <c r="CV507" s="313">
        <v>0</v>
      </c>
      <c r="CW507" s="313">
        <v>0</v>
      </c>
      <c r="CX507" s="313">
        <v>0</v>
      </c>
      <c r="CY507" s="261">
        <f>CZ507+DA507+DB507</f>
        <v>0</v>
      </c>
      <c r="CZ507" s="313">
        <v>0</v>
      </c>
      <c r="DA507" s="313">
        <v>0</v>
      </c>
      <c r="DB507" s="313">
        <v>0</v>
      </c>
      <c r="DC507" s="261">
        <f>$AW507-$AX507-BB507</f>
        <v>0</v>
      </c>
      <c r="DD507" s="261">
        <f t="shared" si="566"/>
        <v>0</v>
      </c>
      <c r="DE507" s="261">
        <f t="shared" si="566"/>
        <v>0</v>
      </c>
      <c r="DF507" s="261">
        <f t="shared" si="566"/>
        <v>0</v>
      </c>
      <c r="DG507" s="261">
        <f t="shared" si="566"/>
        <v>0</v>
      </c>
      <c r="DH507" s="261">
        <f>DI507+DJ507+DK507</f>
        <v>0</v>
      </c>
      <c r="DI507" s="313">
        <v>0</v>
      </c>
      <c r="DJ507" s="313">
        <v>0</v>
      </c>
      <c r="DK507" s="313">
        <v>0</v>
      </c>
      <c r="DL507" s="261">
        <f>DM507+DN507+DO507</f>
        <v>0</v>
      </c>
      <c r="DM507" s="313">
        <v>0</v>
      </c>
      <c r="DN507" s="313">
        <v>0</v>
      </c>
      <c r="DO507" s="313">
        <v>0</v>
      </c>
      <c r="DP507" s="261">
        <f>DQ507+DR507+DS507</f>
        <v>0</v>
      </c>
      <c r="DQ507" s="313">
        <v>0</v>
      </c>
      <c r="DR507" s="313">
        <v>0</v>
      </c>
      <c r="DS507" s="313">
        <v>0</v>
      </c>
      <c r="DT507" s="261">
        <f>$AW507-$AX507-BC507</f>
        <v>0</v>
      </c>
      <c r="DU507" s="261">
        <f>BC507-AY507</f>
        <v>0</v>
      </c>
      <c r="DV507" s="313"/>
      <c r="DW507" s="313"/>
      <c r="DX507" s="314"/>
      <c r="DY507" s="313"/>
      <c r="DZ507" s="314"/>
      <c r="EA507" s="343" t="s">
        <v>151</v>
      </c>
      <c r="EB507" s="164">
        <v>0</v>
      </c>
      <c r="EC507" s="162" t="str">
        <f>AN507 &amp; EB507</f>
        <v>Прочие собственные средства0</v>
      </c>
      <c r="ED507" s="162" t="str">
        <f>AN507&amp;AO507</f>
        <v>Прочие собственные средстванет</v>
      </c>
      <c r="EE507" s="163"/>
      <c r="EF507" s="163"/>
      <c r="EG507" s="179"/>
      <c r="EH507" s="179"/>
      <c r="EI507" s="179"/>
      <c r="EJ507" s="179"/>
      <c r="EV507" s="163"/>
    </row>
    <row r="508" spans="3:152" ht="11.25" customHeight="1">
      <c r="C508" s="217"/>
      <c r="D508" s="384" t="s">
        <v>996</v>
      </c>
      <c r="E508" s="398" t="s">
        <v>780</v>
      </c>
      <c r="F508" s="398" t="s">
        <v>800</v>
      </c>
      <c r="G508" s="398" t="s">
        <v>161</v>
      </c>
      <c r="H508" s="398" t="s">
        <v>997</v>
      </c>
      <c r="I508" s="398" t="s">
        <v>783</v>
      </c>
      <c r="J508" s="398" t="s">
        <v>783</v>
      </c>
      <c r="K508" s="384" t="s">
        <v>784</v>
      </c>
      <c r="L508" s="336"/>
      <c r="M508" s="336"/>
      <c r="N508" s="384" t="s">
        <v>240</v>
      </c>
      <c r="O508" s="384" t="s">
        <v>4</v>
      </c>
      <c r="P508" s="386" t="s">
        <v>189</v>
      </c>
      <c r="Q508" s="386" t="s">
        <v>4</v>
      </c>
      <c r="R508" s="388">
        <v>0</v>
      </c>
      <c r="S508" s="390">
        <v>0</v>
      </c>
      <c r="T508" s="400" t="s">
        <v>151</v>
      </c>
      <c r="U508" s="305"/>
      <c r="V508" s="306"/>
      <c r="W508" s="306"/>
      <c r="X508" s="306"/>
      <c r="Y508" s="306"/>
      <c r="Z508" s="306"/>
      <c r="AA508" s="306"/>
      <c r="AB508" s="306"/>
      <c r="AC508" s="306"/>
      <c r="AD508" s="306"/>
      <c r="AE508" s="306"/>
      <c r="AF508" s="306"/>
      <c r="AG508" s="306"/>
      <c r="AH508" s="306"/>
      <c r="AI508" s="306"/>
      <c r="AJ508" s="306"/>
      <c r="AK508" s="306"/>
      <c r="AL508" s="306"/>
      <c r="AM508" s="306"/>
      <c r="AN508" s="306"/>
      <c r="AO508" s="306"/>
      <c r="AP508" s="306"/>
      <c r="AQ508" s="306"/>
      <c r="AR508" s="306"/>
      <c r="AS508" s="306"/>
      <c r="AT508" s="306"/>
      <c r="AU508" s="306"/>
      <c r="AV508" s="306"/>
      <c r="AW508" s="306"/>
      <c r="AX508" s="306"/>
      <c r="AY508" s="306"/>
      <c r="AZ508" s="306"/>
      <c r="BA508" s="306"/>
      <c r="BB508" s="306"/>
      <c r="BC508" s="306"/>
      <c r="BD508" s="306"/>
      <c r="BE508" s="306"/>
      <c r="BF508" s="306"/>
      <c r="BG508" s="306"/>
      <c r="BH508" s="306"/>
      <c r="BI508" s="306"/>
      <c r="BJ508" s="306"/>
      <c r="BK508" s="306"/>
      <c r="BL508" s="306"/>
      <c r="BM508" s="306"/>
      <c r="BN508" s="306"/>
      <c r="BO508" s="306"/>
      <c r="BP508" s="306"/>
      <c r="BQ508" s="306"/>
      <c r="BR508" s="306"/>
      <c r="BS508" s="306"/>
      <c r="BT508" s="306"/>
      <c r="BU508" s="306"/>
      <c r="BV508" s="306"/>
      <c r="BW508" s="306"/>
      <c r="BX508" s="306"/>
      <c r="BY508" s="306"/>
      <c r="BZ508" s="306"/>
      <c r="CA508" s="306"/>
      <c r="CB508" s="306"/>
      <c r="CC508" s="306"/>
      <c r="CD508" s="306"/>
      <c r="CE508" s="306"/>
      <c r="CF508" s="306"/>
      <c r="CG508" s="306"/>
      <c r="CH508" s="306"/>
      <c r="CI508" s="306"/>
      <c r="CJ508" s="306"/>
      <c r="CK508" s="306"/>
      <c r="CL508" s="306"/>
      <c r="CM508" s="306"/>
      <c r="CN508" s="306"/>
      <c r="CO508" s="306"/>
      <c r="CP508" s="306"/>
      <c r="CQ508" s="306"/>
      <c r="CR508" s="306"/>
      <c r="CS508" s="306"/>
      <c r="CT508" s="306"/>
      <c r="CU508" s="306"/>
      <c r="CV508" s="306"/>
      <c r="CW508" s="306"/>
      <c r="CX508" s="306"/>
      <c r="CY508" s="306"/>
      <c r="CZ508" s="306"/>
      <c r="DA508" s="306"/>
      <c r="DB508" s="306"/>
      <c r="DC508" s="306"/>
      <c r="DD508" s="306"/>
      <c r="DE508" s="306"/>
      <c r="DF508" s="306"/>
      <c r="DG508" s="306"/>
      <c r="DH508" s="306"/>
      <c r="DI508" s="306"/>
      <c r="DJ508" s="306"/>
      <c r="DK508" s="306"/>
      <c r="DL508" s="306"/>
      <c r="DM508" s="306"/>
      <c r="DN508" s="306"/>
      <c r="DO508" s="306"/>
      <c r="DP508" s="306"/>
      <c r="DQ508" s="306"/>
      <c r="DR508" s="306"/>
      <c r="DS508" s="306"/>
      <c r="DT508" s="306"/>
      <c r="DU508" s="306"/>
      <c r="DV508" s="306"/>
      <c r="DW508" s="306"/>
      <c r="DX508" s="306"/>
      <c r="DY508" s="306"/>
      <c r="DZ508" s="306"/>
      <c r="EA508" s="306"/>
      <c r="EB508" s="164"/>
      <c r="EC508" s="163"/>
      <c r="ED508" s="163"/>
      <c r="EE508" s="163"/>
      <c r="EF508" s="163"/>
      <c r="EG508" s="163"/>
      <c r="EH508" s="163"/>
      <c r="EI508" s="163"/>
    </row>
    <row r="509" spans="3:152" ht="11.25" customHeight="1">
      <c r="C509" s="217"/>
      <c r="D509" s="385"/>
      <c r="E509" s="399"/>
      <c r="F509" s="399"/>
      <c r="G509" s="399"/>
      <c r="H509" s="399"/>
      <c r="I509" s="399"/>
      <c r="J509" s="399"/>
      <c r="K509" s="385"/>
      <c r="L509" s="337"/>
      <c r="M509" s="337"/>
      <c r="N509" s="385"/>
      <c r="O509" s="385"/>
      <c r="P509" s="387"/>
      <c r="Q509" s="387"/>
      <c r="R509" s="389"/>
      <c r="S509" s="391"/>
      <c r="T509" s="401"/>
      <c r="U509" s="394"/>
      <c r="V509" s="396">
        <v>1</v>
      </c>
      <c r="W509" s="382" t="s">
        <v>821</v>
      </c>
      <c r="X509" s="382"/>
      <c r="Y509" s="382"/>
      <c r="Z509" s="382"/>
      <c r="AA509" s="382"/>
      <c r="AB509" s="382"/>
      <c r="AC509" s="382"/>
      <c r="AD509" s="382"/>
      <c r="AE509" s="382"/>
      <c r="AF509" s="382"/>
      <c r="AG509" s="382"/>
      <c r="AH509" s="382"/>
      <c r="AI509" s="382"/>
      <c r="AJ509" s="382"/>
      <c r="AK509" s="382"/>
      <c r="AL509" s="307"/>
      <c r="AM509" s="308"/>
      <c r="AN509" s="309"/>
      <c r="AO509" s="309"/>
      <c r="AP509" s="309"/>
      <c r="AQ509" s="309"/>
      <c r="AR509" s="309"/>
      <c r="AS509" s="309"/>
      <c r="AT509" s="309"/>
      <c r="AU509" s="309"/>
      <c r="AV509" s="309"/>
      <c r="AW509" s="95"/>
      <c r="AX509" s="95"/>
      <c r="AY509" s="95"/>
      <c r="AZ509" s="95"/>
      <c r="BA509" s="95"/>
      <c r="BB509" s="95"/>
      <c r="BC509" s="95"/>
      <c r="BD509" s="95"/>
      <c r="BE509" s="95"/>
      <c r="BF509" s="95"/>
      <c r="BG509" s="95"/>
      <c r="BH509" s="95"/>
      <c r="BI509" s="95"/>
      <c r="BJ509" s="95"/>
      <c r="BK509" s="95"/>
      <c r="BL509" s="95"/>
      <c r="BM509" s="95"/>
      <c r="BN509" s="95"/>
      <c r="BO509" s="95"/>
      <c r="BP509" s="95"/>
      <c r="BQ509" s="95"/>
      <c r="BR509" s="95"/>
      <c r="BS509" s="95"/>
      <c r="BT509" s="95"/>
      <c r="BU509" s="95"/>
      <c r="BV509" s="95"/>
      <c r="BW509" s="95"/>
      <c r="BX509" s="95"/>
      <c r="BY509" s="95"/>
      <c r="BZ509" s="95"/>
      <c r="CA509" s="95"/>
      <c r="CB509" s="95"/>
      <c r="CC509" s="95"/>
      <c r="CD509" s="95"/>
      <c r="CE509" s="95"/>
      <c r="CF509" s="95"/>
      <c r="CG509" s="95"/>
      <c r="CH509" s="95"/>
      <c r="CI509" s="95"/>
      <c r="CJ509" s="95"/>
      <c r="CK509" s="95"/>
      <c r="CL509" s="95"/>
      <c r="CM509" s="95"/>
      <c r="CN509" s="95"/>
      <c r="CO509" s="95"/>
      <c r="CP509" s="95"/>
      <c r="CQ509" s="95"/>
      <c r="CR509" s="95"/>
      <c r="CS509" s="95"/>
      <c r="CT509" s="95"/>
      <c r="CU509" s="95"/>
      <c r="CV509" s="95"/>
      <c r="CW509" s="95"/>
      <c r="CX509" s="95"/>
      <c r="CY509" s="95"/>
      <c r="CZ509" s="95"/>
      <c r="DA509" s="95"/>
      <c r="DB509" s="95"/>
      <c r="DC509" s="95"/>
      <c r="DD509" s="95"/>
      <c r="DE509" s="95"/>
      <c r="DF509" s="95"/>
      <c r="DG509" s="95"/>
      <c r="DH509" s="95"/>
      <c r="DI509" s="95"/>
      <c r="DJ509" s="95"/>
      <c r="DK509" s="95"/>
      <c r="DL509" s="95"/>
      <c r="DM509" s="95"/>
      <c r="DN509" s="95"/>
      <c r="DO509" s="95"/>
      <c r="DP509" s="95"/>
      <c r="DQ509" s="95"/>
      <c r="DR509" s="95"/>
      <c r="DS509" s="95"/>
      <c r="DT509" s="95"/>
      <c r="DU509" s="95"/>
      <c r="DV509" s="95"/>
      <c r="DW509" s="95"/>
      <c r="DX509" s="95"/>
      <c r="DY509" s="95"/>
      <c r="DZ509" s="95"/>
      <c r="EA509" s="95"/>
      <c r="EB509" s="164"/>
      <c r="EC509" s="179"/>
      <c r="ED509" s="179"/>
      <c r="EE509" s="179"/>
      <c r="EF509" s="163"/>
      <c r="EG509" s="179"/>
      <c r="EH509" s="179"/>
      <c r="EI509" s="179"/>
      <c r="EJ509" s="179"/>
      <c r="EK509" s="179"/>
    </row>
    <row r="510" spans="3:152" ht="15" customHeight="1">
      <c r="C510" s="217"/>
      <c r="D510" s="385"/>
      <c r="E510" s="399"/>
      <c r="F510" s="399"/>
      <c r="G510" s="399"/>
      <c r="H510" s="399"/>
      <c r="I510" s="399"/>
      <c r="J510" s="399"/>
      <c r="K510" s="385"/>
      <c r="L510" s="337"/>
      <c r="M510" s="337"/>
      <c r="N510" s="385"/>
      <c r="O510" s="385"/>
      <c r="P510" s="387"/>
      <c r="Q510" s="387"/>
      <c r="R510" s="389"/>
      <c r="S510" s="391"/>
      <c r="T510" s="401"/>
      <c r="U510" s="395"/>
      <c r="V510" s="397"/>
      <c r="W510" s="383"/>
      <c r="X510" s="383"/>
      <c r="Y510" s="383"/>
      <c r="Z510" s="383"/>
      <c r="AA510" s="383"/>
      <c r="AB510" s="383"/>
      <c r="AC510" s="383"/>
      <c r="AD510" s="383"/>
      <c r="AE510" s="383"/>
      <c r="AF510" s="383"/>
      <c r="AG510" s="383"/>
      <c r="AH510" s="383"/>
      <c r="AI510" s="383"/>
      <c r="AJ510" s="383"/>
      <c r="AK510" s="383"/>
      <c r="AL510" s="333"/>
      <c r="AM510" s="200" t="s">
        <v>240</v>
      </c>
      <c r="AN510" s="311" t="s">
        <v>197</v>
      </c>
      <c r="AO510" s="312" t="s">
        <v>18</v>
      </c>
      <c r="AP510" s="312"/>
      <c r="AQ510" s="312"/>
      <c r="AR510" s="312"/>
      <c r="AS510" s="312"/>
      <c r="AT510" s="312"/>
      <c r="AU510" s="312"/>
      <c r="AV510" s="312"/>
      <c r="AW510" s="261">
        <v>0</v>
      </c>
      <c r="AX510" s="261">
        <v>0</v>
      </c>
      <c r="AY510" s="261">
        <v>0</v>
      </c>
      <c r="AZ510" s="261">
        <f>BE510</f>
        <v>0</v>
      </c>
      <c r="BA510" s="261">
        <f>BV510</f>
        <v>0</v>
      </c>
      <c r="BB510" s="261">
        <f>CM510</f>
        <v>0</v>
      </c>
      <c r="BC510" s="261">
        <f>DD510</f>
        <v>0</v>
      </c>
      <c r="BD510" s="261">
        <f>AW510-AX510-BC510</f>
        <v>0</v>
      </c>
      <c r="BE510" s="261">
        <f t="shared" ref="BE510:BH511" si="567">BQ510</f>
        <v>0</v>
      </c>
      <c r="BF510" s="261">
        <f t="shared" si="567"/>
        <v>0</v>
      </c>
      <c r="BG510" s="261">
        <f t="shared" si="567"/>
        <v>0</v>
      </c>
      <c r="BH510" s="261">
        <f t="shared" si="567"/>
        <v>0</v>
      </c>
      <c r="BI510" s="261">
        <f>BJ510+BK510+BL510</f>
        <v>0</v>
      </c>
      <c r="BJ510" s="313">
        <v>0</v>
      </c>
      <c r="BK510" s="313">
        <v>0</v>
      </c>
      <c r="BL510" s="313">
        <v>0</v>
      </c>
      <c r="BM510" s="261">
        <f>BN510+BO510+BP510</f>
        <v>0</v>
      </c>
      <c r="BN510" s="313">
        <v>0</v>
      </c>
      <c r="BO510" s="313">
        <v>0</v>
      </c>
      <c r="BP510" s="313">
        <v>0</v>
      </c>
      <c r="BQ510" s="261">
        <f>BR510+BS510+BT510</f>
        <v>0</v>
      </c>
      <c r="BR510" s="313">
        <v>0</v>
      </c>
      <c r="BS510" s="313">
        <v>0</v>
      </c>
      <c r="BT510" s="313">
        <v>0</v>
      </c>
      <c r="BU510" s="261">
        <f>$AW510-$AX510-AZ510</f>
        <v>0</v>
      </c>
      <c r="BV510" s="261">
        <f t="shared" ref="BV510:BY511" si="568">CH510</f>
        <v>0</v>
      </c>
      <c r="BW510" s="261">
        <f t="shared" si="568"/>
        <v>0</v>
      </c>
      <c r="BX510" s="261">
        <f t="shared" si="568"/>
        <v>0</v>
      </c>
      <c r="BY510" s="261">
        <f t="shared" si="568"/>
        <v>0</v>
      </c>
      <c r="BZ510" s="261">
        <f>CA510+CB510+CC510</f>
        <v>0</v>
      </c>
      <c r="CA510" s="313">
        <v>0</v>
      </c>
      <c r="CB510" s="313">
        <v>0</v>
      </c>
      <c r="CC510" s="313">
        <v>0</v>
      </c>
      <c r="CD510" s="261">
        <f>CE510+CF510+CG510</f>
        <v>0</v>
      </c>
      <c r="CE510" s="313">
        <v>0</v>
      </c>
      <c r="CF510" s="313">
        <v>0</v>
      </c>
      <c r="CG510" s="313">
        <v>0</v>
      </c>
      <c r="CH510" s="261">
        <f>CI510+CJ510+CK510</f>
        <v>0</v>
      </c>
      <c r="CI510" s="313">
        <v>0</v>
      </c>
      <c r="CJ510" s="313">
        <v>0</v>
      </c>
      <c r="CK510" s="313">
        <v>0</v>
      </c>
      <c r="CL510" s="261">
        <f>$AW510-$AX510-BA510</f>
        <v>0</v>
      </c>
      <c r="CM510" s="261">
        <f t="shared" ref="CM510:CP511" si="569">CY510</f>
        <v>0</v>
      </c>
      <c r="CN510" s="261">
        <f t="shared" si="569"/>
        <v>0</v>
      </c>
      <c r="CO510" s="261">
        <f t="shared" si="569"/>
        <v>0</v>
      </c>
      <c r="CP510" s="261">
        <f t="shared" si="569"/>
        <v>0</v>
      </c>
      <c r="CQ510" s="261">
        <f>CR510+CS510+CT510</f>
        <v>0</v>
      </c>
      <c r="CR510" s="313">
        <v>0</v>
      </c>
      <c r="CS510" s="313">
        <v>0</v>
      </c>
      <c r="CT510" s="313">
        <v>0</v>
      </c>
      <c r="CU510" s="261">
        <f>CV510+CW510+CX510</f>
        <v>0</v>
      </c>
      <c r="CV510" s="313">
        <v>0</v>
      </c>
      <c r="CW510" s="313">
        <v>0</v>
      </c>
      <c r="CX510" s="313">
        <v>0</v>
      </c>
      <c r="CY510" s="261">
        <f>CZ510+DA510+DB510</f>
        <v>0</v>
      </c>
      <c r="CZ510" s="313">
        <v>0</v>
      </c>
      <c r="DA510" s="313">
        <v>0</v>
      </c>
      <c r="DB510" s="313">
        <v>0</v>
      </c>
      <c r="DC510" s="261">
        <f>$AW510-$AX510-BB510</f>
        <v>0</v>
      </c>
      <c r="DD510" s="261">
        <f t="shared" ref="DD510:DG511" si="570">DP510</f>
        <v>0</v>
      </c>
      <c r="DE510" s="261">
        <f t="shared" si="570"/>
        <v>0</v>
      </c>
      <c r="DF510" s="261">
        <f t="shared" si="570"/>
        <v>0</v>
      </c>
      <c r="DG510" s="261">
        <f t="shared" si="570"/>
        <v>0</v>
      </c>
      <c r="DH510" s="261">
        <f>DI510+DJ510+DK510</f>
        <v>0</v>
      </c>
      <c r="DI510" s="313">
        <v>0</v>
      </c>
      <c r="DJ510" s="313">
        <v>0</v>
      </c>
      <c r="DK510" s="313">
        <v>0</v>
      </c>
      <c r="DL510" s="261">
        <f>DM510+DN510+DO510</f>
        <v>0</v>
      </c>
      <c r="DM510" s="313">
        <v>0</v>
      </c>
      <c r="DN510" s="313">
        <v>0</v>
      </c>
      <c r="DO510" s="313">
        <v>0</v>
      </c>
      <c r="DP510" s="261">
        <f>DQ510+DR510+DS510</f>
        <v>0</v>
      </c>
      <c r="DQ510" s="313">
        <v>0</v>
      </c>
      <c r="DR510" s="313">
        <v>0</v>
      </c>
      <c r="DS510" s="313">
        <v>0</v>
      </c>
      <c r="DT510" s="261">
        <f>$AW510-$AX510-BC510</f>
        <v>0</v>
      </c>
      <c r="DU510" s="261">
        <f>BC510-AY510</f>
        <v>0</v>
      </c>
      <c r="DV510" s="313"/>
      <c r="DW510" s="313"/>
      <c r="DX510" s="314"/>
      <c r="DY510" s="313"/>
      <c r="DZ510" s="314"/>
      <c r="EA510" s="343" t="s">
        <v>151</v>
      </c>
      <c r="EB510" s="164">
        <v>0</v>
      </c>
      <c r="EC510" s="162" t="str">
        <f>AN510 &amp; EB510</f>
        <v>Амортизационные отчисления0</v>
      </c>
      <c r="ED510" s="162" t="str">
        <f>AN510&amp;AO510</f>
        <v>Амортизационные отчислениянет</v>
      </c>
      <c r="EE510" s="163"/>
      <c r="EF510" s="163"/>
      <c r="EG510" s="179"/>
      <c r="EH510" s="179"/>
      <c r="EI510" s="179"/>
      <c r="EJ510" s="179"/>
      <c r="EV510" s="163"/>
    </row>
    <row r="511" spans="3:152" ht="15" customHeight="1" thickBot="1">
      <c r="C511" s="217"/>
      <c r="D511" s="385"/>
      <c r="E511" s="399"/>
      <c r="F511" s="399"/>
      <c r="G511" s="399"/>
      <c r="H511" s="399"/>
      <c r="I511" s="399"/>
      <c r="J511" s="399"/>
      <c r="K511" s="385"/>
      <c r="L511" s="337"/>
      <c r="M511" s="337"/>
      <c r="N511" s="385"/>
      <c r="O511" s="385"/>
      <c r="P511" s="387"/>
      <c r="Q511" s="387"/>
      <c r="R511" s="389"/>
      <c r="S511" s="391"/>
      <c r="T511" s="401"/>
      <c r="U511" s="395"/>
      <c r="V511" s="397"/>
      <c r="W511" s="383"/>
      <c r="X511" s="383"/>
      <c r="Y511" s="383"/>
      <c r="Z511" s="383"/>
      <c r="AA511" s="383"/>
      <c r="AB511" s="383"/>
      <c r="AC511" s="383"/>
      <c r="AD511" s="383"/>
      <c r="AE511" s="383"/>
      <c r="AF511" s="383"/>
      <c r="AG511" s="383"/>
      <c r="AH511" s="383"/>
      <c r="AI511" s="383"/>
      <c r="AJ511" s="383"/>
      <c r="AK511" s="383"/>
      <c r="AL511" s="333"/>
      <c r="AM511" s="200" t="s">
        <v>115</v>
      </c>
      <c r="AN511" s="311" t="s">
        <v>199</v>
      </c>
      <c r="AO511" s="312" t="s">
        <v>18</v>
      </c>
      <c r="AP511" s="312"/>
      <c r="AQ511" s="312"/>
      <c r="AR511" s="312"/>
      <c r="AS511" s="312"/>
      <c r="AT511" s="312"/>
      <c r="AU511" s="312"/>
      <c r="AV511" s="312"/>
      <c r="AW511" s="261">
        <v>0</v>
      </c>
      <c r="AX511" s="261">
        <v>0</v>
      </c>
      <c r="AY511" s="261">
        <v>0</v>
      </c>
      <c r="AZ511" s="261">
        <f>BE511</f>
        <v>0</v>
      </c>
      <c r="BA511" s="261">
        <f>BV511</f>
        <v>0</v>
      </c>
      <c r="BB511" s="261">
        <f>CM511</f>
        <v>0</v>
      </c>
      <c r="BC511" s="261">
        <f>DD511</f>
        <v>0</v>
      </c>
      <c r="BD511" s="261">
        <f>AW511-AX511-BC511</f>
        <v>0</v>
      </c>
      <c r="BE511" s="261">
        <f t="shared" si="567"/>
        <v>0</v>
      </c>
      <c r="BF511" s="261">
        <f t="shared" si="567"/>
        <v>0</v>
      </c>
      <c r="BG511" s="261">
        <f t="shared" si="567"/>
        <v>0</v>
      </c>
      <c r="BH511" s="261">
        <f t="shared" si="567"/>
        <v>0</v>
      </c>
      <c r="BI511" s="261">
        <f>BJ511+BK511+BL511</f>
        <v>0</v>
      </c>
      <c r="BJ511" s="313">
        <v>0</v>
      </c>
      <c r="BK511" s="313">
        <v>0</v>
      </c>
      <c r="BL511" s="313">
        <v>0</v>
      </c>
      <c r="BM511" s="261">
        <f>BN511+BO511+BP511</f>
        <v>0</v>
      </c>
      <c r="BN511" s="313">
        <v>0</v>
      </c>
      <c r="BO511" s="313">
        <v>0</v>
      </c>
      <c r="BP511" s="313">
        <v>0</v>
      </c>
      <c r="BQ511" s="261">
        <f>BR511+BS511+BT511</f>
        <v>0</v>
      </c>
      <c r="BR511" s="313">
        <v>0</v>
      </c>
      <c r="BS511" s="313">
        <v>0</v>
      </c>
      <c r="BT511" s="313">
        <v>0</v>
      </c>
      <c r="BU511" s="261">
        <f>$AW511-$AX511-AZ511</f>
        <v>0</v>
      </c>
      <c r="BV511" s="261">
        <f t="shared" si="568"/>
        <v>0</v>
      </c>
      <c r="BW511" s="261">
        <f t="shared" si="568"/>
        <v>0</v>
      </c>
      <c r="BX511" s="261">
        <f t="shared" si="568"/>
        <v>0</v>
      </c>
      <c r="BY511" s="261">
        <f t="shared" si="568"/>
        <v>0</v>
      </c>
      <c r="BZ511" s="261">
        <f>CA511+CB511+CC511</f>
        <v>0</v>
      </c>
      <c r="CA511" s="313">
        <v>0</v>
      </c>
      <c r="CB511" s="313">
        <v>0</v>
      </c>
      <c r="CC511" s="313">
        <v>0</v>
      </c>
      <c r="CD511" s="261">
        <f>CE511+CF511+CG511</f>
        <v>0</v>
      </c>
      <c r="CE511" s="313">
        <v>0</v>
      </c>
      <c r="CF511" s="313">
        <v>0</v>
      </c>
      <c r="CG511" s="313">
        <v>0</v>
      </c>
      <c r="CH511" s="261">
        <f>CI511+CJ511+CK511</f>
        <v>0</v>
      </c>
      <c r="CI511" s="313">
        <v>0</v>
      </c>
      <c r="CJ511" s="313">
        <v>0</v>
      </c>
      <c r="CK511" s="313">
        <v>0</v>
      </c>
      <c r="CL511" s="261">
        <f>$AW511-$AX511-BA511</f>
        <v>0</v>
      </c>
      <c r="CM511" s="261">
        <f t="shared" si="569"/>
        <v>0</v>
      </c>
      <c r="CN511" s="261">
        <f t="shared" si="569"/>
        <v>0</v>
      </c>
      <c r="CO511" s="261">
        <f t="shared" si="569"/>
        <v>0</v>
      </c>
      <c r="CP511" s="261">
        <f t="shared" si="569"/>
        <v>0</v>
      </c>
      <c r="CQ511" s="261">
        <f>CR511+CS511+CT511</f>
        <v>0</v>
      </c>
      <c r="CR511" s="313">
        <v>0</v>
      </c>
      <c r="CS511" s="313">
        <v>0</v>
      </c>
      <c r="CT511" s="313">
        <v>0</v>
      </c>
      <c r="CU511" s="261">
        <f>CV511+CW511+CX511</f>
        <v>0</v>
      </c>
      <c r="CV511" s="313">
        <v>0</v>
      </c>
      <c r="CW511" s="313">
        <v>0</v>
      </c>
      <c r="CX511" s="313">
        <v>0</v>
      </c>
      <c r="CY511" s="261">
        <f>CZ511+DA511+DB511</f>
        <v>0</v>
      </c>
      <c r="CZ511" s="313">
        <v>0</v>
      </c>
      <c r="DA511" s="313">
        <v>0</v>
      </c>
      <c r="DB511" s="313">
        <v>0</v>
      </c>
      <c r="DC511" s="261">
        <f>$AW511-$AX511-BB511</f>
        <v>0</v>
      </c>
      <c r="DD511" s="261">
        <f t="shared" si="570"/>
        <v>0</v>
      </c>
      <c r="DE511" s="261">
        <f t="shared" si="570"/>
        <v>0</v>
      </c>
      <c r="DF511" s="261">
        <f t="shared" si="570"/>
        <v>0</v>
      </c>
      <c r="DG511" s="261">
        <f t="shared" si="570"/>
        <v>0</v>
      </c>
      <c r="DH511" s="261">
        <f>DI511+DJ511+DK511</f>
        <v>0</v>
      </c>
      <c r="DI511" s="313">
        <v>0</v>
      </c>
      <c r="DJ511" s="313">
        <v>0</v>
      </c>
      <c r="DK511" s="313">
        <v>0</v>
      </c>
      <c r="DL511" s="261">
        <f>DM511+DN511+DO511</f>
        <v>0</v>
      </c>
      <c r="DM511" s="313">
        <v>0</v>
      </c>
      <c r="DN511" s="313">
        <v>0</v>
      </c>
      <c r="DO511" s="313">
        <v>0</v>
      </c>
      <c r="DP511" s="261">
        <f>DQ511+DR511+DS511</f>
        <v>0</v>
      </c>
      <c r="DQ511" s="313">
        <v>0</v>
      </c>
      <c r="DR511" s="313">
        <v>0</v>
      </c>
      <c r="DS511" s="313">
        <v>0</v>
      </c>
      <c r="DT511" s="261">
        <f>$AW511-$AX511-BC511</f>
        <v>0</v>
      </c>
      <c r="DU511" s="261">
        <f>BC511-AY511</f>
        <v>0</v>
      </c>
      <c r="DV511" s="313"/>
      <c r="DW511" s="313"/>
      <c r="DX511" s="314"/>
      <c r="DY511" s="313"/>
      <c r="DZ511" s="314"/>
      <c r="EA511" s="343" t="s">
        <v>151</v>
      </c>
      <c r="EB511" s="164">
        <v>0</v>
      </c>
      <c r="EC511" s="162" t="str">
        <f>AN511 &amp; EB511</f>
        <v>Прочие собственные средства0</v>
      </c>
      <c r="ED511" s="162" t="str">
        <f>AN511&amp;AO511</f>
        <v>Прочие собственные средстванет</v>
      </c>
      <c r="EE511" s="163"/>
      <c r="EF511" s="163"/>
      <c r="EG511" s="179"/>
      <c r="EH511" s="179"/>
      <c r="EI511" s="179"/>
      <c r="EJ511" s="179"/>
      <c r="EV511" s="163"/>
    </row>
    <row r="512" spans="3:152" ht="11.25" customHeight="1">
      <c r="C512" s="217"/>
      <c r="D512" s="384" t="s">
        <v>998</v>
      </c>
      <c r="E512" s="398" t="s">
        <v>780</v>
      </c>
      <c r="F512" s="398" t="s">
        <v>800</v>
      </c>
      <c r="G512" s="398" t="s">
        <v>161</v>
      </c>
      <c r="H512" s="398" t="s">
        <v>999</v>
      </c>
      <c r="I512" s="398" t="s">
        <v>783</v>
      </c>
      <c r="J512" s="398" t="s">
        <v>783</v>
      </c>
      <c r="K512" s="384" t="s">
        <v>784</v>
      </c>
      <c r="L512" s="336"/>
      <c r="M512" s="336"/>
      <c r="N512" s="384" t="s">
        <v>240</v>
      </c>
      <c r="O512" s="384" t="s">
        <v>4</v>
      </c>
      <c r="P512" s="386" t="s">
        <v>189</v>
      </c>
      <c r="Q512" s="386" t="s">
        <v>5</v>
      </c>
      <c r="R512" s="388">
        <v>0</v>
      </c>
      <c r="S512" s="390">
        <v>0</v>
      </c>
      <c r="T512" s="400" t="s">
        <v>151</v>
      </c>
      <c r="U512" s="305"/>
      <c r="V512" s="306"/>
      <c r="W512" s="306"/>
      <c r="X512" s="306"/>
      <c r="Y512" s="306"/>
      <c r="Z512" s="306"/>
      <c r="AA512" s="306"/>
      <c r="AB512" s="306"/>
      <c r="AC512" s="306"/>
      <c r="AD512" s="306"/>
      <c r="AE512" s="306"/>
      <c r="AF512" s="306"/>
      <c r="AG512" s="306"/>
      <c r="AH512" s="306"/>
      <c r="AI512" s="306"/>
      <c r="AJ512" s="306"/>
      <c r="AK512" s="306"/>
      <c r="AL512" s="306"/>
      <c r="AM512" s="306"/>
      <c r="AN512" s="306"/>
      <c r="AO512" s="306"/>
      <c r="AP512" s="306"/>
      <c r="AQ512" s="306"/>
      <c r="AR512" s="306"/>
      <c r="AS512" s="306"/>
      <c r="AT512" s="306"/>
      <c r="AU512" s="306"/>
      <c r="AV512" s="306"/>
      <c r="AW512" s="306"/>
      <c r="AX512" s="306"/>
      <c r="AY512" s="306"/>
      <c r="AZ512" s="306"/>
      <c r="BA512" s="306"/>
      <c r="BB512" s="306"/>
      <c r="BC512" s="306"/>
      <c r="BD512" s="306"/>
      <c r="BE512" s="306"/>
      <c r="BF512" s="306"/>
      <c r="BG512" s="306"/>
      <c r="BH512" s="306"/>
      <c r="BI512" s="306"/>
      <c r="BJ512" s="306"/>
      <c r="BK512" s="306"/>
      <c r="BL512" s="306"/>
      <c r="BM512" s="306"/>
      <c r="BN512" s="306"/>
      <c r="BO512" s="306"/>
      <c r="BP512" s="306"/>
      <c r="BQ512" s="306"/>
      <c r="BR512" s="306"/>
      <c r="BS512" s="306"/>
      <c r="BT512" s="306"/>
      <c r="BU512" s="306"/>
      <c r="BV512" s="306"/>
      <c r="BW512" s="306"/>
      <c r="BX512" s="306"/>
      <c r="BY512" s="306"/>
      <c r="BZ512" s="306"/>
      <c r="CA512" s="306"/>
      <c r="CB512" s="306"/>
      <c r="CC512" s="306"/>
      <c r="CD512" s="306"/>
      <c r="CE512" s="306"/>
      <c r="CF512" s="306"/>
      <c r="CG512" s="306"/>
      <c r="CH512" s="306"/>
      <c r="CI512" s="306"/>
      <c r="CJ512" s="306"/>
      <c r="CK512" s="306"/>
      <c r="CL512" s="306"/>
      <c r="CM512" s="306"/>
      <c r="CN512" s="306"/>
      <c r="CO512" s="306"/>
      <c r="CP512" s="306"/>
      <c r="CQ512" s="306"/>
      <c r="CR512" s="306"/>
      <c r="CS512" s="306"/>
      <c r="CT512" s="306"/>
      <c r="CU512" s="306"/>
      <c r="CV512" s="306"/>
      <c r="CW512" s="306"/>
      <c r="CX512" s="306"/>
      <c r="CY512" s="306"/>
      <c r="CZ512" s="306"/>
      <c r="DA512" s="306"/>
      <c r="DB512" s="306"/>
      <c r="DC512" s="306"/>
      <c r="DD512" s="306"/>
      <c r="DE512" s="306"/>
      <c r="DF512" s="306"/>
      <c r="DG512" s="306"/>
      <c r="DH512" s="306"/>
      <c r="DI512" s="306"/>
      <c r="DJ512" s="306"/>
      <c r="DK512" s="306"/>
      <c r="DL512" s="306"/>
      <c r="DM512" s="306"/>
      <c r="DN512" s="306"/>
      <c r="DO512" s="306"/>
      <c r="DP512" s="306"/>
      <c r="DQ512" s="306"/>
      <c r="DR512" s="306"/>
      <c r="DS512" s="306"/>
      <c r="DT512" s="306"/>
      <c r="DU512" s="306"/>
      <c r="DV512" s="306"/>
      <c r="DW512" s="306"/>
      <c r="DX512" s="306"/>
      <c r="DY512" s="306"/>
      <c r="DZ512" s="306"/>
      <c r="EA512" s="306"/>
      <c r="EB512" s="164"/>
      <c r="EC512" s="163"/>
      <c r="ED512" s="163"/>
      <c r="EE512" s="163"/>
      <c r="EF512" s="163"/>
      <c r="EG512" s="163"/>
      <c r="EH512" s="163"/>
      <c r="EI512" s="163"/>
    </row>
    <row r="513" spans="3:152" ht="11.25" customHeight="1">
      <c r="C513" s="217"/>
      <c r="D513" s="385"/>
      <c r="E513" s="399"/>
      <c r="F513" s="399"/>
      <c r="G513" s="399"/>
      <c r="H513" s="399"/>
      <c r="I513" s="399"/>
      <c r="J513" s="399"/>
      <c r="K513" s="385"/>
      <c r="L513" s="337"/>
      <c r="M513" s="337"/>
      <c r="N513" s="385"/>
      <c r="O513" s="385"/>
      <c r="P513" s="387"/>
      <c r="Q513" s="387"/>
      <c r="R513" s="389"/>
      <c r="S513" s="391"/>
      <c r="T513" s="401"/>
      <c r="U513" s="394"/>
      <c r="V513" s="396">
        <v>1</v>
      </c>
      <c r="W513" s="382" t="s">
        <v>821</v>
      </c>
      <c r="X513" s="382"/>
      <c r="Y513" s="382"/>
      <c r="Z513" s="382"/>
      <c r="AA513" s="382"/>
      <c r="AB513" s="382"/>
      <c r="AC513" s="382"/>
      <c r="AD513" s="382"/>
      <c r="AE513" s="382"/>
      <c r="AF513" s="382"/>
      <c r="AG513" s="382"/>
      <c r="AH513" s="382"/>
      <c r="AI513" s="382"/>
      <c r="AJ513" s="382"/>
      <c r="AK513" s="382"/>
      <c r="AL513" s="307"/>
      <c r="AM513" s="308"/>
      <c r="AN513" s="309"/>
      <c r="AO513" s="309"/>
      <c r="AP513" s="309"/>
      <c r="AQ513" s="309"/>
      <c r="AR513" s="309"/>
      <c r="AS513" s="309"/>
      <c r="AT513" s="309"/>
      <c r="AU513" s="309"/>
      <c r="AV513" s="309"/>
      <c r="AW513" s="95"/>
      <c r="AX513" s="95"/>
      <c r="AY513" s="95"/>
      <c r="AZ513" s="95"/>
      <c r="BA513" s="95"/>
      <c r="BB513" s="95"/>
      <c r="BC513" s="95"/>
      <c r="BD513" s="95"/>
      <c r="BE513" s="95"/>
      <c r="BF513" s="95"/>
      <c r="BG513" s="95"/>
      <c r="BH513" s="95"/>
      <c r="BI513" s="95"/>
      <c r="BJ513" s="95"/>
      <c r="BK513" s="95"/>
      <c r="BL513" s="95"/>
      <c r="BM513" s="95"/>
      <c r="BN513" s="95"/>
      <c r="BO513" s="95"/>
      <c r="BP513" s="95"/>
      <c r="BQ513" s="95"/>
      <c r="BR513" s="95"/>
      <c r="BS513" s="95"/>
      <c r="BT513" s="95"/>
      <c r="BU513" s="95"/>
      <c r="BV513" s="95"/>
      <c r="BW513" s="95"/>
      <c r="BX513" s="95"/>
      <c r="BY513" s="95"/>
      <c r="BZ513" s="95"/>
      <c r="CA513" s="95"/>
      <c r="CB513" s="95"/>
      <c r="CC513" s="95"/>
      <c r="CD513" s="95"/>
      <c r="CE513" s="95"/>
      <c r="CF513" s="95"/>
      <c r="CG513" s="95"/>
      <c r="CH513" s="95"/>
      <c r="CI513" s="95"/>
      <c r="CJ513" s="95"/>
      <c r="CK513" s="95"/>
      <c r="CL513" s="95"/>
      <c r="CM513" s="95"/>
      <c r="CN513" s="95"/>
      <c r="CO513" s="95"/>
      <c r="CP513" s="95"/>
      <c r="CQ513" s="95"/>
      <c r="CR513" s="95"/>
      <c r="CS513" s="95"/>
      <c r="CT513" s="95"/>
      <c r="CU513" s="95"/>
      <c r="CV513" s="95"/>
      <c r="CW513" s="95"/>
      <c r="CX513" s="95"/>
      <c r="CY513" s="95"/>
      <c r="CZ513" s="95"/>
      <c r="DA513" s="95"/>
      <c r="DB513" s="95"/>
      <c r="DC513" s="95"/>
      <c r="DD513" s="95"/>
      <c r="DE513" s="95"/>
      <c r="DF513" s="95"/>
      <c r="DG513" s="95"/>
      <c r="DH513" s="95"/>
      <c r="DI513" s="95"/>
      <c r="DJ513" s="95"/>
      <c r="DK513" s="95"/>
      <c r="DL513" s="95"/>
      <c r="DM513" s="95"/>
      <c r="DN513" s="95"/>
      <c r="DO513" s="95"/>
      <c r="DP513" s="95"/>
      <c r="DQ513" s="95"/>
      <c r="DR513" s="95"/>
      <c r="DS513" s="95"/>
      <c r="DT513" s="95"/>
      <c r="DU513" s="95"/>
      <c r="DV513" s="95"/>
      <c r="DW513" s="95"/>
      <c r="DX513" s="95"/>
      <c r="DY513" s="95"/>
      <c r="DZ513" s="95"/>
      <c r="EA513" s="95"/>
      <c r="EB513" s="164"/>
      <c r="EC513" s="179"/>
      <c r="ED513" s="179"/>
      <c r="EE513" s="179"/>
      <c r="EF513" s="163"/>
      <c r="EG513" s="179"/>
      <c r="EH513" s="179"/>
      <c r="EI513" s="179"/>
      <c r="EJ513" s="179"/>
      <c r="EK513" s="179"/>
    </row>
    <row r="514" spans="3:152" ht="15" customHeight="1">
      <c r="C514" s="217"/>
      <c r="D514" s="385"/>
      <c r="E514" s="399"/>
      <c r="F514" s="399"/>
      <c r="G514" s="399"/>
      <c r="H514" s="399"/>
      <c r="I514" s="399"/>
      <c r="J514" s="399"/>
      <c r="K514" s="385"/>
      <c r="L514" s="337"/>
      <c r="M514" s="337"/>
      <c r="N514" s="385"/>
      <c r="O514" s="385"/>
      <c r="P514" s="387"/>
      <c r="Q514" s="387"/>
      <c r="R514" s="389"/>
      <c r="S514" s="391"/>
      <c r="T514" s="401"/>
      <c r="U514" s="395"/>
      <c r="V514" s="397"/>
      <c r="W514" s="383"/>
      <c r="X514" s="383"/>
      <c r="Y514" s="383"/>
      <c r="Z514" s="383"/>
      <c r="AA514" s="383"/>
      <c r="AB514" s="383"/>
      <c r="AC514" s="383"/>
      <c r="AD514" s="383"/>
      <c r="AE514" s="383"/>
      <c r="AF514" s="383"/>
      <c r="AG514" s="383"/>
      <c r="AH514" s="383"/>
      <c r="AI514" s="383"/>
      <c r="AJ514" s="383"/>
      <c r="AK514" s="383"/>
      <c r="AL514" s="333"/>
      <c r="AM514" s="200" t="s">
        <v>240</v>
      </c>
      <c r="AN514" s="311" t="s">
        <v>197</v>
      </c>
      <c r="AO514" s="312" t="s">
        <v>18</v>
      </c>
      <c r="AP514" s="312"/>
      <c r="AQ514" s="312"/>
      <c r="AR514" s="312"/>
      <c r="AS514" s="312"/>
      <c r="AT514" s="312"/>
      <c r="AU514" s="312"/>
      <c r="AV514" s="312"/>
      <c r="AW514" s="261">
        <v>0</v>
      </c>
      <c r="AX514" s="261">
        <v>0</v>
      </c>
      <c r="AY514" s="261">
        <v>0</v>
      </c>
      <c r="AZ514" s="261">
        <f>BE514</f>
        <v>0</v>
      </c>
      <c r="BA514" s="261">
        <f>BV514</f>
        <v>0</v>
      </c>
      <c r="BB514" s="261">
        <f>CM514</f>
        <v>0</v>
      </c>
      <c r="BC514" s="261">
        <f>DD514</f>
        <v>0</v>
      </c>
      <c r="BD514" s="261">
        <f>AW514-AX514-BC514</f>
        <v>0</v>
      </c>
      <c r="BE514" s="261">
        <f t="shared" ref="BE514:BH515" si="571">BQ514</f>
        <v>0</v>
      </c>
      <c r="BF514" s="261">
        <f t="shared" si="571"/>
        <v>0</v>
      </c>
      <c r="BG514" s="261">
        <f t="shared" si="571"/>
        <v>0</v>
      </c>
      <c r="BH514" s="261">
        <f t="shared" si="571"/>
        <v>0</v>
      </c>
      <c r="BI514" s="261">
        <f>BJ514+BK514+BL514</f>
        <v>0</v>
      </c>
      <c r="BJ514" s="313">
        <v>0</v>
      </c>
      <c r="BK514" s="313">
        <v>0</v>
      </c>
      <c r="BL514" s="313">
        <v>0</v>
      </c>
      <c r="BM514" s="261">
        <f>BN514+BO514+BP514</f>
        <v>0</v>
      </c>
      <c r="BN514" s="313">
        <v>0</v>
      </c>
      <c r="BO514" s="313">
        <v>0</v>
      </c>
      <c r="BP514" s="313">
        <v>0</v>
      </c>
      <c r="BQ514" s="261">
        <f>BR514+BS514+BT514</f>
        <v>0</v>
      </c>
      <c r="BR514" s="313">
        <v>0</v>
      </c>
      <c r="BS514" s="313">
        <v>0</v>
      </c>
      <c r="BT514" s="313">
        <v>0</v>
      </c>
      <c r="BU514" s="261">
        <f>$AW514-$AX514-AZ514</f>
        <v>0</v>
      </c>
      <c r="BV514" s="261">
        <f t="shared" ref="BV514:BY515" si="572">CH514</f>
        <v>0</v>
      </c>
      <c r="BW514" s="261">
        <f t="shared" si="572"/>
        <v>0</v>
      </c>
      <c r="BX514" s="261">
        <f t="shared" si="572"/>
        <v>0</v>
      </c>
      <c r="BY514" s="261">
        <f t="shared" si="572"/>
        <v>0</v>
      </c>
      <c r="BZ514" s="261">
        <f>CA514+CB514+CC514</f>
        <v>0</v>
      </c>
      <c r="CA514" s="313">
        <v>0</v>
      </c>
      <c r="CB514" s="313">
        <v>0</v>
      </c>
      <c r="CC514" s="313">
        <v>0</v>
      </c>
      <c r="CD514" s="261">
        <f>CE514+CF514+CG514</f>
        <v>0</v>
      </c>
      <c r="CE514" s="313">
        <v>0</v>
      </c>
      <c r="CF514" s="313">
        <v>0</v>
      </c>
      <c r="CG514" s="313">
        <v>0</v>
      </c>
      <c r="CH514" s="261">
        <f>CI514+CJ514+CK514</f>
        <v>0</v>
      </c>
      <c r="CI514" s="313">
        <v>0</v>
      </c>
      <c r="CJ514" s="313">
        <v>0</v>
      </c>
      <c r="CK514" s="313">
        <v>0</v>
      </c>
      <c r="CL514" s="261">
        <f>$AW514-$AX514-BA514</f>
        <v>0</v>
      </c>
      <c r="CM514" s="261">
        <f t="shared" ref="CM514:CP515" si="573">CY514</f>
        <v>0</v>
      </c>
      <c r="CN514" s="261">
        <f t="shared" si="573"/>
        <v>0</v>
      </c>
      <c r="CO514" s="261">
        <f t="shared" si="573"/>
        <v>0</v>
      </c>
      <c r="CP514" s="261">
        <f t="shared" si="573"/>
        <v>0</v>
      </c>
      <c r="CQ514" s="261">
        <f>CR514+CS514+CT514</f>
        <v>0</v>
      </c>
      <c r="CR514" s="313">
        <v>0</v>
      </c>
      <c r="CS514" s="313">
        <v>0</v>
      </c>
      <c r="CT514" s="313">
        <v>0</v>
      </c>
      <c r="CU514" s="261">
        <f>CV514+CW514+CX514</f>
        <v>0</v>
      </c>
      <c r="CV514" s="313">
        <v>0</v>
      </c>
      <c r="CW514" s="313">
        <v>0</v>
      </c>
      <c r="CX514" s="313">
        <v>0</v>
      </c>
      <c r="CY514" s="261">
        <f>CZ514+DA514+DB514</f>
        <v>0</v>
      </c>
      <c r="CZ514" s="313">
        <v>0</v>
      </c>
      <c r="DA514" s="313">
        <v>0</v>
      </c>
      <c r="DB514" s="313">
        <v>0</v>
      </c>
      <c r="DC514" s="261">
        <f>$AW514-$AX514-BB514</f>
        <v>0</v>
      </c>
      <c r="DD514" s="261">
        <f t="shared" ref="DD514:DG515" si="574">DP514</f>
        <v>0</v>
      </c>
      <c r="DE514" s="261">
        <f t="shared" si="574"/>
        <v>0</v>
      </c>
      <c r="DF514" s="261">
        <f t="shared" si="574"/>
        <v>0</v>
      </c>
      <c r="DG514" s="261">
        <f t="shared" si="574"/>
        <v>0</v>
      </c>
      <c r="DH514" s="261">
        <f>DI514+DJ514+DK514</f>
        <v>0</v>
      </c>
      <c r="DI514" s="313">
        <v>0</v>
      </c>
      <c r="DJ514" s="313">
        <v>0</v>
      </c>
      <c r="DK514" s="313">
        <v>0</v>
      </c>
      <c r="DL514" s="261">
        <f>DM514+DN514+DO514</f>
        <v>0</v>
      </c>
      <c r="DM514" s="313">
        <v>0</v>
      </c>
      <c r="DN514" s="313">
        <v>0</v>
      </c>
      <c r="DO514" s="313">
        <v>0</v>
      </c>
      <c r="DP514" s="261">
        <f>DQ514+DR514+DS514</f>
        <v>0</v>
      </c>
      <c r="DQ514" s="313">
        <v>0</v>
      </c>
      <c r="DR514" s="313">
        <v>0</v>
      </c>
      <c r="DS514" s="313">
        <v>0</v>
      </c>
      <c r="DT514" s="261">
        <f>$AW514-$AX514-BC514</f>
        <v>0</v>
      </c>
      <c r="DU514" s="261">
        <f>BC514-AY514</f>
        <v>0</v>
      </c>
      <c r="DV514" s="313"/>
      <c r="DW514" s="313"/>
      <c r="DX514" s="314"/>
      <c r="DY514" s="313"/>
      <c r="DZ514" s="314"/>
      <c r="EA514" s="343" t="s">
        <v>151</v>
      </c>
      <c r="EB514" s="164">
        <v>0</v>
      </c>
      <c r="EC514" s="162" t="str">
        <f>AN514 &amp; EB514</f>
        <v>Амортизационные отчисления0</v>
      </c>
      <c r="ED514" s="162" t="str">
        <f>AN514&amp;AO514</f>
        <v>Амортизационные отчислениянет</v>
      </c>
      <c r="EE514" s="163"/>
      <c r="EF514" s="163"/>
      <c r="EG514" s="179"/>
      <c r="EH514" s="179"/>
      <c r="EI514" s="179"/>
      <c r="EJ514" s="179"/>
      <c r="EV514" s="163"/>
    </row>
    <row r="515" spans="3:152" ht="15" customHeight="1" thickBot="1">
      <c r="C515" s="217"/>
      <c r="D515" s="385"/>
      <c r="E515" s="399"/>
      <c r="F515" s="399"/>
      <c r="G515" s="399"/>
      <c r="H515" s="399"/>
      <c r="I515" s="399"/>
      <c r="J515" s="399"/>
      <c r="K515" s="385"/>
      <c r="L515" s="337"/>
      <c r="M515" s="337"/>
      <c r="N515" s="385"/>
      <c r="O515" s="385"/>
      <c r="P515" s="387"/>
      <c r="Q515" s="387"/>
      <c r="R515" s="389"/>
      <c r="S515" s="391"/>
      <c r="T515" s="401"/>
      <c r="U515" s="395"/>
      <c r="V515" s="397"/>
      <c r="W515" s="383"/>
      <c r="X515" s="383"/>
      <c r="Y515" s="383"/>
      <c r="Z515" s="383"/>
      <c r="AA515" s="383"/>
      <c r="AB515" s="383"/>
      <c r="AC515" s="383"/>
      <c r="AD515" s="383"/>
      <c r="AE515" s="383"/>
      <c r="AF515" s="383"/>
      <c r="AG515" s="383"/>
      <c r="AH515" s="383"/>
      <c r="AI515" s="383"/>
      <c r="AJ515" s="383"/>
      <c r="AK515" s="383"/>
      <c r="AL515" s="333"/>
      <c r="AM515" s="200" t="s">
        <v>115</v>
      </c>
      <c r="AN515" s="311" t="s">
        <v>199</v>
      </c>
      <c r="AO515" s="312" t="s">
        <v>18</v>
      </c>
      <c r="AP515" s="312"/>
      <c r="AQ515" s="312"/>
      <c r="AR515" s="312"/>
      <c r="AS515" s="312"/>
      <c r="AT515" s="312"/>
      <c r="AU515" s="312"/>
      <c r="AV515" s="312"/>
      <c r="AW515" s="261">
        <v>0</v>
      </c>
      <c r="AX515" s="261">
        <v>0</v>
      </c>
      <c r="AY515" s="261">
        <v>0</v>
      </c>
      <c r="AZ515" s="261">
        <f>BE515</f>
        <v>0</v>
      </c>
      <c r="BA515" s="261">
        <f>BV515</f>
        <v>0</v>
      </c>
      <c r="BB515" s="261">
        <f>CM515</f>
        <v>0</v>
      </c>
      <c r="BC515" s="261">
        <f>DD515</f>
        <v>0</v>
      </c>
      <c r="BD515" s="261">
        <f>AW515-AX515-BC515</f>
        <v>0</v>
      </c>
      <c r="BE515" s="261">
        <f t="shared" si="571"/>
        <v>0</v>
      </c>
      <c r="BF515" s="261">
        <f t="shared" si="571"/>
        <v>0</v>
      </c>
      <c r="BG515" s="261">
        <f t="shared" si="571"/>
        <v>0</v>
      </c>
      <c r="BH515" s="261">
        <f t="shared" si="571"/>
        <v>0</v>
      </c>
      <c r="BI515" s="261">
        <f>BJ515+BK515+BL515</f>
        <v>0</v>
      </c>
      <c r="BJ515" s="313">
        <v>0</v>
      </c>
      <c r="BK515" s="313">
        <v>0</v>
      </c>
      <c r="BL515" s="313">
        <v>0</v>
      </c>
      <c r="BM515" s="261">
        <f>BN515+BO515+BP515</f>
        <v>0</v>
      </c>
      <c r="BN515" s="313">
        <v>0</v>
      </c>
      <c r="BO515" s="313">
        <v>0</v>
      </c>
      <c r="BP515" s="313">
        <v>0</v>
      </c>
      <c r="BQ515" s="261">
        <f>BR515+BS515+BT515</f>
        <v>0</v>
      </c>
      <c r="BR515" s="313">
        <v>0</v>
      </c>
      <c r="BS515" s="313">
        <v>0</v>
      </c>
      <c r="BT515" s="313">
        <v>0</v>
      </c>
      <c r="BU515" s="261">
        <f>$AW515-$AX515-AZ515</f>
        <v>0</v>
      </c>
      <c r="BV515" s="261">
        <f t="shared" si="572"/>
        <v>0</v>
      </c>
      <c r="BW515" s="261">
        <f t="shared" si="572"/>
        <v>0</v>
      </c>
      <c r="BX515" s="261">
        <f t="shared" si="572"/>
        <v>0</v>
      </c>
      <c r="BY515" s="261">
        <f t="shared" si="572"/>
        <v>0</v>
      </c>
      <c r="BZ515" s="261">
        <f>CA515+CB515+CC515</f>
        <v>0</v>
      </c>
      <c r="CA515" s="313">
        <v>0</v>
      </c>
      <c r="CB515" s="313">
        <v>0</v>
      </c>
      <c r="CC515" s="313">
        <v>0</v>
      </c>
      <c r="CD515" s="261">
        <f>CE515+CF515+CG515</f>
        <v>0</v>
      </c>
      <c r="CE515" s="313">
        <v>0</v>
      </c>
      <c r="CF515" s="313">
        <v>0</v>
      </c>
      <c r="CG515" s="313">
        <v>0</v>
      </c>
      <c r="CH515" s="261">
        <f>CI515+CJ515+CK515</f>
        <v>0</v>
      </c>
      <c r="CI515" s="313">
        <v>0</v>
      </c>
      <c r="CJ515" s="313">
        <v>0</v>
      </c>
      <c r="CK515" s="313">
        <v>0</v>
      </c>
      <c r="CL515" s="261">
        <f>$AW515-$AX515-BA515</f>
        <v>0</v>
      </c>
      <c r="CM515" s="261">
        <f t="shared" si="573"/>
        <v>0</v>
      </c>
      <c r="CN515" s="261">
        <f t="shared" si="573"/>
        <v>0</v>
      </c>
      <c r="CO515" s="261">
        <f t="shared" si="573"/>
        <v>0</v>
      </c>
      <c r="CP515" s="261">
        <f t="shared" si="573"/>
        <v>0</v>
      </c>
      <c r="CQ515" s="261">
        <f>CR515+CS515+CT515</f>
        <v>0</v>
      </c>
      <c r="CR515" s="313">
        <v>0</v>
      </c>
      <c r="CS515" s="313">
        <v>0</v>
      </c>
      <c r="CT515" s="313">
        <v>0</v>
      </c>
      <c r="CU515" s="261">
        <f>CV515+CW515+CX515</f>
        <v>0</v>
      </c>
      <c r="CV515" s="313">
        <v>0</v>
      </c>
      <c r="CW515" s="313">
        <v>0</v>
      </c>
      <c r="CX515" s="313">
        <v>0</v>
      </c>
      <c r="CY515" s="261">
        <f>CZ515+DA515+DB515</f>
        <v>0</v>
      </c>
      <c r="CZ515" s="313">
        <v>0</v>
      </c>
      <c r="DA515" s="313">
        <v>0</v>
      </c>
      <c r="DB515" s="313">
        <v>0</v>
      </c>
      <c r="DC515" s="261">
        <f>$AW515-$AX515-BB515</f>
        <v>0</v>
      </c>
      <c r="DD515" s="261">
        <f t="shared" si="574"/>
        <v>0</v>
      </c>
      <c r="DE515" s="261">
        <f t="shared" si="574"/>
        <v>0</v>
      </c>
      <c r="DF515" s="261">
        <f t="shared" si="574"/>
        <v>0</v>
      </c>
      <c r="DG515" s="261">
        <f t="shared" si="574"/>
        <v>0</v>
      </c>
      <c r="DH515" s="261">
        <f>DI515+DJ515+DK515</f>
        <v>0</v>
      </c>
      <c r="DI515" s="313">
        <v>0</v>
      </c>
      <c r="DJ515" s="313">
        <v>0</v>
      </c>
      <c r="DK515" s="313">
        <v>0</v>
      </c>
      <c r="DL515" s="261">
        <f>DM515+DN515+DO515</f>
        <v>0</v>
      </c>
      <c r="DM515" s="313">
        <v>0</v>
      </c>
      <c r="DN515" s="313">
        <v>0</v>
      </c>
      <c r="DO515" s="313">
        <v>0</v>
      </c>
      <c r="DP515" s="261">
        <f>DQ515+DR515+DS515</f>
        <v>0</v>
      </c>
      <c r="DQ515" s="313">
        <v>0</v>
      </c>
      <c r="DR515" s="313">
        <v>0</v>
      </c>
      <c r="DS515" s="313">
        <v>0</v>
      </c>
      <c r="DT515" s="261">
        <f>$AW515-$AX515-BC515</f>
        <v>0</v>
      </c>
      <c r="DU515" s="261">
        <f>BC515-AY515</f>
        <v>0</v>
      </c>
      <c r="DV515" s="313"/>
      <c r="DW515" s="313"/>
      <c r="DX515" s="314"/>
      <c r="DY515" s="313"/>
      <c r="DZ515" s="314"/>
      <c r="EA515" s="343" t="s">
        <v>151</v>
      </c>
      <c r="EB515" s="164">
        <v>0</v>
      </c>
      <c r="EC515" s="162" t="str">
        <f>AN515 &amp; EB515</f>
        <v>Прочие собственные средства0</v>
      </c>
      <c r="ED515" s="162" t="str">
        <f>AN515&amp;AO515</f>
        <v>Прочие собственные средстванет</v>
      </c>
      <c r="EE515" s="163"/>
      <c r="EF515" s="163"/>
      <c r="EG515" s="179"/>
      <c r="EH515" s="179"/>
      <c r="EI515" s="179"/>
      <c r="EJ515" s="179"/>
      <c r="EV515" s="163"/>
    </row>
    <row r="516" spans="3:152" ht="11.25" customHeight="1">
      <c r="C516" s="217"/>
      <c r="D516" s="384" t="s">
        <v>1000</v>
      </c>
      <c r="E516" s="398" t="s">
        <v>780</v>
      </c>
      <c r="F516" s="398" t="s">
        <v>800</v>
      </c>
      <c r="G516" s="398" t="s">
        <v>161</v>
      </c>
      <c r="H516" s="398" t="s">
        <v>1001</v>
      </c>
      <c r="I516" s="398" t="s">
        <v>783</v>
      </c>
      <c r="J516" s="398" t="s">
        <v>783</v>
      </c>
      <c r="K516" s="384" t="s">
        <v>784</v>
      </c>
      <c r="L516" s="336"/>
      <c r="M516" s="336"/>
      <c r="N516" s="384" t="s">
        <v>240</v>
      </c>
      <c r="O516" s="384" t="s">
        <v>3</v>
      </c>
      <c r="P516" s="386" t="s">
        <v>189</v>
      </c>
      <c r="Q516" s="386" t="s">
        <v>3</v>
      </c>
      <c r="R516" s="388">
        <v>0</v>
      </c>
      <c r="S516" s="390">
        <v>0</v>
      </c>
      <c r="T516" s="400" t="s">
        <v>151</v>
      </c>
      <c r="U516" s="305"/>
      <c r="V516" s="306"/>
      <c r="W516" s="306"/>
      <c r="X516" s="306"/>
      <c r="Y516" s="306"/>
      <c r="Z516" s="306"/>
      <c r="AA516" s="306"/>
      <c r="AB516" s="306"/>
      <c r="AC516" s="306"/>
      <c r="AD516" s="306"/>
      <c r="AE516" s="306"/>
      <c r="AF516" s="306"/>
      <c r="AG516" s="306"/>
      <c r="AH516" s="306"/>
      <c r="AI516" s="306"/>
      <c r="AJ516" s="306"/>
      <c r="AK516" s="306"/>
      <c r="AL516" s="306"/>
      <c r="AM516" s="306"/>
      <c r="AN516" s="306"/>
      <c r="AO516" s="306"/>
      <c r="AP516" s="306"/>
      <c r="AQ516" s="306"/>
      <c r="AR516" s="306"/>
      <c r="AS516" s="306"/>
      <c r="AT516" s="306"/>
      <c r="AU516" s="306"/>
      <c r="AV516" s="306"/>
      <c r="AW516" s="306"/>
      <c r="AX516" s="306"/>
      <c r="AY516" s="306"/>
      <c r="AZ516" s="306"/>
      <c r="BA516" s="306"/>
      <c r="BB516" s="306"/>
      <c r="BC516" s="306"/>
      <c r="BD516" s="306"/>
      <c r="BE516" s="306"/>
      <c r="BF516" s="306"/>
      <c r="BG516" s="306"/>
      <c r="BH516" s="306"/>
      <c r="BI516" s="306"/>
      <c r="BJ516" s="306"/>
      <c r="BK516" s="306"/>
      <c r="BL516" s="306"/>
      <c r="BM516" s="306"/>
      <c r="BN516" s="306"/>
      <c r="BO516" s="306"/>
      <c r="BP516" s="306"/>
      <c r="BQ516" s="306"/>
      <c r="BR516" s="306"/>
      <c r="BS516" s="306"/>
      <c r="BT516" s="306"/>
      <c r="BU516" s="306"/>
      <c r="BV516" s="306"/>
      <c r="BW516" s="306"/>
      <c r="BX516" s="306"/>
      <c r="BY516" s="306"/>
      <c r="BZ516" s="306"/>
      <c r="CA516" s="306"/>
      <c r="CB516" s="306"/>
      <c r="CC516" s="306"/>
      <c r="CD516" s="306"/>
      <c r="CE516" s="306"/>
      <c r="CF516" s="306"/>
      <c r="CG516" s="306"/>
      <c r="CH516" s="306"/>
      <c r="CI516" s="306"/>
      <c r="CJ516" s="306"/>
      <c r="CK516" s="306"/>
      <c r="CL516" s="306"/>
      <c r="CM516" s="306"/>
      <c r="CN516" s="306"/>
      <c r="CO516" s="306"/>
      <c r="CP516" s="306"/>
      <c r="CQ516" s="306"/>
      <c r="CR516" s="306"/>
      <c r="CS516" s="306"/>
      <c r="CT516" s="306"/>
      <c r="CU516" s="306"/>
      <c r="CV516" s="306"/>
      <c r="CW516" s="306"/>
      <c r="CX516" s="306"/>
      <c r="CY516" s="306"/>
      <c r="CZ516" s="306"/>
      <c r="DA516" s="306"/>
      <c r="DB516" s="306"/>
      <c r="DC516" s="306"/>
      <c r="DD516" s="306"/>
      <c r="DE516" s="306"/>
      <c r="DF516" s="306"/>
      <c r="DG516" s="306"/>
      <c r="DH516" s="306"/>
      <c r="DI516" s="306"/>
      <c r="DJ516" s="306"/>
      <c r="DK516" s="306"/>
      <c r="DL516" s="306"/>
      <c r="DM516" s="306"/>
      <c r="DN516" s="306"/>
      <c r="DO516" s="306"/>
      <c r="DP516" s="306"/>
      <c r="DQ516" s="306"/>
      <c r="DR516" s="306"/>
      <c r="DS516" s="306"/>
      <c r="DT516" s="306"/>
      <c r="DU516" s="306"/>
      <c r="DV516" s="306"/>
      <c r="DW516" s="306"/>
      <c r="DX516" s="306"/>
      <c r="DY516" s="306"/>
      <c r="DZ516" s="306"/>
      <c r="EA516" s="306"/>
      <c r="EB516" s="164"/>
      <c r="EC516" s="163"/>
      <c r="ED516" s="163"/>
      <c r="EE516" s="163"/>
      <c r="EF516" s="163"/>
      <c r="EG516" s="163"/>
      <c r="EH516" s="163"/>
      <c r="EI516" s="163"/>
    </row>
    <row r="517" spans="3:152" ht="11.25" customHeight="1">
      <c r="C517" s="217"/>
      <c r="D517" s="385"/>
      <c r="E517" s="399"/>
      <c r="F517" s="399"/>
      <c r="G517" s="399"/>
      <c r="H517" s="399"/>
      <c r="I517" s="399"/>
      <c r="J517" s="399"/>
      <c r="K517" s="385"/>
      <c r="L517" s="337"/>
      <c r="M517" s="337"/>
      <c r="N517" s="385"/>
      <c r="O517" s="385"/>
      <c r="P517" s="387"/>
      <c r="Q517" s="387"/>
      <c r="R517" s="389"/>
      <c r="S517" s="391"/>
      <c r="T517" s="401"/>
      <c r="U517" s="394"/>
      <c r="V517" s="396">
        <v>1</v>
      </c>
      <c r="W517" s="382" t="s">
        <v>821</v>
      </c>
      <c r="X517" s="382"/>
      <c r="Y517" s="382"/>
      <c r="Z517" s="382"/>
      <c r="AA517" s="382"/>
      <c r="AB517" s="382"/>
      <c r="AC517" s="382"/>
      <c r="AD517" s="382"/>
      <c r="AE517" s="382"/>
      <c r="AF517" s="382"/>
      <c r="AG517" s="382"/>
      <c r="AH517" s="382"/>
      <c r="AI517" s="382"/>
      <c r="AJ517" s="382"/>
      <c r="AK517" s="382"/>
      <c r="AL517" s="307"/>
      <c r="AM517" s="308"/>
      <c r="AN517" s="309"/>
      <c r="AO517" s="309"/>
      <c r="AP517" s="309"/>
      <c r="AQ517" s="309"/>
      <c r="AR517" s="309"/>
      <c r="AS517" s="309"/>
      <c r="AT517" s="309"/>
      <c r="AU517" s="309"/>
      <c r="AV517" s="309"/>
      <c r="AW517" s="95"/>
      <c r="AX517" s="95"/>
      <c r="AY517" s="95"/>
      <c r="AZ517" s="95"/>
      <c r="BA517" s="95"/>
      <c r="BB517" s="95"/>
      <c r="BC517" s="95"/>
      <c r="BD517" s="95"/>
      <c r="BE517" s="95"/>
      <c r="BF517" s="95"/>
      <c r="BG517" s="95"/>
      <c r="BH517" s="95"/>
      <c r="BI517" s="95"/>
      <c r="BJ517" s="95"/>
      <c r="BK517" s="95"/>
      <c r="BL517" s="95"/>
      <c r="BM517" s="95"/>
      <c r="BN517" s="95"/>
      <c r="BO517" s="95"/>
      <c r="BP517" s="95"/>
      <c r="BQ517" s="95"/>
      <c r="BR517" s="95"/>
      <c r="BS517" s="95"/>
      <c r="BT517" s="95"/>
      <c r="BU517" s="95"/>
      <c r="BV517" s="95"/>
      <c r="BW517" s="95"/>
      <c r="BX517" s="95"/>
      <c r="BY517" s="95"/>
      <c r="BZ517" s="95"/>
      <c r="CA517" s="95"/>
      <c r="CB517" s="95"/>
      <c r="CC517" s="95"/>
      <c r="CD517" s="95"/>
      <c r="CE517" s="95"/>
      <c r="CF517" s="95"/>
      <c r="CG517" s="95"/>
      <c r="CH517" s="95"/>
      <c r="CI517" s="95"/>
      <c r="CJ517" s="95"/>
      <c r="CK517" s="95"/>
      <c r="CL517" s="95"/>
      <c r="CM517" s="95"/>
      <c r="CN517" s="95"/>
      <c r="CO517" s="95"/>
      <c r="CP517" s="95"/>
      <c r="CQ517" s="95"/>
      <c r="CR517" s="95"/>
      <c r="CS517" s="95"/>
      <c r="CT517" s="95"/>
      <c r="CU517" s="95"/>
      <c r="CV517" s="95"/>
      <c r="CW517" s="95"/>
      <c r="CX517" s="95"/>
      <c r="CY517" s="95"/>
      <c r="CZ517" s="95"/>
      <c r="DA517" s="95"/>
      <c r="DB517" s="95"/>
      <c r="DC517" s="95"/>
      <c r="DD517" s="95"/>
      <c r="DE517" s="95"/>
      <c r="DF517" s="95"/>
      <c r="DG517" s="95"/>
      <c r="DH517" s="95"/>
      <c r="DI517" s="95"/>
      <c r="DJ517" s="95"/>
      <c r="DK517" s="95"/>
      <c r="DL517" s="95"/>
      <c r="DM517" s="95"/>
      <c r="DN517" s="95"/>
      <c r="DO517" s="95"/>
      <c r="DP517" s="95"/>
      <c r="DQ517" s="95"/>
      <c r="DR517" s="95"/>
      <c r="DS517" s="95"/>
      <c r="DT517" s="95"/>
      <c r="DU517" s="95"/>
      <c r="DV517" s="95"/>
      <c r="DW517" s="95"/>
      <c r="DX517" s="95"/>
      <c r="DY517" s="95"/>
      <c r="DZ517" s="95"/>
      <c r="EA517" s="95"/>
      <c r="EB517" s="164"/>
      <c r="EC517" s="179"/>
      <c r="ED517" s="179"/>
      <c r="EE517" s="179"/>
      <c r="EF517" s="163"/>
      <c r="EG517" s="179"/>
      <c r="EH517" s="179"/>
      <c r="EI517" s="179"/>
      <c r="EJ517" s="179"/>
      <c r="EK517" s="179"/>
    </row>
    <row r="518" spans="3:152" ht="15" customHeight="1">
      <c r="C518" s="217"/>
      <c r="D518" s="385"/>
      <c r="E518" s="399"/>
      <c r="F518" s="399"/>
      <c r="G518" s="399"/>
      <c r="H518" s="399"/>
      <c r="I518" s="399"/>
      <c r="J518" s="399"/>
      <c r="K518" s="385"/>
      <c r="L518" s="337"/>
      <c r="M518" s="337"/>
      <c r="N518" s="385"/>
      <c r="O518" s="385"/>
      <c r="P518" s="387"/>
      <c r="Q518" s="387"/>
      <c r="R518" s="389"/>
      <c r="S518" s="391"/>
      <c r="T518" s="401"/>
      <c r="U518" s="395"/>
      <c r="V518" s="397"/>
      <c r="W518" s="383"/>
      <c r="X518" s="383"/>
      <c r="Y518" s="383"/>
      <c r="Z518" s="383"/>
      <c r="AA518" s="383"/>
      <c r="AB518" s="383"/>
      <c r="AC518" s="383"/>
      <c r="AD518" s="383"/>
      <c r="AE518" s="383"/>
      <c r="AF518" s="383"/>
      <c r="AG518" s="383"/>
      <c r="AH518" s="383"/>
      <c r="AI518" s="383"/>
      <c r="AJ518" s="383"/>
      <c r="AK518" s="383"/>
      <c r="AL518" s="333"/>
      <c r="AM518" s="200" t="s">
        <v>240</v>
      </c>
      <c r="AN518" s="311" t="s">
        <v>197</v>
      </c>
      <c r="AO518" s="312" t="s">
        <v>18</v>
      </c>
      <c r="AP518" s="312"/>
      <c r="AQ518" s="312"/>
      <c r="AR518" s="312"/>
      <c r="AS518" s="312"/>
      <c r="AT518" s="312"/>
      <c r="AU518" s="312"/>
      <c r="AV518" s="312"/>
      <c r="AW518" s="261">
        <v>47282.193099999997</v>
      </c>
      <c r="AX518" s="261">
        <v>33759.384100000003</v>
      </c>
      <c r="AY518" s="261">
        <v>0</v>
      </c>
      <c r="AZ518" s="261">
        <f>BE518</f>
        <v>0</v>
      </c>
      <c r="BA518" s="261">
        <f>BV518</f>
        <v>0</v>
      </c>
      <c r="BB518" s="261">
        <f>CM518</f>
        <v>0</v>
      </c>
      <c r="BC518" s="261">
        <f>DD518</f>
        <v>0</v>
      </c>
      <c r="BD518" s="261">
        <f>AW518-AX518-BC518</f>
        <v>13522.808999999994</v>
      </c>
      <c r="BE518" s="261">
        <f t="shared" ref="BE518:BH519" si="575">BQ518</f>
        <v>0</v>
      </c>
      <c r="BF518" s="261">
        <f t="shared" si="575"/>
        <v>0</v>
      </c>
      <c r="BG518" s="261">
        <f t="shared" si="575"/>
        <v>0</v>
      </c>
      <c r="BH518" s="261">
        <f t="shared" si="575"/>
        <v>0</v>
      </c>
      <c r="BI518" s="261">
        <f>BJ518+BK518+BL518</f>
        <v>0</v>
      </c>
      <c r="BJ518" s="313">
        <v>0</v>
      </c>
      <c r="BK518" s="313">
        <v>0</v>
      </c>
      <c r="BL518" s="313">
        <v>0</v>
      </c>
      <c r="BM518" s="261">
        <f>BN518+BO518+BP518</f>
        <v>0</v>
      </c>
      <c r="BN518" s="313">
        <v>0</v>
      </c>
      <c r="BO518" s="313">
        <v>0</v>
      </c>
      <c r="BP518" s="313">
        <v>0</v>
      </c>
      <c r="BQ518" s="261">
        <f>BR518+BS518+BT518</f>
        <v>0</v>
      </c>
      <c r="BR518" s="313">
        <v>0</v>
      </c>
      <c r="BS518" s="313">
        <v>0</v>
      </c>
      <c r="BT518" s="313">
        <v>0</v>
      </c>
      <c r="BU518" s="261">
        <f>$AW518-$AX518-AZ518</f>
        <v>13522.808999999994</v>
      </c>
      <c r="BV518" s="261">
        <f t="shared" ref="BV518:BY519" si="576">CH518</f>
        <v>0</v>
      </c>
      <c r="BW518" s="261">
        <f t="shared" si="576"/>
        <v>0</v>
      </c>
      <c r="BX518" s="261">
        <f t="shared" si="576"/>
        <v>0</v>
      </c>
      <c r="BY518" s="261">
        <f t="shared" si="576"/>
        <v>0</v>
      </c>
      <c r="BZ518" s="261">
        <f>CA518+CB518+CC518</f>
        <v>0</v>
      </c>
      <c r="CA518" s="313">
        <v>0</v>
      </c>
      <c r="CB518" s="313">
        <v>0</v>
      </c>
      <c r="CC518" s="313">
        <v>0</v>
      </c>
      <c r="CD518" s="261">
        <f>CE518+CF518+CG518</f>
        <v>0</v>
      </c>
      <c r="CE518" s="313">
        <v>0</v>
      </c>
      <c r="CF518" s="313">
        <v>0</v>
      </c>
      <c r="CG518" s="313">
        <v>0</v>
      </c>
      <c r="CH518" s="261">
        <f>CI518+CJ518+CK518</f>
        <v>0</v>
      </c>
      <c r="CI518" s="313">
        <v>0</v>
      </c>
      <c r="CJ518" s="313">
        <v>0</v>
      </c>
      <c r="CK518" s="313">
        <v>0</v>
      </c>
      <c r="CL518" s="261">
        <f>$AW518-$AX518-BA518</f>
        <v>13522.808999999994</v>
      </c>
      <c r="CM518" s="261">
        <f t="shared" ref="CM518:CP519" si="577">CY518</f>
        <v>0</v>
      </c>
      <c r="CN518" s="261">
        <f t="shared" si="577"/>
        <v>0</v>
      </c>
      <c r="CO518" s="261">
        <f t="shared" si="577"/>
        <v>0</v>
      </c>
      <c r="CP518" s="261">
        <f t="shared" si="577"/>
        <v>0</v>
      </c>
      <c r="CQ518" s="261">
        <f>CR518+CS518+CT518</f>
        <v>0</v>
      </c>
      <c r="CR518" s="313">
        <v>0</v>
      </c>
      <c r="CS518" s="313">
        <v>0</v>
      </c>
      <c r="CT518" s="313">
        <v>0</v>
      </c>
      <c r="CU518" s="261">
        <f>CV518+CW518+CX518</f>
        <v>0</v>
      </c>
      <c r="CV518" s="313">
        <v>0</v>
      </c>
      <c r="CW518" s="313">
        <v>0</v>
      </c>
      <c r="CX518" s="313">
        <v>0</v>
      </c>
      <c r="CY518" s="261">
        <f>CZ518+DA518+DB518</f>
        <v>0</v>
      </c>
      <c r="CZ518" s="313">
        <v>0</v>
      </c>
      <c r="DA518" s="313">
        <v>0</v>
      </c>
      <c r="DB518" s="313">
        <v>0</v>
      </c>
      <c r="DC518" s="261">
        <f>$AW518-$AX518-BB518</f>
        <v>13522.808999999994</v>
      </c>
      <c r="DD518" s="261">
        <f t="shared" ref="DD518:DG519" si="578">DP518</f>
        <v>0</v>
      </c>
      <c r="DE518" s="261">
        <f t="shared" si="578"/>
        <v>0</v>
      </c>
      <c r="DF518" s="261">
        <f t="shared" si="578"/>
        <v>0</v>
      </c>
      <c r="DG518" s="261">
        <f t="shared" si="578"/>
        <v>0</v>
      </c>
      <c r="DH518" s="261">
        <f>DI518+DJ518+DK518</f>
        <v>0</v>
      </c>
      <c r="DI518" s="313">
        <v>0</v>
      </c>
      <c r="DJ518" s="313">
        <v>0</v>
      </c>
      <c r="DK518" s="313">
        <v>0</v>
      </c>
      <c r="DL518" s="261">
        <f>DM518+DN518+DO518</f>
        <v>0</v>
      </c>
      <c r="DM518" s="313">
        <v>0</v>
      </c>
      <c r="DN518" s="313">
        <v>0</v>
      </c>
      <c r="DO518" s="313">
        <v>0</v>
      </c>
      <c r="DP518" s="261">
        <f>DQ518+DR518+DS518</f>
        <v>0</v>
      </c>
      <c r="DQ518" s="313">
        <v>0</v>
      </c>
      <c r="DR518" s="313">
        <v>0</v>
      </c>
      <c r="DS518" s="313">
        <v>0</v>
      </c>
      <c r="DT518" s="261">
        <f>$AW518-$AX518-BC518</f>
        <v>13522.808999999994</v>
      </c>
      <c r="DU518" s="261">
        <f>BC518-AY518</f>
        <v>0</v>
      </c>
      <c r="DV518" s="313"/>
      <c r="DW518" s="313"/>
      <c r="DX518" s="314"/>
      <c r="DY518" s="313"/>
      <c r="DZ518" s="314"/>
      <c r="EA518" s="343" t="s">
        <v>151</v>
      </c>
      <c r="EB518" s="164">
        <v>0</v>
      </c>
      <c r="EC518" s="162" t="str">
        <f>AN518 &amp; EB518</f>
        <v>Амортизационные отчисления0</v>
      </c>
      <c r="ED518" s="162" t="str">
        <f>AN518&amp;AO518</f>
        <v>Амортизационные отчислениянет</v>
      </c>
      <c r="EE518" s="163"/>
      <c r="EF518" s="163"/>
      <c r="EG518" s="179"/>
      <c r="EH518" s="179"/>
      <c r="EI518" s="179"/>
      <c r="EJ518" s="179"/>
      <c r="EV518" s="163"/>
    </row>
    <row r="519" spans="3:152" ht="15" customHeight="1" thickBot="1">
      <c r="C519" s="217"/>
      <c r="D519" s="385"/>
      <c r="E519" s="399"/>
      <c r="F519" s="399"/>
      <c r="G519" s="399"/>
      <c r="H519" s="399"/>
      <c r="I519" s="399"/>
      <c r="J519" s="399"/>
      <c r="K519" s="385"/>
      <c r="L519" s="337"/>
      <c r="M519" s="337"/>
      <c r="N519" s="385"/>
      <c r="O519" s="385"/>
      <c r="P519" s="387"/>
      <c r="Q519" s="387"/>
      <c r="R519" s="389"/>
      <c r="S519" s="391"/>
      <c r="T519" s="401"/>
      <c r="U519" s="395"/>
      <c r="V519" s="397"/>
      <c r="W519" s="383"/>
      <c r="X519" s="383"/>
      <c r="Y519" s="383"/>
      <c r="Z519" s="383"/>
      <c r="AA519" s="383"/>
      <c r="AB519" s="383"/>
      <c r="AC519" s="383"/>
      <c r="AD519" s="383"/>
      <c r="AE519" s="383"/>
      <c r="AF519" s="383"/>
      <c r="AG519" s="383"/>
      <c r="AH519" s="383"/>
      <c r="AI519" s="383"/>
      <c r="AJ519" s="383"/>
      <c r="AK519" s="383"/>
      <c r="AL519" s="333"/>
      <c r="AM519" s="200" t="s">
        <v>115</v>
      </c>
      <c r="AN519" s="311" t="s">
        <v>199</v>
      </c>
      <c r="AO519" s="312" t="s">
        <v>18</v>
      </c>
      <c r="AP519" s="312"/>
      <c r="AQ519" s="312"/>
      <c r="AR519" s="312"/>
      <c r="AS519" s="312"/>
      <c r="AT519" s="312"/>
      <c r="AU519" s="312"/>
      <c r="AV519" s="312"/>
      <c r="AW519" s="261">
        <v>9456.4385999999995</v>
      </c>
      <c r="AX519" s="261">
        <v>4849.5493999999999</v>
      </c>
      <c r="AY519" s="261">
        <v>0</v>
      </c>
      <c r="AZ519" s="261">
        <f>BE519</f>
        <v>0</v>
      </c>
      <c r="BA519" s="261">
        <f>BV519</f>
        <v>0</v>
      </c>
      <c r="BB519" s="261">
        <f>CM519</f>
        <v>0</v>
      </c>
      <c r="BC519" s="261">
        <f>DD519</f>
        <v>0</v>
      </c>
      <c r="BD519" s="261">
        <f>AW519-AX519-BC519</f>
        <v>4606.8891999999996</v>
      </c>
      <c r="BE519" s="261">
        <f t="shared" si="575"/>
        <v>0</v>
      </c>
      <c r="BF519" s="261">
        <f t="shared" si="575"/>
        <v>0</v>
      </c>
      <c r="BG519" s="261">
        <f t="shared" si="575"/>
        <v>0</v>
      </c>
      <c r="BH519" s="261">
        <f t="shared" si="575"/>
        <v>0</v>
      </c>
      <c r="BI519" s="261">
        <f>BJ519+BK519+BL519</f>
        <v>0</v>
      </c>
      <c r="BJ519" s="313">
        <v>0</v>
      </c>
      <c r="BK519" s="313">
        <v>0</v>
      </c>
      <c r="BL519" s="313">
        <v>0</v>
      </c>
      <c r="BM519" s="261">
        <f>BN519+BO519+BP519</f>
        <v>0</v>
      </c>
      <c r="BN519" s="313">
        <v>0</v>
      </c>
      <c r="BO519" s="313">
        <v>0</v>
      </c>
      <c r="BP519" s="313">
        <v>0</v>
      </c>
      <c r="BQ519" s="261">
        <f>BR519+BS519+BT519</f>
        <v>0</v>
      </c>
      <c r="BR519" s="313">
        <v>0</v>
      </c>
      <c r="BS519" s="313">
        <v>0</v>
      </c>
      <c r="BT519" s="313">
        <v>0</v>
      </c>
      <c r="BU519" s="261">
        <f>$AW519-$AX519-AZ519</f>
        <v>4606.8891999999996</v>
      </c>
      <c r="BV519" s="261">
        <f t="shared" si="576"/>
        <v>0</v>
      </c>
      <c r="BW519" s="261">
        <f t="shared" si="576"/>
        <v>0</v>
      </c>
      <c r="BX519" s="261">
        <f t="shared" si="576"/>
        <v>0</v>
      </c>
      <c r="BY519" s="261">
        <f t="shared" si="576"/>
        <v>0</v>
      </c>
      <c r="BZ519" s="261">
        <f>CA519+CB519+CC519</f>
        <v>0</v>
      </c>
      <c r="CA519" s="313">
        <v>0</v>
      </c>
      <c r="CB519" s="313">
        <v>0</v>
      </c>
      <c r="CC519" s="313">
        <v>0</v>
      </c>
      <c r="CD519" s="261">
        <f>CE519+CF519+CG519</f>
        <v>0</v>
      </c>
      <c r="CE519" s="313">
        <v>0</v>
      </c>
      <c r="CF519" s="313">
        <v>0</v>
      </c>
      <c r="CG519" s="313">
        <v>0</v>
      </c>
      <c r="CH519" s="261">
        <f>CI519+CJ519+CK519</f>
        <v>0</v>
      </c>
      <c r="CI519" s="313">
        <v>0</v>
      </c>
      <c r="CJ519" s="313">
        <v>0</v>
      </c>
      <c r="CK519" s="313">
        <v>0</v>
      </c>
      <c r="CL519" s="261">
        <f>$AW519-$AX519-BA519</f>
        <v>4606.8891999999996</v>
      </c>
      <c r="CM519" s="261">
        <f t="shared" si="577"/>
        <v>0</v>
      </c>
      <c r="CN519" s="261">
        <f t="shared" si="577"/>
        <v>0</v>
      </c>
      <c r="CO519" s="261">
        <f t="shared" si="577"/>
        <v>0</v>
      </c>
      <c r="CP519" s="261">
        <f t="shared" si="577"/>
        <v>0</v>
      </c>
      <c r="CQ519" s="261">
        <f>CR519+CS519+CT519</f>
        <v>0</v>
      </c>
      <c r="CR519" s="313">
        <v>0</v>
      </c>
      <c r="CS519" s="313">
        <v>0</v>
      </c>
      <c r="CT519" s="313">
        <v>0</v>
      </c>
      <c r="CU519" s="261">
        <f>CV519+CW519+CX519</f>
        <v>0</v>
      </c>
      <c r="CV519" s="313">
        <v>0</v>
      </c>
      <c r="CW519" s="313">
        <v>0</v>
      </c>
      <c r="CX519" s="313">
        <v>0</v>
      </c>
      <c r="CY519" s="261">
        <f>CZ519+DA519+DB519</f>
        <v>0</v>
      </c>
      <c r="CZ519" s="313">
        <v>0</v>
      </c>
      <c r="DA519" s="313">
        <v>0</v>
      </c>
      <c r="DB519" s="313">
        <v>0</v>
      </c>
      <c r="DC519" s="261">
        <f>$AW519-$AX519-BB519</f>
        <v>4606.8891999999996</v>
      </c>
      <c r="DD519" s="261">
        <f t="shared" si="578"/>
        <v>0</v>
      </c>
      <c r="DE519" s="261">
        <f t="shared" si="578"/>
        <v>0</v>
      </c>
      <c r="DF519" s="261">
        <f t="shared" si="578"/>
        <v>0</v>
      </c>
      <c r="DG519" s="261">
        <f t="shared" si="578"/>
        <v>0</v>
      </c>
      <c r="DH519" s="261">
        <f>DI519+DJ519+DK519</f>
        <v>0</v>
      </c>
      <c r="DI519" s="313">
        <v>0</v>
      </c>
      <c r="DJ519" s="313">
        <v>0</v>
      </c>
      <c r="DK519" s="313">
        <v>0</v>
      </c>
      <c r="DL519" s="261">
        <f>DM519+DN519+DO519</f>
        <v>0</v>
      </c>
      <c r="DM519" s="313">
        <v>0</v>
      </c>
      <c r="DN519" s="313">
        <v>0</v>
      </c>
      <c r="DO519" s="313">
        <v>0</v>
      </c>
      <c r="DP519" s="261">
        <f>DQ519+DR519+DS519</f>
        <v>0</v>
      </c>
      <c r="DQ519" s="313">
        <v>0</v>
      </c>
      <c r="DR519" s="313">
        <v>0</v>
      </c>
      <c r="DS519" s="313">
        <v>0</v>
      </c>
      <c r="DT519" s="261">
        <f>$AW519-$AX519-BC519</f>
        <v>4606.8891999999996</v>
      </c>
      <c r="DU519" s="261">
        <f>BC519-AY519</f>
        <v>0</v>
      </c>
      <c r="DV519" s="313"/>
      <c r="DW519" s="313"/>
      <c r="DX519" s="314"/>
      <c r="DY519" s="313"/>
      <c r="DZ519" s="314"/>
      <c r="EA519" s="343" t="s">
        <v>151</v>
      </c>
      <c r="EB519" s="164">
        <v>0</v>
      </c>
      <c r="EC519" s="162" t="str">
        <f>AN519 &amp; EB519</f>
        <v>Прочие собственные средства0</v>
      </c>
      <c r="ED519" s="162" t="str">
        <f>AN519&amp;AO519</f>
        <v>Прочие собственные средстванет</v>
      </c>
      <c r="EE519" s="163"/>
      <c r="EF519" s="163"/>
      <c r="EG519" s="179"/>
      <c r="EH519" s="179"/>
      <c r="EI519" s="179"/>
      <c r="EJ519" s="179"/>
      <c r="EV519" s="163"/>
    </row>
    <row r="520" spans="3:152" ht="11.25" customHeight="1">
      <c r="C520" s="217"/>
      <c r="D520" s="384" t="s">
        <v>1002</v>
      </c>
      <c r="E520" s="398" t="s">
        <v>780</v>
      </c>
      <c r="F520" s="398" t="s">
        <v>800</v>
      </c>
      <c r="G520" s="398" t="s">
        <v>161</v>
      </c>
      <c r="H520" s="398" t="s">
        <v>1003</v>
      </c>
      <c r="I520" s="398" t="s">
        <v>783</v>
      </c>
      <c r="J520" s="398" t="s">
        <v>783</v>
      </c>
      <c r="K520" s="384" t="s">
        <v>784</v>
      </c>
      <c r="L520" s="336"/>
      <c r="M520" s="336"/>
      <c r="N520" s="384" t="s">
        <v>115</v>
      </c>
      <c r="O520" s="384" t="s">
        <v>4</v>
      </c>
      <c r="P520" s="386" t="s">
        <v>189</v>
      </c>
      <c r="Q520" s="386" t="s">
        <v>4</v>
      </c>
      <c r="R520" s="388">
        <v>0</v>
      </c>
      <c r="S520" s="390">
        <v>0</v>
      </c>
      <c r="T520" s="400" t="s">
        <v>151</v>
      </c>
      <c r="U520" s="305"/>
      <c r="V520" s="306"/>
      <c r="W520" s="306"/>
      <c r="X520" s="306"/>
      <c r="Y520" s="306"/>
      <c r="Z520" s="306"/>
      <c r="AA520" s="306"/>
      <c r="AB520" s="306"/>
      <c r="AC520" s="306"/>
      <c r="AD520" s="306"/>
      <c r="AE520" s="306"/>
      <c r="AF520" s="306"/>
      <c r="AG520" s="306"/>
      <c r="AH520" s="306"/>
      <c r="AI520" s="306"/>
      <c r="AJ520" s="306"/>
      <c r="AK520" s="306"/>
      <c r="AL520" s="306"/>
      <c r="AM520" s="306"/>
      <c r="AN520" s="306"/>
      <c r="AO520" s="306"/>
      <c r="AP520" s="306"/>
      <c r="AQ520" s="306"/>
      <c r="AR520" s="306"/>
      <c r="AS520" s="306"/>
      <c r="AT520" s="306"/>
      <c r="AU520" s="306"/>
      <c r="AV520" s="306"/>
      <c r="AW520" s="306"/>
      <c r="AX520" s="306"/>
      <c r="AY520" s="306"/>
      <c r="AZ520" s="306"/>
      <c r="BA520" s="306"/>
      <c r="BB520" s="306"/>
      <c r="BC520" s="306"/>
      <c r="BD520" s="306"/>
      <c r="BE520" s="306"/>
      <c r="BF520" s="306"/>
      <c r="BG520" s="306"/>
      <c r="BH520" s="306"/>
      <c r="BI520" s="306"/>
      <c r="BJ520" s="306"/>
      <c r="BK520" s="306"/>
      <c r="BL520" s="306"/>
      <c r="BM520" s="306"/>
      <c r="BN520" s="306"/>
      <c r="BO520" s="306"/>
      <c r="BP520" s="306"/>
      <c r="BQ520" s="306"/>
      <c r="BR520" s="306"/>
      <c r="BS520" s="306"/>
      <c r="BT520" s="306"/>
      <c r="BU520" s="306"/>
      <c r="BV520" s="306"/>
      <c r="BW520" s="306"/>
      <c r="BX520" s="306"/>
      <c r="BY520" s="306"/>
      <c r="BZ520" s="306"/>
      <c r="CA520" s="306"/>
      <c r="CB520" s="306"/>
      <c r="CC520" s="306"/>
      <c r="CD520" s="306"/>
      <c r="CE520" s="306"/>
      <c r="CF520" s="306"/>
      <c r="CG520" s="306"/>
      <c r="CH520" s="306"/>
      <c r="CI520" s="306"/>
      <c r="CJ520" s="306"/>
      <c r="CK520" s="306"/>
      <c r="CL520" s="306"/>
      <c r="CM520" s="306"/>
      <c r="CN520" s="306"/>
      <c r="CO520" s="306"/>
      <c r="CP520" s="306"/>
      <c r="CQ520" s="306"/>
      <c r="CR520" s="306"/>
      <c r="CS520" s="306"/>
      <c r="CT520" s="306"/>
      <c r="CU520" s="306"/>
      <c r="CV520" s="306"/>
      <c r="CW520" s="306"/>
      <c r="CX520" s="306"/>
      <c r="CY520" s="306"/>
      <c r="CZ520" s="306"/>
      <c r="DA520" s="306"/>
      <c r="DB520" s="306"/>
      <c r="DC520" s="306"/>
      <c r="DD520" s="306"/>
      <c r="DE520" s="306"/>
      <c r="DF520" s="306"/>
      <c r="DG520" s="306"/>
      <c r="DH520" s="306"/>
      <c r="DI520" s="306"/>
      <c r="DJ520" s="306"/>
      <c r="DK520" s="306"/>
      <c r="DL520" s="306"/>
      <c r="DM520" s="306"/>
      <c r="DN520" s="306"/>
      <c r="DO520" s="306"/>
      <c r="DP520" s="306"/>
      <c r="DQ520" s="306"/>
      <c r="DR520" s="306"/>
      <c r="DS520" s="306"/>
      <c r="DT520" s="306"/>
      <c r="DU520" s="306"/>
      <c r="DV520" s="306"/>
      <c r="DW520" s="306"/>
      <c r="DX520" s="306"/>
      <c r="DY520" s="306"/>
      <c r="DZ520" s="306"/>
      <c r="EA520" s="306"/>
      <c r="EB520" s="164"/>
      <c r="EC520" s="163"/>
      <c r="ED520" s="163"/>
      <c r="EE520" s="163"/>
      <c r="EF520" s="163"/>
      <c r="EG520" s="163"/>
      <c r="EH520" s="163"/>
      <c r="EI520" s="163"/>
    </row>
    <row r="521" spans="3:152" ht="11.25" customHeight="1">
      <c r="C521" s="217"/>
      <c r="D521" s="385"/>
      <c r="E521" s="399"/>
      <c r="F521" s="399"/>
      <c r="G521" s="399"/>
      <c r="H521" s="399"/>
      <c r="I521" s="399"/>
      <c r="J521" s="399"/>
      <c r="K521" s="385"/>
      <c r="L521" s="337"/>
      <c r="M521" s="337"/>
      <c r="N521" s="385"/>
      <c r="O521" s="385"/>
      <c r="P521" s="387"/>
      <c r="Q521" s="387"/>
      <c r="R521" s="389"/>
      <c r="S521" s="391"/>
      <c r="T521" s="401"/>
      <c r="U521" s="394"/>
      <c r="V521" s="396">
        <v>1</v>
      </c>
      <c r="W521" s="382" t="s">
        <v>821</v>
      </c>
      <c r="X521" s="382"/>
      <c r="Y521" s="382"/>
      <c r="Z521" s="382"/>
      <c r="AA521" s="382"/>
      <c r="AB521" s="382"/>
      <c r="AC521" s="382"/>
      <c r="AD521" s="382"/>
      <c r="AE521" s="382"/>
      <c r="AF521" s="382"/>
      <c r="AG521" s="382"/>
      <c r="AH521" s="382"/>
      <c r="AI521" s="382"/>
      <c r="AJ521" s="382"/>
      <c r="AK521" s="382"/>
      <c r="AL521" s="307"/>
      <c r="AM521" s="308"/>
      <c r="AN521" s="309"/>
      <c r="AO521" s="309"/>
      <c r="AP521" s="309"/>
      <c r="AQ521" s="309"/>
      <c r="AR521" s="309"/>
      <c r="AS521" s="309"/>
      <c r="AT521" s="309"/>
      <c r="AU521" s="309"/>
      <c r="AV521" s="309"/>
      <c r="AW521" s="95"/>
      <c r="AX521" s="95"/>
      <c r="AY521" s="95"/>
      <c r="AZ521" s="95"/>
      <c r="BA521" s="95"/>
      <c r="BB521" s="95"/>
      <c r="BC521" s="95"/>
      <c r="BD521" s="95"/>
      <c r="BE521" s="95"/>
      <c r="BF521" s="95"/>
      <c r="BG521" s="95"/>
      <c r="BH521" s="95"/>
      <c r="BI521" s="95"/>
      <c r="BJ521" s="95"/>
      <c r="BK521" s="95"/>
      <c r="BL521" s="95"/>
      <c r="BM521" s="95"/>
      <c r="BN521" s="95"/>
      <c r="BO521" s="95"/>
      <c r="BP521" s="95"/>
      <c r="BQ521" s="95"/>
      <c r="BR521" s="95"/>
      <c r="BS521" s="95"/>
      <c r="BT521" s="95"/>
      <c r="BU521" s="95"/>
      <c r="BV521" s="95"/>
      <c r="BW521" s="95"/>
      <c r="BX521" s="95"/>
      <c r="BY521" s="95"/>
      <c r="BZ521" s="95"/>
      <c r="CA521" s="95"/>
      <c r="CB521" s="95"/>
      <c r="CC521" s="95"/>
      <c r="CD521" s="95"/>
      <c r="CE521" s="95"/>
      <c r="CF521" s="95"/>
      <c r="CG521" s="95"/>
      <c r="CH521" s="95"/>
      <c r="CI521" s="95"/>
      <c r="CJ521" s="95"/>
      <c r="CK521" s="95"/>
      <c r="CL521" s="95"/>
      <c r="CM521" s="95"/>
      <c r="CN521" s="95"/>
      <c r="CO521" s="95"/>
      <c r="CP521" s="95"/>
      <c r="CQ521" s="95"/>
      <c r="CR521" s="95"/>
      <c r="CS521" s="95"/>
      <c r="CT521" s="95"/>
      <c r="CU521" s="95"/>
      <c r="CV521" s="95"/>
      <c r="CW521" s="95"/>
      <c r="CX521" s="95"/>
      <c r="CY521" s="95"/>
      <c r="CZ521" s="95"/>
      <c r="DA521" s="95"/>
      <c r="DB521" s="95"/>
      <c r="DC521" s="95"/>
      <c r="DD521" s="95"/>
      <c r="DE521" s="95"/>
      <c r="DF521" s="95"/>
      <c r="DG521" s="95"/>
      <c r="DH521" s="95"/>
      <c r="DI521" s="95"/>
      <c r="DJ521" s="95"/>
      <c r="DK521" s="95"/>
      <c r="DL521" s="95"/>
      <c r="DM521" s="95"/>
      <c r="DN521" s="95"/>
      <c r="DO521" s="95"/>
      <c r="DP521" s="95"/>
      <c r="DQ521" s="95"/>
      <c r="DR521" s="95"/>
      <c r="DS521" s="95"/>
      <c r="DT521" s="95"/>
      <c r="DU521" s="95"/>
      <c r="DV521" s="95"/>
      <c r="DW521" s="95"/>
      <c r="DX521" s="95"/>
      <c r="DY521" s="95"/>
      <c r="DZ521" s="95"/>
      <c r="EA521" s="95"/>
      <c r="EB521" s="164"/>
      <c r="EC521" s="179"/>
      <c r="ED521" s="179"/>
      <c r="EE521" s="179"/>
      <c r="EF521" s="163"/>
      <c r="EG521" s="179"/>
      <c r="EH521" s="179"/>
      <c r="EI521" s="179"/>
      <c r="EJ521" s="179"/>
      <c r="EK521" s="179"/>
    </row>
    <row r="522" spans="3:152" ht="15" customHeight="1">
      <c r="C522" s="217"/>
      <c r="D522" s="385"/>
      <c r="E522" s="399"/>
      <c r="F522" s="399"/>
      <c r="G522" s="399"/>
      <c r="H522" s="399"/>
      <c r="I522" s="399"/>
      <c r="J522" s="399"/>
      <c r="K522" s="385"/>
      <c r="L522" s="337"/>
      <c r="M522" s="337"/>
      <c r="N522" s="385"/>
      <c r="O522" s="385"/>
      <c r="P522" s="387"/>
      <c r="Q522" s="387"/>
      <c r="R522" s="389"/>
      <c r="S522" s="391"/>
      <c r="T522" s="401"/>
      <c r="U522" s="395"/>
      <c r="V522" s="397"/>
      <c r="W522" s="383"/>
      <c r="X522" s="383"/>
      <c r="Y522" s="383"/>
      <c r="Z522" s="383"/>
      <c r="AA522" s="383"/>
      <c r="AB522" s="383"/>
      <c r="AC522" s="383"/>
      <c r="AD522" s="383"/>
      <c r="AE522" s="383"/>
      <c r="AF522" s="383"/>
      <c r="AG522" s="383"/>
      <c r="AH522" s="383"/>
      <c r="AI522" s="383"/>
      <c r="AJ522" s="383"/>
      <c r="AK522" s="383"/>
      <c r="AL522" s="333"/>
      <c r="AM522" s="200" t="s">
        <v>240</v>
      </c>
      <c r="AN522" s="311" t="s">
        <v>197</v>
      </c>
      <c r="AO522" s="312" t="s">
        <v>18</v>
      </c>
      <c r="AP522" s="312"/>
      <c r="AQ522" s="312"/>
      <c r="AR522" s="312"/>
      <c r="AS522" s="312"/>
      <c r="AT522" s="312"/>
      <c r="AU522" s="312"/>
      <c r="AV522" s="312"/>
      <c r="AW522" s="261">
        <v>1746.87</v>
      </c>
      <c r="AX522" s="261">
        <v>1700</v>
      </c>
      <c r="AY522" s="261">
        <v>0</v>
      </c>
      <c r="AZ522" s="261">
        <f>BE522</f>
        <v>0</v>
      </c>
      <c r="BA522" s="261">
        <f>BV522</f>
        <v>0</v>
      </c>
      <c r="BB522" s="261">
        <f>CM522</f>
        <v>0</v>
      </c>
      <c r="BC522" s="261">
        <f>DD522</f>
        <v>0</v>
      </c>
      <c r="BD522" s="261">
        <f>AW522-AX522-BC522</f>
        <v>46.869999999999891</v>
      </c>
      <c r="BE522" s="261">
        <f t="shared" ref="BE522:BH523" si="579">BQ522</f>
        <v>0</v>
      </c>
      <c r="BF522" s="261">
        <f t="shared" si="579"/>
        <v>0</v>
      </c>
      <c r="BG522" s="261">
        <f t="shared" si="579"/>
        <v>0</v>
      </c>
      <c r="BH522" s="261">
        <f t="shared" si="579"/>
        <v>0</v>
      </c>
      <c r="BI522" s="261">
        <f>BJ522+BK522+BL522</f>
        <v>0</v>
      </c>
      <c r="BJ522" s="313">
        <v>0</v>
      </c>
      <c r="BK522" s="313">
        <v>0</v>
      </c>
      <c r="BL522" s="313">
        <v>0</v>
      </c>
      <c r="BM522" s="261">
        <f>BN522+BO522+BP522</f>
        <v>0</v>
      </c>
      <c r="BN522" s="313">
        <v>0</v>
      </c>
      <c r="BO522" s="313">
        <v>0</v>
      </c>
      <c r="BP522" s="313">
        <v>0</v>
      </c>
      <c r="BQ522" s="261">
        <f>BR522+BS522+BT522</f>
        <v>0</v>
      </c>
      <c r="BR522" s="313">
        <v>0</v>
      </c>
      <c r="BS522" s="313">
        <v>0</v>
      </c>
      <c r="BT522" s="313">
        <v>0</v>
      </c>
      <c r="BU522" s="261">
        <f>$AW522-$AX522-AZ522</f>
        <v>46.869999999999891</v>
      </c>
      <c r="BV522" s="261">
        <f t="shared" ref="BV522:BY523" si="580">CH522</f>
        <v>0</v>
      </c>
      <c r="BW522" s="261">
        <f t="shared" si="580"/>
        <v>0</v>
      </c>
      <c r="BX522" s="261">
        <f t="shared" si="580"/>
        <v>0</v>
      </c>
      <c r="BY522" s="261">
        <f t="shared" si="580"/>
        <v>0</v>
      </c>
      <c r="BZ522" s="261">
        <f>CA522+CB522+CC522</f>
        <v>0</v>
      </c>
      <c r="CA522" s="313">
        <v>0</v>
      </c>
      <c r="CB522" s="313">
        <v>0</v>
      </c>
      <c r="CC522" s="313">
        <v>0</v>
      </c>
      <c r="CD522" s="261">
        <f>CE522+CF522+CG522</f>
        <v>0</v>
      </c>
      <c r="CE522" s="313">
        <v>0</v>
      </c>
      <c r="CF522" s="313">
        <v>0</v>
      </c>
      <c r="CG522" s="313">
        <v>0</v>
      </c>
      <c r="CH522" s="261">
        <f>CI522+CJ522+CK522</f>
        <v>0</v>
      </c>
      <c r="CI522" s="313">
        <v>0</v>
      </c>
      <c r="CJ522" s="313">
        <v>0</v>
      </c>
      <c r="CK522" s="313">
        <v>0</v>
      </c>
      <c r="CL522" s="261">
        <f>$AW522-$AX522-BA522</f>
        <v>46.869999999999891</v>
      </c>
      <c r="CM522" s="261">
        <f t="shared" ref="CM522:CP523" si="581">CY522</f>
        <v>0</v>
      </c>
      <c r="CN522" s="261">
        <f t="shared" si="581"/>
        <v>0</v>
      </c>
      <c r="CO522" s="261">
        <f t="shared" si="581"/>
        <v>0</v>
      </c>
      <c r="CP522" s="261">
        <f t="shared" si="581"/>
        <v>0</v>
      </c>
      <c r="CQ522" s="261">
        <f>CR522+CS522+CT522</f>
        <v>0</v>
      </c>
      <c r="CR522" s="313">
        <v>0</v>
      </c>
      <c r="CS522" s="313">
        <v>0</v>
      </c>
      <c r="CT522" s="313">
        <v>0</v>
      </c>
      <c r="CU522" s="261">
        <f>CV522+CW522+CX522</f>
        <v>0</v>
      </c>
      <c r="CV522" s="313">
        <v>0</v>
      </c>
      <c r="CW522" s="313">
        <v>0</v>
      </c>
      <c r="CX522" s="313">
        <v>0</v>
      </c>
      <c r="CY522" s="261">
        <f>CZ522+DA522+DB522</f>
        <v>0</v>
      </c>
      <c r="CZ522" s="313">
        <v>0</v>
      </c>
      <c r="DA522" s="313">
        <v>0</v>
      </c>
      <c r="DB522" s="313">
        <v>0</v>
      </c>
      <c r="DC522" s="261">
        <f>$AW522-$AX522-BB522</f>
        <v>46.869999999999891</v>
      </c>
      <c r="DD522" s="261">
        <f t="shared" ref="DD522:DG523" si="582">DP522</f>
        <v>0</v>
      </c>
      <c r="DE522" s="261">
        <f t="shared" si="582"/>
        <v>0</v>
      </c>
      <c r="DF522" s="261">
        <f t="shared" si="582"/>
        <v>0</v>
      </c>
      <c r="DG522" s="261">
        <f t="shared" si="582"/>
        <v>0</v>
      </c>
      <c r="DH522" s="261">
        <f>DI522+DJ522+DK522</f>
        <v>0</v>
      </c>
      <c r="DI522" s="313">
        <v>0</v>
      </c>
      <c r="DJ522" s="313">
        <v>0</v>
      </c>
      <c r="DK522" s="313">
        <v>0</v>
      </c>
      <c r="DL522" s="261">
        <f>DM522+DN522+DO522</f>
        <v>0</v>
      </c>
      <c r="DM522" s="313">
        <v>0</v>
      </c>
      <c r="DN522" s="313">
        <v>0</v>
      </c>
      <c r="DO522" s="313">
        <v>0</v>
      </c>
      <c r="DP522" s="261">
        <f>DQ522+DR522+DS522</f>
        <v>0</v>
      </c>
      <c r="DQ522" s="313">
        <v>0</v>
      </c>
      <c r="DR522" s="313">
        <v>0</v>
      </c>
      <c r="DS522" s="313">
        <v>0</v>
      </c>
      <c r="DT522" s="261">
        <f>$AW522-$AX522-BC522</f>
        <v>46.869999999999891</v>
      </c>
      <c r="DU522" s="261">
        <f>BC522-AY522</f>
        <v>0</v>
      </c>
      <c r="DV522" s="313"/>
      <c r="DW522" s="313"/>
      <c r="DX522" s="314"/>
      <c r="DY522" s="313"/>
      <c r="DZ522" s="314"/>
      <c r="EA522" s="343" t="s">
        <v>151</v>
      </c>
      <c r="EB522" s="164">
        <v>0</v>
      </c>
      <c r="EC522" s="162" t="str">
        <f>AN522 &amp; EB522</f>
        <v>Амортизационные отчисления0</v>
      </c>
      <c r="ED522" s="162" t="str">
        <f>AN522&amp;AO522</f>
        <v>Амортизационные отчислениянет</v>
      </c>
      <c r="EE522" s="163"/>
      <c r="EF522" s="163"/>
      <c r="EG522" s="179"/>
      <c r="EH522" s="179"/>
      <c r="EI522" s="179"/>
      <c r="EJ522" s="179"/>
      <c r="EV522" s="163"/>
    </row>
    <row r="523" spans="3:152" ht="15" customHeight="1" thickBot="1">
      <c r="C523" s="217"/>
      <c r="D523" s="385"/>
      <c r="E523" s="399"/>
      <c r="F523" s="399"/>
      <c r="G523" s="399"/>
      <c r="H523" s="399"/>
      <c r="I523" s="399"/>
      <c r="J523" s="399"/>
      <c r="K523" s="385"/>
      <c r="L523" s="337"/>
      <c r="M523" s="337"/>
      <c r="N523" s="385"/>
      <c r="O523" s="385"/>
      <c r="P523" s="387"/>
      <c r="Q523" s="387"/>
      <c r="R523" s="389"/>
      <c r="S523" s="391"/>
      <c r="T523" s="401"/>
      <c r="U523" s="395"/>
      <c r="V523" s="397"/>
      <c r="W523" s="383"/>
      <c r="X523" s="383"/>
      <c r="Y523" s="383"/>
      <c r="Z523" s="383"/>
      <c r="AA523" s="383"/>
      <c r="AB523" s="383"/>
      <c r="AC523" s="383"/>
      <c r="AD523" s="383"/>
      <c r="AE523" s="383"/>
      <c r="AF523" s="383"/>
      <c r="AG523" s="383"/>
      <c r="AH523" s="383"/>
      <c r="AI523" s="383"/>
      <c r="AJ523" s="383"/>
      <c r="AK523" s="383"/>
      <c r="AL523" s="333"/>
      <c r="AM523" s="200" t="s">
        <v>115</v>
      </c>
      <c r="AN523" s="311" t="s">
        <v>199</v>
      </c>
      <c r="AO523" s="312" t="s">
        <v>18</v>
      </c>
      <c r="AP523" s="312"/>
      <c r="AQ523" s="312"/>
      <c r="AR523" s="312"/>
      <c r="AS523" s="312"/>
      <c r="AT523" s="312"/>
      <c r="AU523" s="312"/>
      <c r="AV523" s="312"/>
      <c r="AW523" s="261">
        <v>349.37400000000002</v>
      </c>
      <c r="AX523" s="261">
        <v>340</v>
      </c>
      <c r="AY523" s="261">
        <v>0</v>
      </c>
      <c r="AZ523" s="261">
        <f>BE523</f>
        <v>0</v>
      </c>
      <c r="BA523" s="261">
        <f>BV523</f>
        <v>0</v>
      </c>
      <c r="BB523" s="261">
        <f>CM523</f>
        <v>0</v>
      </c>
      <c r="BC523" s="261">
        <f>DD523</f>
        <v>0</v>
      </c>
      <c r="BD523" s="261">
        <f>AW523-AX523-BC523</f>
        <v>9.3740000000000236</v>
      </c>
      <c r="BE523" s="261">
        <f t="shared" si="579"/>
        <v>0</v>
      </c>
      <c r="BF523" s="261">
        <f t="shared" si="579"/>
        <v>0</v>
      </c>
      <c r="BG523" s="261">
        <f t="shared" si="579"/>
        <v>0</v>
      </c>
      <c r="BH523" s="261">
        <f t="shared" si="579"/>
        <v>0</v>
      </c>
      <c r="BI523" s="261">
        <f>BJ523+BK523+BL523</f>
        <v>0</v>
      </c>
      <c r="BJ523" s="313">
        <v>0</v>
      </c>
      <c r="BK523" s="313">
        <v>0</v>
      </c>
      <c r="BL523" s="313">
        <v>0</v>
      </c>
      <c r="BM523" s="261">
        <f>BN523+BO523+BP523</f>
        <v>0</v>
      </c>
      <c r="BN523" s="313">
        <v>0</v>
      </c>
      <c r="BO523" s="313">
        <v>0</v>
      </c>
      <c r="BP523" s="313">
        <v>0</v>
      </c>
      <c r="BQ523" s="261">
        <f>BR523+BS523+BT523</f>
        <v>0</v>
      </c>
      <c r="BR523" s="313">
        <v>0</v>
      </c>
      <c r="BS523" s="313">
        <v>0</v>
      </c>
      <c r="BT523" s="313">
        <v>0</v>
      </c>
      <c r="BU523" s="261">
        <f>$AW523-$AX523-AZ523</f>
        <v>9.3740000000000236</v>
      </c>
      <c r="BV523" s="261">
        <f t="shared" si="580"/>
        <v>0</v>
      </c>
      <c r="BW523" s="261">
        <f t="shared" si="580"/>
        <v>0</v>
      </c>
      <c r="BX523" s="261">
        <f t="shared" si="580"/>
        <v>0</v>
      </c>
      <c r="BY523" s="261">
        <f t="shared" si="580"/>
        <v>0</v>
      </c>
      <c r="BZ523" s="261">
        <f>CA523+CB523+CC523</f>
        <v>0</v>
      </c>
      <c r="CA523" s="313">
        <v>0</v>
      </c>
      <c r="CB523" s="313">
        <v>0</v>
      </c>
      <c r="CC523" s="313">
        <v>0</v>
      </c>
      <c r="CD523" s="261">
        <f>CE523+CF523+CG523</f>
        <v>0</v>
      </c>
      <c r="CE523" s="313">
        <v>0</v>
      </c>
      <c r="CF523" s="313">
        <v>0</v>
      </c>
      <c r="CG523" s="313">
        <v>0</v>
      </c>
      <c r="CH523" s="261">
        <f>CI523+CJ523+CK523</f>
        <v>0</v>
      </c>
      <c r="CI523" s="313">
        <v>0</v>
      </c>
      <c r="CJ523" s="313">
        <v>0</v>
      </c>
      <c r="CK523" s="313">
        <v>0</v>
      </c>
      <c r="CL523" s="261">
        <f>$AW523-$AX523-BA523</f>
        <v>9.3740000000000236</v>
      </c>
      <c r="CM523" s="261">
        <f t="shared" si="581"/>
        <v>0</v>
      </c>
      <c r="CN523" s="261">
        <f t="shared" si="581"/>
        <v>0</v>
      </c>
      <c r="CO523" s="261">
        <f t="shared" si="581"/>
        <v>0</v>
      </c>
      <c r="CP523" s="261">
        <f t="shared" si="581"/>
        <v>0</v>
      </c>
      <c r="CQ523" s="261">
        <f>CR523+CS523+CT523</f>
        <v>0</v>
      </c>
      <c r="CR523" s="313">
        <v>0</v>
      </c>
      <c r="CS523" s="313">
        <v>0</v>
      </c>
      <c r="CT523" s="313">
        <v>0</v>
      </c>
      <c r="CU523" s="261">
        <f>CV523+CW523+CX523</f>
        <v>0</v>
      </c>
      <c r="CV523" s="313">
        <v>0</v>
      </c>
      <c r="CW523" s="313">
        <v>0</v>
      </c>
      <c r="CX523" s="313">
        <v>0</v>
      </c>
      <c r="CY523" s="261">
        <f>CZ523+DA523+DB523</f>
        <v>0</v>
      </c>
      <c r="CZ523" s="313">
        <v>0</v>
      </c>
      <c r="DA523" s="313">
        <v>0</v>
      </c>
      <c r="DB523" s="313">
        <v>0</v>
      </c>
      <c r="DC523" s="261">
        <f>$AW523-$AX523-BB523</f>
        <v>9.3740000000000236</v>
      </c>
      <c r="DD523" s="261">
        <f t="shared" si="582"/>
        <v>0</v>
      </c>
      <c r="DE523" s="261">
        <f t="shared" si="582"/>
        <v>0</v>
      </c>
      <c r="DF523" s="261">
        <f t="shared" si="582"/>
        <v>0</v>
      </c>
      <c r="DG523" s="261">
        <f t="shared" si="582"/>
        <v>0</v>
      </c>
      <c r="DH523" s="261">
        <f>DI523+DJ523+DK523</f>
        <v>0</v>
      </c>
      <c r="DI523" s="313">
        <v>0</v>
      </c>
      <c r="DJ523" s="313">
        <v>0</v>
      </c>
      <c r="DK523" s="313">
        <v>0</v>
      </c>
      <c r="DL523" s="261">
        <f>DM523+DN523+DO523</f>
        <v>0</v>
      </c>
      <c r="DM523" s="313">
        <v>0</v>
      </c>
      <c r="DN523" s="313">
        <v>0</v>
      </c>
      <c r="DO523" s="313">
        <v>0</v>
      </c>
      <c r="DP523" s="261">
        <f>DQ523+DR523+DS523</f>
        <v>0</v>
      </c>
      <c r="DQ523" s="313">
        <v>0</v>
      </c>
      <c r="DR523" s="313">
        <v>0</v>
      </c>
      <c r="DS523" s="313">
        <v>0</v>
      </c>
      <c r="DT523" s="261">
        <f>$AW523-$AX523-BC523</f>
        <v>9.3740000000000236</v>
      </c>
      <c r="DU523" s="261">
        <f>BC523-AY523</f>
        <v>0</v>
      </c>
      <c r="DV523" s="313"/>
      <c r="DW523" s="313"/>
      <c r="DX523" s="314"/>
      <c r="DY523" s="313"/>
      <c r="DZ523" s="314"/>
      <c r="EA523" s="343" t="s">
        <v>151</v>
      </c>
      <c r="EB523" s="164">
        <v>0</v>
      </c>
      <c r="EC523" s="162" t="str">
        <f>AN523 &amp; EB523</f>
        <v>Прочие собственные средства0</v>
      </c>
      <c r="ED523" s="162" t="str">
        <f>AN523&amp;AO523</f>
        <v>Прочие собственные средстванет</v>
      </c>
      <c r="EE523" s="163"/>
      <c r="EF523" s="163"/>
      <c r="EG523" s="179"/>
      <c r="EH523" s="179"/>
      <c r="EI523" s="179"/>
      <c r="EJ523" s="179"/>
      <c r="EV523" s="163"/>
    </row>
    <row r="524" spans="3:152" ht="11.25" customHeight="1">
      <c r="C524" s="217"/>
      <c r="D524" s="384" t="s">
        <v>1004</v>
      </c>
      <c r="E524" s="398" t="s">
        <v>780</v>
      </c>
      <c r="F524" s="398" t="s">
        <v>800</v>
      </c>
      <c r="G524" s="398" t="s">
        <v>161</v>
      </c>
      <c r="H524" s="398" t="s">
        <v>1005</v>
      </c>
      <c r="I524" s="398" t="s">
        <v>783</v>
      </c>
      <c r="J524" s="398" t="s">
        <v>783</v>
      </c>
      <c r="K524" s="384" t="s">
        <v>784</v>
      </c>
      <c r="L524" s="336"/>
      <c r="M524" s="336"/>
      <c r="N524" s="384" t="s">
        <v>115</v>
      </c>
      <c r="O524" s="384" t="s">
        <v>5</v>
      </c>
      <c r="P524" s="386" t="s">
        <v>189</v>
      </c>
      <c r="Q524" s="386" t="s">
        <v>5</v>
      </c>
      <c r="R524" s="388">
        <v>0</v>
      </c>
      <c r="S524" s="390">
        <v>5</v>
      </c>
      <c r="T524" s="400" t="s">
        <v>151</v>
      </c>
      <c r="U524" s="305"/>
      <c r="V524" s="306"/>
      <c r="W524" s="306"/>
      <c r="X524" s="306"/>
      <c r="Y524" s="306"/>
      <c r="Z524" s="306"/>
      <c r="AA524" s="306"/>
      <c r="AB524" s="306"/>
      <c r="AC524" s="306"/>
      <c r="AD524" s="306"/>
      <c r="AE524" s="306"/>
      <c r="AF524" s="306"/>
      <c r="AG524" s="306"/>
      <c r="AH524" s="306"/>
      <c r="AI524" s="306"/>
      <c r="AJ524" s="306"/>
      <c r="AK524" s="306"/>
      <c r="AL524" s="306"/>
      <c r="AM524" s="306"/>
      <c r="AN524" s="306"/>
      <c r="AO524" s="306"/>
      <c r="AP524" s="306"/>
      <c r="AQ524" s="306"/>
      <c r="AR524" s="306"/>
      <c r="AS524" s="306"/>
      <c r="AT524" s="306"/>
      <c r="AU524" s="306"/>
      <c r="AV524" s="306"/>
      <c r="AW524" s="306"/>
      <c r="AX524" s="306"/>
      <c r="AY524" s="306"/>
      <c r="AZ524" s="306"/>
      <c r="BA524" s="306"/>
      <c r="BB524" s="306"/>
      <c r="BC524" s="306"/>
      <c r="BD524" s="306"/>
      <c r="BE524" s="306"/>
      <c r="BF524" s="306"/>
      <c r="BG524" s="306"/>
      <c r="BH524" s="306"/>
      <c r="BI524" s="306"/>
      <c r="BJ524" s="306"/>
      <c r="BK524" s="306"/>
      <c r="BL524" s="306"/>
      <c r="BM524" s="306"/>
      <c r="BN524" s="306"/>
      <c r="BO524" s="306"/>
      <c r="BP524" s="306"/>
      <c r="BQ524" s="306"/>
      <c r="BR524" s="306"/>
      <c r="BS524" s="306"/>
      <c r="BT524" s="306"/>
      <c r="BU524" s="306"/>
      <c r="BV524" s="306"/>
      <c r="BW524" s="306"/>
      <c r="BX524" s="306"/>
      <c r="BY524" s="306"/>
      <c r="BZ524" s="306"/>
      <c r="CA524" s="306"/>
      <c r="CB524" s="306"/>
      <c r="CC524" s="306"/>
      <c r="CD524" s="306"/>
      <c r="CE524" s="306"/>
      <c r="CF524" s="306"/>
      <c r="CG524" s="306"/>
      <c r="CH524" s="306"/>
      <c r="CI524" s="306"/>
      <c r="CJ524" s="306"/>
      <c r="CK524" s="306"/>
      <c r="CL524" s="306"/>
      <c r="CM524" s="306"/>
      <c r="CN524" s="306"/>
      <c r="CO524" s="306"/>
      <c r="CP524" s="306"/>
      <c r="CQ524" s="306"/>
      <c r="CR524" s="306"/>
      <c r="CS524" s="306"/>
      <c r="CT524" s="306"/>
      <c r="CU524" s="306"/>
      <c r="CV524" s="306"/>
      <c r="CW524" s="306"/>
      <c r="CX524" s="306"/>
      <c r="CY524" s="306"/>
      <c r="CZ524" s="306"/>
      <c r="DA524" s="306"/>
      <c r="DB524" s="306"/>
      <c r="DC524" s="306"/>
      <c r="DD524" s="306"/>
      <c r="DE524" s="306"/>
      <c r="DF524" s="306"/>
      <c r="DG524" s="306"/>
      <c r="DH524" s="306"/>
      <c r="DI524" s="306"/>
      <c r="DJ524" s="306"/>
      <c r="DK524" s="306"/>
      <c r="DL524" s="306"/>
      <c r="DM524" s="306"/>
      <c r="DN524" s="306"/>
      <c r="DO524" s="306"/>
      <c r="DP524" s="306"/>
      <c r="DQ524" s="306"/>
      <c r="DR524" s="306"/>
      <c r="DS524" s="306"/>
      <c r="DT524" s="306"/>
      <c r="DU524" s="306"/>
      <c r="DV524" s="306"/>
      <c r="DW524" s="306"/>
      <c r="DX524" s="306"/>
      <c r="DY524" s="306"/>
      <c r="DZ524" s="306"/>
      <c r="EA524" s="306"/>
      <c r="EB524" s="164"/>
      <c r="EC524" s="163"/>
      <c r="ED524" s="163"/>
      <c r="EE524" s="163"/>
      <c r="EF524" s="163"/>
      <c r="EG524" s="163"/>
      <c r="EH524" s="163"/>
      <c r="EI524" s="163"/>
    </row>
    <row r="525" spans="3:152" ht="11.25" customHeight="1">
      <c r="C525" s="217"/>
      <c r="D525" s="385"/>
      <c r="E525" s="399"/>
      <c r="F525" s="399"/>
      <c r="G525" s="399"/>
      <c r="H525" s="399"/>
      <c r="I525" s="399"/>
      <c r="J525" s="399"/>
      <c r="K525" s="385"/>
      <c r="L525" s="337"/>
      <c r="M525" s="337"/>
      <c r="N525" s="385"/>
      <c r="O525" s="385"/>
      <c r="P525" s="387"/>
      <c r="Q525" s="387"/>
      <c r="R525" s="389"/>
      <c r="S525" s="391"/>
      <c r="T525" s="401"/>
      <c r="U525" s="394"/>
      <c r="V525" s="396">
        <v>1</v>
      </c>
      <c r="W525" s="382" t="s">
        <v>821</v>
      </c>
      <c r="X525" s="382"/>
      <c r="Y525" s="382"/>
      <c r="Z525" s="382"/>
      <c r="AA525" s="382"/>
      <c r="AB525" s="382"/>
      <c r="AC525" s="382"/>
      <c r="AD525" s="382"/>
      <c r="AE525" s="382"/>
      <c r="AF525" s="382"/>
      <c r="AG525" s="382"/>
      <c r="AH525" s="382"/>
      <c r="AI525" s="382"/>
      <c r="AJ525" s="382"/>
      <c r="AK525" s="382"/>
      <c r="AL525" s="307"/>
      <c r="AM525" s="308"/>
      <c r="AN525" s="309"/>
      <c r="AO525" s="309"/>
      <c r="AP525" s="309"/>
      <c r="AQ525" s="309"/>
      <c r="AR525" s="309"/>
      <c r="AS525" s="309"/>
      <c r="AT525" s="309"/>
      <c r="AU525" s="309"/>
      <c r="AV525" s="309"/>
      <c r="AW525" s="95"/>
      <c r="AX525" s="95"/>
      <c r="AY525" s="95"/>
      <c r="AZ525" s="95"/>
      <c r="BA525" s="95"/>
      <c r="BB525" s="95"/>
      <c r="BC525" s="95"/>
      <c r="BD525" s="95"/>
      <c r="BE525" s="95"/>
      <c r="BF525" s="95"/>
      <c r="BG525" s="95"/>
      <c r="BH525" s="95"/>
      <c r="BI525" s="95"/>
      <c r="BJ525" s="95"/>
      <c r="BK525" s="95"/>
      <c r="BL525" s="95"/>
      <c r="BM525" s="95"/>
      <c r="BN525" s="95"/>
      <c r="BO525" s="95"/>
      <c r="BP525" s="95"/>
      <c r="BQ525" s="95"/>
      <c r="BR525" s="95"/>
      <c r="BS525" s="95"/>
      <c r="BT525" s="95"/>
      <c r="BU525" s="95"/>
      <c r="BV525" s="95"/>
      <c r="BW525" s="95"/>
      <c r="BX525" s="95"/>
      <c r="BY525" s="95"/>
      <c r="BZ525" s="95"/>
      <c r="CA525" s="95"/>
      <c r="CB525" s="95"/>
      <c r="CC525" s="95"/>
      <c r="CD525" s="95"/>
      <c r="CE525" s="95"/>
      <c r="CF525" s="95"/>
      <c r="CG525" s="95"/>
      <c r="CH525" s="95"/>
      <c r="CI525" s="95"/>
      <c r="CJ525" s="95"/>
      <c r="CK525" s="95"/>
      <c r="CL525" s="95"/>
      <c r="CM525" s="95"/>
      <c r="CN525" s="95"/>
      <c r="CO525" s="95"/>
      <c r="CP525" s="95"/>
      <c r="CQ525" s="95"/>
      <c r="CR525" s="95"/>
      <c r="CS525" s="95"/>
      <c r="CT525" s="95"/>
      <c r="CU525" s="95"/>
      <c r="CV525" s="95"/>
      <c r="CW525" s="95"/>
      <c r="CX525" s="95"/>
      <c r="CY525" s="95"/>
      <c r="CZ525" s="95"/>
      <c r="DA525" s="95"/>
      <c r="DB525" s="95"/>
      <c r="DC525" s="95"/>
      <c r="DD525" s="95"/>
      <c r="DE525" s="95"/>
      <c r="DF525" s="95"/>
      <c r="DG525" s="95"/>
      <c r="DH525" s="95"/>
      <c r="DI525" s="95"/>
      <c r="DJ525" s="95"/>
      <c r="DK525" s="95"/>
      <c r="DL525" s="95"/>
      <c r="DM525" s="95"/>
      <c r="DN525" s="95"/>
      <c r="DO525" s="95"/>
      <c r="DP525" s="95"/>
      <c r="DQ525" s="95"/>
      <c r="DR525" s="95"/>
      <c r="DS525" s="95"/>
      <c r="DT525" s="95"/>
      <c r="DU525" s="95"/>
      <c r="DV525" s="95"/>
      <c r="DW525" s="95"/>
      <c r="DX525" s="95"/>
      <c r="DY525" s="95"/>
      <c r="DZ525" s="95"/>
      <c r="EA525" s="95"/>
      <c r="EB525" s="164"/>
      <c r="EC525" s="179"/>
      <c r="ED525" s="179"/>
      <c r="EE525" s="179"/>
      <c r="EF525" s="163"/>
      <c r="EG525" s="179"/>
      <c r="EH525" s="179"/>
      <c r="EI525" s="179"/>
      <c r="EJ525" s="179"/>
      <c r="EK525" s="179"/>
    </row>
    <row r="526" spans="3:152" ht="15" customHeight="1">
      <c r="C526" s="217"/>
      <c r="D526" s="385"/>
      <c r="E526" s="399"/>
      <c r="F526" s="399"/>
      <c r="G526" s="399"/>
      <c r="H526" s="399"/>
      <c r="I526" s="399"/>
      <c r="J526" s="399"/>
      <c r="K526" s="385"/>
      <c r="L526" s="337"/>
      <c r="M526" s="337"/>
      <c r="N526" s="385"/>
      <c r="O526" s="385"/>
      <c r="P526" s="387"/>
      <c r="Q526" s="387"/>
      <c r="R526" s="389"/>
      <c r="S526" s="391"/>
      <c r="T526" s="401"/>
      <c r="U526" s="395"/>
      <c r="V526" s="397"/>
      <c r="W526" s="383"/>
      <c r="X526" s="383"/>
      <c r="Y526" s="383"/>
      <c r="Z526" s="383"/>
      <c r="AA526" s="383"/>
      <c r="AB526" s="383"/>
      <c r="AC526" s="383"/>
      <c r="AD526" s="383"/>
      <c r="AE526" s="383"/>
      <c r="AF526" s="383"/>
      <c r="AG526" s="383"/>
      <c r="AH526" s="383"/>
      <c r="AI526" s="383"/>
      <c r="AJ526" s="383"/>
      <c r="AK526" s="383"/>
      <c r="AL526" s="333"/>
      <c r="AM526" s="200" t="s">
        <v>240</v>
      </c>
      <c r="AN526" s="311" t="s">
        <v>197</v>
      </c>
      <c r="AO526" s="312" t="s">
        <v>18</v>
      </c>
      <c r="AP526" s="312"/>
      <c r="AQ526" s="312"/>
      <c r="AR526" s="312"/>
      <c r="AS526" s="312"/>
      <c r="AT526" s="312"/>
      <c r="AU526" s="312"/>
      <c r="AV526" s="312"/>
      <c r="AW526" s="261">
        <v>0</v>
      </c>
      <c r="AX526" s="261">
        <v>0</v>
      </c>
      <c r="AY526" s="261">
        <v>0</v>
      </c>
      <c r="AZ526" s="261">
        <f>BE526</f>
        <v>0</v>
      </c>
      <c r="BA526" s="261">
        <f>BV526</f>
        <v>0</v>
      </c>
      <c r="BB526" s="261">
        <f>CM526</f>
        <v>0</v>
      </c>
      <c r="BC526" s="261">
        <f>DD526</f>
        <v>0</v>
      </c>
      <c r="BD526" s="261">
        <f>AW526-AX526-BC526</f>
        <v>0</v>
      </c>
      <c r="BE526" s="261">
        <f t="shared" ref="BE526:BH527" si="583">BQ526</f>
        <v>0</v>
      </c>
      <c r="BF526" s="261">
        <f t="shared" si="583"/>
        <v>0</v>
      </c>
      <c r="BG526" s="261">
        <f t="shared" si="583"/>
        <v>0</v>
      </c>
      <c r="BH526" s="261">
        <f t="shared" si="583"/>
        <v>0</v>
      </c>
      <c r="BI526" s="261">
        <f>BJ526+BK526+BL526</f>
        <v>0</v>
      </c>
      <c r="BJ526" s="313">
        <v>0</v>
      </c>
      <c r="BK526" s="313">
        <v>0</v>
      </c>
      <c r="BL526" s="313">
        <v>0</v>
      </c>
      <c r="BM526" s="261">
        <f>BN526+BO526+BP526</f>
        <v>0</v>
      </c>
      <c r="BN526" s="313">
        <v>0</v>
      </c>
      <c r="BO526" s="313">
        <v>0</v>
      </c>
      <c r="BP526" s="313">
        <v>0</v>
      </c>
      <c r="BQ526" s="261">
        <f>BR526+BS526+BT526</f>
        <v>0</v>
      </c>
      <c r="BR526" s="313">
        <v>0</v>
      </c>
      <c r="BS526" s="313">
        <v>0</v>
      </c>
      <c r="BT526" s="313">
        <v>0</v>
      </c>
      <c r="BU526" s="261">
        <f>$AW526-$AX526-AZ526</f>
        <v>0</v>
      </c>
      <c r="BV526" s="261">
        <f t="shared" ref="BV526:BY527" si="584">CH526</f>
        <v>0</v>
      </c>
      <c r="BW526" s="261">
        <f t="shared" si="584"/>
        <v>0</v>
      </c>
      <c r="BX526" s="261">
        <f t="shared" si="584"/>
        <v>0</v>
      </c>
      <c r="BY526" s="261">
        <f t="shared" si="584"/>
        <v>0</v>
      </c>
      <c r="BZ526" s="261">
        <f>CA526+CB526+CC526</f>
        <v>0</v>
      </c>
      <c r="CA526" s="313">
        <v>0</v>
      </c>
      <c r="CB526" s="313">
        <v>0</v>
      </c>
      <c r="CC526" s="313">
        <v>0</v>
      </c>
      <c r="CD526" s="261">
        <f>CE526+CF526+CG526</f>
        <v>0</v>
      </c>
      <c r="CE526" s="313">
        <v>0</v>
      </c>
      <c r="CF526" s="313">
        <v>0</v>
      </c>
      <c r="CG526" s="313">
        <v>0</v>
      </c>
      <c r="CH526" s="261">
        <f>CI526+CJ526+CK526</f>
        <v>0</v>
      </c>
      <c r="CI526" s="313">
        <v>0</v>
      </c>
      <c r="CJ526" s="313">
        <v>0</v>
      </c>
      <c r="CK526" s="313">
        <v>0</v>
      </c>
      <c r="CL526" s="261">
        <f>$AW526-$AX526-BA526</f>
        <v>0</v>
      </c>
      <c r="CM526" s="261">
        <f t="shared" ref="CM526:CP527" si="585">CY526</f>
        <v>0</v>
      </c>
      <c r="CN526" s="261">
        <f t="shared" si="585"/>
        <v>0</v>
      </c>
      <c r="CO526" s="261">
        <f t="shared" si="585"/>
        <v>0</v>
      </c>
      <c r="CP526" s="261">
        <f t="shared" si="585"/>
        <v>0</v>
      </c>
      <c r="CQ526" s="261">
        <f>CR526+CS526+CT526</f>
        <v>0</v>
      </c>
      <c r="CR526" s="313">
        <v>0</v>
      </c>
      <c r="CS526" s="313">
        <v>0</v>
      </c>
      <c r="CT526" s="313">
        <v>0</v>
      </c>
      <c r="CU526" s="261">
        <f>CV526+CW526+CX526</f>
        <v>0</v>
      </c>
      <c r="CV526" s="313">
        <v>0</v>
      </c>
      <c r="CW526" s="313">
        <v>0</v>
      </c>
      <c r="CX526" s="313">
        <v>0</v>
      </c>
      <c r="CY526" s="261">
        <f>CZ526+DA526+DB526</f>
        <v>0</v>
      </c>
      <c r="CZ526" s="313">
        <v>0</v>
      </c>
      <c r="DA526" s="313">
        <v>0</v>
      </c>
      <c r="DB526" s="313">
        <v>0</v>
      </c>
      <c r="DC526" s="261">
        <f>$AW526-$AX526-BB526</f>
        <v>0</v>
      </c>
      <c r="DD526" s="261">
        <f t="shared" ref="DD526:DG527" si="586">DP526</f>
        <v>0</v>
      </c>
      <c r="DE526" s="261">
        <f t="shared" si="586"/>
        <v>0</v>
      </c>
      <c r="DF526" s="261">
        <f t="shared" si="586"/>
        <v>0</v>
      </c>
      <c r="DG526" s="261">
        <f t="shared" si="586"/>
        <v>0</v>
      </c>
      <c r="DH526" s="261">
        <f>DI526+DJ526+DK526</f>
        <v>0</v>
      </c>
      <c r="DI526" s="313">
        <v>0</v>
      </c>
      <c r="DJ526" s="313">
        <v>0</v>
      </c>
      <c r="DK526" s="313">
        <v>0</v>
      </c>
      <c r="DL526" s="261">
        <f>DM526+DN526+DO526</f>
        <v>0</v>
      </c>
      <c r="DM526" s="313">
        <v>0</v>
      </c>
      <c r="DN526" s="313">
        <v>0</v>
      </c>
      <c r="DO526" s="313">
        <v>0</v>
      </c>
      <c r="DP526" s="261">
        <f>DQ526+DR526+DS526</f>
        <v>0</v>
      </c>
      <c r="DQ526" s="313">
        <v>0</v>
      </c>
      <c r="DR526" s="313">
        <v>0</v>
      </c>
      <c r="DS526" s="313">
        <v>0</v>
      </c>
      <c r="DT526" s="261">
        <f>$AW526-$AX526-BC526</f>
        <v>0</v>
      </c>
      <c r="DU526" s="261">
        <f>BC526-AY526</f>
        <v>0</v>
      </c>
      <c r="DV526" s="313"/>
      <c r="DW526" s="313"/>
      <c r="DX526" s="314"/>
      <c r="DY526" s="313"/>
      <c r="DZ526" s="314"/>
      <c r="EA526" s="343" t="s">
        <v>151</v>
      </c>
      <c r="EB526" s="164">
        <v>0</v>
      </c>
      <c r="EC526" s="162" t="str">
        <f>AN526 &amp; EB526</f>
        <v>Амортизационные отчисления0</v>
      </c>
      <c r="ED526" s="162" t="str">
        <f>AN526&amp;AO526</f>
        <v>Амортизационные отчислениянет</v>
      </c>
      <c r="EE526" s="163"/>
      <c r="EF526" s="163"/>
      <c r="EG526" s="179"/>
      <c r="EH526" s="179"/>
      <c r="EI526" s="179"/>
      <c r="EJ526" s="179"/>
      <c r="EV526" s="163"/>
    </row>
    <row r="527" spans="3:152" ht="15" customHeight="1" thickBot="1">
      <c r="C527" s="217"/>
      <c r="D527" s="385"/>
      <c r="E527" s="399"/>
      <c r="F527" s="399"/>
      <c r="G527" s="399"/>
      <c r="H527" s="399"/>
      <c r="I527" s="399"/>
      <c r="J527" s="399"/>
      <c r="K527" s="385"/>
      <c r="L527" s="337"/>
      <c r="M527" s="337"/>
      <c r="N527" s="385"/>
      <c r="O527" s="385"/>
      <c r="P527" s="387"/>
      <c r="Q527" s="387"/>
      <c r="R527" s="389"/>
      <c r="S527" s="391"/>
      <c r="T527" s="401"/>
      <c r="U527" s="395"/>
      <c r="V527" s="397"/>
      <c r="W527" s="383"/>
      <c r="X527" s="383"/>
      <c r="Y527" s="383"/>
      <c r="Z527" s="383"/>
      <c r="AA527" s="383"/>
      <c r="AB527" s="383"/>
      <c r="AC527" s="383"/>
      <c r="AD527" s="383"/>
      <c r="AE527" s="383"/>
      <c r="AF527" s="383"/>
      <c r="AG527" s="383"/>
      <c r="AH527" s="383"/>
      <c r="AI527" s="383"/>
      <c r="AJ527" s="383"/>
      <c r="AK527" s="383"/>
      <c r="AL527" s="333"/>
      <c r="AM527" s="200" t="s">
        <v>115</v>
      </c>
      <c r="AN527" s="311" t="s">
        <v>199</v>
      </c>
      <c r="AO527" s="312" t="s">
        <v>18</v>
      </c>
      <c r="AP527" s="312"/>
      <c r="AQ527" s="312"/>
      <c r="AR527" s="312"/>
      <c r="AS527" s="312"/>
      <c r="AT527" s="312"/>
      <c r="AU527" s="312"/>
      <c r="AV527" s="312"/>
      <c r="AW527" s="261">
        <v>0</v>
      </c>
      <c r="AX527" s="261">
        <v>0</v>
      </c>
      <c r="AY527" s="261">
        <v>0</v>
      </c>
      <c r="AZ527" s="261">
        <f>BE527</f>
        <v>0</v>
      </c>
      <c r="BA527" s="261">
        <f>BV527</f>
        <v>0</v>
      </c>
      <c r="BB527" s="261">
        <f>CM527</f>
        <v>0</v>
      </c>
      <c r="BC527" s="261">
        <f>DD527</f>
        <v>0</v>
      </c>
      <c r="BD527" s="261">
        <f>AW527-AX527-BC527</f>
        <v>0</v>
      </c>
      <c r="BE527" s="261">
        <f t="shared" si="583"/>
        <v>0</v>
      </c>
      <c r="BF527" s="261">
        <f t="shared" si="583"/>
        <v>0</v>
      </c>
      <c r="BG527" s="261">
        <f t="shared" si="583"/>
        <v>0</v>
      </c>
      <c r="BH527" s="261">
        <f t="shared" si="583"/>
        <v>0</v>
      </c>
      <c r="BI527" s="261">
        <f>BJ527+BK527+BL527</f>
        <v>0</v>
      </c>
      <c r="BJ527" s="313">
        <v>0</v>
      </c>
      <c r="BK527" s="313">
        <v>0</v>
      </c>
      <c r="BL527" s="313">
        <v>0</v>
      </c>
      <c r="BM527" s="261">
        <f>BN527+BO527+BP527</f>
        <v>0</v>
      </c>
      <c r="BN527" s="313">
        <v>0</v>
      </c>
      <c r="BO527" s="313">
        <v>0</v>
      </c>
      <c r="BP527" s="313">
        <v>0</v>
      </c>
      <c r="BQ527" s="261">
        <f>BR527+BS527+BT527</f>
        <v>0</v>
      </c>
      <c r="BR527" s="313">
        <v>0</v>
      </c>
      <c r="BS527" s="313">
        <v>0</v>
      </c>
      <c r="BT527" s="313">
        <v>0</v>
      </c>
      <c r="BU527" s="261">
        <f>$AW527-$AX527-AZ527</f>
        <v>0</v>
      </c>
      <c r="BV527" s="261">
        <f t="shared" si="584"/>
        <v>0</v>
      </c>
      <c r="BW527" s="261">
        <f t="shared" si="584"/>
        <v>0</v>
      </c>
      <c r="BX527" s="261">
        <f t="shared" si="584"/>
        <v>0</v>
      </c>
      <c r="BY527" s="261">
        <f t="shared" si="584"/>
        <v>0</v>
      </c>
      <c r="BZ527" s="261">
        <f>CA527+CB527+CC527</f>
        <v>0</v>
      </c>
      <c r="CA527" s="313">
        <v>0</v>
      </c>
      <c r="CB527" s="313">
        <v>0</v>
      </c>
      <c r="CC527" s="313">
        <v>0</v>
      </c>
      <c r="CD527" s="261">
        <f>CE527+CF527+CG527</f>
        <v>0</v>
      </c>
      <c r="CE527" s="313">
        <v>0</v>
      </c>
      <c r="CF527" s="313">
        <v>0</v>
      </c>
      <c r="CG527" s="313">
        <v>0</v>
      </c>
      <c r="CH527" s="261">
        <f>CI527+CJ527+CK527</f>
        <v>0</v>
      </c>
      <c r="CI527" s="313">
        <v>0</v>
      </c>
      <c r="CJ527" s="313">
        <v>0</v>
      </c>
      <c r="CK527" s="313">
        <v>0</v>
      </c>
      <c r="CL527" s="261">
        <f>$AW527-$AX527-BA527</f>
        <v>0</v>
      </c>
      <c r="CM527" s="261">
        <f t="shared" si="585"/>
        <v>0</v>
      </c>
      <c r="CN527" s="261">
        <f t="shared" si="585"/>
        <v>0</v>
      </c>
      <c r="CO527" s="261">
        <f t="shared" si="585"/>
        <v>0</v>
      </c>
      <c r="CP527" s="261">
        <f t="shared" si="585"/>
        <v>0</v>
      </c>
      <c r="CQ527" s="261">
        <f>CR527+CS527+CT527</f>
        <v>0</v>
      </c>
      <c r="CR527" s="313">
        <v>0</v>
      </c>
      <c r="CS527" s="313">
        <v>0</v>
      </c>
      <c r="CT527" s="313">
        <v>0</v>
      </c>
      <c r="CU527" s="261">
        <f>CV527+CW527+CX527</f>
        <v>0</v>
      </c>
      <c r="CV527" s="313">
        <v>0</v>
      </c>
      <c r="CW527" s="313">
        <v>0</v>
      </c>
      <c r="CX527" s="313">
        <v>0</v>
      </c>
      <c r="CY527" s="261">
        <f>CZ527+DA527+DB527</f>
        <v>0</v>
      </c>
      <c r="CZ527" s="313">
        <v>0</v>
      </c>
      <c r="DA527" s="313">
        <v>0</v>
      </c>
      <c r="DB527" s="313">
        <v>0</v>
      </c>
      <c r="DC527" s="261">
        <f>$AW527-$AX527-BB527</f>
        <v>0</v>
      </c>
      <c r="DD527" s="261">
        <f t="shared" si="586"/>
        <v>0</v>
      </c>
      <c r="DE527" s="261">
        <f t="shared" si="586"/>
        <v>0</v>
      </c>
      <c r="DF527" s="261">
        <f t="shared" si="586"/>
        <v>0</v>
      </c>
      <c r="DG527" s="261">
        <f t="shared" si="586"/>
        <v>0</v>
      </c>
      <c r="DH527" s="261">
        <f>DI527+DJ527+DK527</f>
        <v>0</v>
      </c>
      <c r="DI527" s="313">
        <v>0</v>
      </c>
      <c r="DJ527" s="313">
        <v>0</v>
      </c>
      <c r="DK527" s="313">
        <v>0</v>
      </c>
      <c r="DL527" s="261">
        <f>DM527+DN527+DO527</f>
        <v>0</v>
      </c>
      <c r="DM527" s="313">
        <v>0</v>
      </c>
      <c r="DN527" s="313">
        <v>0</v>
      </c>
      <c r="DO527" s="313">
        <v>0</v>
      </c>
      <c r="DP527" s="261">
        <f>DQ527+DR527+DS527</f>
        <v>0</v>
      </c>
      <c r="DQ527" s="313">
        <v>0</v>
      </c>
      <c r="DR527" s="313">
        <v>0</v>
      </c>
      <c r="DS527" s="313">
        <v>0</v>
      </c>
      <c r="DT527" s="261">
        <f>$AW527-$AX527-BC527</f>
        <v>0</v>
      </c>
      <c r="DU527" s="261">
        <f>BC527-AY527</f>
        <v>0</v>
      </c>
      <c r="DV527" s="313"/>
      <c r="DW527" s="313"/>
      <c r="DX527" s="314"/>
      <c r="DY527" s="313"/>
      <c r="DZ527" s="314"/>
      <c r="EA527" s="343" t="s">
        <v>151</v>
      </c>
      <c r="EB527" s="164">
        <v>0</v>
      </c>
      <c r="EC527" s="162" t="str">
        <f>AN527 &amp; EB527</f>
        <v>Прочие собственные средства0</v>
      </c>
      <c r="ED527" s="162" t="str">
        <f>AN527&amp;AO527</f>
        <v>Прочие собственные средстванет</v>
      </c>
      <c r="EE527" s="163"/>
      <c r="EF527" s="163"/>
      <c r="EG527" s="179"/>
      <c r="EH527" s="179"/>
      <c r="EI527" s="179"/>
      <c r="EJ527" s="179"/>
      <c r="EV527" s="163"/>
    </row>
    <row r="528" spans="3:152" ht="11.25" customHeight="1">
      <c r="C528" s="217"/>
      <c r="D528" s="384" t="s">
        <v>1006</v>
      </c>
      <c r="E528" s="398" t="s">
        <v>780</v>
      </c>
      <c r="F528" s="398" t="s">
        <v>800</v>
      </c>
      <c r="G528" s="398" t="s">
        <v>161</v>
      </c>
      <c r="H528" s="398" t="s">
        <v>1007</v>
      </c>
      <c r="I528" s="398" t="s">
        <v>783</v>
      </c>
      <c r="J528" s="398" t="s">
        <v>783</v>
      </c>
      <c r="K528" s="384" t="s">
        <v>784</v>
      </c>
      <c r="L528" s="336"/>
      <c r="M528" s="336"/>
      <c r="N528" s="384" t="s">
        <v>240</v>
      </c>
      <c r="O528" s="384" t="s">
        <v>5</v>
      </c>
      <c r="P528" s="386" t="s">
        <v>189</v>
      </c>
      <c r="Q528" s="386" t="s">
        <v>5</v>
      </c>
      <c r="R528" s="388">
        <v>0</v>
      </c>
      <c r="S528" s="390">
        <v>5</v>
      </c>
      <c r="T528" s="400" t="s">
        <v>151</v>
      </c>
      <c r="U528" s="305"/>
      <c r="V528" s="306"/>
      <c r="W528" s="306"/>
      <c r="X528" s="306"/>
      <c r="Y528" s="306"/>
      <c r="Z528" s="306"/>
      <c r="AA528" s="306"/>
      <c r="AB528" s="306"/>
      <c r="AC528" s="306"/>
      <c r="AD528" s="306"/>
      <c r="AE528" s="306"/>
      <c r="AF528" s="306"/>
      <c r="AG528" s="306"/>
      <c r="AH528" s="306"/>
      <c r="AI528" s="306"/>
      <c r="AJ528" s="306"/>
      <c r="AK528" s="306"/>
      <c r="AL528" s="306"/>
      <c r="AM528" s="306"/>
      <c r="AN528" s="306"/>
      <c r="AO528" s="306"/>
      <c r="AP528" s="306"/>
      <c r="AQ528" s="306"/>
      <c r="AR528" s="306"/>
      <c r="AS528" s="306"/>
      <c r="AT528" s="306"/>
      <c r="AU528" s="306"/>
      <c r="AV528" s="306"/>
      <c r="AW528" s="306"/>
      <c r="AX528" s="306"/>
      <c r="AY528" s="306"/>
      <c r="AZ528" s="306"/>
      <c r="BA528" s="306"/>
      <c r="BB528" s="306"/>
      <c r="BC528" s="306"/>
      <c r="BD528" s="306"/>
      <c r="BE528" s="306"/>
      <c r="BF528" s="306"/>
      <c r="BG528" s="306"/>
      <c r="BH528" s="306"/>
      <c r="BI528" s="306"/>
      <c r="BJ528" s="306"/>
      <c r="BK528" s="306"/>
      <c r="BL528" s="306"/>
      <c r="BM528" s="306"/>
      <c r="BN528" s="306"/>
      <c r="BO528" s="306"/>
      <c r="BP528" s="306"/>
      <c r="BQ528" s="306"/>
      <c r="BR528" s="306"/>
      <c r="BS528" s="306"/>
      <c r="BT528" s="306"/>
      <c r="BU528" s="306"/>
      <c r="BV528" s="306"/>
      <c r="BW528" s="306"/>
      <c r="BX528" s="306"/>
      <c r="BY528" s="306"/>
      <c r="BZ528" s="306"/>
      <c r="CA528" s="306"/>
      <c r="CB528" s="306"/>
      <c r="CC528" s="306"/>
      <c r="CD528" s="306"/>
      <c r="CE528" s="306"/>
      <c r="CF528" s="306"/>
      <c r="CG528" s="306"/>
      <c r="CH528" s="306"/>
      <c r="CI528" s="306"/>
      <c r="CJ528" s="306"/>
      <c r="CK528" s="306"/>
      <c r="CL528" s="306"/>
      <c r="CM528" s="306"/>
      <c r="CN528" s="306"/>
      <c r="CO528" s="306"/>
      <c r="CP528" s="306"/>
      <c r="CQ528" s="306"/>
      <c r="CR528" s="306"/>
      <c r="CS528" s="306"/>
      <c r="CT528" s="306"/>
      <c r="CU528" s="306"/>
      <c r="CV528" s="306"/>
      <c r="CW528" s="306"/>
      <c r="CX528" s="306"/>
      <c r="CY528" s="306"/>
      <c r="CZ528" s="306"/>
      <c r="DA528" s="306"/>
      <c r="DB528" s="306"/>
      <c r="DC528" s="306"/>
      <c r="DD528" s="306"/>
      <c r="DE528" s="306"/>
      <c r="DF528" s="306"/>
      <c r="DG528" s="306"/>
      <c r="DH528" s="306"/>
      <c r="DI528" s="306"/>
      <c r="DJ528" s="306"/>
      <c r="DK528" s="306"/>
      <c r="DL528" s="306"/>
      <c r="DM528" s="306"/>
      <c r="DN528" s="306"/>
      <c r="DO528" s="306"/>
      <c r="DP528" s="306"/>
      <c r="DQ528" s="306"/>
      <c r="DR528" s="306"/>
      <c r="DS528" s="306"/>
      <c r="DT528" s="306"/>
      <c r="DU528" s="306"/>
      <c r="DV528" s="306"/>
      <c r="DW528" s="306"/>
      <c r="DX528" s="306"/>
      <c r="DY528" s="306"/>
      <c r="DZ528" s="306"/>
      <c r="EA528" s="306"/>
      <c r="EB528" s="164"/>
      <c r="EC528" s="163"/>
      <c r="ED528" s="163"/>
      <c r="EE528" s="163"/>
      <c r="EF528" s="163"/>
      <c r="EG528" s="163"/>
      <c r="EH528" s="163"/>
      <c r="EI528" s="163"/>
    </row>
    <row r="529" spans="3:152" ht="11.25" customHeight="1">
      <c r="C529" s="217"/>
      <c r="D529" s="385"/>
      <c r="E529" s="399"/>
      <c r="F529" s="399"/>
      <c r="G529" s="399"/>
      <c r="H529" s="399"/>
      <c r="I529" s="399"/>
      <c r="J529" s="399"/>
      <c r="K529" s="385"/>
      <c r="L529" s="337"/>
      <c r="M529" s="337"/>
      <c r="N529" s="385"/>
      <c r="O529" s="385"/>
      <c r="P529" s="387"/>
      <c r="Q529" s="387"/>
      <c r="R529" s="389"/>
      <c r="S529" s="391"/>
      <c r="T529" s="401"/>
      <c r="U529" s="394"/>
      <c r="V529" s="396">
        <v>1</v>
      </c>
      <c r="W529" s="382" t="s">
        <v>821</v>
      </c>
      <c r="X529" s="382"/>
      <c r="Y529" s="382"/>
      <c r="Z529" s="382"/>
      <c r="AA529" s="382"/>
      <c r="AB529" s="382"/>
      <c r="AC529" s="382"/>
      <c r="AD529" s="382"/>
      <c r="AE529" s="382"/>
      <c r="AF529" s="382"/>
      <c r="AG529" s="382"/>
      <c r="AH529" s="382"/>
      <c r="AI529" s="382"/>
      <c r="AJ529" s="382"/>
      <c r="AK529" s="382"/>
      <c r="AL529" s="307"/>
      <c r="AM529" s="308"/>
      <c r="AN529" s="309"/>
      <c r="AO529" s="309"/>
      <c r="AP529" s="309"/>
      <c r="AQ529" s="309"/>
      <c r="AR529" s="309"/>
      <c r="AS529" s="309"/>
      <c r="AT529" s="309"/>
      <c r="AU529" s="309"/>
      <c r="AV529" s="309"/>
      <c r="AW529" s="95"/>
      <c r="AX529" s="95"/>
      <c r="AY529" s="95"/>
      <c r="AZ529" s="95"/>
      <c r="BA529" s="95"/>
      <c r="BB529" s="95"/>
      <c r="BC529" s="95"/>
      <c r="BD529" s="95"/>
      <c r="BE529" s="95"/>
      <c r="BF529" s="95"/>
      <c r="BG529" s="95"/>
      <c r="BH529" s="95"/>
      <c r="BI529" s="95"/>
      <c r="BJ529" s="95"/>
      <c r="BK529" s="95"/>
      <c r="BL529" s="95"/>
      <c r="BM529" s="95"/>
      <c r="BN529" s="95"/>
      <c r="BO529" s="95"/>
      <c r="BP529" s="95"/>
      <c r="BQ529" s="95"/>
      <c r="BR529" s="95"/>
      <c r="BS529" s="95"/>
      <c r="BT529" s="95"/>
      <c r="BU529" s="95"/>
      <c r="BV529" s="95"/>
      <c r="BW529" s="95"/>
      <c r="BX529" s="95"/>
      <c r="BY529" s="95"/>
      <c r="BZ529" s="95"/>
      <c r="CA529" s="95"/>
      <c r="CB529" s="95"/>
      <c r="CC529" s="95"/>
      <c r="CD529" s="95"/>
      <c r="CE529" s="95"/>
      <c r="CF529" s="95"/>
      <c r="CG529" s="95"/>
      <c r="CH529" s="95"/>
      <c r="CI529" s="95"/>
      <c r="CJ529" s="95"/>
      <c r="CK529" s="95"/>
      <c r="CL529" s="95"/>
      <c r="CM529" s="95"/>
      <c r="CN529" s="95"/>
      <c r="CO529" s="95"/>
      <c r="CP529" s="95"/>
      <c r="CQ529" s="95"/>
      <c r="CR529" s="95"/>
      <c r="CS529" s="95"/>
      <c r="CT529" s="95"/>
      <c r="CU529" s="95"/>
      <c r="CV529" s="95"/>
      <c r="CW529" s="95"/>
      <c r="CX529" s="95"/>
      <c r="CY529" s="95"/>
      <c r="CZ529" s="95"/>
      <c r="DA529" s="95"/>
      <c r="DB529" s="95"/>
      <c r="DC529" s="95"/>
      <c r="DD529" s="95"/>
      <c r="DE529" s="95"/>
      <c r="DF529" s="95"/>
      <c r="DG529" s="95"/>
      <c r="DH529" s="95"/>
      <c r="DI529" s="95"/>
      <c r="DJ529" s="95"/>
      <c r="DK529" s="95"/>
      <c r="DL529" s="95"/>
      <c r="DM529" s="95"/>
      <c r="DN529" s="95"/>
      <c r="DO529" s="95"/>
      <c r="DP529" s="95"/>
      <c r="DQ529" s="95"/>
      <c r="DR529" s="95"/>
      <c r="DS529" s="95"/>
      <c r="DT529" s="95"/>
      <c r="DU529" s="95"/>
      <c r="DV529" s="95"/>
      <c r="DW529" s="95"/>
      <c r="DX529" s="95"/>
      <c r="DY529" s="95"/>
      <c r="DZ529" s="95"/>
      <c r="EA529" s="95"/>
      <c r="EB529" s="164"/>
      <c r="EC529" s="179"/>
      <c r="ED529" s="179"/>
      <c r="EE529" s="179"/>
      <c r="EF529" s="163"/>
      <c r="EG529" s="179"/>
      <c r="EH529" s="179"/>
      <c r="EI529" s="179"/>
      <c r="EJ529" s="179"/>
      <c r="EK529" s="179"/>
    </row>
    <row r="530" spans="3:152" ht="15" customHeight="1">
      <c r="C530" s="217"/>
      <c r="D530" s="385"/>
      <c r="E530" s="399"/>
      <c r="F530" s="399"/>
      <c r="G530" s="399"/>
      <c r="H530" s="399"/>
      <c r="I530" s="399"/>
      <c r="J530" s="399"/>
      <c r="K530" s="385"/>
      <c r="L530" s="337"/>
      <c r="M530" s="337"/>
      <c r="N530" s="385"/>
      <c r="O530" s="385"/>
      <c r="P530" s="387"/>
      <c r="Q530" s="387"/>
      <c r="R530" s="389"/>
      <c r="S530" s="391"/>
      <c r="T530" s="401"/>
      <c r="U530" s="395"/>
      <c r="V530" s="397"/>
      <c r="W530" s="383"/>
      <c r="X530" s="383"/>
      <c r="Y530" s="383"/>
      <c r="Z530" s="383"/>
      <c r="AA530" s="383"/>
      <c r="AB530" s="383"/>
      <c r="AC530" s="383"/>
      <c r="AD530" s="383"/>
      <c r="AE530" s="383"/>
      <c r="AF530" s="383"/>
      <c r="AG530" s="383"/>
      <c r="AH530" s="383"/>
      <c r="AI530" s="383"/>
      <c r="AJ530" s="383"/>
      <c r="AK530" s="383"/>
      <c r="AL530" s="333"/>
      <c r="AM530" s="200" t="s">
        <v>240</v>
      </c>
      <c r="AN530" s="311" t="s">
        <v>197</v>
      </c>
      <c r="AO530" s="312" t="s">
        <v>18</v>
      </c>
      <c r="AP530" s="312"/>
      <c r="AQ530" s="312"/>
      <c r="AR530" s="312"/>
      <c r="AS530" s="312"/>
      <c r="AT530" s="312"/>
      <c r="AU530" s="312"/>
      <c r="AV530" s="312"/>
      <c r="AW530" s="261">
        <v>0</v>
      </c>
      <c r="AX530" s="261">
        <v>0</v>
      </c>
      <c r="AY530" s="261">
        <v>0</v>
      </c>
      <c r="AZ530" s="261">
        <f>BE530</f>
        <v>0</v>
      </c>
      <c r="BA530" s="261">
        <f>BV530</f>
        <v>0</v>
      </c>
      <c r="BB530" s="261">
        <f>CM530</f>
        <v>0</v>
      </c>
      <c r="BC530" s="261">
        <f>DD530</f>
        <v>0</v>
      </c>
      <c r="BD530" s="261">
        <f>AW530-AX530-BC530</f>
        <v>0</v>
      </c>
      <c r="BE530" s="261">
        <f t="shared" ref="BE530:BH531" si="587">BQ530</f>
        <v>0</v>
      </c>
      <c r="BF530" s="261">
        <f t="shared" si="587"/>
        <v>0</v>
      </c>
      <c r="BG530" s="261">
        <f t="shared" si="587"/>
        <v>0</v>
      </c>
      <c r="BH530" s="261">
        <f t="shared" si="587"/>
        <v>0</v>
      </c>
      <c r="BI530" s="261">
        <f>BJ530+BK530+BL530</f>
        <v>0</v>
      </c>
      <c r="BJ530" s="313">
        <v>0</v>
      </c>
      <c r="BK530" s="313">
        <v>0</v>
      </c>
      <c r="BL530" s="313">
        <v>0</v>
      </c>
      <c r="BM530" s="261">
        <f>BN530+BO530+BP530</f>
        <v>0</v>
      </c>
      <c r="BN530" s="313">
        <v>0</v>
      </c>
      <c r="BO530" s="313">
        <v>0</v>
      </c>
      <c r="BP530" s="313">
        <v>0</v>
      </c>
      <c r="BQ530" s="261">
        <f>BR530+BS530+BT530</f>
        <v>0</v>
      </c>
      <c r="BR530" s="313">
        <v>0</v>
      </c>
      <c r="BS530" s="313">
        <v>0</v>
      </c>
      <c r="BT530" s="313">
        <v>0</v>
      </c>
      <c r="BU530" s="261">
        <f>$AW530-$AX530-AZ530</f>
        <v>0</v>
      </c>
      <c r="BV530" s="261">
        <f t="shared" ref="BV530:BY531" si="588">CH530</f>
        <v>0</v>
      </c>
      <c r="BW530" s="261">
        <f t="shared" si="588"/>
        <v>0</v>
      </c>
      <c r="BX530" s="261">
        <f t="shared" si="588"/>
        <v>0</v>
      </c>
      <c r="BY530" s="261">
        <f t="shared" si="588"/>
        <v>0</v>
      </c>
      <c r="BZ530" s="261">
        <f>CA530+CB530+CC530</f>
        <v>0</v>
      </c>
      <c r="CA530" s="313">
        <v>0</v>
      </c>
      <c r="CB530" s="313">
        <v>0</v>
      </c>
      <c r="CC530" s="313">
        <v>0</v>
      </c>
      <c r="CD530" s="261">
        <f>CE530+CF530+CG530</f>
        <v>0</v>
      </c>
      <c r="CE530" s="313">
        <v>0</v>
      </c>
      <c r="CF530" s="313">
        <v>0</v>
      </c>
      <c r="CG530" s="313">
        <v>0</v>
      </c>
      <c r="CH530" s="261">
        <f>CI530+CJ530+CK530</f>
        <v>0</v>
      </c>
      <c r="CI530" s="313">
        <v>0</v>
      </c>
      <c r="CJ530" s="313">
        <v>0</v>
      </c>
      <c r="CK530" s="313">
        <v>0</v>
      </c>
      <c r="CL530" s="261">
        <f>$AW530-$AX530-BA530</f>
        <v>0</v>
      </c>
      <c r="CM530" s="261">
        <f t="shared" ref="CM530:CP531" si="589">CY530</f>
        <v>0</v>
      </c>
      <c r="CN530" s="261">
        <f t="shared" si="589"/>
        <v>0</v>
      </c>
      <c r="CO530" s="261">
        <f t="shared" si="589"/>
        <v>0</v>
      </c>
      <c r="CP530" s="261">
        <f t="shared" si="589"/>
        <v>0</v>
      </c>
      <c r="CQ530" s="261">
        <f>CR530+CS530+CT530</f>
        <v>0</v>
      </c>
      <c r="CR530" s="313">
        <v>0</v>
      </c>
      <c r="CS530" s="313">
        <v>0</v>
      </c>
      <c r="CT530" s="313">
        <v>0</v>
      </c>
      <c r="CU530" s="261">
        <f>CV530+CW530+CX530</f>
        <v>0</v>
      </c>
      <c r="CV530" s="313">
        <v>0</v>
      </c>
      <c r="CW530" s="313">
        <v>0</v>
      </c>
      <c r="CX530" s="313">
        <v>0</v>
      </c>
      <c r="CY530" s="261">
        <f>CZ530+DA530+DB530</f>
        <v>0</v>
      </c>
      <c r="CZ530" s="313">
        <v>0</v>
      </c>
      <c r="DA530" s="313">
        <v>0</v>
      </c>
      <c r="DB530" s="313">
        <v>0</v>
      </c>
      <c r="DC530" s="261">
        <f>$AW530-$AX530-BB530</f>
        <v>0</v>
      </c>
      <c r="DD530" s="261">
        <f t="shared" ref="DD530:DG531" si="590">DP530</f>
        <v>0</v>
      </c>
      <c r="DE530" s="261">
        <f t="shared" si="590"/>
        <v>0</v>
      </c>
      <c r="DF530" s="261">
        <f t="shared" si="590"/>
        <v>0</v>
      </c>
      <c r="DG530" s="261">
        <f t="shared" si="590"/>
        <v>0</v>
      </c>
      <c r="DH530" s="261">
        <f>DI530+DJ530+DK530</f>
        <v>0</v>
      </c>
      <c r="DI530" s="313">
        <v>0</v>
      </c>
      <c r="DJ530" s="313">
        <v>0</v>
      </c>
      <c r="DK530" s="313">
        <v>0</v>
      </c>
      <c r="DL530" s="261">
        <f>DM530+DN530+DO530</f>
        <v>0</v>
      </c>
      <c r="DM530" s="313">
        <v>0</v>
      </c>
      <c r="DN530" s="313">
        <v>0</v>
      </c>
      <c r="DO530" s="313">
        <v>0</v>
      </c>
      <c r="DP530" s="261">
        <f>DQ530+DR530+DS530</f>
        <v>0</v>
      </c>
      <c r="DQ530" s="313">
        <v>0</v>
      </c>
      <c r="DR530" s="313">
        <v>0</v>
      </c>
      <c r="DS530" s="313">
        <v>0</v>
      </c>
      <c r="DT530" s="261">
        <f>$AW530-$AX530-BC530</f>
        <v>0</v>
      </c>
      <c r="DU530" s="261">
        <f>BC530-AY530</f>
        <v>0</v>
      </c>
      <c r="DV530" s="313"/>
      <c r="DW530" s="313"/>
      <c r="DX530" s="314"/>
      <c r="DY530" s="313"/>
      <c r="DZ530" s="314"/>
      <c r="EA530" s="343" t="s">
        <v>151</v>
      </c>
      <c r="EB530" s="164">
        <v>0</v>
      </c>
      <c r="EC530" s="162" t="str">
        <f>AN530 &amp; EB530</f>
        <v>Амортизационные отчисления0</v>
      </c>
      <c r="ED530" s="162" t="str">
        <f>AN530&amp;AO530</f>
        <v>Амортизационные отчислениянет</v>
      </c>
      <c r="EE530" s="163"/>
      <c r="EF530" s="163"/>
      <c r="EG530" s="179"/>
      <c r="EH530" s="179"/>
      <c r="EI530" s="179"/>
      <c r="EJ530" s="179"/>
      <c r="EV530" s="163"/>
    </row>
    <row r="531" spans="3:152" ht="15" customHeight="1" thickBot="1">
      <c r="C531" s="217"/>
      <c r="D531" s="385"/>
      <c r="E531" s="399"/>
      <c r="F531" s="399"/>
      <c r="G531" s="399"/>
      <c r="H531" s="399"/>
      <c r="I531" s="399"/>
      <c r="J531" s="399"/>
      <c r="K531" s="385"/>
      <c r="L531" s="337"/>
      <c r="M531" s="337"/>
      <c r="N531" s="385"/>
      <c r="O531" s="385"/>
      <c r="P531" s="387"/>
      <c r="Q531" s="387"/>
      <c r="R531" s="389"/>
      <c r="S531" s="391"/>
      <c r="T531" s="401"/>
      <c r="U531" s="395"/>
      <c r="V531" s="397"/>
      <c r="W531" s="383"/>
      <c r="X531" s="383"/>
      <c r="Y531" s="383"/>
      <c r="Z531" s="383"/>
      <c r="AA531" s="383"/>
      <c r="AB531" s="383"/>
      <c r="AC531" s="383"/>
      <c r="AD531" s="383"/>
      <c r="AE531" s="383"/>
      <c r="AF531" s="383"/>
      <c r="AG531" s="383"/>
      <c r="AH531" s="383"/>
      <c r="AI531" s="383"/>
      <c r="AJ531" s="383"/>
      <c r="AK531" s="383"/>
      <c r="AL531" s="333"/>
      <c r="AM531" s="200" t="s">
        <v>115</v>
      </c>
      <c r="AN531" s="311" t="s">
        <v>199</v>
      </c>
      <c r="AO531" s="312" t="s">
        <v>18</v>
      </c>
      <c r="AP531" s="312"/>
      <c r="AQ531" s="312"/>
      <c r="AR531" s="312"/>
      <c r="AS531" s="312"/>
      <c r="AT531" s="312"/>
      <c r="AU531" s="312"/>
      <c r="AV531" s="312"/>
      <c r="AW531" s="261">
        <v>0</v>
      </c>
      <c r="AX531" s="261">
        <v>0</v>
      </c>
      <c r="AY531" s="261">
        <v>0</v>
      </c>
      <c r="AZ531" s="261">
        <f>BE531</f>
        <v>0</v>
      </c>
      <c r="BA531" s="261">
        <f>BV531</f>
        <v>0</v>
      </c>
      <c r="BB531" s="261">
        <f>CM531</f>
        <v>0</v>
      </c>
      <c r="BC531" s="261">
        <f>DD531</f>
        <v>0</v>
      </c>
      <c r="BD531" s="261">
        <f>AW531-AX531-BC531</f>
        <v>0</v>
      </c>
      <c r="BE531" s="261">
        <f t="shared" si="587"/>
        <v>0</v>
      </c>
      <c r="BF531" s="261">
        <f t="shared" si="587"/>
        <v>0</v>
      </c>
      <c r="BG531" s="261">
        <f t="shared" si="587"/>
        <v>0</v>
      </c>
      <c r="BH531" s="261">
        <f t="shared" si="587"/>
        <v>0</v>
      </c>
      <c r="BI531" s="261">
        <f>BJ531+BK531+BL531</f>
        <v>0</v>
      </c>
      <c r="BJ531" s="313">
        <v>0</v>
      </c>
      <c r="BK531" s="313">
        <v>0</v>
      </c>
      <c r="BL531" s="313">
        <v>0</v>
      </c>
      <c r="BM531" s="261">
        <f>BN531+BO531+BP531</f>
        <v>0</v>
      </c>
      <c r="BN531" s="313">
        <v>0</v>
      </c>
      <c r="BO531" s="313">
        <v>0</v>
      </c>
      <c r="BP531" s="313">
        <v>0</v>
      </c>
      <c r="BQ531" s="261">
        <f>BR531+BS531+BT531</f>
        <v>0</v>
      </c>
      <c r="BR531" s="313">
        <v>0</v>
      </c>
      <c r="BS531" s="313">
        <v>0</v>
      </c>
      <c r="BT531" s="313">
        <v>0</v>
      </c>
      <c r="BU531" s="261">
        <f>$AW531-$AX531-AZ531</f>
        <v>0</v>
      </c>
      <c r="BV531" s="261">
        <f t="shared" si="588"/>
        <v>0</v>
      </c>
      <c r="BW531" s="261">
        <f t="shared" si="588"/>
        <v>0</v>
      </c>
      <c r="BX531" s="261">
        <f t="shared" si="588"/>
        <v>0</v>
      </c>
      <c r="BY531" s="261">
        <f t="shared" si="588"/>
        <v>0</v>
      </c>
      <c r="BZ531" s="261">
        <f>CA531+CB531+CC531</f>
        <v>0</v>
      </c>
      <c r="CA531" s="313">
        <v>0</v>
      </c>
      <c r="CB531" s="313">
        <v>0</v>
      </c>
      <c r="CC531" s="313">
        <v>0</v>
      </c>
      <c r="CD531" s="261">
        <f>CE531+CF531+CG531</f>
        <v>0</v>
      </c>
      <c r="CE531" s="313">
        <v>0</v>
      </c>
      <c r="CF531" s="313">
        <v>0</v>
      </c>
      <c r="CG531" s="313">
        <v>0</v>
      </c>
      <c r="CH531" s="261">
        <f>CI531+CJ531+CK531</f>
        <v>0</v>
      </c>
      <c r="CI531" s="313">
        <v>0</v>
      </c>
      <c r="CJ531" s="313">
        <v>0</v>
      </c>
      <c r="CK531" s="313">
        <v>0</v>
      </c>
      <c r="CL531" s="261">
        <f>$AW531-$AX531-BA531</f>
        <v>0</v>
      </c>
      <c r="CM531" s="261">
        <f t="shared" si="589"/>
        <v>0</v>
      </c>
      <c r="CN531" s="261">
        <f t="shared" si="589"/>
        <v>0</v>
      </c>
      <c r="CO531" s="261">
        <f t="shared" si="589"/>
        <v>0</v>
      </c>
      <c r="CP531" s="261">
        <f t="shared" si="589"/>
        <v>0</v>
      </c>
      <c r="CQ531" s="261">
        <f>CR531+CS531+CT531</f>
        <v>0</v>
      </c>
      <c r="CR531" s="313">
        <v>0</v>
      </c>
      <c r="CS531" s="313">
        <v>0</v>
      </c>
      <c r="CT531" s="313">
        <v>0</v>
      </c>
      <c r="CU531" s="261">
        <f>CV531+CW531+CX531</f>
        <v>0</v>
      </c>
      <c r="CV531" s="313">
        <v>0</v>
      </c>
      <c r="CW531" s="313">
        <v>0</v>
      </c>
      <c r="CX531" s="313">
        <v>0</v>
      </c>
      <c r="CY531" s="261">
        <f>CZ531+DA531+DB531</f>
        <v>0</v>
      </c>
      <c r="CZ531" s="313">
        <v>0</v>
      </c>
      <c r="DA531" s="313">
        <v>0</v>
      </c>
      <c r="DB531" s="313">
        <v>0</v>
      </c>
      <c r="DC531" s="261">
        <f>$AW531-$AX531-BB531</f>
        <v>0</v>
      </c>
      <c r="DD531" s="261">
        <f t="shared" si="590"/>
        <v>0</v>
      </c>
      <c r="DE531" s="261">
        <f t="shared" si="590"/>
        <v>0</v>
      </c>
      <c r="DF531" s="261">
        <f t="shared" si="590"/>
        <v>0</v>
      </c>
      <c r="DG531" s="261">
        <f t="shared" si="590"/>
        <v>0</v>
      </c>
      <c r="DH531" s="261">
        <f>DI531+DJ531+DK531</f>
        <v>0</v>
      </c>
      <c r="DI531" s="313">
        <v>0</v>
      </c>
      <c r="DJ531" s="313">
        <v>0</v>
      </c>
      <c r="DK531" s="313">
        <v>0</v>
      </c>
      <c r="DL531" s="261">
        <f>DM531+DN531+DO531</f>
        <v>0</v>
      </c>
      <c r="DM531" s="313">
        <v>0</v>
      </c>
      <c r="DN531" s="313">
        <v>0</v>
      </c>
      <c r="DO531" s="313">
        <v>0</v>
      </c>
      <c r="DP531" s="261">
        <f>DQ531+DR531+DS531</f>
        <v>0</v>
      </c>
      <c r="DQ531" s="313">
        <v>0</v>
      </c>
      <c r="DR531" s="313">
        <v>0</v>
      </c>
      <c r="DS531" s="313">
        <v>0</v>
      </c>
      <c r="DT531" s="261">
        <f>$AW531-$AX531-BC531</f>
        <v>0</v>
      </c>
      <c r="DU531" s="261">
        <f>BC531-AY531</f>
        <v>0</v>
      </c>
      <c r="DV531" s="313"/>
      <c r="DW531" s="313"/>
      <c r="DX531" s="314"/>
      <c r="DY531" s="313"/>
      <c r="DZ531" s="314"/>
      <c r="EA531" s="343" t="s">
        <v>151</v>
      </c>
      <c r="EB531" s="164">
        <v>0</v>
      </c>
      <c r="EC531" s="162" t="str">
        <f>AN531 &amp; EB531</f>
        <v>Прочие собственные средства0</v>
      </c>
      <c r="ED531" s="162" t="str">
        <f>AN531&amp;AO531</f>
        <v>Прочие собственные средстванет</v>
      </c>
      <c r="EE531" s="163"/>
      <c r="EF531" s="163"/>
      <c r="EG531" s="179"/>
      <c r="EH531" s="179"/>
      <c r="EI531" s="179"/>
      <c r="EJ531" s="179"/>
      <c r="EV531" s="163"/>
    </row>
    <row r="532" spans="3:152" ht="11.25" customHeight="1">
      <c r="C532" s="217"/>
      <c r="D532" s="384" t="s">
        <v>1008</v>
      </c>
      <c r="E532" s="398" t="s">
        <v>780</v>
      </c>
      <c r="F532" s="398" t="s">
        <v>800</v>
      </c>
      <c r="G532" s="398" t="s">
        <v>161</v>
      </c>
      <c r="H532" s="398" t="s">
        <v>1009</v>
      </c>
      <c r="I532" s="398" t="s">
        <v>783</v>
      </c>
      <c r="J532" s="398" t="s">
        <v>783</v>
      </c>
      <c r="K532" s="384" t="s">
        <v>784</v>
      </c>
      <c r="L532" s="336"/>
      <c r="M532" s="336"/>
      <c r="N532" s="384" t="s">
        <v>240</v>
      </c>
      <c r="O532" s="384" t="s">
        <v>3</v>
      </c>
      <c r="P532" s="386" t="s">
        <v>189</v>
      </c>
      <c r="Q532" s="386" t="s">
        <v>3</v>
      </c>
      <c r="R532" s="388">
        <v>0</v>
      </c>
      <c r="S532" s="390">
        <v>100</v>
      </c>
      <c r="T532" s="400" t="s">
        <v>151</v>
      </c>
      <c r="U532" s="305"/>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c r="AQ532" s="306"/>
      <c r="AR532" s="306"/>
      <c r="AS532" s="306"/>
      <c r="AT532" s="306"/>
      <c r="AU532" s="306"/>
      <c r="AV532" s="306"/>
      <c r="AW532" s="306"/>
      <c r="AX532" s="306"/>
      <c r="AY532" s="306"/>
      <c r="AZ532" s="306"/>
      <c r="BA532" s="306"/>
      <c r="BB532" s="306"/>
      <c r="BC532" s="306"/>
      <c r="BD532" s="306"/>
      <c r="BE532" s="306"/>
      <c r="BF532" s="306"/>
      <c r="BG532" s="306"/>
      <c r="BH532" s="306"/>
      <c r="BI532" s="306"/>
      <c r="BJ532" s="306"/>
      <c r="BK532" s="306"/>
      <c r="BL532" s="306"/>
      <c r="BM532" s="306"/>
      <c r="BN532" s="306"/>
      <c r="BO532" s="306"/>
      <c r="BP532" s="306"/>
      <c r="BQ532" s="306"/>
      <c r="BR532" s="306"/>
      <c r="BS532" s="306"/>
      <c r="BT532" s="306"/>
      <c r="BU532" s="306"/>
      <c r="BV532" s="306"/>
      <c r="BW532" s="306"/>
      <c r="BX532" s="306"/>
      <c r="BY532" s="306"/>
      <c r="BZ532" s="306"/>
      <c r="CA532" s="306"/>
      <c r="CB532" s="306"/>
      <c r="CC532" s="306"/>
      <c r="CD532" s="306"/>
      <c r="CE532" s="306"/>
      <c r="CF532" s="306"/>
      <c r="CG532" s="306"/>
      <c r="CH532" s="306"/>
      <c r="CI532" s="306"/>
      <c r="CJ532" s="306"/>
      <c r="CK532" s="306"/>
      <c r="CL532" s="306"/>
      <c r="CM532" s="306"/>
      <c r="CN532" s="306"/>
      <c r="CO532" s="306"/>
      <c r="CP532" s="306"/>
      <c r="CQ532" s="306"/>
      <c r="CR532" s="306"/>
      <c r="CS532" s="306"/>
      <c r="CT532" s="306"/>
      <c r="CU532" s="306"/>
      <c r="CV532" s="306"/>
      <c r="CW532" s="306"/>
      <c r="CX532" s="306"/>
      <c r="CY532" s="306"/>
      <c r="CZ532" s="306"/>
      <c r="DA532" s="306"/>
      <c r="DB532" s="306"/>
      <c r="DC532" s="306"/>
      <c r="DD532" s="306"/>
      <c r="DE532" s="306"/>
      <c r="DF532" s="306"/>
      <c r="DG532" s="306"/>
      <c r="DH532" s="306"/>
      <c r="DI532" s="306"/>
      <c r="DJ532" s="306"/>
      <c r="DK532" s="306"/>
      <c r="DL532" s="306"/>
      <c r="DM532" s="306"/>
      <c r="DN532" s="306"/>
      <c r="DO532" s="306"/>
      <c r="DP532" s="306"/>
      <c r="DQ532" s="306"/>
      <c r="DR532" s="306"/>
      <c r="DS532" s="306"/>
      <c r="DT532" s="306"/>
      <c r="DU532" s="306"/>
      <c r="DV532" s="306"/>
      <c r="DW532" s="306"/>
      <c r="DX532" s="306"/>
      <c r="DY532" s="306"/>
      <c r="DZ532" s="306"/>
      <c r="EA532" s="306"/>
      <c r="EB532" s="164"/>
      <c r="EC532" s="163"/>
      <c r="ED532" s="163"/>
      <c r="EE532" s="163"/>
      <c r="EF532" s="163"/>
      <c r="EG532" s="163"/>
      <c r="EH532" s="163"/>
      <c r="EI532" s="163"/>
    </row>
    <row r="533" spans="3:152" ht="11.25" customHeight="1">
      <c r="C533" s="217"/>
      <c r="D533" s="385"/>
      <c r="E533" s="399"/>
      <c r="F533" s="399"/>
      <c r="G533" s="399"/>
      <c r="H533" s="399"/>
      <c r="I533" s="399"/>
      <c r="J533" s="399"/>
      <c r="K533" s="385"/>
      <c r="L533" s="337"/>
      <c r="M533" s="337"/>
      <c r="N533" s="385"/>
      <c r="O533" s="385"/>
      <c r="P533" s="387"/>
      <c r="Q533" s="387"/>
      <c r="R533" s="389"/>
      <c r="S533" s="391"/>
      <c r="T533" s="401"/>
      <c r="U533" s="394"/>
      <c r="V533" s="396">
        <v>1</v>
      </c>
      <c r="W533" s="382" t="s">
        <v>821</v>
      </c>
      <c r="X533" s="382"/>
      <c r="Y533" s="382"/>
      <c r="Z533" s="382"/>
      <c r="AA533" s="382"/>
      <c r="AB533" s="382"/>
      <c r="AC533" s="382"/>
      <c r="AD533" s="382"/>
      <c r="AE533" s="382"/>
      <c r="AF533" s="382"/>
      <c r="AG533" s="382"/>
      <c r="AH533" s="382"/>
      <c r="AI533" s="382"/>
      <c r="AJ533" s="382"/>
      <c r="AK533" s="382"/>
      <c r="AL533" s="307"/>
      <c r="AM533" s="308"/>
      <c r="AN533" s="309"/>
      <c r="AO533" s="309"/>
      <c r="AP533" s="309"/>
      <c r="AQ533" s="309"/>
      <c r="AR533" s="309"/>
      <c r="AS533" s="309"/>
      <c r="AT533" s="309"/>
      <c r="AU533" s="309"/>
      <c r="AV533" s="309"/>
      <c r="AW533" s="95"/>
      <c r="AX533" s="95"/>
      <c r="AY533" s="95"/>
      <c r="AZ533" s="95"/>
      <c r="BA533" s="95"/>
      <c r="BB533" s="95"/>
      <c r="BC533" s="95"/>
      <c r="BD533" s="95"/>
      <c r="BE533" s="95"/>
      <c r="BF533" s="95"/>
      <c r="BG533" s="95"/>
      <c r="BH533" s="95"/>
      <c r="BI533" s="95"/>
      <c r="BJ533" s="95"/>
      <c r="BK533" s="95"/>
      <c r="BL533" s="95"/>
      <c r="BM533" s="95"/>
      <c r="BN533" s="95"/>
      <c r="BO533" s="95"/>
      <c r="BP533" s="95"/>
      <c r="BQ533" s="95"/>
      <c r="BR533" s="95"/>
      <c r="BS533" s="95"/>
      <c r="BT533" s="95"/>
      <c r="BU533" s="95"/>
      <c r="BV533" s="95"/>
      <c r="BW533" s="95"/>
      <c r="BX533" s="95"/>
      <c r="BY533" s="95"/>
      <c r="BZ533" s="95"/>
      <c r="CA533" s="95"/>
      <c r="CB533" s="95"/>
      <c r="CC533" s="95"/>
      <c r="CD533" s="95"/>
      <c r="CE533" s="95"/>
      <c r="CF533" s="95"/>
      <c r="CG533" s="95"/>
      <c r="CH533" s="95"/>
      <c r="CI533" s="95"/>
      <c r="CJ533" s="95"/>
      <c r="CK533" s="95"/>
      <c r="CL533" s="95"/>
      <c r="CM533" s="95"/>
      <c r="CN533" s="95"/>
      <c r="CO533" s="95"/>
      <c r="CP533" s="95"/>
      <c r="CQ533" s="95"/>
      <c r="CR533" s="95"/>
      <c r="CS533" s="95"/>
      <c r="CT533" s="95"/>
      <c r="CU533" s="95"/>
      <c r="CV533" s="95"/>
      <c r="CW533" s="95"/>
      <c r="CX533" s="95"/>
      <c r="CY533" s="95"/>
      <c r="CZ533" s="95"/>
      <c r="DA533" s="95"/>
      <c r="DB533" s="95"/>
      <c r="DC533" s="95"/>
      <c r="DD533" s="95"/>
      <c r="DE533" s="95"/>
      <c r="DF533" s="95"/>
      <c r="DG533" s="95"/>
      <c r="DH533" s="95"/>
      <c r="DI533" s="95"/>
      <c r="DJ533" s="95"/>
      <c r="DK533" s="95"/>
      <c r="DL533" s="95"/>
      <c r="DM533" s="95"/>
      <c r="DN533" s="95"/>
      <c r="DO533" s="95"/>
      <c r="DP533" s="95"/>
      <c r="DQ533" s="95"/>
      <c r="DR533" s="95"/>
      <c r="DS533" s="95"/>
      <c r="DT533" s="95"/>
      <c r="DU533" s="95"/>
      <c r="DV533" s="95"/>
      <c r="DW533" s="95"/>
      <c r="DX533" s="95"/>
      <c r="DY533" s="95"/>
      <c r="DZ533" s="95"/>
      <c r="EA533" s="95"/>
      <c r="EB533" s="164"/>
      <c r="EC533" s="179"/>
      <c r="ED533" s="179"/>
      <c r="EE533" s="179"/>
      <c r="EF533" s="163"/>
      <c r="EG533" s="179"/>
      <c r="EH533" s="179"/>
      <c r="EI533" s="179"/>
      <c r="EJ533" s="179"/>
      <c r="EK533" s="179"/>
    </row>
    <row r="534" spans="3:152" ht="15" customHeight="1">
      <c r="C534" s="217"/>
      <c r="D534" s="385"/>
      <c r="E534" s="399"/>
      <c r="F534" s="399"/>
      <c r="G534" s="399"/>
      <c r="H534" s="399"/>
      <c r="I534" s="399"/>
      <c r="J534" s="399"/>
      <c r="K534" s="385"/>
      <c r="L534" s="337"/>
      <c r="M534" s="337"/>
      <c r="N534" s="385"/>
      <c r="O534" s="385"/>
      <c r="P534" s="387"/>
      <c r="Q534" s="387"/>
      <c r="R534" s="389"/>
      <c r="S534" s="391"/>
      <c r="T534" s="401"/>
      <c r="U534" s="395"/>
      <c r="V534" s="397"/>
      <c r="W534" s="383"/>
      <c r="X534" s="383"/>
      <c r="Y534" s="383"/>
      <c r="Z534" s="383"/>
      <c r="AA534" s="383"/>
      <c r="AB534" s="383"/>
      <c r="AC534" s="383"/>
      <c r="AD534" s="383"/>
      <c r="AE534" s="383"/>
      <c r="AF534" s="383"/>
      <c r="AG534" s="383"/>
      <c r="AH534" s="383"/>
      <c r="AI534" s="383"/>
      <c r="AJ534" s="383"/>
      <c r="AK534" s="383"/>
      <c r="AL534" s="333"/>
      <c r="AM534" s="200" t="s">
        <v>240</v>
      </c>
      <c r="AN534" s="311" t="s">
        <v>197</v>
      </c>
      <c r="AO534" s="312" t="s">
        <v>18</v>
      </c>
      <c r="AP534" s="312"/>
      <c r="AQ534" s="312"/>
      <c r="AR534" s="312"/>
      <c r="AS534" s="312"/>
      <c r="AT534" s="312"/>
      <c r="AU534" s="312"/>
      <c r="AV534" s="312"/>
      <c r="AW534" s="261">
        <v>4122.0586999999996</v>
      </c>
      <c r="AX534" s="261">
        <v>36058.654999999999</v>
      </c>
      <c r="AY534" s="261">
        <v>0</v>
      </c>
      <c r="AZ534" s="261">
        <f>BE534</f>
        <v>0</v>
      </c>
      <c r="BA534" s="261">
        <f>BV534</f>
        <v>0</v>
      </c>
      <c r="BB534" s="261">
        <f>CM534</f>
        <v>0</v>
      </c>
      <c r="BC534" s="261">
        <f>DD534</f>
        <v>0</v>
      </c>
      <c r="BD534" s="261">
        <f>AW534-AX534-BC534</f>
        <v>-31936.596299999997</v>
      </c>
      <c r="BE534" s="261">
        <f t="shared" ref="BE534:BH535" si="591">BQ534</f>
        <v>0</v>
      </c>
      <c r="BF534" s="261">
        <f t="shared" si="591"/>
        <v>0</v>
      </c>
      <c r="BG534" s="261">
        <f t="shared" si="591"/>
        <v>0</v>
      </c>
      <c r="BH534" s="261">
        <f t="shared" si="591"/>
        <v>0</v>
      </c>
      <c r="BI534" s="261">
        <f>BJ534+BK534+BL534</f>
        <v>0</v>
      </c>
      <c r="BJ534" s="313">
        <v>0</v>
      </c>
      <c r="BK534" s="313">
        <v>0</v>
      </c>
      <c r="BL534" s="313">
        <v>0</v>
      </c>
      <c r="BM534" s="261">
        <f>BN534+BO534+BP534</f>
        <v>0</v>
      </c>
      <c r="BN534" s="313">
        <v>0</v>
      </c>
      <c r="BO534" s="313">
        <v>0</v>
      </c>
      <c r="BP534" s="313">
        <v>0</v>
      </c>
      <c r="BQ534" s="261">
        <f>BR534+BS534+BT534</f>
        <v>0</v>
      </c>
      <c r="BR534" s="313">
        <v>0</v>
      </c>
      <c r="BS534" s="313">
        <v>0</v>
      </c>
      <c r="BT534" s="313">
        <v>0</v>
      </c>
      <c r="BU534" s="261">
        <f>$AW534-$AX534-AZ534</f>
        <v>-31936.596299999997</v>
      </c>
      <c r="BV534" s="261">
        <f t="shared" ref="BV534:BY535" si="592">CH534</f>
        <v>0</v>
      </c>
      <c r="BW534" s="261">
        <f t="shared" si="592"/>
        <v>0</v>
      </c>
      <c r="BX534" s="261">
        <f t="shared" si="592"/>
        <v>0</v>
      </c>
      <c r="BY534" s="261">
        <f t="shared" si="592"/>
        <v>0</v>
      </c>
      <c r="BZ534" s="261">
        <f>CA534+CB534+CC534</f>
        <v>0</v>
      </c>
      <c r="CA534" s="313">
        <v>0</v>
      </c>
      <c r="CB534" s="313">
        <v>0</v>
      </c>
      <c r="CC534" s="313">
        <v>0</v>
      </c>
      <c r="CD534" s="261">
        <f>CE534+CF534+CG534</f>
        <v>0</v>
      </c>
      <c r="CE534" s="313">
        <v>0</v>
      </c>
      <c r="CF534" s="313">
        <v>0</v>
      </c>
      <c r="CG534" s="313">
        <v>0</v>
      </c>
      <c r="CH534" s="261">
        <f>CI534+CJ534+CK534</f>
        <v>0</v>
      </c>
      <c r="CI534" s="313">
        <v>0</v>
      </c>
      <c r="CJ534" s="313">
        <v>0</v>
      </c>
      <c r="CK534" s="313">
        <v>0</v>
      </c>
      <c r="CL534" s="261">
        <f>$AW534-$AX534-BA534</f>
        <v>-31936.596299999997</v>
      </c>
      <c r="CM534" s="261">
        <f t="shared" ref="CM534:CP535" si="593">CY534</f>
        <v>0</v>
      </c>
      <c r="CN534" s="261">
        <f t="shared" si="593"/>
        <v>0</v>
      </c>
      <c r="CO534" s="261">
        <f t="shared" si="593"/>
        <v>0</v>
      </c>
      <c r="CP534" s="261">
        <f t="shared" si="593"/>
        <v>0</v>
      </c>
      <c r="CQ534" s="261">
        <f>CR534+CS534+CT534</f>
        <v>0</v>
      </c>
      <c r="CR534" s="313">
        <v>0</v>
      </c>
      <c r="CS534" s="313">
        <v>0</v>
      </c>
      <c r="CT534" s="313">
        <v>0</v>
      </c>
      <c r="CU534" s="261">
        <f>CV534+CW534+CX534</f>
        <v>0</v>
      </c>
      <c r="CV534" s="313">
        <v>0</v>
      </c>
      <c r="CW534" s="313">
        <v>0</v>
      </c>
      <c r="CX534" s="313">
        <v>0</v>
      </c>
      <c r="CY534" s="261">
        <f>CZ534+DA534+DB534</f>
        <v>0</v>
      </c>
      <c r="CZ534" s="313">
        <v>0</v>
      </c>
      <c r="DA534" s="313">
        <v>0</v>
      </c>
      <c r="DB534" s="313">
        <v>0</v>
      </c>
      <c r="DC534" s="261">
        <f>$AW534-$AX534-BB534</f>
        <v>-31936.596299999997</v>
      </c>
      <c r="DD534" s="261">
        <f t="shared" ref="DD534:DG535" si="594">DP534</f>
        <v>0</v>
      </c>
      <c r="DE534" s="261">
        <f t="shared" si="594"/>
        <v>0</v>
      </c>
      <c r="DF534" s="261">
        <f t="shared" si="594"/>
        <v>0</v>
      </c>
      <c r="DG534" s="261">
        <f t="shared" si="594"/>
        <v>0</v>
      </c>
      <c r="DH534" s="261">
        <f>DI534+DJ534+DK534</f>
        <v>0</v>
      </c>
      <c r="DI534" s="313">
        <v>0</v>
      </c>
      <c r="DJ534" s="313">
        <v>0</v>
      </c>
      <c r="DK534" s="313">
        <v>0</v>
      </c>
      <c r="DL534" s="261">
        <f>DM534+DN534+DO534</f>
        <v>0</v>
      </c>
      <c r="DM534" s="313">
        <v>0</v>
      </c>
      <c r="DN534" s="313">
        <v>0</v>
      </c>
      <c r="DO534" s="313">
        <v>0</v>
      </c>
      <c r="DP534" s="261">
        <f>DQ534+DR534+DS534</f>
        <v>0</v>
      </c>
      <c r="DQ534" s="313">
        <v>0</v>
      </c>
      <c r="DR534" s="313">
        <v>0</v>
      </c>
      <c r="DS534" s="313">
        <v>0</v>
      </c>
      <c r="DT534" s="261">
        <f>$AW534-$AX534-BC534</f>
        <v>-31936.596299999997</v>
      </c>
      <c r="DU534" s="261">
        <f>BC534-AY534</f>
        <v>0</v>
      </c>
      <c r="DV534" s="313"/>
      <c r="DW534" s="313"/>
      <c r="DX534" s="314"/>
      <c r="DY534" s="313"/>
      <c r="DZ534" s="314"/>
      <c r="EA534" s="343" t="s">
        <v>151</v>
      </c>
      <c r="EB534" s="164">
        <v>0</v>
      </c>
      <c r="EC534" s="162" t="str">
        <f>AN534 &amp; EB534</f>
        <v>Амортизационные отчисления0</v>
      </c>
      <c r="ED534" s="162" t="str">
        <f>AN534&amp;AO534</f>
        <v>Амортизационные отчислениянет</v>
      </c>
      <c r="EE534" s="163"/>
      <c r="EF534" s="163"/>
      <c r="EG534" s="179"/>
      <c r="EH534" s="179"/>
      <c r="EI534" s="179"/>
      <c r="EJ534" s="179"/>
      <c r="EV534" s="163"/>
    </row>
    <row r="535" spans="3:152" ht="15" customHeight="1" thickBot="1">
      <c r="C535" s="217"/>
      <c r="D535" s="385"/>
      <c r="E535" s="399"/>
      <c r="F535" s="399"/>
      <c r="G535" s="399"/>
      <c r="H535" s="399"/>
      <c r="I535" s="399"/>
      <c r="J535" s="399"/>
      <c r="K535" s="385"/>
      <c r="L535" s="337"/>
      <c r="M535" s="337"/>
      <c r="N535" s="385"/>
      <c r="O535" s="385"/>
      <c r="P535" s="387"/>
      <c r="Q535" s="387"/>
      <c r="R535" s="389"/>
      <c r="S535" s="391"/>
      <c r="T535" s="401"/>
      <c r="U535" s="395"/>
      <c r="V535" s="397"/>
      <c r="W535" s="383"/>
      <c r="X535" s="383"/>
      <c r="Y535" s="383"/>
      <c r="Z535" s="383"/>
      <c r="AA535" s="383"/>
      <c r="AB535" s="383"/>
      <c r="AC535" s="383"/>
      <c r="AD535" s="383"/>
      <c r="AE535" s="383"/>
      <c r="AF535" s="383"/>
      <c r="AG535" s="383"/>
      <c r="AH535" s="383"/>
      <c r="AI535" s="383"/>
      <c r="AJ535" s="383"/>
      <c r="AK535" s="383"/>
      <c r="AL535" s="333"/>
      <c r="AM535" s="200" t="s">
        <v>115</v>
      </c>
      <c r="AN535" s="311" t="s">
        <v>199</v>
      </c>
      <c r="AO535" s="312" t="s">
        <v>18</v>
      </c>
      <c r="AP535" s="312"/>
      <c r="AQ535" s="312"/>
      <c r="AR535" s="312"/>
      <c r="AS535" s="312"/>
      <c r="AT535" s="312"/>
      <c r="AU535" s="312"/>
      <c r="AV535" s="312"/>
      <c r="AW535" s="261">
        <v>824.4117</v>
      </c>
      <c r="AX535" s="261">
        <v>7211.7309999999998</v>
      </c>
      <c r="AY535" s="261">
        <v>0</v>
      </c>
      <c r="AZ535" s="261">
        <f>BE535</f>
        <v>0</v>
      </c>
      <c r="BA535" s="261">
        <f>BV535</f>
        <v>0</v>
      </c>
      <c r="BB535" s="261">
        <f>CM535</f>
        <v>0</v>
      </c>
      <c r="BC535" s="261">
        <f>DD535</f>
        <v>0</v>
      </c>
      <c r="BD535" s="261">
        <f>AW535-AX535-BC535</f>
        <v>-6387.3193000000001</v>
      </c>
      <c r="BE535" s="261">
        <f t="shared" si="591"/>
        <v>0</v>
      </c>
      <c r="BF535" s="261">
        <f t="shared" si="591"/>
        <v>0</v>
      </c>
      <c r="BG535" s="261">
        <f t="shared" si="591"/>
        <v>0</v>
      </c>
      <c r="BH535" s="261">
        <f t="shared" si="591"/>
        <v>0</v>
      </c>
      <c r="BI535" s="261">
        <f>BJ535+BK535+BL535</f>
        <v>0</v>
      </c>
      <c r="BJ535" s="313">
        <v>0</v>
      </c>
      <c r="BK535" s="313">
        <v>0</v>
      </c>
      <c r="BL535" s="313">
        <v>0</v>
      </c>
      <c r="BM535" s="261">
        <f>BN535+BO535+BP535</f>
        <v>0</v>
      </c>
      <c r="BN535" s="313">
        <v>0</v>
      </c>
      <c r="BO535" s="313">
        <v>0</v>
      </c>
      <c r="BP535" s="313">
        <v>0</v>
      </c>
      <c r="BQ535" s="261">
        <f>BR535+BS535+BT535</f>
        <v>0</v>
      </c>
      <c r="BR535" s="313">
        <v>0</v>
      </c>
      <c r="BS535" s="313">
        <v>0</v>
      </c>
      <c r="BT535" s="313">
        <v>0</v>
      </c>
      <c r="BU535" s="261">
        <f>$AW535-$AX535-AZ535</f>
        <v>-6387.3193000000001</v>
      </c>
      <c r="BV535" s="261">
        <f t="shared" si="592"/>
        <v>0</v>
      </c>
      <c r="BW535" s="261">
        <f t="shared" si="592"/>
        <v>0</v>
      </c>
      <c r="BX535" s="261">
        <f t="shared" si="592"/>
        <v>0</v>
      </c>
      <c r="BY535" s="261">
        <f t="shared" si="592"/>
        <v>0</v>
      </c>
      <c r="BZ535" s="261">
        <f>CA535+CB535+CC535</f>
        <v>0</v>
      </c>
      <c r="CA535" s="313">
        <v>0</v>
      </c>
      <c r="CB535" s="313">
        <v>0</v>
      </c>
      <c r="CC535" s="313">
        <v>0</v>
      </c>
      <c r="CD535" s="261">
        <f>CE535+CF535+CG535</f>
        <v>0</v>
      </c>
      <c r="CE535" s="313">
        <v>0</v>
      </c>
      <c r="CF535" s="313">
        <v>0</v>
      </c>
      <c r="CG535" s="313">
        <v>0</v>
      </c>
      <c r="CH535" s="261">
        <f>CI535+CJ535+CK535</f>
        <v>0</v>
      </c>
      <c r="CI535" s="313">
        <v>0</v>
      </c>
      <c r="CJ535" s="313">
        <v>0</v>
      </c>
      <c r="CK535" s="313">
        <v>0</v>
      </c>
      <c r="CL535" s="261">
        <f>$AW535-$AX535-BA535</f>
        <v>-6387.3193000000001</v>
      </c>
      <c r="CM535" s="261">
        <f t="shared" si="593"/>
        <v>0</v>
      </c>
      <c r="CN535" s="261">
        <f t="shared" si="593"/>
        <v>0</v>
      </c>
      <c r="CO535" s="261">
        <f t="shared" si="593"/>
        <v>0</v>
      </c>
      <c r="CP535" s="261">
        <f t="shared" si="593"/>
        <v>0</v>
      </c>
      <c r="CQ535" s="261">
        <f>CR535+CS535+CT535</f>
        <v>0</v>
      </c>
      <c r="CR535" s="313">
        <v>0</v>
      </c>
      <c r="CS535" s="313">
        <v>0</v>
      </c>
      <c r="CT535" s="313">
        <v>0</v>
      </c>
      <c r="CU535" s="261">
        <f>CV535+CW535+CX535</f>
        <v>0</v>
      </c>
      <c r="CV535" s="313">
        <v>0</v>
      </c>
      <c r="CW535" s="313">
        <v>0</v>
      </c>
      <c r="CX535" s="313">
        <v>0</v>
      </c>
      <c r="CY535" s="261">
        <f>CZ535+DA535+DB535</f>
        <v>0</v>
      </c>
      <c r="CZ535" s="313">
        <v>0</v>
      </c>
      <c r="DA535" s="313">
        <v>0</v>
      </c>
      <c r="DB535" s="313">
        <v>0</v>
      </c>
      <c r="DC535" s="261">
        <f>$AW535-$AX535-BB535</f>
        <v>-6387.3193000000001</v>
      </c>
      <c r="DD535" s="261">
        <f t="shared" si="594"/>
        <v>0</v>
      </c>
      <c r="DE535" s="261">
        <f t="shared" si="594"/>
        <v>0</v>
      </c>
      <c r="DF535" s="261">
        <f t="shared" si="594"/>
        <v>0</v>
      </c>
      <c r="DG535" s="261">
        <f t="shared" si="594"/>
        <v>0</v>
      </c>
      <c r="DH535" s="261">
        <f>DI535+DJ535+DK535</f>
        <v>0</v>
      </c>
      <c r="DI535" s="313">
        <v>0</v>
      </c>
      <c r="DJ535" s="313">
        <v>0</v>
      </c>
      <c r="DK535" s="313">
        <v>0</v>
      </c>
      <c r="DL535" s="261">
        <f>DM535+DN535+DO535</f>
        <v>0</v>
      </c>
      <c r="DM535" s="313">
        <v>0</v>
      </c>
      <c r="DN535" s="313">
        <v>0</v>
      </c>
      <c r="DO535" s="313">
        <v>0</v>
      </c>
      <c r="DP535" s="261">
        <f>DQ535+DR535+DS535</f>
        <v>0</v>
      </c>
      <c r="DQ535" s="313">
        <v>0</v>
      </c>
      <c r="DR535" s="313">
        <v>0</v>
      </c>
      <c r="DS535" s="313">
        <v>0</v>
      </c>
      <c r="DT535" s="261">
        <f>$AW535-$AX535-BC535</f>
        <v>-6387.3193000000001</v>
      </c>
      <c r="DU535" s="261">
        <f>BC535-AY535</f>
        <v>0</v>
      </c>
      <c r="DV535" s="313"/>
      <c r="DW535" s="313"/>
      <c r="DX535" s="314"/>
      <c r="DY535" s="313"/>
      <c r="DZ535" s="314"/>
      <c r="EA535" s="343" t="s">
        <v>151</v>
      </c>
      <c r="EB535" s="164">
        <v>0</v>
      </c>
      <c r="EC535" s="162" t="str">
        <f>AN535 &amp; EB535</f>
        <v>Прочие собственные средства0</v>
      </c>
      <c r="ED535" s="162" t="str">
        <f>AN535&amp;AO535</f>
        <v>Прочие собственные средстванет</v>
      </c>
      <c r="EE535" s="163"/>
      <c r="EF535" s="163"/>
      <c r="EG535" s="179"/>
      <c r="EH535" s="179"/>
      <c r="EI535" s="179"/>
      <c r="EJ535" s="179"/>
      <c r="EV535" s="163"/>
    </row>
    <row r="536" spans="3:152" ht="11.25" customHeight="1">
      <c r="C536" s="217"/>
      <c r="D536" s="384" t="s">
        <v>1010</v>
      </c>
      <c r="E536" s="398" t="s">
        <v>780</v>
      </c>
      <c r="F536" s="398" t="s">
        <v>800</v>
      </c>
      <c r="G536" s="398" t="s">
        <v>161</v>
      </c>
      <c r="H536" s="398" t="s">
        <v>1011</v>
      </c>
      <c r="I536" s="398" t="s">
        <v>783</v>
      </c>
      <c r="J536" s="398" t="s">
        <v>783</v>
      </c>
      <c r="K536" s="384" t="s">
        <v>784</v>
      </c>
      <c r="L536" s="336"/>
      <c r="M536" s="336"/>
      <c r="N536" s="384" t="s">
        <v>240</v>
      </c>
      <c r="O536" s="384" t="s">
        <v>4</v>
      </c>
      <c r="P536" s="386" t="s">
        <v>189</v>
      </c>
      <c r="Q536" s="386" t="s">
        <v>4</v>
      </c>
      <c r="R536" s="388">
        <v>0</v>
      </c>
      <c r="S536" s="390">
        <v>0</v>
      </c>
      <c r="T536" s="400" t="s">
        <v>151</v>
      </c>
      <c r="U536" s="305"/>
      <c r="V536" s="306"/>
      <c r="W536" s="306"/>
      <c r="X536" s="306"/>
      <c r="Y536" s="306"/>
      <c r="Z536" s="306"/>
      <c r="AA536" s="306"/>
      <c r="AB536" s="306"/>
      <c r="AC536" s="306"/>
      <c r="AD536" s="306"/>
      <c r="AE536" s="306"/>
      <c r="AF536" s="306"/>
      <c r="AG536" s="306"/>
      <c r="AH536" s="306"/>
      <c r="AI536" s="306"/>
      <c r="AJ536" s="306"/>
      <c r="AK536" s="306"/>
      <c r="AL536" s="306"/>
      <c r="AM536" s="306"/>
      <c r="AN536" s="306"/>
      <c r="AO536" s="306"/>
      <c r="AP536" s="306"/>
      <c r="AQ536" s="306"/>
      <c r="AR536" s="306"/>
      <c r="AS536" s="306"/>
      <c r="AT536" s="306"/>
      <c r="AU536" s="306"/>
      <c r="AV536" s="306"/>
      <c r="AW536" s="306"/>
      <c r="AX536" s="306"/>
      <c r="AY536" s="306"/>
      <c r="AZ536" s="306"/>
      <c r="BA536" s="306"/>
      <c r="BB536" s="306"/>
      <c r="BC536" s="306"/>
      <c r="BD536" s="306"/>
      <c r="BE536" s="306"/>
      <c r="BF536" s="306"/>
      <c r="BG536" s="306"/>
      <c r="BH536" s="306"/>
      <c r="BI536" s="306"/>
      <c r="BJ536" s="306"/>
      <c r="BK536" s="306"/>
      <c r="BL536" s="306"/>
      <c r="BM536" s="306"/>
      <c r="BN536" s="306"/>
      <c r="BO536" s="306"/>
      <c r="BP536" s="306"/>
      <c r="BQ536" s="306"/>
      <c r="BR536" s="306"/>
      <c r="BS536" s="306"/>
      <c r="BT536" s="306"/>
      <c r="BU536" s="306"/>
      <c r="BV536" s="306"/>
      <c r="BW536" s="306"/>
      <c r="BX536" s="306"/>
      <c r="BY536" s="306"/>
      <c r="BZ536" s="306"/>
      <c r="CA536" s="306"/>
      <c r="CB536" s="306"/>
      <c r="CC536" s="306"/>
      <c r="CD536" s="306"/>
      <c r="CE536" s="306"/>
      <c r="CF536" s="306"/>
      <c r="CG536" s="306"/>
      <c r="CH536" s="306"/>
      <c r="CI536" s="306"/>
      <c r="CJ536" s="306"/>
      <c r="CK536" s="306"/>
      <c r="CL536" s="306"/>
      <c r="CM536" s="306"/>
      <c r="CN536" s="306"/>
      <c r="CO536" s="306"/>
      <c r="CP536" s="306"/>
      <c r="CQ536" s="306"/>
      <c r="CR536" s="306"/>
      <c r="CS536" s="306"/>
      <c r="CT536" s="306"/>
      <c r="CU536" s="306"/>
      <c r="CV536" s="306"/>
      <c r="CW536" s="306"/>
      <c r="CX536" s="306"/>
      <c r="CY536" s="306"/>
      <c r="CZ536" s="306"/>
      <c r="DA536" s="306"/>
      <c r="DB536" s="306"/>
      <c r="DC536" s="306"/>
      <c r="DD536" s="306"/>
      <c r="DE536" s="306"/>
      <c r="DF536" s="306"/>
      <c r="DG536" s="306"/>
      <c r="DH536" s="306"/>
      <c r="DI536" s="306"/>
      <c r="DJ536" s="306"/>
      <c r="DK536" s="306"/>
      <c r="DL536" s="306"/>
      <c r="DM536" s="306"/>
      <c r="DN536" s="306"/>
      <c r="DO536" s="306"/>
      <c r="DP536" s="306"/>
      <c r="DQ536" s="306"/>
      <c r="DR536" s="306"/>
      <c r="DS536" s="306"/>
      <c r="DT536" s="306"/>
      <c r="DU536" s="306"/>
      <c r="DV536" s="306"/>
      <c r="DW536" s="306"/>
      <c r="DX536" s="306"/>
      <c r="DY536" s="306"/>
      <c r="DZ536" s="306"/>
      <c r="EA536" s="306"/>
      <c r="EB536" s="164"/>
      <c r="EC536" s="163"/>
      <c r="ED536" s="163"/>
      <c r="EE536" s="163"/>
      <c r="EF536" s="163"/>
      <c r="EG536" s="163"/>
      <c r="EH536" s="163"/>
      <c r="EI536" s="163"/>
    </row>
    <row r="537" spans="3:152" ht="11.25" customHeight="1">
      <c r="C537" s="217"/>
      <c r="D537" s="385"/>
      <c r="E537" s="399"/>
      <c r="F537" s="399"/>
      <c r="G537" s="399"/>
      <c r="H537" s="399"/>
      <c r="I537" s="399"/>
      <c r="J537" s="399"/>
      <c r="K537" s="385"/>
      <c r="L537" s="337"/>
      <c r="M537" s="337"/>
      <c r="N537" s="385"/>
      <c r="O537" s="385"/>
      <c r="P537" s="387"/>
      <c r="Q537" s="387"/>
      <c r="R537" s="389"/>
      <c r="S537" s="391"/>
      <c r="T537" s="401"/>
      <c r="U537" s="394"/>
      <c r="V537" s="396">
        <v>1</v>
      </c>
      <c r="W537" s="382" t="s">
        <v>821</v>
      </c>
      <c r="X537" s="382"/>
      <c r="Y537" s="382"/>
      <c r="Z537" s="382"/>
      <c r="AA537" s="382"/>
      <c r="AB537" s="382"/>
      <c r="AC537" s="382"/>
      <c r="AD537" s="382"/>
      <c r="AE537" s="382"/>
      <c r="AF537" s="382"/>
      <c r="AG537" s="382"/>
      <c r="AH537" s="382"/>
      <c r="AI537" s="382"/>
      <c r="AJ537" s="382"/>
      <c r="AK537" s="382"/>
      <c r="AL537" s="307"/>
      <c r="AM537" s="308"/>
      <c r="AN537" s="309"/>
      <c r="AO537" s="309"/>
      <c r="AP537" s="309"/>
      <c r="AQ537" s="309"/>
      <c r="AR537" s="309"/>
      <c r="AS537" s="309"/>
      <c r="AT537" s="309"/>
      <c r="AU537" s="309"/>
      <c r="AV537" s="309"/>
      <c r="AW537" s="95"/>
      <c r="AX537" s="95"/>
      <c r="AY537" s="95"/>
      <c r="AZ537" s="95"/>
      <c r="BA537" s="95"/>
      <c r="BB537" s="95"/>
      <c r="BC537" s="95"/>
      <c r="BD537" s="95"/>
      <c r="BE537" s="95"/>
      <c r="BF537" s="95"/>
      <c r="BG537" s="95"/>
      <c r="BH537" s="95"/>
      <c r="BI537" s="95"/>
      <c r="BJ537" s="95"/>
      <c r="BK537" s="95"/>
      <c r="BL537" s="95"/>
      <c r="BM537" s="95"/>
      <c r="BN537" s="95"/>
      <c r="BO537" s="95"/>
      <c r="BP537" s="95"/>
      <c r="BQ537" s="95"/>
      <c r="BR537" s="95"/>
      <c r="BS537" s="95"/>
      <c r="BT537" s="95"/>
      <c r="BU537" s="95"/>
      <c r="BV537" s="95"/>
      <c r="BW537" s="95"/>
      <c r="BX537" s="95"/>
      <c r="BY537" s="95"/>
      <c r="BZ537" s="95"/>
      <c r="CA537" s="95"/>
      <c r="CB537" s="95"/>
      <c r="CC537" s="95"/>
      <c r="CD537" s="95"/>
      <c r="CE537" s="95"/>
      <c r="CF537" s="95"/>
      <c r="CG537" s="95"/>
      <c r="CH537" s="95"/>
      <c r="CI537" s="95"/>
      <c r="CJ537" s="95"/>
      <c r="CK537" s="95"/>
      <c r="CL537" s="95"/>
      <c r="CM537" s="95"/>
      <c r="CN537" s="95"/>
      <c r="CO537" s="95"/>
      <c r="CP537" s="95"/>
      <c r="CQ537" s="95"/>
      <c r="CR537" s="95"/>
      <c r="CS537" s="95"/>
      <c r="CT537" s="95"/>
      <c r="CU537" s="95"/>
      <c r="CV537" s="95"/>
      <c r="CW537" s="95"/>
      <c r="CX537" s="95"/>
      <c r="CY537" s="95"/>
      <c r="CZ537" s="95"/>
      <c r="DA537" s="95"/>
      <c r="DB537" s="95"/>
      <c r="DC537" s="95"/>
      <c r="DD537" s="95"/>
      <c r="DE537" s="95"/>
      <c r="DF537" s="95"/>
      <c r="DG537" s="95"/>
      <c r="DH537" s="95"/>
      <c r="DI537" s="95"/>
      <c r="DJ537" s="95"/>
      <c r="DK537" s="95"/>
      <c r="DL537" s="95"/>
      <c r="DM537" s="95"/>
      <c r="DN537" s="95"/>
      <c r="DO537" s="95"/>
      <c r="DP537" s="95"/>
      <c r="DQ537" s="95"/>
      <c r="DR537" s="95"/>
      <c r="DS537" s="95"/>
      <c r="DT537" s="95"/>
      <c r="DU537" s="95"/>
      <c r="DV537" s="95"/>
      <c r="DW537" s="95"/>
      <c r="DX537" s="95"/>
      <c r="DY537" s="95"/>
      <c r="DZ537" s="95"/>
      <c r="EA537" s="95"/>
      <c r="EB537" s="164"/>
      <c r="EC537" s="179"/>
      <c r="ED537" s="179"/>
      <c r="EE537" s="179"/>
      <c r="EF537" s="163"/>
      <c r="EG537" s="179"/>
      <c r="EH537" s="179"/>
      <c r="EI537" s="179"/>
      <c r="EJ537" s="179"/>
      <c r="EK537" s="179"/>
    </row>
    <row r="538" spans="3:152" ht="15" customHeight="1">
      <c r="C538" s="217"/>
      <c r="D538" s="385"/>
      <c r="E538" s="399"/>
      <c r="F538" s="399"/>
      <c r="G538" s="399"/>
      <c r="H538" s="399"/>
      <c r="I538" s="399"/>
      <c r="J538" s="399"/>
      <c r="K538" s="385"/>
      <c r="L538" s="337"/>
      <c r="M538" s="337"/>
      <c r="N538" s="385"/>
      <c r="O538" s="385"/>
      <c r="P538" s="387"/>
      <c r="Q538" s="387"/>
      <c r="R538" s="389"/>
      <c r="S538" s="391"/>
      <c r="T538" s="401"/>
      <c r="U538" s="395"/>
      <c r="V538" s="397"/>
      <c r="W538" s="383"/>
      <c r="X538" s="383"/>
      <c r="Y538" s="383"/>
      <c r="Z538" s="383"/>
      <c r="AA538" s="383"/>
      <c r="AB538" s="383"/>
      <c r="AC538" s="383"/>
      <c r="AD538" s="383"/>
      <c r="AE538" s="383"/>
      <c r="AF538" s="383"/>
      <c r="AG538" s="383"/>
      <c r="AH538" s="383"/>
      <c r="AI538" s="383"/>
      <c r="AJ538" s="383"/>
      <c r="AK538" s="383"/>
      <c r="AL538" s="333"/>
      <c r="AM538" s="200" t="s">
        <v>240</v>
      </c>
      <c r="AN538" s="311" t="s">
        <v>197</v>
      </c>
      <c r="AO538" s="312" t="s">
        <v>18</v>
      </c>
      <c r="AP538" s="312"/>
      <c r="AQ538" s="312"/>
      <c r="AR538" s="312"/>
      <c r="AS538" s="312"/>
      <c r="AT538" s="312"/>
      <c r="AU538" s="312"/>
      <c r="AV538" s="312"/>
      <c r="AW538" s="261">
        <v>0</v>
      </c>
      <c r="AX538" s="261">
        <v>0</v>
      </c>
      <c r="AY538" s="261">
        <v>0</v>
      </c>
      <c r="AZ538" s="261">
        <f>BE538</f>
        <v>0</v>
      </c>
      <c r="BA538" s="261">
        <f>BV538</f>
        <v>0</v>
      </c>
      <c r="BB538" s="261">
        <f>CM538</f>
        <v>0</v>
      </c>
      <c r="BC538" s="261">
        <f>DD538</f>
        <v>0</v>
      </c>
      <c r="BD538" s="261">
        <f>AW538-AX538-BC538</f>
        <v>0</v>
      </c>
      <c r="BE538" s="261">
        <f t="shared" ref="BE538:BH539" si="595">BQ538</f>
        <v>0</v>
      </c>
      <c r="BF538" s="261">
        <f t="shared" si="595"/>
        <v>0</v>
      </c>
      <c r="BG538" s="261">
        <f t="shared" si="595"/>
        <v>0</v>
      </c>
      <c r="BH538" s="261">
        <f t="shared" si="595"/>
        <v>0</v>
      </c>
      <c r="BI538" s="261">
        <f>BJ538+BK538+BL538</f>
        <v>0</v>
      </c>
      <c r="BJ538" s="313">
        <v>0</v>
      </c>
      <c r="BK538" s="313">
        <v>0</v>
      </c>
      <c r="BL538" s="313">
        <v>0</v>
      </c>
      <c r="BM538" s="261">
        <f>BN538+BO538+BP538</f>
        <v>0</v>
      </c>
      <c r="BN538" s="313">
        <v>0</v>
      </c>
      <c r="BO538" s="313">
        <v>0</v>
      </c>
      <c r="BP538" s="313">
        <v>0</v>
      </c>
      <c r="BQ538" s="261">
        <f>BR538+BS538+BT538</f>
        <v>0</v>
      </c>
      <c r="BR538" s="313">
        <v>0</v>
      </c>
      <c r="BS538" s="313">
        <v>0</v>
      </c>
      <c r="BT538" s="313">
        <v>0</v>
      </c>
      <c r="BU538" s="261">
        <f>$AW538-$AX538-AZ538</f>
        <v>0</v>
      </c>
      <c r="BV538" s="261">
        <f t="shared" ref="BV538:BY539" si="596">CH538</f>
        <v>0</v>
      </c>
      <c r="BW538" s="261">
        <f t="shared" si="596"/>
        <v>0</v>
      </c>
      <c r="BX538" s="261">
        <f t="shared" si="596"/>
        <v>0</v>
      </c>
      <c r="BY538" s="261">
        <f t="shared" si="596"/>
        <v>0</v>
      </c>
      <c r="BZ538" s="261">
        <f>CA538+CB538+CC538</f>
        <v>0</v>
      </c>
      <c r="CA538" s="313">
        <v>0</v>
      </c>
      <c r="CB538" s="313">
        <v>0</v>
      </c>
      <c r="CC538" s="313">
        <v>0</v>
      </c>
      <c r="CD538" s="261">
        <f>CE538+CF538+CG538</f>
        <v>0</v>
      </c>
      <c r="CE538" s="313">
        <v>0</v>
      </c>
      <c r="CF538" s="313">
        <v>0</v>
      </c>
      <c r="CG538" s="313">
        <v>0</v>
      </c>
      <c r="CH538" s="261">
        <f>CI538+CJ538+CK538</f>
        <v>0</v>
      </c>
      <c r="CI538" s="313">
        <v>0</v>
      </c>
      <c r="CJ538" s="313">
        <v>0</v>
      </c>
      <c r="CK538" s="313">
        <v>0</v>
      </c>
      <c r="CL538" s="261">
        <f>$AW538-$AX538-BA538</f>
        <v>0</v>
      </c>
      <c r="CM538" s="261">
        <f t="shared" ref="CM538:CP539" si="597">CY538</f>
        <v>0</v>
      </c>
      <c r="CN538" s="261">
        <f t="shared" si="597"/>
        <v>0</v>
      </c>
      <c r="CO538" s="261">
        <f t="shared" si="597"/>
        <v>0</v>
      </c>
      <c r="CP538" s="261">
        <f t="shared" si="597"/>
        <v>0</v>
      </c>
      <c r="CQ538" s="261">
        <f>CR538+CS538+CT538</f>
        <v>0</v>
      </c>
      <c r="CR538" s="313">
        <v>0</v>
      </c>
      <c r="CS538" s="313">
        <v>0</v>
      </c>
      <c r="CT538" s="313">
        <v>0</v>
      </c>
      <c r="CU538" s="261">
        <f>CV538+CW538+CX538</f>
        <v>0</v>
      </c>
      <c r="CV538" s="313">
        <v>0</v>
      </c>
      <c r="CW538" s="313">
        <v>0</v>
      </c>
      <c r="CX538" s="313">
        <v>0</v>
      </c>
      <c r="CY538" s="261">
        <f>CZ538+DA538+DB538</f>
        <v>0</v>
      </c>
      <c r="CZ538" s="313">
        <v>0</v>
      </c>
      <c r="DA538" s="313">
        <v>0</v>
      </c>
      <c r="DB538" s="313">
        <v>0</v>
      </c>
      <c r="DC538" s="261">
        <f>$AW538-$AX538-BB538</f>
        <v>0</v>
      </c>
      <c r="DD538" s="261">
        <f t="shared" ref="DD538:DG539" si="598">DP538</f>
        <v>0</v>
      </c>
      <c r="DE538" s="261">
        <f t="shared" si="598"/>
        <v>0</v>
      </c>
      <c r="DF538" s="261">
        <f t="shared" si="598"/>
        <v>0</v>
      </c>
      <c r="DG538" s="261">
        <f t="shared" si="598"/>
        <v>0</v>
      </c>
      <c r="DH538" s="261">
        <f>DI538+DJ538+DK538</f>
        <v>0</v>
      </c>
      <c r="DI538" s="313">
        <v>0</v>
      </c>
      <c r="DJ538" s="313">
        <v>0</v>
      </c>
      <c r="DK538" s="313">
        <v>0</v>
      </c>
      <c r="DL538" s="261">
        <f>DM538+DN538+DO538</f>
        <v>0</v>
      </c>
      <c r="DM538" s="313">
        <v>0</v>
      </c>
      <c r="DN538" s="313">
        <v>0</v>
      </c>
      <c r="DO538" s="313">
        <v>0</v>
      </c>
      <c r="DP538" s="261">
        <f>DQ538+DR538+DS538</f>
        <v>0</v>
      </c>
      <c r="DQ538" s="313">
        <v>0</v>
      </c>
      <c r="DR538" s="313">
        <v>0</v>
      </c>
      <c r="DS538" s="313">
        <v>0</v>
      </c>
      <c r="DT538" s="261">
        <f>$AW538-$AX538-BC538</f>
        <v>0</v>
      </c>
      <c r="DU538" s="261">
        <f>BC538-AY538</f>
        <v>0</v>
      </c>
      <c r="DV538" s="313"/>
      <c r="DW538" s="313"/>
      <c r="DX538" s="314"/>
      <c r="DY538" s="313"/>
      <c r="DZ538" s="314"/>
      <c r="EA538" s="343" t="s">
        <v>151</v>
      </c>
      <c r="EB538" s="164">
        <v>0</v>
      </c>
      <c r="EC538" s="162" t="str">
        <f>AN538 &amp; EB538</f>
        <v>Амортизационные отчисления0</v>
      </c>
      <c r="ED538" s="162" t="str">
        <f>AN538&amp;AO538</f>
        <v>Амортизационные отчислениянет</v>
      </c>
      <c r="EE538" s="163"/>
      <c r="EF538" s="163"/>
      <c r="EG538" s="179"/>
      <c r="EH538" s="179"/>
      <c r="EI538" s="179"/>
      <c r="EJ538" s="179"/>
      <c r="EV538" s="163"/>
    </row>
    <row r="539" spans="3:152" ht="15" customHeight="1" thickBot="1">
      <c r="C539" s="217"/>
      <c r="D539" s="385"/>
      <c r="E539" s="399"/>
      <c r="F539" s="399"/>
      <c r="G539" s="399"/>
      <c r="H539" s="399"/>
      <c r="I539" s="399"/>
      <c r="J539" s="399"/>
      <c r="K539" s="385"/>
      <c r="L539" s="337"/>
      <c r="M539" s="337"/>
      <c r="N539" s="385"/>
      <c r="O539" s="385"/>
      <c r="P539" s="387"/>
      <c r="Q539" s="387"/>
      <c r="R539" s="389"/>
      <c r="S539" s="391"/>
      <c r="T539" s="401"/>
      <c r="U539" s="395"/>
      <c r="V539" s="397"/>
      <c r="W539" s="383"/>
      <c r="X539" s="383"/>
      <c r="Y539" s="383"/>
      <c r="Z539" s="383"/>
      <c r="AA539" s="383"/>
      <c r="AB539" s="383"/>
      <c r="AC539" s="383"/>
      <c r="AD539" s="383"/>
      <c r="AE539" s="383"/>
      <c r="AF539" s="383"/>
      <c r="AG539" s="383"/>
      <c r="AH539" s="383"/>
      <c r="AI539" s="383"/>
      <c r="AJ539" s="383"/>
      <c r="AK539" s="383"/>
      <c r="AL539" s="333"/>
      <c r="AM539" s="200" t="s">
        <v>115</v>
      </c>
      <c r="AN539" s="311" t="s">
        <v>199</v>
      </c>
      <c r="AO539" s="312" t="s">
        <v>18</v>
      </c>
      <c r="AP539" s="312"/>
      <c r="AQ539" s="312"/>
      <c r="AR539" s="312"/>
      <c r="AS539" s="312"/>
      <c r="AT539" s="312"/>
      <c r="AU539" s="312"/>
      <c r="AV539" s="312"/>
      <c r="AW539" s="261">
        <v>0</v>
      </c>
      <c r="AX539" s="261">
        <v>0</v>
      </c>
      <c r="AY539" s="261">
        <v>0</v>
      </c>
      <c r="AZ539" s="261">
        <f>BE539</f>
        <v>0</v>
      </c>
      <c r="BA539" s="261">
        <f>BV539</f>
        <v>0</v>
      </c>
      <c r="BB539" s="261">
        <f>CM539</f>
        <v>0</v>
      </c>
      <c r="BC539" s="261">
        <f>DD539</f>
        <v>0</v>
      </c>
      <c r="BD539" s="261">
        <f>AW539-AX539-BC539</f>
        <v>0</v>
      </c>
      <c r="BE539" s="261">
        <f t="shared" si="595"/>
        <v>0</v>
      </c>
      <c r="BF539" s="261">
        <f t="shared" si="595"/>
        <v>0</v>
      </c>
      <c r="BG539" s="261">
        <f t="shared" si="595"/>
        <v>0</v>
      </c>
      <c r="BH539" s="261">
        <f t="shared" si="595"/>
        <v>0</v>
      </c>
      <c r="BI539" s="261">
        <f>BJ539+BK539+BL539</f>
        <v>0</v>
      </c>
      <c r="BJ539" s="313">
        <v>0</v>
      </c>
      <c r="BK539" s="313">
        <v>0</v>
      </c>
      <c r="BL539" s="313">
        <v>0</v>
      </c>
      <c r="BM539" s="261">
        <f>BN539+BO539+BP539</f>
        <v>0</v>
      </c>
      <c r="BN539" s="313">
        <v>0</v>
      </c>
      <c r="BO539" s="313">
        <v>0</v>
      </c>
      <c r="BP539" s="313">
        <v>0</v>
      </c>
      <c r="BQ539" s="261">
        <f>BR539+BS539+BT539</f>
        <v>0</v>
      </c>
      <c r="BR539" s="313">
        <v>0</v>
      </c>
      <c r="BS539" s="313">
        <v>0</v>
      </c>
      <c r="BT539" s="313">
        <v>0</v>
      </c>
      <c r="BU539" s="261">
        <f>$AW539-$AX539-AZ539</f>
        <v>0</v>
      </c>
      <c r="BV539" s="261">
        <f t="shared" si="596"/>
        <v>0</v>
      </c>
      <c r="BW539" s="261">
        <f t="shared" si="596"/>
        <v>0</v>
      </c>
      <c r="BX539" s="261">
        <f t="shared" si="596"/>
        <v>0</v>
      </c>
      <c r="BY539" s="261">
        <f t="shared" si="596"/>
        <v>0</v>
      </c>
      <c r="BZ539" s="261">
        <f>CA539+CB539+CC539</f>
        <v>0</v>
      </c>
      <c r="CA539" s="313">
        <v>0</v>
      </c>
      <c r="CB539" s="313">
        <v>0</v>
      </c>
      <c r="CC539" s="313">
        <v>0</v>
      </c>
      <c r="CD539" s="261">
        <f>CE539+CF539+CG539</f>
        <v>0</v>
      </c>
      <c r="CE539" s="313">
        <v>0</v>
      </c>
      <c r="CF539" s="313">
        <v>0</v>
      </c>
      <c r="CG539" s="313">
        <v>0</v>
      </c>
      <c r="CH539" s="261">
        <f>CI539+CJ539+CK539</f>
        <v>0</v>
      </c>
      <c r="CI539" s="313">
        <v>0</v>
      </c>
      <c r="CJ539" s="313">
        <v>0</v>
      </c>
      <c r="CK539" s="313">
        <v>0</v>
      </c>
      <c r="CL539" s="261">
        <f>$AW539-$AX539-BA539</f>
        <v>0</v>
      </c>
      <c r="CM539" s="261">
        <f t="shared" si="597"/>
        <v>0</v>
      </c>
      <c r="CN539" s="261">
        <f t="shared" si="597"/>
        <v>0</v>
      </c>
      <c r="CO539" s="261">
        <f t="shared" si="597"/>
        <v>0</v>
      </c>
      <c r="CP539" s="261">
        <f t="shared" si="597"/>
        <v>0</v>
      </c>
      <c r="CQ539" s="261">
        <f>CR539+CS539+CT539</f>
        <v>0</v>
      </c>
      <c r="CR539" s="313">
        <v>0</v>
      </c>
      <c r="CS539" s="313">
        <v>0</v>
      </c>
      <c r="CT539" s="313">
        <v>0</v>
      </c>
      <c r="CU539" s="261">
        <f>CV539+CW539+CX539</f>
        <v>0</v>
      </c>
      <c r="CV539" s="313">
        <v>0</v>
      </c>
      <c r="CW539" s="313">
        <v>0</v>
      </c>
      <c r="CX539" s="313">
        <v>0</v>
      </c>
      <c r="CY539" s="261">
        <f>CZ539+DA539+DB539</f>
        <v>0</v>
      </c>
      <c r="CZ539" s="313">
        <v>0</v>
      </c>
      <c r="DA539" s="313">
        <v>0</v>
      </c>
      <c r="DB539" s="313">
        <v>0</v>
      </c>
      <c r="DC539" s="261">
        <f>$AW539-$AX539-BB539</f>
        <v>0</v>
      </c>
      <c r="DD539" s="261">
        <f t="shared" si="598"/>
        <v>0</v>
      </c>
      <c r="DE539" s="261">
        <f t="shared" si="598"/>
        <v>0</v>
      </c>
      <c r="DF539" s="261">
        <f t="shared" si="598"/>
        <v>0</v>
      </c>
      <c r="DG539" s="261">
        <f t="shared" si="598"/>
        <v>0</v>
      </c>
      <c r="DH539" s="261">
        <f>DI539+DJ539+DK539</f>
        <v>0</v>
      </c>
      <c r="DI539" s="313">
        <v>0</v>
      </c>
      <c r="DJ539" s="313">
        <v>0</v>
      </c>
      <c r="DK539" s="313">
        <v>0</v>
      </c>
      <c r="DL539" s="261">
        <f>DM539+DN539+DO539</f>
        <v>0</v>
      </c>
      <c r="DM539" s="313">
        <v>0</v>
      </c>
      <c r="DN539" s="313">
        <v>0</v>
      </c>
      <c r="DO539" s="313">
        <v>0</v>
      </c>
      <c r="DP539" s="261">
        <f>DQ539+DR539+DS539</f>
        <v>0</v>
      </c>
      <c r="DQ539" s="313">
        <v>0</v>
      </c>
      <c r="DR539" s="313">
        <v>0</v>
      </c>
      <c r="DS539" s="313">
        <v>0</v>
      </c>
      <c r="DT539" s="261">
        <f>$AW539-$AX539-BC539</f>
        <v>0</v>
      </c>
      <c r="DU539" s="261">
        <f>BC539-AY539</f>
        <v>0</v>
      </c>
      <c r="DV539" s="313"/>
      <c r="DW539" s="313"/>
      <c r="DX539" s="314"/>
      <c r="DY539" s="313"/>
      <c r="DZ539" s="314"/>
      <c r="EA539" s="343" t="s">
        <v>151</v>
      </c>
      <c r="EB539" s="164">
        <v>0</v>
      </c>
      <c r="EC539" s="162" t="str">
        <f>AN539 &amp; EB539</f>
        <v>Прочие собственные средства0</v>
      </c>
      <c r="ED539" s="162" t="str">
        <f>AN539&amp;AO539</f>
        <v>Прочие собственные средстванет</v>
      </c>
      <c r="EE539" s="163"/>
      <c r="EF539" s="163"/>
      <c r="EG539" s="179"/>
      <c r="EH539" s="179"/>
      <c r="EI539" s="179"/>
      <c r="EJ539" s="179"/>
      <c r="EV539" s="163"/>
    </row>
    <row r="540" spans="3:152" ht="11.25" customHeight="1">
      <c r="C540" s="217"/>
      <c r="D540" s="384" t="s">
        <v>1012</v>
      </c>
      <c r="E540" s="398" t="s">
        <v>780</v>
      </c>
      <c r="F540" s="398" t="s">
        <v>800</v>
      </c>
      <c r="G540" s="398" t="s">
        <v>161</v>
      </c>
      <c r="H540" s="398" t="s">
        <v>1013</v>
      </c>
      <c r="I540" s="398" t="s">
        <v>783</v>
      </c>
      <c r="J540" s="398" t="s">
        <v>783</v>
      </c>
      <c r="K540" s="384" t="s">
        <v>784</v>
      </c>
      <c r="L540" s="336"/>
      <c r="M540" s="336"/>
      <c r="N540" s="384" t="s">
        <v>240</v>
      </c>
      <c r="O540" s="384" t="s">
        <v>5</v>
      </c>
      <c r="P540" s="386" t="s">
        <v>189</v>
      </c>
      <c r="Q540" s="386" t="s">
        <v>5</v>
      </c>
      <c r="R540" s="388">
        <v>0</v>
      </c>
      <c r="S540" s="390">
        <v>0</v>
      </c>
      <c r="T540" s="400" t="s">
        <v>151</v>
      </c>
      <c r="U540" s="305"/>
      <c r="V540" s="306"/>
      <c r="W540" s="306"/>
      <c r="X540" s="306"/>
      <c r="Y540" s="306"/>
      <c r="Z540" s="306"/>
      <c r="AA540" s="306"/>
      <c r="AB540" s="306"/>
      <c r="AC540" s="306"/>
      <c r="AD540" s="306"/>
      <c r="AE540" s="306"/>
      <c r="AF540" s="306"/>
      <c r="AG540" s="306"/>
      <c r="AH540" s="306"/>
      <c r="AI540" s="306"/>
      <c r="AJ540" s="306"/>
      <c r="AK540" s="306"/>
      <c r="AL540" s="306"/>
      <c r="AM540" s="306"/>
      <c r="AN540" s="306"/>
      <c r="AO540" s="306"/>
      <c r="AP540" s="306"/>
      <c r="AQ540" s="306"/>
      <c r="AR540" s="306"/>
      <c r="AS540" s="306"/>
      <c r="AT540" s="306"/>
      <c r="AU540" s="306"/>
      <c r="AV540" s="306"/>
      <c r="AW540" s="306"/>
      <c r="AX540" s="306"/>
      <c r="AY540" s="306"/>
      <c r="AZ540" s="306"/>
      <c r="BA540" s="306"/>
      <c r="BB540" s="306"/>
      <c r="BC540" s="306"/>
      <c r="BD540" s="306"/>
      <c r="BE540" s="306"/>
      <c r="BF540" s="306"/>
      <c r="BG540" s="306"/>
      <c r="BH540" s="306"/>
      <c r="BI540" s="306"/>
      <c r="BJ540" s="306"/>
      <c r="BK540" s="306"/>
      <c r="BL540" s="306"/>
      <c r="BM540" s="306"/>
      <c r="BN540" s="306"/>
      <c r="BO540" s="306"/>
      <c r="BP540" s="306"/>
      <c r="BQ540" s="306"/>
      <c r="BR540" s="306"/>
      <c r="BS540" s="306"/>
      <c r="BT540" s="306"/>
      <c r="BU540" s="306"/>
      <c r="BV540" s="306"/>
      <c r="BW540" s="306"/>
      <c r="BX540" s="306"/>
      <c r="BY540" s="306"/>
      <c r="BZ540" s="306"/>
      <c r="CA540" s="306"/>
      <c r="CB540" s="306"/>
      <c r="CC540" s="306"/>
      <c r="CD540" s="306"/>
      <c r="CE540" s="306"/>
      <c r="CF540" s="306"/>
      <c r="CG540" s="306"/>
      <c r="CH540" s="306"/>
      <c r="CI540" s="306"/>
      <c r="CJ540" s="306"/>
      <c r="CK540" s="306"/>
      <c r="CL540" s="306"/>
      <c r="CM540" s="306"/>
      <c r="CN540" s="306"/>
      <c r="CO540" s="306"/>
      <c r="CP540" s="306"/>
      <c r="CQ540" s="306"/>
      <c r="CR540" s="306"/>
      <c r="CS540" s="306"/>
      <c r="CT540" s="306"/>
      <c r="CU540" s="306"/>
      <c r="CV540" s="306"/>
      <c r="CW540" s="306"/>
      <c r="CX540" s="306"/>
      <c r="CY540" s="306"/>
      <c r="CZ540" s="306"/>
      <c r="DA540" s="306"/>
      <c r="DB540" s="306"/>
      <c r="DC540" s="306"/>
      <c r="DD540" s="306"/>
      <c r="DE540" s="306"/>
      <c r="DF540" s="306"/>
      <c r="DG540" s="306"/>
      <c r="DH540" s="306"/>
      <c r="DI540" s="306"/>
      <c r="DJ540" s="306"/>
      <c r="DK540" s="306"/>
      <c r="DL540" s="306"/>
      <c r="DM540" s="306"/>
      <c r="DN540" s="306"/>
      <c r="DO540" s="306"/>
      <c r="DP540" s="306"/>
      <c r="DQ540" s="306"/>
      <c r="DR540" s="306"/>
      <c r="DS540" s="306"/>
      <c r="DT540" s="306"/>
      <c r="DU540" s="306"/>
      <c r="DV540" s="306"/>
      <c r="DW540" s="306"/>
      <c r="DX540" s="306"/>
      <c r="DY540" s="306"/>
      <c r="DZ540" s="306"/>
      <c r="EA540" s="306"/>
      <c r="EB540" s="164"/>
      <c r="EC540" s="163"/>
      <c r="ED540" s="163"/>
      <c r="EE540" s="163"/>
      <c r="EF540" s="163"/>
      <c r="EG540" s="163"/>
      <c r="EH540" s="163"/>
      <c r="EI540" s="163"/>
    </row>
    <row r="541" spans="3:152" ht="11.25" customHeight="1">
      <c r="C541" s="217"/>
      <c r="D541" s="385"/>
      <c r="E541" s="399"/>
      <c r="F541" s="399"/>
      <c r="G541" s="399"/>
      <c r="H541" s="399"/>
      <c r="I541" s="399"/>
      <c r="J541" s="399"/>
      <c r="K541" s="385"/>
      <c r="L541" s="337"/>
      <c r="M541" s="337"/>
      <c r="N541" s="385"/>
      <c r="O541" s="385"/>
      <c r="P541" s="387"/>
      <c r="Q541" s="387"/>
      <c r="R541" s="389"/>
      <c r="S541" s="391"/>
      <c r="T541" s="401"/>
      <c r="U541" s="394"/>
      <c r="V541" s="396">
        <v>1</v>
      </c>
      <c r="W541" s="382" t="s">
        <v>821</v>
      </c>
      <c r="X541" s="382"/>
      <c r="Y541" s="382"/>
      <c r="Z541" s="382"/>
      <c r="AA541" s="382"/>
      <c r="AB541" s="382"/>
      <c r="AC541" s="382"/>
      <c r="AD541" s="382"/>
      <c r="AE541" s="382"/>
      <c r="AF541" s="382"/>
      <c r="AG541" s="382"/>
      <c r="AH541" s="382"/>
      <c r="AI541" s="382"/>
      <c r="AJ541" s="382"/>
      <c r="AK541" s="382"/>
      <c r="AL541" s="307"/>
      <c r="AM541" s="308"/>
      <c r="AN541" s="309"/>
      <c r="AO541" s="309"/>
      <c r="AP541" s="309"/>
      <c r="AQ541" s="309"/>
      <c r="AR541" s="309"/>
      <c r="AS541" s="309"/>
      <c r="AT541" s="309"/>
      <c r="AU541" s="309"/>
      <c r="AV541" s="309"/>
      <c r="AW541" s="95"/>
      <c r="AX541" s="95"/>
      <c r="AY541" s="95"/>
      <c r="AZ541" s="95"/>
      <c r="BA541" s="95"/>
      <c r="BB541" s="95"/>
      <c r="BC541" s="95"/>
      <c r="BD541" s="95"/>
      <c r="BE541" s="95"/>
      <c r="BF541" s="95"/>
      <c r="BG541" s="95"/>
      <c r="BH541" s="95"/>
      <c r="BI541" s="95"/>
      <c r="BJ541" s="95"/>
      <c r="BK541" s="95"/>
      <c r="BL541" s="95"/>
      <c r="BM541" s="95"/>
      <c r="BN541" s="95"/>
      <c r="BO541" s="95"/>
      <c r="BP541" s="95"/>
      <c r="BQ541" s="95"/>
      <c r="BR541" s="95"/>
      <c r="BS541" s="95"/>
      <c r="BT541" s="95"/>
      <c r="BU541" s="95"/>
      <c r="BV541" s="95"/>
      <c r="BW541" s="95"/>
      <c r="BX541" s="95"/>
      <c r="BY541" s="95"/>
      <c r="BZ541" s="95"/>
      <c r="CA541" s="95"/>
      <c r="CB541" s="95"/>
      <c r="CC541" s="95"/>
      <c r="CD541" s="95"/>
      <c r="CE541" s="95"/>
      <c r="CF541" s="95"/>
      <c r="CG541" s="95"/>
      <c r="CH541" s="95"/>
      <c r="CI541" s="95"/>
      <c r="CJ541" s="95"/>
      <c r="CK541" s="95"/>
      <c r="CL541" s="95"/>
      <c r="CM541" s="95"/>
      <c r="CN541" s="95"/>
      <c r="CO541" s="95"/>
      <c r="CP541" s="95"/>
      <c r="CQ541" s="95"/>
      <c r="CR541" s="95"/>
      <c r="CS541" s="95"/>
      <c r="CT541" s="95"/>
      <c r="CU541" s="95"/>
      <c r="CV541" s="95"/>
      <c r="CW541" s="95"/>
      <c r="CX541" s="95"/>
      <c r="CY541" s="95"/>
      <c r="CZ541" s="95"/>
      <c r="DA541" s="95"/>
      <c r="DB541" s="95"/>
      <c r="DC541" s="95"/>
      <c r="DD541" s="95"/>
      <c r="DE541" s="95"/>
      <c r="DF541" s="95"/>
      <c r="DG541" s="95"/>
      <c r="DH541" s="95"/>
      <c r="DI541" s="95"/>
      <c r="DJ541" s="95"/>
      <c r="DK541" s="95"/>
      <c r="DL541" s="95"/>
      <c r="DM541" s="95"/>
      <c r="DN541" s="95"/>
      <c r="DO541" s="95"/>
      <c r="DP541" s="95"/>
      <c r="DQ541" s="95"/>
      <c r="DR541" s="95"/>
      <c r="DS541" s="95"/>
      <c r="DT541" s="95"/>
      <c r="DU541" s="95"/>
      <c r="DV541" s="95"/>
      <c r="DW541" s="95"/>
      <c r="DX541" s="95"/>
      <c r="DY541" s="95"/>
      <c r="DZ541" s="95"/>
      <c r="EA541" s="95"/>
      <c r="EB541" s="164"/>
      <c r="EC541" s="179"/>
      <c r="ED541" s="179"/>
      <c r="EE541" s="179"/>
      <c r="EF541" s="163"/>
      <c r="EG541" s="179"/>
      <c r="EH541" s="179"/>
      <c r="EI541" s="179"/>
      <c r="EJ541" s="179"/>
      <c r="EK541" s="179"/>
    </row>
    <row r="542" spans="3:152" ht="15" customHeight="1">
      <c r="C542" s="217"/>
      <c r="D542" s="385"/>
      <c r="E542" s="399"/>
      <c r="F542" s="399"/>
      <c r="G542" s="399"/>
      <c r="H542" s="399"/>
      <c r="I542" s="399"/>
      <c r="J542" s="399"/>
      <c r="K542" s="385"/>
      <c r="L542" s="337"/>
      <c r="M542" s="337"/>
      <c r="N542" s="385"/>
      <c r="O542" s="385"/>
      <c r="P542" s="387"/>
      <c r="Q542" s="387"/>
      <c r="R542" s="389"/>
      <c r="S542" s="391"/>
      <c r="T542" s="401"/>
      <c r="U542" s="395"/>
      <c r="V542" s="397"/>
      <c r="W542" s="383"/>
      <c r="X542" s="383"/>
      <c r="Y542" s="383"/>
      <c r="Z542" s="383"/>
      <c r="AA542" s="383"/>
      <c r="AB542" s="383"/>
      <c r="AC542" s="383"/>
      <c r="AD542" s="383"/>
      <c r="AE542" s="383"/>
      <c r="AF542" s="383"/>
      <c r="AG542" s="383"/>
      <c r="AH542" s="383"/>
      <c r="AI542" s="383"/>
      <c r="AJ542" s="383"/>
      <c r="AK542" s="383"/>
      <c r="AL542" s="333"/>
      <c r="AM542" s="200" t="s">
        <v>240</v>
      </c>
      <c r="AN542" s="311" t="s">
        <v>197</v>
      </c>
      <c r="AO542" s="312" t="s">
        <v>18</v>
      </c>
      <c r="AP542" s="312"/>
      <c r="AQ542" s="312"/>
      <c r="AR542" s="312"/>
      <c r="AS542" s="312"/>
      <c r="AT542" s="312"/>
      <c r="AU542" s="312"/>
      <c r="AV542" s="312"/>
      <c r="AW542" s="261">
        <v>0</v>
      </c>
      <c r="AX542" s="261">
        <v>0</v>
      </c>
      <c r="AY542" s="261">
        <v>0</v>
      </c>
      <c r="AZ542" s="261">
        <f>BE542</f>
        <v>0</v>
      </c>
      <c r="BA542" s="261">
        <f>BV542</f>
        <v>0</v>
      </c>
      <c r="BB542" s="261">
        <f>CM542</f>
        <v>0</v>
      </c>
      <c r="BC542" s="261">
        <f>DD542</f>
        <v>0</v>
      </c>
      <c r="BD542" s="261">
        <f>AW542-AX542-BC542</f>
        <v>0</v>
      </c>
      <c r="BE542" s="261">
        <f t="shared" ref="BE542:BH543" si="599">BQ542</f>
        <v>0</v>
      </c>
      <c r="BF542" s="261">
        <f t="shared" si="599"/>
        <v>0</v>
      </c>
      <c r="BG542" s="261">
        <f t="shared" si="599"/>
        <v>0</v>
      </c>
      <c r="BH542" s="261">
        <f t="shared" si="599"/>
        <v>0</v>
      </c>
      <c r="BI542" s="261">
        <f>BJ542+BK542+BL542</f>
        <v>0</v>
      </c>
      <c r="BJ542" s="313">
        <v>0</v>
      </c>
      <c r="BK542" s="313">
        <v>0</v>
      </c>
      <c r="BL542" s="313">
        <v>0</v>
      </c>
      <c r="BM542" s="261">
        <f>BN542+BO542+BP542</f>
        <v>0</v>
      </c>
      <c r="BN542" s="313">
        <v>0</v>
      </c>
      <c r="BO542" s="313">
        <v>0</v>
      </c>
      <c r="BP542" s="313">
        <v>0</v>
      </c>
      <c r="BQ542" s="261">
        <f>BR542+BS542+BT542</f>
        <v>0</v>
      </c>
      <c r="BR542" s="313">
        <v>0</v>
      </c>
      <c r="BS542" s="313">
        <v>0</v>
      </c>
      <c r="BT542" s="313">
        <v>0</v>
      </c>
      <c r="BU542" s="261">
        <f>$AW542-$AX542-AZ542</f>
        <v>0</v>
      </c>
      <c r="BV542" s="261">
        <f t="shared" ref="BV542:BY543" si="600">CH542</f>
        <v>0</v>
      </c>
      <c r="BW542" s="261">
        <f t="shared" si="600"/>
        <v>0</v>
      </c>
      <c r="BX542" s="261">
        <f t="shared" si="600"/>
        <v>0</v>
      </c>
      <c r="BY542" s="261">
        <f t="shared" si="600"/>
        <v>0</v>
      </c>
      <c r="BZ542" s="261">
        <f>CA542+CB542+CC542</f>
        <v>0</v>
      </c>
      <c r="CA542" s="313">
        <v>0</v>
      </c>
      <c r="CB542" s="313">
        <v>0</v>
      </c>
      <c r="CC542" s="313">
        <v>0</v>
      </c>
      <c r="CD542" s="261">
        <f>CE542+CF542+CG542</f>
        <v>0</v>
      </c>
      <c r="CE542" s="313">
        <v>0</v>
      </c>
      <c r="CF542" s="313">
        <v>0</v>
      </c>
      <c r="CG542" s="313">
        <v>0</v>
      </c>
      <c r="CH542" s="261">
        <f>CI542+CJ542+CK542</f>
        <v>0</v>
      </c>
      <c r="CI542" s="313">
        <v>0</v>
      </c>
      <c r="CJ542" s="313">
        <v>0</v>
      </c>
      <c r="CK542" s="313">
        <v>0</v>
      </c>
      <c r="CL542" s="261">
        <f>$AW542-$AX542-BA542</f>
        <v>0</v>
      </c>
      <c r="CM542" s="261">
        <f t="shared" ref="CM542:CP543" si="601">CY542</f>
        <v>0</v>
      </c>
      <c r="CN542" s="261">
        <f t="shared" si="601"/>
        <v>0</v>
      </c>
      <c r="CO542" s="261">
        <f t="shared" si="601"/>
        <v>0</v>
      </c>
      <c r="CP542" s="261">
        <f t="shared" si="601"/>
        <v>0</v>
      </c>
      <c r="CQ542" s="261">
        <f>CR542+CS542+CT542</f>
        <v>0</v>
      </c>
      <c r="CR542" s="313">
        <v>0</v>
      </c>
      <c r="CS542" s="313">
        <v>0</v>
      </c>
      <c r="CT542" s="313">
        <v>0</v>
      </c>
      <c r="CU542" s="261">
        <f>CV542+CW542+CX542</f>
        <v>0</v>
      </c>
      <c r="CV542" s="313">
        <v>0</v>
      </c>
      <c r="CW542" s="313">
        <v>0</v>
      </c>
      <c r="CX542" s="313">
        <v>0</v>
      </c>
      <c r="CY542" s="261">
        <f>CZ542+DA542+DB542</f>
        <v>0</v>
      </c>
      <c r="CZ542" s="313">
        <v>0</v>
      </c>
      <c r="DA542" s="313">
        <v>0</v>
      </c>
      <c r="DB542" s="313">
        <v>0</v>
      </c>
      <c r="DC542" s="261">
        <f>$AW542-$AX542-BB542</f>
        <v>0</v>
      </c>
      <c r="DD542" s="261">
        <f t="shared" ref="DD542:DG543" si="602">DP542</f>
        <v>0</v>
      </c>
      <c r="DE542" s="261">
        <f t="shared" si="602"/>
        <v>0</v>
      </c>
      <c r="DF542" s="261">
        <f t="shared" si="602"/>
        <v>0</v>
      </c>
      <c r="DG542" s="261">
        <f t="shared" si="602"/>
        <v>0</v>
      </c>
      <c r="DH542" s="261">
        <f>DI542+DJ542+DK542</f>
        <v>0</v>
      </c>
      <c r="DI542" s="313">
        <v>0</v>
      </c>
      <c r="DJ542" s="313">
        <v>0</v>
      </c>
      <c r="DK542" s="313">
        <v>0</v>
      </c>
      <c r="DL542" s="261">
        <f>DM542+DN542+DO542</f>
        <v>0</v>
      </c>
      <c r="DM542" s="313">
        <v>0</v>
      </c>
      <c r="DN542" s="313">
        <v>0</v>
      </c>
      <c r="DO542" s="313">
        <v>0</v>
      </c>
      <c r="DP542" s="261">
        <f>DQ542+DR542+DS542</f>
        <v>0</v>
      </c>
      <c r="DQ542" s="313">
        <v>0</v>
      </c>
      <c r="DR542" s="313">
        <v>0</v>
      </c>
      <c r="DS542" s="313">
        <v>0</v>
      </c>
      <c r="DT542" s="261">
        <f>$AW542-$AX542-BC542</f>
        <v>0</v>
      </c>
      <c r="DU542" s="261">
        <f>BC542-AY542</f>
        <v>0</v>
      </c>
      <c r="DV542" s="313"/>
      <c r="DW542" s="313"/>
      <c r="DX542" s="314"/>
      <c r="DY542" s="313"/>
      <c r="DZ542" s="314"/>
      <c r="EA542" s="343" t="s">
        <v>151</v>
      </c>
      <c r="EB542" s="164">
        <v>0</v>
      </c>
      <c r="EC542" s="162" t="str">
        <f>AN542 &amp; EB542</f>
        <v>Амортизационные отчисления0</v>
      </c>
      <c r="ED542" s="162" t="str">
        <f>AN542&amp;AO542</f>
        <v>Амортизационные отчислениянет</v>
      </c>
      <c r="EE542" s="163"/>
      <c r="EF542" s="163"/>
      <c r="EG542" s="179"/>
      <c r="EH542" s="179"/>
      <c r="EI542" s="179"/>
      <c r="EJ542" s="179"/>
      <c r="EV542" s="163"/>
    </row>
    <row r="543" spans="3:152" ht="15" customHeight="1" thickBot="1">
      <c r="C543" s="217"/>
      <c r="D543" s="385"/>
      <c r="E543" s="399"/>
      <c r="F543" s="399"/>
      <c r="G543" s="399"/>
      <c r="H543" s="399"/>
      <c r="I543" s="399"/>
      <c r="J543" s="399"/>
      <c r="K543" s="385"/>
      <c r="L543" s="337"/>
      <c r="M543" s="337"/>
      <c r="N543" s="385"/>
      <c r="O543" s="385"/>
      <c r="P543" s="387"/>
      <c r="Q543" s="387"/>
      <c r="R543" s="389"/>
      <c r="S543" s="391"/>
      <c r="T543" s="401"/>
      <c r="U543" s="395"/>
      <c r="V543" s="397"/>
      <c r="W543" s="383"/>
      <c r="X543" s="383"/>
      <c r="Y543" s="383"/>
      <c r="Z543" s="383"/>
      <c r="AA543" s="383"/>
      <c r="AB543" s="383"/>
      <c r="AC543" s="383"/>
      <c r="AD543" s="383"/>
      <c r="AE543" s="383"/>
      <c r="AF543" s="383"/>
      <c r="AG543" s="383"/>
      <c r="AH543" s="383"/>
      <c r="AI543" s="383"/>
      <c r="AJ543" s="383"/>
      <c r="AK543" s="383"/>
      <c r="AL543" s="333"/>
      <c r="AM543" s="200" t="s">
        <v>115</v>
      </c>
      <c r="AN543" s="311" t="s">
        <v>199</v>
      </c>
      <c r="AO543" s="312" t="s">
        <v>18</v>
      </c>
      <c r="AP543" s="312"/>
      <c r="AQ543" s="312"/>
      <c r="AR543" s="312"/>
      <c r="AS543" s="312"/>
      <c r="AT543" s="312"/>
      <c r="AU543" s="312"/>
      <c r="AV543" s="312"/>
      <c r="AW543" s="261">
        <v>0</v>
      </c>
      <c r="AX543" s="261">
        <v>0</v>
      </c>
      <c r="AY543" s="261">
        <v>0</v>
      </c>
      <c r="AZ543" s="261">
        <f>BE543</f>
        <v>0</v>
      </c>
      <c r="BA543" s="261">
        <f>BV543</f>
        <v>0</v>
      </c>
      <c r="BB543" s="261">
        <f>CM543</f>
        <v>0</v>
      </c>
      <c r="BC543" s="261">
        <f>DD543</f>
        <v>0</v>
      </c>
      <c r="BD543" s="261">
        <f>AW543-AX543-BC543</f>
        <v>0</v>
      </c>
      <c r="BE543" s="261">
        <f t="shared" si="599"/>
        <v>0</v>
      </c>
      <c r="BF543" s="261">
        <f t="shared" si="599"/>
        <v>0</v>
      </c>
      <c r="BG543" s="261">
        <f t="shared" si="599"/>
        <v>0</v>
      </c>
      <c r="BH543" s="261">
        <f t="shared" si="599"/>
        <v>0</v>
      </c>
      <c r="BI543" s="261">
        <f>BJ543+BK543+BL543</f>
        <v>0</v>
      </c>
      <c r="BJ543" s="313">
        <v>0</v>
      </c>
      <c r="BK543" s="313">
        <v>0</v>
      </c>
      <c r="BL543" s="313">
        <v>0</v>
      </c>
      <c r="BM543" s="261">
        <f>BN543+BO543+BP543</f>
        <v>0</v>
      </c>
      <c r="BN543" s="313">
        <v>0</v>
      </c>
      <c r="BO543" s="313">
        <v>0</v>
      </c>
      <c r="BP543" s="313">
        <v>0</v>
      </c>
      <c r="BQ543" s="261">
        <f>BR543+BS543+BT543</f>
        <v>0</v>
      </c>
      <c r="BR543" s="313">
        <v>0</v>
      </c>
      <c r="BS543" s="313">
        <v>0</v>
      </c>
      <c r="BT543" s="313">
        <v>0</v>
      </c>
      <c r="BU543" s="261">
        <f>$AW543-$AX543-AZ543</f>
        <v>0</v>
      </c>
      <c r="BV543" s="261">
        <f t="shared" si="600"/>
        <v>0</v>
      </c>
      <c r="BW543" s="261">
        <f t="shared" si="600"/>
        <v>0</v>
      </c>
      <c r="BX543" s="261">
        <f t="shared" si="600"/>
        <v>0</v>
      </c>
      <c r="BY543" s="261">
        <f t="shared" si="600"/>
        <v>0</v>
      </c>
      <c r="BZ543" s="261">
        <f>CA543+CB543+CC543</f>
        <v>0</v>
      </c>
      <c r="CA543" s="313">
        <v>0</v>
      </c>
      <c r="CB543" s="313">
        <v>0</v>
      </c>
      <c r="CC543" s="313">
        <v>0</v>
      </c>
      <c r="CD543" s="261">
        <f>CE543+CF543+CG543</f>
        <v>0</v>
      </c>
      <c r="CE543" s="313">
        <v>0</v>
      </c>
      <c r="CF543" s="313">
        <v>0</v>
      </c>
      <c r="CG543" s="313">
        <v>0</v>
      </c>
      <c r="CH543" s="261">
        <f>CI543+CJ543+CK543</f>
        <v>0</v>
      </c>
      <c r="CI543" s="313">
        <v>0</v>
      </c>
      <c r="CJ543" s="313">
        <v>0</v>
      </c>
      <c r="CK543" s="313">
        <v>0</v>
      </c>
      <c r="CL543" s="261">
        <f>$AW543-$AX543-BA543</f>
        <v>0</v>
      </c>
      <c r="CM543" s="261">
        <f t="shared" si="601"/>
        <v>0</v>
      </c>
      <c r="CN543" s="261">
        <f t="shared" si="601"/>
        <v>0</v>
      </c>
      <c r="CO543" s="261">
        <f t="shared" si="601"/>
        <v>0</v>
      </c>
      <c r="CP543" s="261">
        <f t="shared" si="601"/>
        <v>0</v>
      </c>
      <c r="CQ543" s="261">
        <f>CR543+CS543+CT543</f>
        <v>0</v>
      </c>
      <c r="CR543" s="313">
        <v>0</v>
      </c>
      <c r="CS543" s="313">
        <v>0</v>
      </c>
      <c r="CT543" s="313">
        <v>0</v>
      </c>
      <c r="CU543" s="261">
        <f>CV543+CW543+CX543</f>
        <v>0</v>
      </c>
      <c r="CV543" s="313">
        <v>0</v>
      </c>
      <c r="CW543" s="313">
        <v>0</v>
      </c>
      <c r="CX543" s="313">
        <v>0</v>
      </c>
      <c r="CY543" s="261">
        <f>CZ543+DA543+DB543</f>
        <v>0</v>
      </c>
      <c r="CZ543" s="313">
        <v>0</v>
      </c>
      <c r="DA543" s="313">
        <v>0</v>
      </c>
      <c r="DB543" s="313">
        <v>0</v>
      </c>
      <c r="DC543" s="261">
        <f>$AW543-$AX543-BB543</f>
        <v>0</v>
      </c>
      <c r="DD543" s="261">
        <f t="shared" si="602"/>
        <v>0</v>
      </c>
      <c r="DE543" s="261">
        <f t="shared" si="602"/>
        <v>0</v>
      </c>
      <c r="DF543" s="261">
        <f t="shared" si="602"/>
        <v>0</v>
      </c>
      <c r="DG543" s="261">
        <f t="shared" si="602"/>
        <v>0</v>
      </c>
      <c r="DH543" s="261">
        <f>DI543+DJ543+DK543</f>
        <v>0</v>
      </c>
      <c r="DI543" s="313">
        <v>0</v>
      </c>
      <c r="DJ543" s="313">
        <v>0</v>
      </c>
      <c r="DK543" s="313">
        <v>0</v>
      </c>
      <c r="DL543" s="261">
        <f>DM543+DN543+DO543</f>
        <v>0</v>
      </c>
      <c r="DM543" s="313">
        <v>0</v>
      </c>
      <c r="DN543" s="313">
        <v>0</v>
      </c>
      <c r="DO543" s="313">
        <v>0</v>
      </c>
      <c r="DP543" s="261">
        <f>DQ543+DR543+DS543</f>
        <v>0</v>
      </c>
      <c r="DQ543" s="313">
        <v>0</v>
      </c>
      <c r="DR543" s="313">
        <v>0</v>
      </c>
      <c r="DS543" s="313">
        <v>0</v>
      </c>
      <c r="DT543" s="261">
        <f>$AW543-$AX543-BC543</f>
        <v>0</v>
      </c>
      <c r="DU543" s="261">
        <f>BC543-AY543</f>
        <v>0</v>
      </c>
      <c r="DV543" s="313"/>
      <c r="DW543" s="313"/>
      <c r="DX543" s="314"/>
      <c r="DY543" s="313"/>
      <c r="DZ543" s="314"/>
      <c r="EA543" s="343" t="s">
        <v>151</v>
      </c>
      <c r="EB543" s="164">
        <v>0</v>
      </c>
      <c r="EC543" s="162" t="str">
        <f>AN543 &amp; EB543</f>
        <v>Прочие собственные средства0</v>
      </c>
      <c r="ED543" s="162" t="str">
        <f>AN543&amp;AO543</f>
        <v>Прочие собственные средстванет</v>
      </c>
      <c r="EE543" s="163"/>
      <c r="EF543" s="163"/>
      <c r="EG543" s="179"/>
      <c r="EH543" s="179"/>
      <c r="EI543" s="179"/>
      <c r="EJ543" s="179"/>
      <c r="EV543" s="163"/>
    </row>
    <row r="544" spans="3:152" ht="11.25" customHeight="1">
      <c r="C544" s="217"/>
      <c r="D544" s="384" t="s">
        <v>1014</v>
      </c>
      <c r="E544" s="398" t="s">
        <v>1015</v>
      </c>
      <c r="F544" s="398"/>
      <c r="G544" s="398" t="s">
        <v>161</v>
      </c>
      <c r="H544" s="398" t="s">
        <v>1016</v>
      </c>
      <c r="I544" s="398" t="s">
        <v>783</v>
      </c>
      <c r="J544" s="398" t="s">
        <v>783</v>
      </c>
      <c r="K544" s="384" t="s">
        <v>784</v>
      </c>
      <c r="L544" s="336"/>
      <c r="M544" s="336"/>
      <c r="N544" s="384" t="s">
        <v>240</v>
      </c>
      <c r="O544" s="384" t="s">
        <v>4</v>
      </c>
      <c r="P544" s="386" t="s">
        <v>183</v>
      </c>
      <c r="Q544" s="386" t="s">
        <v>3</v>
      </c>
      <c r="R544" s="388">
        <v>0</v>
      </c>
      <c r="S544" s="390">
        <v>100</v>
      </c>
      <c r="T544" s="400" t="s">
        <v>151</v>
      </c>
      <c r="U544" s="305"/>
      <c r="V544" s="306"/>
      <c r="W544" s="306"/>
      <c r="X544" s="306"/>
      <c r="Y544" s="306"/>
      <c r="Z544" s="306"/>
      <c r="AA544" s="306"/>
      <c r="AB544" s="306"/>
      <c r="AC544" s="306"/>
      <c r="AD544" s="306"/>
      <c r="AE544" s="306"/>
      <c r="AF544" s="306"/>
      <c r="AG544" s="306"/>
      <c r="AH544" s="306"/>
      <c r="AI544" s="306"/>
      <c r="AJ544" s="306"/>
      <c r="AK544" s="306"/>
      <c r="AL544" s="306"/>
      <c r="AM544" s="306"/>
      <c r="AN544" s="306"/>
      <c r="AO544" s="306"/>
      <c r="AP544" s="306"/>
      <c r="AQ544" s="306"/>
      <c r="AR544" s="306"/>
      <c r="AS544" s="306"/>
      <c r="AT544" s="306"/>
      <c r="AU544" s="306"/>
      <c r="AV544" s="306"/>
      <c r="AW544" s="306"/>
      <c r="AX544" s="306"/>
      <c r="AY544" s="306"/>
      <c r="AZ544" s="306"/>
      <c r="BA544" s="306"/>
      <c r="BB544" s="306"/>
      <c r="BC544" s="306"/>
      <c r="BD544" s="306"/>
      <c r="BE544" s="306"/>
      <c r="BF544" s="306"/>
      <c r="BG544" s="306"/>
      <c r="BH544" s="306"/>
      <c r="BI544" s="306"/>
      <c r="BJ544" s="306"/>
      <c r="BK544" s="306"/>
      <c r="BL544" s="306"/>
      <c r="BM544" s="306"/>
      <c r="BN544" s="306"/>
      <c r="BO544" s="306"/>
      <c r="BP544" s="306"/>
      <c r="BQ544" s="306"/>
      <c r="BR544" s="306"/>
      <c r="BS544" s="306"/>
      <c r="BT544" s="306"/>
      <c r="BU544" s="306"/>
      <c r="BV544" s="306"/>
      <c r="BW544" s="306"/>
      <c r="BX544" s="306"/>
      <c r="BY544" s="306"/>
      <c r="BZ544" s="306"/>
      <c r="CA544" s="306"/>
      <c r="CB544" s="306"/>
      <c r="CC544" s="306"/>
      <c r="CD544" s="306"/>
      <c r="CE544" s="306"/>
      <c r="CF544" s="306"/>
      <c r="CG544" s="306"/>
      <c r="CH544" s="306"/>
      <c r="CI544" s="306"/>
      <c r="CJ544" s="306"/>
      <c r="CK544" s="306"/>
      <c r="CL544" s="306"/>
      <c r="CM544" s="306"/>
      <c r="CN544" s="306"/>
      <c r="CO544" s="306"/>
      <c r="CP544" s="306"/>
      <c r="CQ544" s="306"/>
      <c r="CR544" s="306"/>
      <c r="CS544" s="306"/>
      <c r="CT544" s="306"/>
      <c r="CU544" s="306"/>
      <c r="CV544" s="306"/>
      <c r="CW544" s="306"/>
      <c r="CX544" s="306"/>
      <c r="CY544" s="306"/>
      <c r="CZ544" s="306"/>
      <c r="DA544" s="306"/>
      <c r="DB544" s="306"/>
      <c r="DC544" s="306"/>
      <c r="DD544" s="306"/>
      <c r="DE544" s="306"/>
      <c r="DF544" s="306"/>
      <c r="DG544" s="306"/>
      <c r="DH544" s="306"/>
      <c r="DI544" s="306"/>
      <c r="DJ544" s="306"/>
      <c r="DK544" s="306"/>
      <c r="DL544" s="306"/>
      <c r="DM544" s="306"/>
      <c r="DN544" s="306"/>
      <c r="DO544" s="306"/>
      <c r="DP544" s="306"/>
      <c r="DQ544" s="306"/>
      <c r="DR544" s="306"/>
      <c r="DS544" s="306"/>
      <c r="DT544" s="306"/>
      <c r="DU544" s="306"/>
      <c r="DV544" s="306"/>
      <c r="DW544" s="306"/>
      <c r="DX544" s="306"/>
      <c r="DY544" s="306"/>
      <c r="DZ544" s="306"/>
      <c r="EA544" s="306"/>
      <c r="EB544" s="164"/>
      <c r="EC544" s="163"/>
      <c r="ED544" s="163"/>
      <c r="EE544" s="163"/>
      <c r="EF544" s="163"/>
      <c r="EG544" s="163"/>
      <c r="EH544" s="163"/>
      <c r="EI544" s="163"/>
    </row>
    <row r="545" spans="3:152" ht="11.25" customHeight="1">
      <c r="C545" s="217"/>
      <c r="D545" s="385"/>
      <c r="E545" s="399"/>
      <c r="F545" s="399"/>
      <c r="G545" s="399"/>
      <c r="H545" s="399"/>
      <c r="I545" s="399"/>
      <c r="J545" s="399"/>
      <c r="K545" s="385"/>
      <c r="L545" s="337"/>
      <c r="M545" s="337"/>
      <c r="N545" s="385"/>
      <c r="O545" s="385"/>
      <c r="P545" s="387"/>
      <c r="Q545" s="387"/>
      <c r="R545" s="389"/>
      <c r="S545" s="391"/>
      <c r="T545" s="401"/>
      <c r="U545" s="394"/>
      <c r="V545" s="396">
        <v>1</v>
      </c>
      <c r="W545" s="382" t="s">
        <v>821</v>
      </c>
      <c r="X545" s="382"/>
      <c r="Y545" s="382"/>
      <c r="Z545" s="382"/>
      <c r="AA545" s="382"/>
      <c r="AB545" s="382"/>
      <c r="AC545" s="382"/>
      <c r="AD545" s="382"/>
      <c r="AE545" s="382"/>
      <c r="AF545" s="382"/>
      <c r="AG545" s="382"/>
      <c r="AH545" s="382"/>
      <c r="AI545" s="382"/>
      <c r="AJ545" s="382"/>
      <c r="AK545" s="382"/>
      <c r="AL545" s="307"/>
      <c r="AM545" s="308"/>
      <c r="AN545" s="309"/>
      <c r="AO545" s="309"/>
      <c r="AP545" s="309"/>
      <c r="AQ545" s="309"/>
      <c r="AR545" s="309"/>
      <c r="AS545" s="309"/>
      <c r="AT545" s="309"/>
      <c r="AU545" s="309"/>
      <c r="AV545" s="309"/>
      <c r="AW545" s="95"/>
      <c r="AX545" s="95"/>
      <c r="AY545" s="95"/>
      <c r="AZ545" s="95"/>
      <c r="BA545" s="95"/>
      <c r="BB545" s="95"/>
      <c r="BC545" s="95"/>
      <c r="BD545" s="95"/>
      <c r="BE545" s="95"/>
      <c r="BF545" s="95"/>
      <c r="BG545" s="95"/>
      <c r="BH545" s="95"/>
      <c r="BI545" s="95"/>
      <c r="BJ545" s="95"/>
      <c r="BK545" s="95"/>
      <c r="BL545" s="95"/>
      <c r="BM545" s="95"/>
      <c r="BN545" s="95"/>
      <c r="BO545" s="95"/>
      <c r="BP545" s="95"/>
      <c r="BQ545" s="95"/>
      <c r="BR545" s="95"/>
      <c r="BS545" s="95"/>
      <c r="BT545" s="95"/>
      <c r="BU545" s="95"/>
      <c r="BV545" s="95"/>
      <c r="BW545" s="95"/>
      <c r="BX545" s="95"/>
      <c r="BY545" s="95"/>
      <c r="BZ545" s="95"/>
      <c r="CA545" s="95"/>
      <c r="CB545" s="95"/>
      <c r="CC545" s="95"/>
      <c r="CD545" s="95"/>
      <c r="CE545" s="95"/>
      <c r="CF545" s="95"/>
      <c r="CG545" s="95"/>
      <c r="CH545" s="95"/>
      <c r="CI545" s="95"/>
      <c r="CJ545" s="95"/>
      <c r="CK545" s="95"/>
      <c r="CL545" s="95"/>
      <c r="CM545" s="95"/>
      <c r="CN545" s="95"/>
      <c r="CO545" s="95"/>
      <c r="CP545" s="95"/>
      <c r="CQ545" s="95"/>
      <c r="CR545" s="95"/>
      <c r="CS545" s="95"/>
      <c r="CT545" s="95"/>
      <c r="CU545" s="95"/>
      <c r="CV545" s="95"/>
      <c r="CW545" s="95"/>
      <c r="CX545" s="95"/>
      <c r="CY545" s="95"/>
      <c r="CZ545" s="95"/>
      <c r="DA545" s="95"/>
      <c r="DB545" s="95"/>
      <c r="DC545" s="95"/>
      <c r="DD545" s="95"/>
      <c r="DE545" s="95"/>
      <c r="DF545" s="95"/>
      <c r="DG545" s="95"/>
      <c r="DH545" s="95"/>
      <c r="DI545" s="95"/>
      <c r="DJ545" s="95"/>
      <c r="DK545" s="95"/>
      <c r="DL545" s="95"/>
      <c r="DM545" s="95"/>
      <c r="DN545" s="95"/>
      <c r="DO545" s="95"/>
      <c r="DP545" s="95"/>
      <c r="DQ545" s="95"/>
      <c r="DR545" s="95"/>
      <c r="DS545" s="95"/>
      <c r="DT545" s="95"/>
      <c r="DU545" s="95"/>
      <c r="DV545" s="95"/>
      <c r="DW545" s="95"/>
      <c r="DX545" s="95"/>
      <c r="DY545" s="95"/>
      <c r="DZ545" s="95"/>
      <c r="EA545" s="95"/>
      <c r="EB545" s="164"/>
      <c r="EC545" s="179"/>
      <c r="ED545" s="179"/>
      <c r="EE545" s="179"/>
      <c r="EF545" s="163"/>
      <c r="EG545" s="179"/>
      <c r="EH545" s="179"/>
      <c r="EI545" s="179"/>
      <c r="EJ545" s="179"/>
      <c r="EK545" s="179"/>
    </row>
    <row r="546" spans="3:152" ht="15" customHeight="1">
      <c r="C546" s="217"/>
      <c r="D546" s="385"/>
      <c r="E546" s="399"/>
      <c r="F546" s="399"/>
      <c r="G546" s="399"/>
      <c r="H546" s="399"/>
      <c r="I546" s="399"/>
      <c r="J546" s="399"/>
      <c r="K546" s="385"/>
      <c r="L546" s="337"/>
      <c r="M546" s="337"/>
      <c r="N546" s="385"/>
      <c r="O546" s="385"/>
      <c r="P546" s="387"/>
      <c r="Q546" s="387"/>
      <c r="R546" s="389"/>
      <c r="S546" s="391"/>
      <c r="T546" s="401"/>
      <c r="U546" s="395"/>
      <c r="V546" s="397"/>
      <c r="W546" s="383"/>
      <c r="X546" s="383"/>
      <c r="Y546" s="383"/>
      <c r="Z546" s="383"/>
      <c r="AA546" s="383"/>
      <c r="AB546" s="383"/>
      <c r="AC546" s="383"/>
      <c r="AD546" s="383"/>
      <c r="AE546" s="383"/>
      <c r="AF546" s="383"/>
      <c r="AG546" s="383"/>
      <c r="AH546" s="383"/>
      <c r="AI546" s="383"/>
      <c r="AJ546" s="383"/>
      <c r="AK546" s="383"/>
      <c r="AL546" s="333"/>
      <c r="AM546" s="200" t="s">
        <v>240</v>
      </c>
      <c r="AN546" s="311" t="s">
        <v>216</v>
      </c>
      <c r="AO546" s="312" t="s">
        <v>18</v>
      </c>
      <c r="AP546" s="312"/>
      <c r="AQ546" s="312"/>
      <c r="AR546" s="312"/>
      <c r="AS546" s="312"/>
      <c r="AT546" s="312"/>
      <c r="AU546" s="312"/>
      <c r="AV546" s="312"/>
      <c r="AW546" s="261">
        <v>0</v>
      </c>
      <c r="AX546" s="261">
        <v>746.85299999999995</v>
      </c>
      <c r="AY546" s="261">
        <v>0</v>
      </c>
      <c r="AZ546" s="261">
        <f>BE546</f>
        <v>0</v>
      </c>
      <c r="BA546" s="261">
        <f>BV546</f>
        <v>0</v>
      </c>
      <c r="BB546" s="261">
        <f>CM546</f>
        <v>0</v>
      </c>
      <c r="BC546" s="261">
        <f>DD546</f>
        <v>0</v>
      </c>
      <c r="BD546" s="261">
        <f>AW546-AX546-BC546</f>
        <v>-746.85299999999995</v>
      </c>
      <c r="BE546" s="261">
        <f t="shared" ref="BE546:BH547" si="603">BQ546</f>
        <v>0</v>
      </c>
      <c r="BF546" s="261">
        <f t="shared" si="603"/>
        <v>0</v>
      </c>
      <c r="BG546" s="261">
        <f t="shared" si="603"/>
        <v>0</v>
      </c>
      <c r="BH546" s="261">
        <f t="shared" si="603"/>
        <v>0</v>
      </c>
      <c r="BI546" s="261">
        <f>BJ546+BK546+BL546</f>
        <v>0</v>
      </c>
      <c r="BJ546" s="313">
        <v>0</v>
      </c>
      <c r="BK546" s="313">
        <v>0</v>
      </c>
      <c r="BL546" s="313">
        <v>0</v>
      </c>
      <c r="BM546" s="261">
        <f>BN546+BO546+BP546</f>
        <v>0</v>
      </c>
      <c r="BN546" s="313">
        <v>0</v>
      </c>
      <c r="BO546" s="313">
        <v>0</v>
      </c>
      <c r="BP546" s="313">
        <v>0</v>
      </c>
      <c r="BQ546" s="261">
        <f>BR546+BS546+BT546</f>
        <v>0</v>
      </c>
      <c r="BR546" s="313">
        <v>0</v>
      </c>
      <c r="BS546" s="313">
        <v>0</v>
      </c>
      <c r="BT546" s="313">
        <v>0</v>
      </c>
      <c r="BU546" s="261">
        <f>$AW546-$AX546-AZ546</f>
        <v>-746.85299999999995</v>
      </c>
      <c r="BV546" s="261">
        <f t="shared" ref="BV546:BY547" si="604">CH546</f>
        <v>0</v>
      </c>
      <c r="BW546" s="261">
        <f t="shared" si="604"/>
        <v>0</v>
      </c>
      <c r="BX546" s="261">
        <f t="shared" si="604"/>
        <v>0</v>
      </c>
      <c r="BY546" s="261">
        <f t="shared" si="604"/>
        <v>0</v>
      </c>
      <c r="BZ546" s="261">
        <f>CA546+CB546+CC546</f>
        <v>0</v>
      </c>
      <c r="CA546" s="313">
        <v>0</v>
      </c>
      <c r="CB546" s="313">
        <v>0</v>
      </c>
      <c r="CC546" s="313">
        <v>0</v>
      </c>
      <c r="CD546" s="261">
        <f>CE546+CF546+CG546</f>
        <v>0</v>
      </c>
      <c r="CE546" s="313">
        <v>0</v>
      </c>
      <c r="CF546" s="313">
        <v>0</v>
      </c>
      <c r="CG546" s="313">
        <v>0</v>
      </c>
      <c r="CH546" s="261">
        <f>CI546+CJ546+CK546</f>
        <v>0</v>
      </c>
      <c r="CI546" s="313">
        <v>0</v>
      </c>
      <c r="CJ546" s="313">
        <v>0</v>
      </c>
      <c r="CK546" s="313">
        <v>0</v>
      </c>
      <c r="CL546" s="261">
        <f>$AW546-$AX546-BA546</f>
        <v>-746.85299999999995</v>
      </c>
      <c r="CM546" s="261">
        <f t="shared" ref="CM546:CP547" si="605">CY546</f>
        <v>0</v>
      </c>
      <c r="CN546" s="261">
        <f t="shared" si="605"/>
        <v>0</v>
      </c>
      <c r="CO546" s="261">
        <f t="shared" si="605"/>
        <v>0</v>
      </c>
      <c r="CP546" s="261">
        <f t="shared" si="605"/>
        <v>0</v>
      </c>
      <c r="CQ546" s="261">
        <f>CR546+CS546+CT546</f>
        <v>0</v>
      </c>
      <c r="CR546" s="313">
        <v>0</v>
      </c>
      <c r="CS546" s="313">
        <v>0</v>
      </c>
      <c r="CT546" s="313">
        <v>0</v>
      </c>
      <c r="CU546" s="261">
        <f>CV546+CW546+CX546</f>
        <v>0</v>
      </c>
      <c r="CV546" s="313">
        <v>0</v>
      </c>
      <c r="CW546" s="313">
        <v>0</v>
      </c>
      <c r="CX546" s="313">
        <v>0</v>
      </c>
      <c r="CY546" s="261">
        <f>CZ546+DA546+DB546</f>
        <v>0</v>
      </c>
      <c r="CZ546" s="313">
        <v>0</v>
      </c>
      <c r="DA546" s="313">
        <v>0</v>
      </c>
      <c r="DB546" s="313">
        <v>0</v>
      </c>
      <c r="DC546" s="261">
        <f>$AW546-$AX546-BB546</f>
        <v>-746.85299999999995</v>
      </c>
      <c r="DD546" s="261">
        <f t="shared" ref="DD546:DG547" si="606">DP546</f>
        <v>0</v>
      </c>
      <c r="DE546" s="261">
        <f t="shared" si="606"/>
        <v>0</v>
      </c>
      <c r="DF546" s="261">
        <f t="shared" si="606"/>
        <v>0</v>
      </c>
      <c r="DG546" s="261">
        <f t="shared" si="606"/>
        <v>0</v>
      </c>
      <c r="DH546" s="261">
        <f>DI546+DJ546+DK546</f>
        <v>0</v>
      </c>
      <c r="DI546" s="313">
        <v>0</v>
      </c>
      <c r="DJ546" s="313">
        <v>0</v>
      </c>
      <c r="DK546" s="313">
        <v>0</v>
      </c>
      <c r="DL546" s="261">
        <f>DM546+DN546+DO546</f>
        <v>0</v>
      </c>
      <c r="DM546" s="313">
        <v>0</v>
      </c>
      <c r="DN546" s="313">
        <v>0</v>
      </c>
      <c r="DO546" s="313">
        <v>0</v>
      </c>
      <c r="DP546" s="261">
        <f>DQ546+DR546+DS546</f>
        <v>0</v>
      </c>
      <c r="DQ546" s="313">
        <v>0</v>
      </c>
      <c r="DR546" s="313">
        <v>0</v>
      </c>
      <c r="DS546" s="313">
        <v>0</v>
      </c>
      <c r="DT546" s="261">
        <f>$AW546-$AX546-BC546</f>
        <v>-746.85299999999995</v>
      </c>
      <c r="DU546" s="261">
        <f>BC546-AY546</f>
        <v>0</v>
      </c>
      <c r="DV546" s="313"/>
      <c r="DW546" s="313"/>
      <c r="DX546" s="314"/>
      <c r="DY546" s="313"/>
      <c r="DZ546" s="314"/>
      <c r="EA546" s="343" t="s">
        <v>151</v>
      </c>
      <c r="EB546" s="164">
        <v>0</v>
      </c>
      <c r="EC546" s="162" t="str">
        <f>AN546 &amp; EB546</f>
        <v>Прибыль направляемая на инвестиции0</v>
      </c>
      <c r="ED546" s="162" t="str">
        <f>AN546&amp;AO546</f>
        <v>Прибыль направляемая на инвестициинет</v>
      </c>
      <c r="EE546" s="163"/>
      <c r="EF546" s="163"/>
      <c r="EG546" s="179"/>
      <c r="EH546" s="179"/>
      <c r="EI546" s="179"/>
      <c r="EJ546" s="179"/>
      <c r="EV546" s="163"/>
    </row>
    <row r="547" spans="3:152" ht="15" customHeight="1" thickBot="1">
      <c r="C547" s="217"/>
      <c r="D547" s="385"/>
      <c r="E547" s="399"/>
      <c r="F547" s="399"/>
      <c r="G547" s="399"/>
      <c r="H547" s="399"/>
      <c r="I547" s="399"/>
      <c r="J547" s="399"/>
      <c r="K547" s="385"/>
      <c r="L547" s="337"/>
      <c r="M547" s="337"/>
      <c r="N547" s="385"/>
      <c r="O547" s="385"/>
      <c r="P547" s="387"/>
      <c r="Q547" s="387"/>
      <c r="R547" s="389"/>
      <c r="S547" s="391"/>
      <c r="T547" s="401"/>
      <c r="U547" s="395"/>
      <c r="V547" s="397"/>
      <c r="W547" s="383"/>
      <c r="X547" s="383"/>
      <c r="Y547" s="383"/>
      <c r="Z547" s="383"/>
      <c r="AA547" s="383"/>
      <c r="AB547" s="383"/>
      <c r="AC547" s="383"/>
      <c r="AD547" s="383"/>
      <c r="AE547" s="383"/>
      <c r="AF547" s="383"/>
      <c r="AG547" s="383"/>
      <c r="AH547" s="383"/>
      <c r="AI547" s="383"/>
      <c r="AJ547" s="383"/>
      <c r="AK547" s="383"/>
      <c r="AL547" s="333"/>
      <c r="AM547" s="200" t="s">
        <v>115</v>
      </c>
      <c r="AN547" s="311" t="s">
        <v>199</v>
      </c>
      <c r="AO547" s="312" t="s">
        <v>18</v>
      </c>
      <c r="AP547" s="312"/>
      <c r="AQ547" s="312"/>
      <c r="AR547" s="312"/>
      <c r="AS547" s="312"/>
      <c r="AT547" s="312"/>
      <c r="AU547" s="312"/>
      <c r="AV547" s="312"/>
      <c r="AW547" s="261">
        <v>0</v>
      </c>
      <c r="AX547" s="261">
        <v>55.625</v>
      </c>
      <c r="AY547" s="261">
        <v>0</v>
      </c>
      <c r="AZ547" s="261">
        <f>BE547</f>
        <v>0</v>
      </c>
      <c r="BA547" s="261">
        <f>BV547</f>
        <v>0</v>
      </c>
      <c r="BB547" s="261">
        <f>CM547</f>
        <v>0</v>
      </c>
      <c r="BC547" s="261">
        <f>DD547</f>
        <v>0</v>
      </c>
      <c r="BD547" s="261">
        <f>AW547-AX547-BC547</f>
        <v>-55.625</v>
      </c>
      <c r="BE547" s="261">
        <f t="shared" si="603"/>
        <v>0</v>
      </c>
      <c r="BF547" s="261">
        <f t="shared" si="603"/>
        <v>0</v>
      </c>
      <c r="BG547" s="261">
        <f t="shared" si="603"/>
        <v>0</v>
      </c>
      <c r="BH547" s="261">
        <f t="shared" si="603"/>
        <v>0</v>
      </c>
      <c r="BI547" s="261">
        <f>BJ547+BK547+BL547</f>
        <v>0</v>
      </c>
      <c r="BJ547" s="313">
        <v>0</v>
      </c>
      <c r="BK547" s="313">
        <v>0</v>
      </c>
      <c r="BL547" s="313">
        <v>0</v>
      </c>
      <c r="BM547" s="261">
        <f>BN547+BO547+BP547</f>
        <v>0</v>
      </c>
      <c r="BN547" s="313">
        <v>0</v>
      </c>
      <c r="BO547" s="313">
        <v>0</v>
      </c>
      <c r="BP547" s="313">
        <v>0</v>
      </c>
      <c r="BQ547" s="261">
        <f>BR547+BS547+BT547</f>
        <v>0</v>
      </c>
      <c r="BR547" s="313">
        <v>0</v>
      </c>
      <c r="BS547" s="313">
        <v>0</v>
      </c>
      <c r="BT547" s="313">
        <v>0</v>
      </c>
      <c r="BU547" s="261">
        <f>$AW547-$AX547-AZ547</f>
        <v>-55.625</v>
      </c>
      <c r="BV547" s="261">
        <f t="shared" si="604"/>
        <v>0</v>
      </c>
      <c r="BW547" s="261">
        <f t="shared" si="604"/>
        <v>0</v>
      </c>
      <c r="BX547" s="261">
        <f t="shared" si="604"/>
        <v>0</v>
      </c>
      <c r="BY547" s="261">
        <f t="shared" si="604"/>
        <v>0</v>
      </c>
      <c r="BZ547" s="261">
        <f>CA547+CB547+CC547</f>
        <v>0</v>
      </c>
      <c r="CA547" s="313">
        <v>0</v>
      </c>
      <c r="CB547" s="313">
        <v>0</v>
      </c>
      <c r="CC547" s="313">
        <v>0</v>
      </c>
      <c r="CD547" s="261">
        <f>CE547+CF547+CG547</f>
        <v>0</v>
      </c>
      <c r="CE547" s="313">
        <v>0</v>
      </c>
      <c r="CF547" s="313">
        <v>0</v>
      </c>
      <c r="CG547" s="313">
        <v>0</v>
      </c>
      <c r="CH547" s="261">
        <f>CI547+CJ547+CK547</f>
        <v>0</v>
      </c>
      <c r="CI547" s="313">
        <v>0</v>
      </c>
      <c r="CJ547" s="313">
        <v>0</v>
      </c>
      <c r="CK547" s="313">
        <v>0</v>
      </c>
      <c r="CL547" s="261">
        <f>$AW547-$AX547-BA547</f>
        <v>-55.625</v>
      </c>
      <c r="CM547" s="261">
        <f t="shared" si="605"/>
        <v>0</v>
      </c>
      <c r="CN547" s="261">
        <f t="shared" si="605"/>
        <v>0</v>
      </c>
      <c r="CO547" s="261">
        <f t="shared" si="605"/>
        <v>0</v>
      </c>
      <c r="CP547" s="261">
        <f t="shared" si="605"/>
        <v>0</v>
      </c>
      <c r="CQ547" s="261">
        <f>CR547+CS547+CT547</f>
        <v>0</v>
      </c>
      <c r="CR547" s="313">
        <v>0</v>
      </c>
      <c r="CS547" s="313">
        <v>0</v>
      </c>
      <c r="CT547" s="313">
        <v>0</v>
      </c>
      <c r="CU547" s="261">
        <f>CV547+CW547+CX547</f>
        <v>0</v>
      </c>
      <c r="CV547" s="313">
        <v>0</v>
      </c>
      <c r="CW547" s="313">
        <v>0</v>
      </c>
      <c r="CX547" s="313">
        <v>0</v>
      </c>
      <c r="CY547" s="261">
        <f>CZ547+DA547+DB547</f>
        <v>0</v>
      </c>
      <c r="CZ547" s="313">
        <v>0</v>
      </c>
      <c r="DA547" s="313">
        <v>0</v>
      </c>
      <c r="DB547" s="313">
        <v>0</v>
      </c>
      <c r="DC547" s="261">
        <f>$AW547-$AX547-BB547</f>
        <v>-55.625</v>
      </c>
      <c r="DD547" s="261">
        <f t="shared" si="606"/>
        <v>0</v>
      </c>
      <c r="DE547" s="261">
        <f t="shared" si="606"/>
        <v>0</v>
      </c>
      <c r="DF547" s="261">
        <f t="shared" si="606"/>
        <v>0</v>
      </c>
      <c r="DG547" s="261">
        <f t="shared" si="606"/>
        <v>0</v>
      </c>
      <c r="DH547" s="261">
        <f>DI547+DJ547+DK547</f>
        <v>0</v>
      </c>
      <c r="DI547" s="313">
        <v>0</v>
      </c>
      <c r="DJ547" s="313">
        <v>0</v>
      </c>
      <c r="DK547" s="313">
        <v>0</v>
      </c>
      <c r="DL547" s="261">
        <f>DM547+DN547+DO547</f>
        <v>0</v>
      </c>
      <c r="DM547" s="313">
        <v>0</v>
      </c>
      <c r="DN547" s="313">
        <v>0</v>
      </c>
      <c r="DO547" s="313">
        <v>0</v>
      </c>
      <c r="DP547" s="261">
        <f>DQ547+DR547+DS547</f>
        <v>0</v>
      </c>
      <c r="DQ547" s="313">
        <v>0</v>
      </c>
      <c r="DR547" s="313">
        <v>0</v>
      </c>
      <c r="DS547" s="313">
        <v>0</v>
      </c>
      <c r="DT547" s="261">
        <f>$AW547-$AX547-BC547</f>
        <v>-55.625</v>
      </c>
      <c r="DU547" s="261">
        <f>BC547-AY547</f>
        <v>0</v>
      </c>
      <c r="DV547" s="313"/>
      <c r="DW547" s="313"/>
      <c r="DX547" s="314"/>
      <c r="DY547" s="313"/>
      <c r="DZ547" s="314"/>
      <c r="EA547" s="343" t="s">
        <v>151</v>
      </c>
      <c r="EB547" s="164">
        <v>0</v>
      </c>
      <c r="EC547" s="162" t="str">
        <f>AN547 &amp; EB547</f>
        <v>Прочие собственные средства0</v>
      </c>
      <c r="ED547" s="162" t="str">
        <f>AN547&amp;AO547</f>
        <v>Прочие собственные средстванет</v>
      </c>
      <c r="EE547" s="163"/>
      <c r="EF547" s="163"/>
      <c r="EG547" s="179"/>
      <c r="EH547" s="179"/>
      <c r="EI547" s="179"/>
      <c r="EJ547" s="179"/>
      <c r="EV547" s="163"/>
    </row>
    <row r="548" spans="3:152" ht="11.25" customHeight="1">
      <c r="C548" s="217"/>
      <c r="D548" s="384" t="s">
        <v>1017</v>
      </c>
      <c r="E548" s="398" t="s">
        <v>1015</v>
      </c>
      <c r="F548" s="398"/>
      <c r="G548" s="398" t="s">
        <v>161</v>
      </c>
      <c r="H548" s="398" t="s">
        <v>1018</v>
      </c>
      <c r="I548" s="398" t="s">
        <v>783</v>
      </c>
      <c r="J548" s="398" t="s">
        <v>783</v>
      </c>
      <c r="K548" s="384" t="s">
        <v>784</v>
      </c>
      <c r="L548" s="336"/>
      <c r="M548" s="336"/>
      <c r="N548" s="384" t="s">
        <v>115</v>
      </c>
      <c r="O548" s="384" t="s">
        <v>5</v>
      </c>
      <c r="P548" s="386" t="s">
        <v>189</v>
      </c>
      <c r="Q548" s="386" t="s">
        <v>5</v>
      </c>
      <c r="R548" s="388">
        <v>0</v>
      </c>
      <c r="S548" s="390">
        <v>0</v>
      </c>
      <c r="T548" s="400" t="s">
        <v>151</v>
      </c>
      <c r="U548" s="305"/>
      <c r="V548" s="306"/>
      <c r="W548" s="306"/>
      <c r="X548" s="306"/>
      <c r="Y548" s="306"/>
      <c r="Z548" s="306"/>
      <c r="AA548" s="306"/>
      <c r="AB548" s="306"/>
      <c r="AC548" s="306"/>
      <c r="AD548" s="306"/>
      <c r="AE548" s="306"/>
      <c r="AF548" s="306"/>
      <c r="AG548" s="306"/>
      <c r="AH548" s="306"/>
      <c r="AI548" s="306"/>
      <c r="AJ548" s="306"/>
      <c r="AK548" s="306"/>
      <c r="AL548" s="306"/>
      <c r="AM548" s="306"/>
      <c r="AN548" s="306"/>
      <c r="AO548" s="306"/>
      <c r="AP548" s="306"/>
      <c r="AQ548" s="306"/>
      <c r="AR548" s="306"/>
      <c r="AS548" s="306"/>
      <c r="AT548" s="306"/>
      <c r="AU548" s="306"/>
      <c r="AV548" s="306"/>
      <c r="AW548" s="306"/>
      <c r="AX548" s="306"/>
      <c r="AY548" s="306"/>
      <c r="AZ548" s="306"/>
      <c r="BA548" s="306"/>
      <c r="BB548" s="306"/>
      <c r="BC548" s="306"/>
      <c r="BD548" s="306"/>
      <c r="BE548" s="306"/>
      <c r="BF548" s="306"/>
      <c r="BG548" s="306"/>
      <c r="BH548" s="306"/>
      <c r="BI548" s="306"/>
      <c r="BJ548" s="306"/>
      <c r="BK548" s="306"/>
      <c r="BL548" s="306"/>
      <c r="BM548" s="306"/>
      <c r="BN548" s="306"/>
      <c r="BO548" s="306"/>
      <c r="BP548" s="306"/>
      <c r="BQ548" s="306"/>
      <c r="BR548" s="306"/>
      <c r="BS548" s="306"/>
      <c r="BT548" s="306"/>
      <c r="BU548" s="306"/>
      <c r="BV548" s="306"/>
      <c r="BW548" s="306"/>
      <c r="BX548" s="306"/>
      <c r="BY548" s="306"/>
      <c r="BZ548" s="306"/>
      <c r="CA548" s="306"/>
      <c r="CB548" s="306"/>
      <c r="CC548" s="306"/>
      <c r="CD548" s="306"/>
      <c r="CE548" s="306"/>
      <c r="CF548" s="306"/>
      <c r="CG548" s="306"/>
      <c r="CH548" s="306"/>
      <c r="CI548" s="306"/>
      <c r="CJ548" s="306"/>
      <c r="CK548" s="306"/>
      <c r="CL548" s="306"/>
      <c r="CM548" s="306"/>
      <c r="CN548" s="306"/>
      <c r="CO548" s="306"/>
      <c r="CP548" s="306"/>
      <c r="CQ548" s="306"/>
      <c r="CR548" s="306"/>
      <c r="CS548" s="306"/>
      <c r="CT548" s="306"/>
      <c r="CU548" s="306"/>
      <c r="CV548" s="306"/>
      <c r="CW548" s="306"/>
      <c r="CX548" s="306"/>
      <c r="CY548" s="306"/>
      <c r="CZ548" s="306"/>
      <c r="DA548" s="306"/>
      <c r="DB548" s="306"/>
      <c r="DC548" s="306"/>
      <c r="DD548" s="306"/>
      <c r="DE548" s="306"/>
      <c r="DF548" s="306"/>
      <c r="DG548" s="306"/>
      <c r="DH548" s="306"/>
      <c r="DI548" s="306"/>
      <c r="DJ548" s="306"/>
      <c r="DK548" s="306"/>
      <c r="DL548" s="306"/>
      <c r="DM548" s="306"/>
      <c r="DN548" s="306"/>
      <c r="DO548" s="306"/>
      <c r="DP548" s="306"/>
      <c r="DQ548" s="306"/>
      <c r="DR548" s="306"/>
      <c r="DS548" s="306"/>
      <c r="DT548" s="306"/>
      <c r="DU548" s="306"/>
      <c r="DV548" s="306"/>
      <c r="DW548" s="306"/>
      <c r="DX548" s="306"/>
      <c r="DY548" s="306"/>
      <c r="DZ548" s="306"/>
      <c r="EA548" s="306"/>
      <c r="EB548" s="164"/>
      <c r="EC548" s="163"/>
      <c r="ED548" s="163"/>
      <c r="EE548" s="163"/>
      <c r="EF548" s="163"/>
      <c r="EG548" s="163"/>
      <c r="EH548" s="163"/>
      <c r="EI548" s="163"/>
    </row>
    <row r="549" spans="3:152" ht="11.25" customHeight="1">
      <c r="C549" s="217"/>
      <c r="D549" s="385"/>
      <c r="E549" s="399"/>
      <c r="F549" s="399"/>
      <c r="G549" s="399"/>
      <c r="H549" s="399"/>
      <c r="I549" s="399"/>
      <c r="J549" s="399"/>
      <c r="K549" s="385"/>
      <c r="L549" s="337"/>
      <c r="M549" s="337"/>
      <c r="N549" s="385"/>
      <c r="O549" s="385"/>
      <c r="P549" s="387"/>
      <c r="Q549" s="387"/>
      <c r="R549" s="389"/>
      <c r="S549" s="391"/>
      <c r="T549" s="401"/>
      <c r="U549" s="394"/>
      <c r="V549" s="396">
        <v>1</v>
      </c>
      <c r="W549" s="382" t="s">
        <v>821</v>
      </c>
      <c r="X549" s="382"/>
      <c r="Y549" s="382"/>
      <c r="Z549" s="382"/>
      <c r="AA549" s="382"/>
      <c r="AB549" s="382"/>
      <c r="AC549" s="382"/>
      <c r="AD549" s="382"/>
      <c r="AE549" s="382"/>
      <c r="AF549" s="382"/>
      <c r="AG549" s="382"/>
      <c r="AH549" s="382"/>
      <c r="AI549" s="382"/>
      <c r="AJ549" s="382"/>
      <c r="AK549" s="382"/>
      <c r="AL549" s="307"/>
      <c r="AM549" s="308"/>
      <c r="AN549" s="309"/>
      <c r="AO549" s="309"/>
      <c r="AP549" s="309"/>
      <c r="AQ549" s="309"/>
      <c r="AR549" s="309"/>
      <c r="AS549" s="309"/>
      <c r="AT549" s="309"/>
      <c r="AU549" s="309"/>
      <c r="AV549" s="309"/>
      <c r="AW549" s="95"/>
      <c r="AX549" s="95"/>
      <c r="AY549" s="95"/>
      <c r="AZ549" s="95"/>
      <c r="BA549" s="95"/>
      <c r="BB549" s="95"/>
      <c r="BC549" s="95"/>
      <c r="BD549" s="95"/>
      <c r="BE549" s="95"/>
      <c r="BF549" s="95"/>
      <c r="BG549" s="95"/>
      <c r="BH549" s="95"/>
      <c r="BI549" s="95"/>
      <c r="BJ549" s="95"/>
      <c r="BK549" s="95"/>
      <c r="BL549" s="95"/>
      <c r="BM549" s="95"/>
      <c r="BN549" s="95"/>
      <c r="BO549" s="95"/>
      <c r="BP549" s="95"/>
      <c r="BQ549" s="95"/>
      <c r="BR549" s="95"/>
      <c r="BS549" s="95"/>
      <c r="BT549" s="95"/>
      <c r="BU549" s="95"/>
      <c r="BV549" s="95"/>
      <c r="BW549" s="95"/>
      <c r="BX549" s="95"/>
      <c r="BY549" s="95"/>
      <c r="BZ549" s="95"/>
      <c r="CA549" s="95"/>
      <c r="CB549" s="95"/>
      <c r="CC549" s="95"/>
      <c r="CD549" s="95"/>
      <c r="CE549" s="95"/>
      <c r="CF549" s="95"/>
      <c r="CG549" s="95"/>
      <c r="CH549" s="95"/>
      <c r="CI549" s="95"/>
      <c r="CJ549" s="95"/>
      <c r="CK549" s="95"/>
      <c r="CL549" s="95"/>
      <c r="CM549" s="95"/>
      <c r="CN549" s="95"/>
      <c r="CO549" s="95"/>
      <c r="CP549" s="95"/>
      <c r="CQ549" s="95"/>
      <c r="CR549" s="95"/>
      <c r="CS549" s="95"/>
      <c r="CT549" s="95"/>
      <c r="CU549" s="95"/>
      <c r="CV549" s="95"/>
      <c r="CW549" s="95"/>
      <c r="CX549" s="95"/>
      <c r="CY549" s="95"/>
      <c r="CZ549" s="95"/>
      <c r="DA549" s="95"/>
      <c r="DB549" s="95"/>
      <c r="DC549" s="95"/>
      <c r="DD549" s="95"/>
      <c r="DE549" s="95"/>
      <c r="DF549" s="95"/>
      <c r="DG549" s="95"/>
      <c r="DH549" s="95"/>
      <c r="DI549" s="95"/>
      <c r="DJ549" s="95"/>
      <c r="DK549" s="95"/>
      <c r="DL549" s="95"/>
      <c r="DM549" s="95"/>
      <c r="DN549" s="95"/>
      <c r="DO549" s="95"/>
      <c r="DP549" s="95"/>
      <c r="DQ549" s="95"/>
      <c r="DR549" s="95"/>
      <c r="DS549" s="95"/>
      <c r="DT549" s="95"/>
      <c r="DU549" s="95"/>
      <c r="DV549" s="95"/>
      <c r="DW549" s="95"/>
      <c r="DX549" s="95"/>
      <c r="DY549" s="95"/>
      <c r="DZ549" s="95"/>
      <c r="EA549" s="95"/>
      <c r="EB549" s="164"/>
      <c r="EC549" s="179"/>
      <c r="ED549" s="179"/>
      <c r="EE549" s="179"/>
      <c r="EF549" s="163"/>
      <c r="EG549" s="179"/>
      <c r="EH549" s="179"/>
      <c r="EI549" s="179"/>
      <c r="EJ549" s="179"/>
      <c r="EK549" s="179"/>
    </row>
    <row r="550" spans="3:152" ht="15" customHeight="1">
      <c r="C550" s="217"/>
      <c r="D550" s="385"/>
      <c r="E550" s="399"/>
      <c r="F550" s="399"/>
      <c r="G550" s="399"/>
      <c r="H550" s="399"/>
      <c r="I550" s="399"/>
      <c r="J550" s="399"/>
      <c r="K550" s="385"/>
      <c r="L550" s="337"/>
      <c r="M550" s="337"/>
      <c r="N550" s="385"/>
      <c r="O550" s="385"/>
      <c r="P550" s="387"/>
      <c r="Q550" s="387"/>
      <c r="R550" s="389"/>
      <c r="S550" s="391"/>
      <c r="T550" s="401"/>
      <c r="U550" s="395"/>
      <c r="V550" s="397"/>
      <c r="W550" s="383"/>
      <c r="X550" s="383"/>
      <c r="Y550" s="383"/>
      <c r="Z550" s="383"/>
      <c r="AA550" s="383"/>
      <c r="AB550" s="383"/>
      <c r="AC550" s="383"/>
      <c r="AD550" s="383"/>
      <c r="AE550" s="383"/>
      <c r="AF550" s="383"/>
      <c r="AG550" s="383"/>
      <c r="AH550" s="383"/>
      <c r="AI550" s="383"/>
      <c r="AJ550" s="383"/>
      <c r="AK550" s="383"/>
      <c r="AL550" s="333"/>
      <c r="AM550" s="200" t="s">
        <v>240</v>
      </c>
      <c r="AN550" s="311" t="s">
        <v>202</v>
      </c>
      <c r="AO550" s="312" t="s">
        <v>18</v>
      </c>
      <c r="AP550" s="312"/>
      <c r="AQ550" s="312"/>
      <c r="AR550" s="312"/>
      <c r="AS550" s="312"/>
      <c r="AT550" s="312"/>
      <c r="AU550" s="312"/>
      <c r="AV550" s="312"/>
      <c r="AW550" s="261">
        <v>0</v>
      </c>
      <c r="AX550" s="261">
        <v>567.96609999999998</v>
      </c>
      <c r="AY550" s="261">
        <v>0</v>
      </c>
      <c r="AZ550" s="261">
        <f>BE550</f>
        <v>0</v>
      </c>
      <c r="BA550" s="261">
        <f>BV550</f>
        <v>0</v>
      </c>
      <c r="BB550" s="261">
        <f>CM550</f>
        <v>0</v>
      </c>
      <c r="BC550" s="261">
        <f>DD550</f>
        <v>0</v>
      </c>
      <c r="BD550" s="261">
        <f>AW550-AX550-BC550</f>
        <v>-567.96609999999998</v>
      </c>
      <c r="BE550" s="261">
        <f t="shared" ref="BE550:BH551" si="607">BQ550</f>
        <v>0</v>
      </c>
      <c r="BF550" s="261">
        <f t="shared" si="607"/>
        <v>0</v>
      </c>
      <c r="BG550" s="261">
        <f t="shared" si="607"/>
        <v>0</v>
      </c>
      <c r="BH550" s="261">
        <f t="shared" si="607"/>
        <v>0</v>
      </c>
      <c r="BI550" s="261">
        <f>BJ550+BK550+BL550</f>
        <v>0</v>
      </c>
      <c r="BJ550" s="313">
        <v>0</v>
      </c>
      <c r="BK550" s="313">
        <v>0</v>
      </c>
      <c r="BL550" s="313">
        <v>0</v>
      </c>
      <c r="BM550" s="261">
        <f>BN550+BO550+BP550</f>
        <v>0</v>
      </c>
      <c r="BN550" s="313">
        <v>0</v>
      </c>
      <c r="BO550" s="313">
        <v>0</v>
      </c>
      <c r="BP550" s="313">
        <v>0</v>
      </c>
      <c r="BQ550" s="261">
        <f>BR550+BS550+BT550</f>
        <v>0</v>
      </c>
      <c r="BR550" s="313">
        <v>0</v>
      </c>
      <c r="BS550" s="313">
        <v>0</v>
      </c>
      <c r="BT550" s="313">
        <v>0</v>
      </c>
      <c r="BU550" s="261">
        <f>$AW550-$AX550-AZ550</f>
        <v>-567.96609999999998</v>
      </c>
      <c r="BV550" s="261">
        <f t="shared" ref="BV550:BY551" si="608">CH550</f>
        <v>0</v>
      </c>
      <c r="BW550" s="261">
        <f t="shared" si="608"/>
        <v>0</v>
      </c>
      <c r="BX550" s="261">
        <f t="shared" si="608"/>
        <v>0</v>
      </c>
      <c r="BY550" s="261">
        <f t="shared" si="608"/>
        <v>0</v>
      </c>
      <c r="BZ550" s="261">
        <f>CA550+CB550+CC550</f>
        <v>0</v>
      </c>
      <c r="CA550" s="313">
        <v>0</v>
      </c>
      <c r="CB550" s="313">
        <v>0</v>
      </c>
      <c r="CC550" s="313">
        <v>0</v>
      </c>
      <c r="CD550" s="261">
        <f>CE550+CF550+CG550</f>
        <v>0</v>
      </c>
      <c r="CE550" s="313">
        <v>0</v>
      </c>
      <c r="CF550" s="313">
        <v>0</v>
      </c>
      <c r="CG550" s="313">
        <v>0</v>
      </c>
      <c r="CH550" s="261">
        <f>CI550+CJ550+CK550</f>
        <v>0</v>
      </c>
      <c r="CI550" s="313">
        <v>0</v>
      </c>
      <c r="CJ550" s="313">
        <v>0</v>
      </c>
      <c r="CK550" s="313">
        <v>0</v>
      </c>
      <c r="CL550" s="261">
        <f>$AW550-$AX550-BA550</f>
        <v>-567.96609999999998</v>
      </c>
      <c r="CM550" s="261">
        <f t="shared" ref="CM550:CP551" si="609">CY550</f>
        <v>0</v>
      </c>
      <c r="CN550" s="261">
        <f t="shared" si="609"/>
        <v>0</v>
      </c>
      <c r="CO550" s="261">
        <f t="shared" si="609"/>
        <v>0</v>
      </c>
      <c r="CP550" s="261">
        <f t="shared" si="609"/>
        <v>0</v>
      </c>
      <c r="CQ550" s="261">
        <f>CR550+CS550+CT550</f>
        <v>0</v>
      </c>
      <c r="CR550" s="313">
        <v>0</v>
      </c>
      <c r="CS550" s="313">
        <v>0</v>
      </c>
      <c r="CT550" s="313">
        <v>0</v>
      </c>
      <c r="CU550" s="261">
        <f>CV550+CW550+CX550</f>
        <v>0</v>
      </c>
      <c r="CV550" s="313">
        <v>0</v>
      </c>
      <c r="CW550" s="313">
        <v>0</v>
      </c>
      <c r="CX550" s="313">
        <v>0</v>
      </c>
      <c r="CY550" s="261">
        <f>CZ550+DA550+DB550</f>
        <v>0</v>
      </c>
      <c r="CZ550" s="313">
        <v>0</v>
      </c>
      <c r="DA550" s="313">
        <v>0</v>
      </c>
      <c r="DB550" s="313">
        <v>0</v>
      </c>
      <c r="DC550" s="261">
        <f>$AW550-$AX550-BB550</f>
        <v>-567.96609999999998</v>
      </c>
      <c r="DD550" s="261">
        <f t="shared" ref="DD550:DG551" si="610">DP550</f>
        <v>0</v>
      </c>
      <c r="DE550" s="261">
        <f t="shared" si="610"/>
        <v>0</v>
      </c>
      <c r="DF550" s="261">
        <f t="shared" si="610"/>
        <v>0</v>
      </c>
      <c r="DG550" s="261">
        <f t="shared" si="610"/>
        <v>0</v>
      </c>
      <c r="DH550" s="261">
        <f>DI550+DJ550+DK550</f>
        <v>0</v>
      </c>
      <c r="DI550" s="313">
        <v>0</v>
      </c>
      <c r="DJ550" s="313">
        <v>0</v>
      </c>
      <c r="DK550" s="313">
        <v>0</v>
      </c>
      <c r="DL550" s="261">
        <f>DM550+DN550+DO550</f>
        <v>0</v>
      </c>
      <c r="DM550" s="313">
        <v>0</v>
      </c>
      <c r="DN550" s="313">
        <v>0</v>
      </c>
      <c r="DO550" s="313">
        <v>0</v>
      </c>
      <c r="DP550" s="261">
        <f>DQ550+DR550+DS550</f>
        <v>0</v>
      </c>
      <c r="DQ550" s="313">
        <v>0</v>
      </c>
      <c r="DR550" s="313">
        <v>0</v>
      </c>
      <c r="DS550" s="313">
        <v>0</v>
      </c>
      <c r="DT550" s="261">
        <f>$AW550-$AX550-BC550</f>
        <v>-567.96609999999998</v>
      </c>
      <c r="DU550" s="261">
        <f>BC550-AY550</f>
        <v>0</v>
      </c>
      <c r="DV550" s="313"/>
      <c r="DW550" s="313"/>
      <c r="DX550" s="314"/>
      <c r="DY550" s="313"/>
      <c r="DZ550" s="314"/>
      <c r="EA550" s="343" t="s">
        <v>151</v>
      </c>
      <c r="EB550" s="164">
        <v>0</v>
      </c>
      <c r="EC550" s="162" t="str">
        <f>AN550 &amp; EB550</f>
        <v>Кредиты0</v>
      </c>
      <c r="ED550" s="162" t="str">
        <f>AN550&amp;AO550</f>
        <v>Кредитынет</v>
      </c>
      <c r="EE550" s="163"/>
      <c r="EF550" s="163"/>
      <c r="EG550" s="179"/>
      <c r="EH550" s="179"/>
      <c r="EI550" s="179"/>
      <c r="EJ550" s="179"/>
      <c r="EV550" s="163"/>
    </row>
    <row r="551" spans="3:152" ht="15" customHeight="1" thickBot="1">
      <c r="C551" s="217"/>
      <c r="D551" s="385"/>
      <c r="E551" s="399"/>
      <c r="F551" s="399"/>
      <c r="G551" s="399"/>
      <c r="H551" s="399"/>
      <c r="I551" s="399"/>
      <c r="J551" s="399"/>
      <c r="K551" s="385"/>
      <c r="L551" s="337"/>
      <c r="M551" s="337"/>
      <c r="N551" s="385"/>
      <c r="O551" s="385"/>
      <c r="P551" s="387"/>
      <c r="Q551" s="387"/>
      <c r="R551" s="389"/>
      <c r="S551" s="391"/>
      <c r="T551" s="401"/>
      <c r="U551" s="395"/>
      <c r="V551" s="397"/>
      <c r="W551" s="383"/>
      <c r="X551" s="383"/>
      <c r="Y551" s="383"/>
      <c r="Z551" s="383"/>
      <c r="AA551" s="383"/>
      <c r="AB551" s="383"/>
      <c r="AC551" s="383"/>
      <c r="AD551" s="383"/>
      <c r="AE551" s="383"/>
      <c r="AF551" s="383"/>
      <c r="AG551" s="383"/>
      <c r="AH551" s="383"/>
      <c r="AI551" s="383"/>
      <c r="AJ551" s="383"/>
      <c r="AK551" s="383"/>
      <c r="AL551" s="333"/>
      <c r="AM551" s="200" t="s">
        <v>115</v>
      </c>
      <c r="AN551" s="311" t="s">
        <v>206</v>
      </c>
      <c r="AO551" s="312" t="s">
        <v>18</v>
      </c>
      <c r="AP551" s="312"/>
      <c r="AQ551" s="312"/>
      <c r="AR551" s="312"/>
      <c r="AS551" s="312"/>
      <c r="AT551" s="312"/>
      <c r="AU551" s="312"/>
      <c r="AV551" s="312"/>
      <c r="AW551" s="261">
        <v>0</v>
      </c>
      <c r="AX551" s="261">
        <v>0</v>
      </c>
      <c r="AY551" s="261">
        <v>0</v>
      </c>
      <c r="AZ551" s="261">
        <f>BE551</f>
        <v>0</v>
      </c>
      <c r="BA551" s="261">
        <f>BV551</f>
        <v>0</v>
      </c>
      <c r="BB551" s="261">
        <f>CM551</f>
        <v>0</v>
      </c>
      <c r="BC551" s="261">
        <f>DD551</f>
        <v>0</v>
      </c>
      <c r="BD551" s="261">
        <f>AW551-AX551-BC551</f>
        <v>0</v>
      </c>
      <c r="BE551" s="261">
        <f t="shared" si="607"/>
        <v>0</v>
      </c>
      <c r="BF551" s="261">
        <f t="shared" si="607"/>
        <v>0</v>
      </c>
      <c r="BG551" s="261">
        <f t="shared" si="607"/>
        <v>0</v>
      </c>
      <c r="BH551" s="261">
        <f t="shared" si="607"/>
        <v>0</v>
      </c>
      <c r="BI551" s="261">
        <f>BJ551+BK551+BL551</f>
        <v>0</v>
      </c>
      <c r="BJ551" s="313">
        <v>0</v>
      </c>
      <c r="BK551" s="313">
        <v>0</v>
      </c>
      <c r="BL551" s="313">
        <v>0</v>
      </c>
      <c r="BM551" s="261">
        <f>BN551+BO551+BP551</f>
        <v>0</v>
      </c>
      <c r="BN551" s="313">
        <v>0</v>
      </c>
      <c r="BO551" s="313">
        <v>0</v>
      </c>
      <c r="BP551" s="313">
        <v>0</v>
      </c>
      <c r="BQ551" s="261">
        <f>BR551+BS551+BT551</f>
        <v>0</v>
      </c>
      <c r="BR551" s="313">
        <v>0</v>
      </c>
      <c r="BS551" s="313">
        <v>0</v>
      </c>
      <c r="BT551" s="313">
        <v>0</v>
      </c>
      <c r="BU551" s="261">
        <f>$AW551-$AX551-AZ551</f>
        <v>0</v>
      </c>
      <c r="BV551" s="261">
        <f t="shared" si="608"/>
        <v>0</v>
      </c>
      <c r="BW551" s="261">
        <f t="shared" si="608"/>
        <v>0</v>
      </c>
      <c r="BX551" s="261">
        <f t="shared" si="608"/>
        <v>0</v>
      </c>
      <c r="BY551" s="261">
        <f t="shared" si="608"/>
        <v>0</v>
      </c>
      <c r="BZ551" s="261">
        <f>CA551+CB551+CC551</f>
        <v>0</v>
      </c>
      <c r="CA551" s="313">
        <v>0</v>
      </c>
      <c r="CB551" s="313">
        <v>0</v>
      </c>
      <c r="CC551" s="313">
        <v>0</v>
      </c>
      <c r="CD551" s="261">
        <f>CE551+CF551+CG551</f>
        <v>0</v>
      </c>
      <c r="CE551" s="313">
        <v>0</v>
      </c>
      <c r="CF551" s="313">
        <v>0</v>
      </c>
      <c r="CG551" s="313">
        <v>0</v>
      </c>
      <c r="CH551" s="261">
        <f>CI551+CJ551+CK551</f>
        <v>0</v>
      </c>
      <c r="CI551" s="313">
        <v>0</v>
      </c>
      <c r="CJ551" s="313">
        <v>0</v>
      </c>
      <c r="CK551" s="313">
        <v>0</v>
      </c>
      <c r="CL551" s="261">
        <f>$AW551-$AX551-BA551</f>
        <v>0</v>
      </c>
      <c r="CM551" s="261">
        <f t="shared" si="609"/>
        <v>0</v>
      </c>
      <c r="CN551" s="261">
        <f t="shared" si="609"/>
        <v>0</v>
      </c>
      <c r="CO551" s="261">
        <f t="shared" si="609"/>
        <v>0</v>
      </c>
      <c r="CP551" s="261">
        <f t="shared" si="609"/>
        <v>0</v>
      </c>
      <c r="CQ551" s="261">
        <f>CR551+CS551+CT551</f>
        <v>0</v>
      </c>
      <c r="CR551" s="313">
        <v>0</v>
      </c>
      <c r="CS551" s="313">
        <v>0</v>
      </c>
      <c r="CT551" s="313">
        <v>0</v>
      </c>
      <c r="CU551" s="261">
        <f>CV551+CW551+CX551</f>
        <v>0</v>
      </c>
      <c r="CV551" s="313">
        <v>0</v>
      </c>
      <c r="CW551" s="313">
        <v>0</v>
      </c>
      <c r="CX551" s="313">
        <v>0</v>
      </c>
      <c r="CY551" s="261">
        <f>CZ551+DA551+DB551</f>
        <v>0</v>
      </c>
      <c r="CZ551" s="313">
        <v>0</v>
      </c>
      <c r="DA551" s="313">
        <v>0</v>
      </c>
      <c r="DB551" s="313">
        <v>0</v>
      </c>
      <c r="DC551" s="261">
        <f>$AW551-$AX551-BB551</f>
        <v>0</v>
      </c>
      <c r="DD551" s="261">
        <f t="shared" si="610"/>
        <v>0</v>
      </c>
      <c r="DE551" s="261">
        <f t="shared" si="610"/>
        <v>0</v>
      </c>
      <c r="DF551" s="261">
        <f t="shared" si="610"/>
        <v>0</v>
      </c>
      <c r="DG551" s="261">
        <f t="shared" si="610"/>
        <v>0</v>
      </c>
      <c r="DH551" s="261">
        <f>DI551+DJ551+DK551</f>
        <v>0</v>
      </c>
      <c r="DI551" s="313">
        <v>0</v>
      </c>
      <c r="DJ551" s="313">
        <v>0</v>
      </c>
      <c r="DK551" s="313">
        <v>0</v>
      </c>
      <c r="DL551" s="261">
        <f>DM551+DN551+DO551</f>
        <v>0</v>
      </c>
      <c r="DM551" s="313">
        <v>0</v>
      </c>
      <c r="DN551" s="313">
        <v>0</v>
      </c>
      <c r="DO551" s="313">
        <v>0</v>
      </c>
      <c r="DP551" s="261">
        <f>DQ551+DR551+DS551</f>
        <v>0</v>
      </c>
      <c r="DQ551" s="313">
        <v>0</v>
      </c>
      <c r="DR551" s="313">
        <v>0</v>
      </c>
      <c r="DS551" s="313">
        <v>0</v>
      </c>
      <c r="DT551" s="261">
        <f>$AW551-$AX551-BC551</f>
        <v>0</v>
      </c>
      <c r="DU551" s="261">
        <f>BC551-AY551</f>
        <v>0</v>
      </c>
      <c r="DV551" s="313"/>
      <c r="DW551" s="313"/>
      <c r="DX551" s="314"/>
      <c r="DY551" s="313"/>
      <c r="DZ551" s="314"/>
      <c r="EA551" s="343" t="s">
        <v>151</v>
      </c>
      <c r="EB551" s="164">
        <v>0</v>
      </c>
      <c r="EC551" s="162" t="str">
        <f>AN551 &amp; EB551</f>
        <v>Прочие привлеченные средства0</v>
      </c>
      <c r="ED551" s="162" t="str">
        <f>AN551&amp;AO551</f>
        <v>Прочие привлеченные средстванет</v>
      </c>
      <c r="EE551" s="163"/>
      <c r="EF551" s="163"/>
      <c r="EG551" s="179"/>
      <c r="EH551" s="179"/>
      <c r="EI551" s="179"/>
      <c r="EJ551" s="179"/>
      <c r="EV551" s="163"/>
    </row>
    <row r="552" spans="3:152" ht="11.25" customHeight="1">
      <c r="C552" s="217"/>
      <c r="D552" s="384" t="s">
        <v>1019</v>
      </c>
      <c r="E552" s="398" t="s">
        <v>1015</v>
      </c>
      <c r="F552" s="398"/>
      <c r="G552" s="398" t="s">
        <v>161</v>
      </c>
      <c r="H552" s="398" t="s">
        <v>1020</v>
      </c>
      <c r="I552" s="398" t="s">
        <v>783</v>
      </c>
      <c r="J552" s="398" t="s">
        <v>783</v>
      </c>
      <c r="K552" s="384" t="s">
        <v>784</v>
      </c>
      <c r="L552" s="336"/>
      <c r="M552" s="336"/>
      <c r="N552" s="384" t="s">
        <v>115</v>
      </c>
      <c r="O552" s="384" t="s">
        <v>5</v>
      </c>
      <c r="P552" s="386" t="s">
        <v>189</v>
      </c>
      <c r="Q552" s="386" t="s">
        <v>5</v>
      </c>
      <c r="R552" s="388">
        <v>0</v>
      </c>
      <c r="S552" s="390">
        <v>0</v>
      </c>
      <c r="T552" s="400" t="s">
        <v>151</v>
      </c>
      <c r="U552" s="305"/>
      <c r="V552" s="306"/>
      <c r="W552" s="306"/>
      <c r="X552" s="306"/>
      <c r="Y552" s="306"/>
      <c r="Z552" s="306"/>
      <c r="AA552" s="306"/>
      <c r="AB552" s="306"/>
      <c r="AC552" s="306"/>
      <c r="AD552" s="306"/>
      <c r="AE552" s="306"/>
      <c r="AF552" s="306"/>
      <c r="AG552" s="306"/>
      <c r="AH552" s="306"/>
      <c r="AI552" s="306"/>
      <c r="AJ552" s="306"/>
      <c r="AK552" s="306"/>
      <c r="AL552" s="306"/>
      <c r="AM552" s="306"/>
      <c r="AN552" s="306"/>
      <c r="AO552" s="306"/>
      <c r="AP552" s="306"/>
      <c r="AQ552" s="306"/>
      <c r="AR552" s="306"/>
      <c r="AS552" s="306"/>
      <c r="AT552" s="306"/>
      <c r="AU552" s="306"/>
      <c r="AV552" s="306"/>
      <c r="AW552" s="306"/>
      <c r="AX552" s="306"/>
      <c r="AY552" s="306"/>
      <c r="AZ552" s="306"/>
      <c r="BA552" s="306"/>
      <c r="BB552" s="306"/>
      <c r="BC552" s="306"/>
      <c r="BD552" s="306"/>
      <c r="BE552" s="306"/>
      <c r="BF552" s="306"/>
      <c r="BG552" s="306"/>
      <c r="BH552" s="306"/>
      <c r="BI552" s="306"/>
      <c r="BJ552" s="306"/>
      <c r="BK552" s="306"/>
      <c r="BL552" s="306"/>
      <c r="BM552" s="306"/>
      <c r="BN552" s="306"/>
      <c r="BO552" s="306"/>
      <c r="BP552" s="306"/>
      <c r="BQ552" s="306"/>
      <c r="BR552" s="306"/>
      <c r="BS552" s="306"/>
      <c r="BT552" s="306"/>
      <c r="BU552" s="306"/>
      <c r="BV552" s="306"/>
      <c r="BW552" s="306"/>
      <c r="BX552" s="306"/>
      <c r="BY552" s="306"/>
      <c r="BZ552" s="306"/>
      <c r="CA552" s="306"/>
      <c r="CB552" s="306"/>
      <c r="CC552" s="306"/>
      <c r="CD552" s="306"/>
      <c r="CE552" s="306"/>
      <c r="CF552" s="306"/>
      <c r="CG552" s="306"/>
      <c r="CH552" s="306"/>
      <c r="CI552" s="306"/>
      <c r="CJ552" s="306"/>
      <c r="CK552" s="306"/>
      <c r="CL552" s="306"/>
      <c r="CM552" s="306"/>
      <c r="CN552" s="306"/>
      <c r="CO552" s="306"/>
      <c r="CP552" s="306"/>
      <c r="CQ552" s="306"/>
      <c r="CR552" s="306"/>
      <c r="CS552" s="306"/>
      <c r="CT552" s="306"/>
      <c r="CU552" s="306"/>
      <c r="CV552" s="306"/>
      <c r="CW552" s="306"/>
      <c r="CX552" s="306"/>
      <c r="CY552" s="306"/>
      <c r="CZ552" s="306"/>
      <c r="DA552" s="306"/>
      <c r="DB552" s="306"/>
      <c r="DC552" s="306"/>
      <c r="DD552" s="306"/>
      <c r="DE552" s="306"/>
      <c r="DF552" s="306"/>
      <c r="DG552" s="306"/>
      <c r="DH552" s="306"/>
      <c r="DI552" s="306"/>
      <c r="DJ552" s="306"/>
      <c r="DK552" s="306"/>
      <c r="DL552" s="306"/>
      <c r="DM552" s="306"/>
      <c r="DN552" s="306"/>
      <c r="DO552" s="306"/>
      <c r="DP552" s="306"/>
      <c r="DQ552" s="306"/>
      <c r="DR552" s="306"/>
      <c r="DS552" s="306"/>
      <c r="DT552" s="306"/>
      <c r="DU552" s="306"/>
      <c r="DV552" s="306"/>
      <c r="DW552" s="306"/>
      <c r="DX552" s="306"/>
      <c r="DY552" s="306"/>
      <c r="DZ552" s="306"/>
      <c r="EA552" s="306"/>
      <c r="EB552" s="164"/>
      <c r="EC552" s="163"/>
      <c r="ED552" s="163"/>
      <c r="EE552" s="163"/>
      <c r="EF552" s="163"/>
      <c r="EG552" s="163"/>
      <c r="EH552" s="163"/>
      <c r="EI552" s="163"/>
    </row>
    <row r="553" spans="3:152" ht="11.25" customHeight="1">
      <c r="C553" s="217"/>
      <c r="D553" s="385"/>
      <c r="E553" s="399"/>
      <c r="F553" s="399"/>
      <c r="G553" s="399"/>
      <c r="H553" s="399"/>
      <c r="I553" s="399"/>
      <c r="J553" s="399"/>
      <c r="K553" s="385"/>
      <c r="L553" s="337"/>
      <c r="M553" s="337"/>
      <c r="N553" s="385"/>
      <c r="O553" s="385"/>
      <c r="P553" s="387"/>
      <c r="Q553" s="387"/>
      <c r="R553" s="389"/>
      <c r="S553" s="391"/>
      <c r="T553" s="401"/>
      <c r="U553" s="394"/>
      <c r="V553" s="396">
        <v>1</v>
      </c>
      <c r="W553" s="382" t="s">
        <v>821</v>
      </c>
      <c r="X553" s="382"/>
      <c r="Y553" s="382"/>
      <c r="Z553" s="382"/>
      <c r="AA553" s="382"/>
      <c r="AB553" s="382"/>
      <c r="AC553" s="382"/>
      <c r="AD553" s="382"/>
      <c r="AE553" s="382"/>
      <c r="AF553" s="382"/>
      <c r="AG553" s="382"/>
      <c r="AH553" s="382"/>
      <c r="AI553" s="382"/>
      <c r="AJ553" s="382"/>
      <c r="AK553" s="382"/>
      <c r="AL553" s="307"/>
      <c r="AM553" s="308"/>
      <c r="AN553" s="309"/>
      <c r="AO553" s="309"/>
      <c r="AP553" s="309"/>
      <c r="AQ553" s="309"/>
      <c r="AR553" s="309"/>
      <c r="AS553" s="309"/>
      <c r="AT553" s="309"/>
      <c r="AU553" s="309"/>
      <c r="AV553" s="309"/>
      <c r="AW553" s="95"/>
      <c r="AX553" s="95"/>
      <c r="AY553" s="95"/>
      <c r="AZ553" s="95"/>
      <c r="BA553" s="95"/>
      <c r="BB553" s="95"/>
      <c r="BC553" s="95"/>
      <c r="BD553" s="95"/>
      <c r="BE553" s="95"/>
      <c r="BF553" s="95"/>
      <c r="BG553" s="95"/>
      <c r="BH553" s="95"/>
      <c r="BI553" s="95"/>
      <c r="BJ553" s="95"/>
      <c r="BK553" s="95"/>
      <c r="BL553" s="95"/>
      <c r="BM553" s="95"/>
      <c r="BN553" s="95"/>
      <c r="BO553" s="95"/>
      <c r="BP553" s="95"/>
      <c r="BQ553" s="95"/>
      <c r="BR553" s="95"/>
      <c r="BS553" s="95"/>
      <c r="BT553" s="95"/>
      <c r="BU553" s="95"/>
      <c r="BV553" s="95"/>
      <c r="BW553" s="95"/>
      <c r="BX553" s="95"/>
      <c r="BY553" s="95"/>
      <c r="BZ553" s="95"/>
      <c r="CA553" s="95"/>
      <c r="CB553" s="95"/>
      <c r="CC553" s="95"/>
      <c r="CD553" s="95"/>
      <c r="CE553" s="95"/>
      <c r="CF553" s="95"/>
      <c r="CG553" s="95"/>
      <c r="CH553" s="95"/>
      <c r="CI553" s="95"/>
      <c r="CJ553" s="95"/>
      <c r="CK553" s="95"/>
      <c r="CL553" s="95"/>
      <c r="CM553" s="95"/>
      <c r="CN553" s="95"/>
      <c r="CO553" s="95"/>
      <c r="CP553" s="95"/>
      <c r="CQ553" s="95"/>
      <c r="CR553" s="95"/>
      <c r="CS553" s="95"/>
      <c r="CT553" s="95"/>
      <c r="CU553" s="95"/>
      <c r="CV553" s="95"/>
      <c r="CW553" s="95"/>
      <c r="CX553" s="95"/>
      <c r="CY553" s="95"/>
      <c r="CZ553" s="95"/>
      <c r="DA553" s="95"/>
      <c r="DB553" s="95"/>
      <c r="DC553" s="95"/>
      <c r="DD553" s="95"/>
      <c r="DE553" s="95"/>
      <c r="DF553" s="95"/>
      <c r="DG553" s="95"/>
      <c r="DH553" s="95"/>
      <c r="DI553" s="95"/>
      <c r="DJ553" s="95"/>
      <c r="DK553" s="95"/>
      <c r="DL553" s="95"/>
      <c r="DM553" s="95"/>
      <c r="DN553" s="95"/>
      <c r="DO553" s="95"/>
      <c r="DP553" s="95"/>
      <c r="DQ553" s="95"/>
      <c r="DR553" s="95"/>
      <c r="DS553" s="95"/>
      <c r="DT553" s="95"/>
      <c r="DU553" s="95"/>
      <c r="DV553" s="95"/>
      <c r="DW553" s="95"/>
      <c r="DX553" s="95"/>
      <c r="DY553" s="95"/>
      <c r="DZ553" s="95"/>
      <c r="EA553" s="95"/>
      <c r="EB553" s="164"/>
      <c r="EC553" s="179"/>
      <c r="ED553" s="179"/>
      <c r="EE553" s="179"/>
      <c r="EF553" s="163"/>
      <c r="EG553" s="179"/>
      <c r="EH553" s="179"/>
      <c r="EI553" s="179"/>
      <c r="EJ553" s="179"/>
      <c r="EK553" s="179"/>
    </row>
    <row r="554" spans="3:152" ht="15" customHeight="1">
      <c r="C554" s="217"/>
      <c r="D554" s="385"/>
      <c r="E554" s="399"/>
      <c r="F554" s="399"/>
      <c r="G554" s="399"/>
      <c r="H554" s="399"/>
      <c r="I554" s="399"/>
      <c r="J554" s="399"/>
      <c r="K554" s="385"/>
      <c r="L554" s="337"/>
      <c r="M554" s="337"/>
      <c r="N554" s="385"/>
      <c r="O554" s="385"/>
      <c r="P554" s="387"/>
      <c r="Q554" s="387"/>
      <c r="R554" s="389"/>
      <c r="S554" s="391"/>
      <c r="T554" s="401"/>
      <c r="U554" s="395"/>
      <c r="V554" s="397"/>
      <c r="W554" s="383"/>
      <c r="X554" s="383"/>
      <c r="Y554" s="383"/>
      <c r="Z554" s="383"/>
      <c r="AA554" s="383"/>
      <c r="AB554" s="383"/>
      <c r="AC554" s="383"/>
      <c r="AD554" s="383"/>
      <c r="AE554" s="383"/>
      <c r="AF554" s="383"/>
      <c r="AG554" s="383"/>
      <c r="AH554" s="383"/>
      <c r="AI554" s="383"/>
      <c r="AJ554" s="383"/>
      <c r="AK554" s="383"/>
      <c r="AL554" s="333"/>
      <c r="AM554" s="200" t="s">
        <v>240</v>
      </c>
      <c r="AN554" s="311" t="s">
        <v>202</v>
      </c>
      <c r="AO554" s="312" t="s">
        <v>18</v>
      </c>
      <c r="AP554" s="312"/>
      <c r="AQ554" s="312"/>
      <c r="AR554" s="312"/>
      <c r="AS554" s="312"/>
      <c r="AT554" s="312"/>
      <c r="AU554" s="312"/>
      <c r="AV554" s="312"/>
      <c r="AW554" s="261">
        <v>0</v>
      </c>
      <c r="AX554" s="261">
        <v>0</v>
      </c>
      <c r="AY554" s="261">
        <v>0</v>
      </c>
      <c r="AZ554" s="261">
        <f>BE554</f>
        <v>0</v>
      </c>
      <c r="BA554" s="261">
        <f>BV554</f>
        <v>0</v>
      </c>
      <c r="BB554" s="261">
        <f>CM554</f>
        <v>0</v>
      </c>
      <c r="BC554" s="261">
        <f>DD554</f>
        <v>0</v>
      </c>
      <c r="BD554" s="261">
        <f>AW554-AX554-BC554</f>
        <v>0</v>
      </c>
      <c r="BE554" s="261">
        <f t="shared" ref="BE554:BH555" si="611">BQ554</f>
        <v>0</v>
      </c>
      <c r="BF554" s="261">
        <f t="shared" si="611"/>
        <v>0</v>
      </c>
      <c r="BG554" s="261">
        <f t="shared" si="611"/>
        <v>0</v>
      </c>
      <c r="BH554" s="261">
        <f t="shared" si="611"/>
        <v>0</v>
      </c>
      <c r="BI554" s="261">
        <f>BJ554+BK554+BL554</f>
        <v>0</v>
      </c>
      <c r="BJ554" s="313">
        <v>0</v>
      </c>
      <c r="BK554" s="313">
        <v>0</v>
      </c>
      <c r="BL554" s="313">
        <v>0</v>
      </c>
      <c r="BM554" s="261">
        <f>BN554+BO554+BP554</f>
        <v>0</v>
      </c>
      <c r="BN554" s="313">
        <v>0</v>
      </c>
      <c r="BO554" s="313">
        <v>0</v>
      </c>
      <c r="BP554" s="313">
        <v>0</v>
      </c>
      <c r="BQ554" s="261">
        <f>BR554+BS554+BT554</f>
        <v>0</v>
      </c>
      <c r="BR554" s="313">
        <v>0</v>
      </c>
      <c r="BS554" s="313">
        <v>0</v>
      </c>
      <c r="BT554" s="313">
        <v>0</v>
      </c>
      <c r="BU554" s="261">
        <f>$AW554-$AX554-AZ554</f>
        <v>0</v>
      </c>
      <c r="BV554" s="261">
        <f t="shared" ref="BV554:BY555" si="612">CH554</f>
        <v>0</v>
      </c>
      <c r="BW554" s="261">
        <f t="shared" si="612"/>
        <v>0</v>
      </c>
      <c r="BX554" s="261">
        <f t="shared" si="612"/>
        <v>0</v>
      </c>
      <c r="BY554" s="261">
        <f t="shared" si="612"/>
        <v>0</v>
      </c>
      <c r="BZ554" s="261">
        <f>CA554+CB554+CC554</f>
        <v>0</v>
      </c>
      <c r="CA554" s="313">
        <v>0</v>
      </c>
      <c r="CB554" s="313">
        <v>0</v>
      </c>
      <c r="CC554" s="313">
        <v>0</v>
      </c>
      <c r="CD554" s="261">
        <f>CE554+CF554+CG554</f>
        <v>0</v>
      </c>
      <c r="CE554" s="313">
        <v>0</v>
      </c>
      <c r="CF554" s="313">
        <v>0</v>
      </c>
      <c r="CG554" s="313">
        <v>0</v>
      </c>
      <c r="CH554" s="261">
        <f>CI554+CJ554+CK554</f>
        <v>0</v>
      </c>
      <c r="CI554" s="313">
        <v>0</v>
      </c>
      <c r="CJ554" s="313">
        <v>0</v>
      </c>
      <c r="CK554" s="313">
        <v>0</v>
      </c>
      <c r="CL554" s="261">
        <f>$AW554-$AX554-BA554</f>
        <v>0</v>
      </c>
      <c r="CM554" s="261">
        <f t="shared" ref="CM554:CP555" si="613">CY554</f>
        <v>0</v>
      </c>
      <c r="CN554" s="261">
        <f t="shared" si="613"/>
        <v>0</v>
      </c>
      <c r="CO554" s="261">
        <f t="shared" si="613"/>
        <v>0</v>
      </c>
      <c r="CP554" s="261">
        <f t="shared" si="613"/>
        <v>0</v>
      </c>
      <c r="CQ554" s="261">
        <f>CR554+CS554+CT554</f>
        <v>0</v>
      </c>
      <c r="CR554" s="313">
        <v>0</v>
      </c>
      <c r="CS554" s="313">
        <v>0</v>
      </c>
      <c r="CT554" s="313">
        <v>0</v>
      </c>
      <c r="CU554" s="261">
        <f>CV554+CW554+CX554</f>
        <v>0</v>
      </c>
      <c r="CV554" s="313">
        <v>0</v>
      </c>
      <c r="CW554" s="313">
        <v>0</v>
      </c>
      <c r="CX554" s="313">
        <v>0</v>
      </c>
      <c r="CY554" s="261">
        <f>CZ554+DA554+DB554</f>
        <v>0</v>
      </c>
      <c r="CZ554" s="313">
        <v>0</v>
      </c>
      <c r="DA554" s="313">
        <v>0</v>
      </c>
      <c r="DB554" s="313">
        <v>0</v>
      </c>
      <c r="DC554" s="261">
        <f>$AW554-$AX554-BB554</f>
        <v>0</v>
      </c>
      <c r="DD554" s="261">
        <f t="shared" ref="DD554:DG555" si="614">DP554</f>
        <v>0</v>
      </c>
      <c r="DE554" s="261">
        <f t="shared" si="614"/>
        <v>0</v>
      </c>
      <c r="DF554" s="261">
        <f t="shared" si="614"/>
        <v>0</v>
      </c>
      <c r="DG554" s="261">
        <f t="shared" si="614"/>
        <v>0</v>
      </c>
      <c r="DH554" s="261">
        <f>DI554+DJ554+DK554</f>
        <v>0</v>
      </c>
      <c r="DI554" s="313">
        <v>0</v>
      </c>
      <c r="DJ554" s="313">
        <v>0</v>
      </c>
      <c r="DK554" s="313">
        <v>0</v>
      </c>
      <c r="DL554" s="261">
        <f>DM554+DN554+DO554</f>
        <v>0</v>
      </c>
      <c r="DM554" s="313">
        <v>0</v>
      </c>
      <c r="DN554" s="313">
        <v>0</v>
      </c>
      <c r="DO554" s="313">
        <v>0</v>
      </c>
      <c r="DP554" s="261">
        <f>DQ554+DR554+DS554</f>
        <v>0</v>
      </c>
      <c r="DQ554" s="313">
        <v>0</v>
      </c>
      <c r="DR554" s="313">
        <v>0</v>
      </c>
      <c r="DS554" s="313">
        <v>0</v>
      </c>
      <c r="DT554" s="261">
        <f>$AW554-$AX554-BC554</f>
        <v>0</v>
      </c>
      <c r="DU554" s="261">
        <f>BC554-AY554</f>
        <v>0</v>
      </c>
      <c r="DV554" s="313"/>
      <c r="DW554" s="313"/>
      <c r="DX554" s="314"/>
      <c r="DY554" s="313"/>
      <c r="DZ554" s="314"/>
      <c r="EA554" s="343" t="s">
        <v>151</v>
      </c>
      <c r="EB554" s="164">
        <v>0</v>
      </c>
      <c r="EC554" s="162" t="str">
        <f>AN554 &amp; EB554</f>
        <v>Кредиты0</v>
      </c>
      <c r="ED554" s="162" t="str">
        <f>AN554&amp;AO554</f>
        <v>Кредитынет</v>
      </c>
      <c r="EE554" s="163"/>
      <c r="EF554" s="163"/>
      <c r="EG554" s="179"/>
      <c r="EH554" s="179"/>
      <c r="EI554" s="179"/>
      <c r="EJ554" s="179"/>
      <c r="EV554" s="163"/>
    </row>
    <row r="555" spans="3:152" ht="15" customHeight="1" thickBot="1">
      <c r="C555" s="217"/>
      <c r="D555" s="385"/>
      <c r="E555" s="399"/>
      <c r="F555" s="399"/>
      <c r="G555" s="399"/>
      <c r="H555" s="399"/>
      <c r="I555" s="399"/>
      <c r="J555" s="399"/>
      <c r="K555" s="385"/>
      <c r="L555" s="337"/>
      <c r="M555" s="337"/>
      <c r="N555" s="385"/>
      <c r="O555" s="385"/>
      <c r="P555" s="387"/>
      <c r="Q555" s="387"/>
      <c r="R555" s="389"/>
      <c r="S555" s="391"/>
      <c r="T555" s="401"/>
      <c r="U555" s="395"/>
      <c r="V555" s="397"/>
      <c r="W555" s="383"/>
      <c r="X555" s="383"/>
      <c r="Y555" s="383"/>
      <c r="Z555" s="383"/>
      <c r="AA555" s="383"/>
      <c r="AB555" s="383"/>
      <c r="AC555" s="383"/>
      <c r="AD555" s="383"/>
      <c r="AE555" s="383"/>
      <c r="AF555" s="383"/>
      <c r="AG555" s="383"/>
      <c r="AH555" s="383"/>
      <c r="AI555" s="383"/>
      <c r="AJ555" s="383"/>
      <c r="AK555" s="383"/>
      <c r="AL555" s="333"/>
      <c r="AM555" s="200" t="s">
        <v>115</v>
      </c>
      <c r="AN555" s="311" t="s">
        <v>206</v>
      </c>
      <c r="AO555" s="312" t="s">
        <v>18</v>
      </c>
      <c r="AP555" s="312"/>
      <c r="AQ555" s="312"/>
      <c r="AR555" s="312"/>
      <c r="AS555" s="312"/>
      <c r="AT555" s="312"/>
      <c r="AU555" s="312"/>
      <c r="AV555" s="312"/>
      <c r="AW555" s="261">
        <v>0</v>
      </c>
      <c r="AX555" s="261">
        <v>0</v>
      </c>
      <c r="AY555" s="261">
        <v>0</v>
      </c>
      <c r="AZ555" s="261">
        <f>BE555</f>
        <v>0</v>
      </c>
      <c r="BA555" s="261">
        <f>BV555</f>
        <v>0</v>
      </c>
      <c r="BB555" s="261">
        <f>CM555</f>
        <v>0</v>
      </c>
      <c r="BC555" s="261">
        <f>DD555</f>
        <v>0</v>
      </c>
      <c r="BD555" s="261">
        <f>AW555-AX555-BC555</f>
        <v>0</v>
      </c>
      <c r="BE555" s="261">
        <f t="shared" si="611"/>
        <v>0</v>
      </c>
      <c r="BF555" s="261">
        <f t="shared" si="611"/>
        <v>0</v>
      </c>
      <c r="BG555" s="261">
        <f t="shared" si="611"/>
        <v>0</v>
      </c>
      <c r="BH555" s="261">
        <f t="shared" si="611"/>
        <v>0</v>
      </c>
      <c r="BI555" s="261">
        <f>BJ555+BK555+BL555</f>
        <v>0</v>
      </c>
      <c r="BJ555" s="313">
        <v>0</v>
      </c>
      <c r="BK555" s="313">
        <v>0</v>
      </c>
      <c r="BL555" s="313">
        <v>0</v>
      </c>
      <c r="BM555" s="261">
        <f>BN555+BO555+BP555</f>
        <v>0</v>
      </c>
      <c r="BN555" s="313">
        <v>0</v>
      </c>
      <c r="BO555" s="313">
        <v>0</v>
      </c>
      <c r="BP555" s="313">
        <v>0</v>
      </c>
      <c r="BQ555" s="261">
        <f>BR555+BS555+BT555</f>
        <v>0</v>
      </c>
      <c r="BR555" s="313">
        <v>0</v>
      </c>
      <c r="BS555" s="313">
        <v>0</v>
      </c>
      <c r="BT555" s="313">
        <v>0</v>
      </c>
      <c r="BU555" s="261">
        <f>$AW555-$AX555-AZ555</f>
        <v>0</v>
      </c>
      <c r="BV555" s="261">
        <f t="shared" si="612"/>
        <v>0</v>
      </c>
      <c r="BW555" s="261">
        <f t="shared" si="612"/>
        <v>0</v>
      </c>
      <c r="BX555" s="261">
        <f t="shared" si="612"/>
        <v>0</v>
      </c>
      <c r="BY555" s="261">
        <f t="shared" si="612"/>
        <v>0</v>
      </c>
      <c r="BZ555" s="261">
        <f>CA555+CB555+CC555</f>
        <v>0</v>
      </c>
      <c r="CA555" s="313">
        <v>0</v>
      </c>
      <c r="CB555" s="313">
        <v>0</v>
      </c>
      <c r="CC555" s="313">
        <v>0</v>
      </c>
      <c r="CD555" s="261">
        <f>CE555+CF555+CG555</f>
        <v>0</v>
      </c>
      <c r="CE555" s="313">
        <v>0</v>
      </c>
      <c r="CF555" s="313">
        <v>0</v>
      </c>
      <c r="CG555" s="313">
        <v>0</v>
      </c>
      <c r="CH555" s="261">
        <f>CI555+CJ555+CK555</f>
        <v>0</v>
      </c>
      <c r="CI555" s="313">
        <v>0</v>
      </c>
      <c r="CJ555" s="313">
        <v>0</v>
      </c>
      <c r="CK555" s="313">
        <v>0</v>
      </c>
      <c r="CL555" s="261">
        <f>$AW555-$AX555-BA555</f>
        <v>0</v>
      </c>
      <c r="CM555" s="261">
        <f t="shared" si="613"/>
        <v>0</v>
      </c>
      <c r="CN555" s="261">
        <f t="shared" si="613"/>
        <v>0</v>
      </c>
      <c r="CO555" s="261">
        <f t="shared" si="613"/>
        <v>0</v>
      </c>
      <c r="CP555" s="261">
        <f t="shared" si="613"/>
        <v>0</v>
      </c>
      <c r="CQ555" s="261">
        <f>CR555+CS555+CT555</f>
        <v>0</v>
      </c>
      <c r="CR555" s="313">
        <v>0</v>
      </c>
      <c r="CS555" s="313">
        <v>0</v>
      </c>
      <c r="CT555" s="313">
        <v>0</v>
      </c>
      <c r="CU555" s="261">
        <f>CV555+CW555+CX555</f>
        <v>0</v>
      </c>
      <c r="CV555" s="313">
        <v>0</v>
      </c>
      <c r="CW555" s="313">
        <v>0</v>
      </c>
      <c r="CX555" s="313">
        <v>0</v>
      </c>
      <c r="CY555" s="261">
        <f>CZ555+DA555+DB555</f>
        <v>0</v>
      </c>
      <c r="CZ555" s="313">
        <v>0</v>
      </c>
      <c r="DA555" s="313">
        <v>0</v>
      </c>
      <c r="DB555" s="313">
        <v>0</v>
      </c>
      <c r="DC555" s="261">
        <f>$AW555-$AX555-BB555</f>
        <v>0</v>
      </c>
      <c r="DD555" s="261">
        <f t="shared" si="614"/>
        <v>0</v>
      </c>
      <c r="DE555" s="261">
        <f t="shared" si="614"/>
        <v>0</v>
      </c>
      <c r="DF555" s="261">
        <f t="shared" si="614"/>
        <v>0</v>
      </c>
      <c r="DG555" s="261">
        <f t="shared" si="614"/>
        <v>0</v>
      </c>
      <c r="DH555" s="261">
        <f>DI555+DJ555+DK555</f>
        <v>0</v>
      </c>
      <c r="DI555" s="313">
        <v>0</v>
      </c>
      <c r="DJ555" s="313">
        <v>0</v>
      </c>
      <c r="DK555" s="313">
        <v>0</v>
      </c>
      <c r="DL555" s="261">
        <f>DM555+DN555+DO555</f>
        <v>0</v>
      </c>
      <c r="DM555" s="313">
        <v>0</v>
      </c>
      <c r="DN555" s="313">
        <v>0</v>
      </c>
      <c r="DO555" s="313">
        <v>0</v>
      </c>
      <c r="DP555" s="261">
        <f>DQ555+DR555+DS555</f>
        <v>0</v>
      </c>
      <c r="DQ555" s="313">
        <v>0</v>
      </c>
      <c r="DR555" s="313">
        <v>0</v>
      </c>
      <c r="DS555" s="313">
        <v>0</v>
      </c>
      <c r="DT555" s="261">
        <f>$AW555-$AX555-BC555</f>
        <v>0</v>
      </c>
      <c r="DU555" s="261">
        <f>BC555-AY555</f>
        <v>0</v>
      </c>
      <c r="DV555" s="313"/>
      <c r="DW555" s="313"/>
      <c r="DX555" s="314"/>
      <c r="DY555" s="313"/>
      <c r="DZ555" s="314"/>
      <c r="EA555" s="343" t="s">
        <v>151</v>
      </c>
      <c r="EB555" s="164">
        <v>0</v>
      </c>
      <c r="EC555" s="162" t="str">
        <f>AN555 &amp; EB555</f>
        <v>Прочие привлеченные средства0</v>
      </c>
      <c r="ED555" s="162" t="str">
        <f>AN555&amp;AO555</f>
        <v>Прочие привлеченные средстванет</v>
      </c>
      <c r="EE555" s="163"/>
      <c r="EF555" s="163"/>
      <c r="EG555" s="179"/>
      <c r="EH555" s="179"/>
      <c r="EI555" s="179"/>
      <c r="EJ555" s="179"/>
      <c r="EV555" s="163"/>
    </row>
    <row r="556" spans="3:152" ht="11.25" customHeight="1">
      <c r="C556" s="217"/>
      <c r="D556" s="384" t="s">
        <v>1021</v>
      </c>
      <c r="E556" s="398" t="s">
        <v>1015</v>
      </c>
      <c r="F556" s="398"/>
      <c r="G556" s="398" t="s">
        <v>161</v>
      </c>
      <c r="H556" s="398" t="s">
        <v>1022</v>
      </c>
      <c r="I556" s="398" t="s">
        <v>783</v>
      </c>
      <c r="J556" s="398" t="s">
        <v>783</v>
      </c>
      <c r="K556" s="384" t="s">
        <v>784</v>
      </c>
      <c r="L556" s="336"/>
      <c r="M556" s="336"/>
      <c r="N556" s="384" t="s">
        <v>115</v>
      </c>
      <c r="O556" s="384" t="s">
        <v>5</v>
      </c>
      <c r="P556" s="386" t="s">
        <v>189</v>
      </c>
      <c r="Q556" s="386" t="s">
        <v>5</v>
      </c>
      <c r="R556" s="388">
        <v>0</v>
      </c>
      <c r="S556" s="390">
        <v>0</v>
      </c>
      <c r="T556" s="400" t="s">
        <v>151</v>
      </c>
      <c r="U556" s="305"/>
      <c r="V556" s="306"/>
      <c r="W556" s="306"/>
      <c r="X556" s="306"/>
      <c r="Y556" s="306"/>
      <c r="Z556" s="306"/>
      <c r="AA556" s="306"/>
      <c r="AB556" s="306"/>
      <c r="AC556" s="306"/>
      <c r="AD556" s="306"/>
      <c r="AE556" s="306"/>
      <c r="AF556" s="306"/>
      <c r="AG556" s="306"/>
      <c r="AH556" s="306"/>
      <c r="AI556" s="306"/>
      <c r="AJ556" s="306"/>
      <c r="AK556" s="306"/>
      <c r="AL556" s="306"/>
      <c r="AM556" s="306"/>
      <c r="AN556" s="306"/>
      <c r="AO556" s="306"/>
      <c r="AP556" s="306"/>
      <c r="AQ556" s="306"/>
      <c r="AR556" s="306"/>
      <c r="AS556" s="306"/>
      <c r="AT556" s="306"/>
      <c r="AU556" s="306"/>
      <c r="AV556" s="306"/>
      <c r="AW556" s="306"/>
      <c r="AX556" s="306"/>
      <c r="AY556" s="306"/>
      <c r="AZ556" s="306"/>
      <c r="BA556" s="306"/>
      <c r="BB556" s="306"/>
      <c r="BC556" s="306"/>
      <c r="BD556" s="306"/>
      <c r="BE556" s="306"/>
      <c r="BF556" s="306"/>
      <c r="BG556" s="306"/>
      <c r="BH556" s="306"/>
      <c r="BI556" s="306"/>
      <c r="BJ556" s="306"/>
      <c r="BK556" s="306"/>
      <c r="BL556" s="306"/>
      <c r="BM556" s="306"/>
      <c r="BN556" s="306"/>
      <c r="BO556" s="306"/>
      <c r="BP556" s="306"/>
      <c r="BQ556" s="306"/>
      <c r="BR556" s="306"/>
      <c r="BS556" s="306"/>
      <c r="BT556" s="306"/>
      <c r="BU556" s="306"/>
      <c r="BV556" s="306"/>
      <c r="BW556" s="306"/>
      <c r="BX556" s="306"/>
      <c r="BY556" s="306"/>
      <c r="BZ556" s="306"/>
      <c r="CA556" s="306"/>
      <c r="CB556" s="306"/>
      <c r="CC556" s="306"/>
      <c r="CD556" s="306"/>
      <c r="CE556" s="306"/>
      <c r="CF556" s="306"/>
      <c r="CG556" s="306"/>
      <c r="CH556" s="306"/>
      <c r="CI556" s="306"/>
      <c r="CJ556" s="306"/>
      <c r="CK556" s="306"/>
      <c r="CL556" s="306"/>
      <c r="CM556" s="306"/>
      <c r="CN556" s="306"/>
      <c r="CO556" s="306"/>
      <c r="CP556" s="306"/>
      <c r="CQ556" s="306"/>
      <c r="CR556" s="306"/>
      <c r="CS556" s="306"/>
      <c r="CT556" s="306"/>
      <c r="CU556" s="306"/>
      <c r="CV556" s="306"/>
      <c r="CW556" s="306"/>
      <c r="CX556" s="306"/>
      <c r="CY556" s="306"/>
      <c r="CZ556" s="306"/>
      <c r="DA556" s="306"/>
      <c r="DB556" s="306"/>
      <c r="DC556" s="306"/>
      <c r="DD556" s="306"/>
      <c r="DE556" s="306"/>
      <c r="DF556" s="306"/>
      <c r="DG556" s="306"/>
      <c r="DH556" s="306"/>
      <c r="DI556" s="306"/>
      <c r="DJ556" s="306"/>
      <c r="DK556" s="306"/>
      <c r="DL556" s="306"/>
      <c r="DM556" s="306"/>
      <c r="DN556" s="306"/>
      <c r="DO556" s="306"/>
      <c r="DP556" s="306"/>
      <c r="DQ556" s="306"/>
      <c r="DR556" s="306"/>
      <c r="DS556" s="306"/>
      <c r="DT556" s="306"/>
      <c r="DU556" s="306"/>
      <c r="DV556" s="306"/>
      <c r="DW556" s="306"/>
      <c r="DX556" s="306"/>
      <c r="DY556" s="306"/>
      <c r="DZ556" s="306"/>
      <c r="EA556" s="306"/>
      <c r="EB556" s="164"/>
      <c r="EC556" s="163"/>
      <c r="ED556" s="163"/>
      <c r="EE556" s="163"/>
      <c r="EF556" s="163"/>
      <c r="EG556" s="163"/>
      <c r="EH556" s="163"/>
      <c r="EI556" s="163"/>
    </row>
    <row r="557" spans="3:152" ht="11.25" customHeight="1">
      <c r="C557" s="217"/>
      <c r="D557" s="385"/>
      <c r="E557" s="399"/>
      <c r="F557" s="399"/>
      <c r="G557" s="399"/>
      <c r="H557" s="399"/>
      <c r="I557" s="399"/>
      <c r="J557" s="399"/>
      <c r="K557" s="385"/>
      <c r="L557" s="337"/>
      <c r="M557" s="337"/>
      <c r="N557" s="385"/>
      <c r="O557" s="385"/>
      <c r="P557" s="387"/>
      <c r="Q557" s="387"/>
      <c r="R557" s="389"/>
      <c r="S557" s="391"/>
      <c r="T557" s="401"/>
      <c r="U557" s="394"/>
      <c r="V557" s="396">
        <v>1</v>
      </c>
      <c r="W557" s="382" t="s">
        <v>821</v>
      </c>
      <c r="X557" s="382"/>
      <c r="Y557" s="382"/>
      <c r="Z557" s="382"/>
      <c r="AA557" s="382"/>
      <c r="AB557" s="382"/>
      <c r="AC557" s="382"/>
      <c r="AD557" s="382"/>
      <c r="AE557" s="382"/>
      <c r="AF557" s="382"/>
      <c r="AG557" s="382"/>
      <c r="AH557" s="382"/>
      <c r="AI557" s="382"/>
      <c r="AJ557" s="382"/>
      <c r="AK557" s="382"/>
      <c r="AL557" s="307"/>
      <c r="AM557" s="308"/>
      <c r="AN557" s="309"/>
      <c r="AO557" s="309"/>
      <c r="AP557" s="309"/>
      <c r="AQ557" s="309"/>
      <c r="AR557" s="309"/>
      <c r="AS557" s="309"/>
      <c r="AT557" s="309"/>
      <c r="AU557" s="309"/>
      <c r="AV557" s="309"/>
      <c r="AW557" s="95"/>
      <c r="AX557" s="95"/>
      <c r="AY557" s="95"/>
      <c r="AZ557" s="95"/>
      <c r="BA557" s="95"/>
      <c r="BB557" s="95"/>
      <c r="BC557" s="95"/>
      <c r="BD557" s="95"/>
      <c r="BE557" s="95"/>
      <c r="BF557" s="95"/>
      <c r="BG557" s="95"/>
      <c r="BH557" s="95"/>
      <c r="BI557" s="95"/>
      <c r="BJ557" s="95"/>
      <c r="BK557" s="95"/>
      <c r="BL557" s="95"/>
      <c r="BM557" s="95"/>
      <c r="BN557" s="95"/>
      <c r="BO557" s="95"/>
      <c r="BP557" s="95"/>
      <c r="BQ557" s="95"/>
      <c r="BR557" s="95"/>
      <c r="BS557" s="95"/>
      <c r="BT557" s="95"/>
      <c r="BU557" s="95"/>
      <c r="BV557" s="95"/>
      <c r="BW557" s="95"/>
      <c r="BX557" s="95"/>
      <c r="BY557" s="95"/>
      <c r="BZ557" s="95"/>
      <c r="CA557" s="95"/>
      <c r="CB557" s="95"/>
      <c r="CC557" s="95"/>
      <c r="CD557" s="95"/>
      <c r="CE557" s="95"/>
      <c r="CF557" s="95"/>
      <c r="CG557" s="95"/>
      <c r="CH557" s="95"/>
      <c r="CI557" s="95"/>
      <c r="CJ557" s="95"/>
      <c r="CK557" s="95"/>
      <c r="CL557" s="95"/>
      <c r="CM557" s="95"/>
      <c r="CN557" s="95"/>
      <c r="CO557" s="95"/>
      <c r="CP557" s="95"/>
      <c r="CQ557" s="95"/>
      <c r="CR557" s="95"/>
      <c r="CS557" s="95"/>
      <c r="CT557" s="95"/>
      <c r="CU557" s="95"/>
      <c r="CV557" s="95"/>
      <c r="CW557" s="95"/>
      <c r="CX557" s="95"/>
      <c r="CY557" s="95"/>
      <c r="CZ557" s="95"/>
      <c r="DA557" s="95"/>
      <c r="DB557" s="95"/>
      <c r="DC557" s="95"/>
      <c r="DD557" s="95"/>
      <c r="DE557" s="95"/>
      <c r="DF557" s="95"/>
      <c r="DG557" s="95"/>
      <c r="DH557" s="95"/>
      <c r="DI557" s="95"/>
      <c r="DJ557" s="95"/>
      <c r="DK557" s="95"/>
      <c r="DL557" s="95"/>
      <c r="DM557" s="95"/>
      <c r="DN557" s="95"/>
      <c r="DO557" s="95"/>
      <c r="DP557" s="95"/>
      <c r="DQ557" s="95"/>
      <c r="DR557" s="95"/>
      <c r="DS557" s="95"/>
      <c r="DT557" s="95"/>
      <c r="DU557" s="95"/>
      <c r="DV557" s="95"/>
      <c r="DW557" s="95"/>
      <c r="DX557" s="95"/>
      <c r="DY557" s="95"/>
      <c r="DZ557" s="95"/>
      <c r="EA557" s="95"/>
      <c r="EB557" s="164"/>
      <c r="EC557" s="179"/>
      <c r="ED557" s="179"/>
      <c r="EE557" s="179"/>
      <c r="EF557" s="163"/>
      <c r="EG557" s="179"/>
      <c r="EH557" s="179"/>
      <c r="EI557" s="179"/>
      <c r="EJ557" s="179"/>
      <c r="EK557" s="179"/>
    </row>
    <row r="558" spans="3:152" ht="15" customHeight="1">
      <c r="C558" s="217"/>
      <c r="D558" s="385"/>
      <c r="E558" s="399"/>
      <c r="F558" s="399"/>
      <c r="G558" s="399"/>
      <c r="H558" s="399"/>
      <c r="I558" s="399"/>
      <c r="J558" s="399"/>
      <c r="K558" s="385"/>
      <c r="L558" s="337"/>
      <c r="M558" s="337"/>
      <c r="N558" s="385"/>
      <c r="O558" s="385"/>
      <c r="P558" s="387"/>
      <c r="Q558" s="387"/>
      <c r="R558" s="389"/>
      <c r="S558" s="391"/>
      <c r="T558" s="401"/>
      <c r="U558" s="395"/>
      <c r="V558" s="397"/>
      <c r="W558" s="383"/>
      <c r="X558" s="383"/>
      <c r="Y558" s="383"/>
      <c r="Z558" s="383"/>
      <c r="AA558" s="383"/>
      <c r="AB558" s="383"/>
      <c r="AC558" s="383"/>
      <c r="AD558" s="383"/>
      <c r="AE558" s="383"/>
      <c r="AF558" s="383"/>
      <c r="AG558" s="383"/>
      <c r="AH558" s="383"/>
      <c r="AI558" s="383"/>
      <c r="AJ558" s="383"/>
      <c r="AK558" s="383"/>
      <c r="AL558" s="333"/>
      <c r="AM558" s="200" t="s">
        <v>240</v>
      </c>
      <c r="AN558" s="311" t="s">
        <v>202</v>
      </c>
      <c r="AO558" s="312" t="s">
        <v>18</v>
      </c>
      <c r="AP558" s="312"/>
      <c r="AQ558" s="312"/>
      <c r="AR558" s="312"/>
      <c r="AS558" s="312"/>
      <c r="AT558" s="312"/>
      <c r="AU558" s="312"/>
      <c r="AV558" s="312"/>
      <c r="AW558" s="261">
        <v>0</v>
      </c>
      <c r="AX558" s="261">
        <v>0</v>
      </c>
      <c r="AY558" s="261">
        <v>0</v>
      </c>
      <c r="AZ558" s="261">
        <f>BE558</f>
        <v>0</v>
      </c>
      <c r="BA558" s="261">
        <f>BV558</f>
        <v>0</v>
      </c>
      <c r="BB558" s="261">
        <f>CM558</f>
        <v>0</v>
      </c>
      <c r="BC558" s="261">
        <f>DD558</f>
        <v>0</v>
      </c>
      <c r="BD558" s="261">
        <f>AW558-AX558-BC558</f>
        <v>0</v>
      </c>
      <c r="BE558" s="261">
        <f t="shared" ref="BE558:BH559" si="615">BQ558</f>
        <v>0</v>
      </c>
      <c r="BF558" s="261">
        <f t="shared" si="615"/>
        <v>0</v>
      </c>
      <c r="BG558" s="261">
        <f t="shared" si="615"/>
        <v>0</v>
      </c>
      <c r="BH558" s="261">
        <f t="shared" si="615"/>
        <v>0</v>
      </c>
      <c r="BI558" s="261">
        <f>BJ558+BK558+BL558</f>
        <v>0</v>
      </c>
      <c r="BJ558" s="313">
        <v>0</v>
      </c>
      <c r="BK558" s="313">
        <v>0</v>
      </c>
      <c r="BL558" s="313">
        <v>0</v>
      </c>
      <c r="BM558" s="261">
        <f>BN558+BO558+BP558</f>
        <v>0</v>
      </c>
      <c r="BN558" s="313">
        <v>0</v>
      </c>
      <c r="BO558" s="313">
        <v>0</v>
      </c>
      <c r="BP558" s="313">
        <v>0</v>
      </c>
      <c r="BQ558" s="261">
        <f>BR558+BS558+BT558</f>
        <v>0</v>
      </c>
      <c r="BR558" s="313">
        <v>0</v>
      </c>
      <c r="BS558" s="313">
        <v>0</v>
      </c>
      <c r="BT558" s="313">
        <v>0</v>
      </c>
      <c r="BU558" s="261">
        <f>$AW558-$AX558-AZ558</f>
        <v>0</v>
      </c>
      <c r="BV558" s="261">
        <f t="shared" ref="BV558:BY559" si="616">CH558</f>
        <v>0</v>
      </c>
      <c r="BW558" s="261">
        <f t="shared" si="616"/>
        <v>0</v>
      </c>
      <c r="BX558" s="261">
        <f t="shared" si="616"/>
        <v>0</v>
      </c>
      <c r="BY558" s="261">
        <f t="shared" si="616"/>
        <v>0</v>
      </c>
      <c r="BZ558" s="261">
        <f>CA558+CB558+CC558</f>
        <v>0</v>
      </c>
      <c r="CA558" s="313">
        <v>0</v>
      </c>
      <c r="CB558" s="313">
        <v>0</v>
      </c>
      <c r="CC558" s="313">
        <v>0</v>
      </c>
      <c r="CD558" s="261">
        <f>CE558+CF558+CG558</f>
        <v>0</v>
      </c>
      <c r="CE558" s="313">
        <v>0</v>
      </c>
      <c r="CF558" s="313">
        <v>0</v>
      </c>
      <c r="CG558" s="313">
        <v>0</v>
      </c>
      <c r="CH558" s="261">
        <f>CI558+CJ558+CK558</f>
        <v>0</v>
      </c>
      <c r="CI558" s="313">
        <v>0</v>
      </c>
      <c r="CJ558" s="313">
        <v>0</v>
      </c>
      <c r="CK558" s="313">
        <v>0</v>
      </c>
      <c r="CL558" s="261">
        <f>$AW558-$AX558-BA558</f>
        <v>0</v>
      </c>
      <c r="CM558" s="261">
        <f t="shared" ref="CM558:CP559" si="617">CY558</f>
        <v>0</v>
      </c>
      <c r="CN558" s="261">
        <f t="shared" si="617"/>
        <v>0</v>
      </c>
      <c r="CO558" s="261">
        <f t="shared" si="617"/>
        <v>0</v>
      </c>
      <c r="CP558" s="261">
        <f t="shared" si="617"/>
        <v>0</v>
      </c>
      <c r="CQ558" s="261">
        <f>CR558+CS558+CT558</f>
        <v>0</v>
      </c>
      <c r="CR558" s="313">
        <v>0</v>
      </c>
      <c r="CS558" s="313">
        <v>0</v>
      </c>
      <c r="CT558" s="313">
        <v>0</v>
      </c>
      <c r="CU558" s="261">
        <f>CV558+CW558+CX558</f>
        <v>0</v>
      </c>
      <c r="CV558" s="313">
        <v>0</v>
      </c>
      <c r="CW558" s="313">
        <v>0</v>
      </c>
      <c r="CX558" s="313">
        <v>0</v>
      </c>
      <c r="CY558" s="261">
        <f>CZ558+DA558+DB558</f>
        <v>0</v>
      </c>
      <c r="CZ558" s="313">
        <v>0</v>
      </c>
      <c r="DA558" s="313">
        <v>0</v>
      </c>
      <c r="DB558" s="313">
        <v>0</v>
      </c>
      <c r="DC558" s="261">
        <f>$AW558-$AX558-BB558</f>
        <v>0</v>
      </c>
      <c r="DD558" s="261">
        <f t="shared" ref="DD558:DG559" si="618">DP558</f>
        <v>0</v>
      </c>
      <c r="DE558" s="261">
        <f t="shared" si="618"/>
        <v>0</v>
      </c>
      <c r="DF558" s="261">
        <f t="shared" si="618"/>
        <v>0</v>
      </c>
      <c r="DG558" s="261">
        <f t="shared" si="618"/>
        <v>0</v>
      </c>
      <c r="DH558" s="261">
        <f>DI558+DJ558+DK558</f>
        <v>0</v>
      </c>
      <c r="DI558" s="313">
        <v>0</v>
      </c>
      <c r="DJ558" s="313">
        <v>0</v>
      </c>
      <c r="DK558" s="313">
        <v>0</v>
      </c>
      <c r="DL558" s="261">
        <f>DM558+DN558+DO558</f>
        <v>0</v>
      </c>
      <c r="DM558" s="313">
        <v>0</v>
      </c>
      <c r="DN558" s="313">
        <v>0</v>
      </c>
      <c r="DO558" s="313">
        <v>0</v>
      </c>
      <c r="DP558" s="261">
        <f>DQ558+DR558+DS558</f>
        <v>0</v>
      </c>
      <c r="DQ558" s="313">
        <v>0</v>
      </c>
      <c r="DR558" s="313">
        <v>0</v>
      </c>
      <c r="DS558" s="313">
        <v>0</v>
      </c>
      <c r="DT558" s="261">
        <f>$AW558-$AX558-BC558</f>
        <v>0</v>
      </c>
      <c r="DU558" s="261">
        <f>BC558-AY558</f>
        <v>0</v>
      </c>
      <c r="DV558" s="313"/>
      <c r="DW558" s="313"/>
      <c r="DX558" s="314"/>
      <c r="DY558" s="313"/>
      <c r="DZ558" s="314"/>
      <c r="EA558" s="343" t="s">
        <v>151</v>
      </c>
      <c r="EB558" s="164">
        <v>0</v>
      </c>
      <c r="EC558" s="162" t="str">
        <f>AN558 &amp; EB558</f>
        <v>Кредиты0</v>
      </c>
      <c r="ED558" s="162" t="str">
        <f>AN558&amp;AO558</f>
        <v>Кредитынет</v>
      </c>
      <c r="EE558" s="163"/>
      <c r="EF558" s="163"/>
      <c r="EG558" s="179"/>
      <c r="EH558" s="179"/>
      <c r="EI558" s="179"/>
      <c r="EJ558" s="179"/>
      <c r="EV558" s="163"/>
    </row>
    <row r="559" spans="3:152" ht="15" customHeight="1" thickBot="1">
      <c r="C559" s="217"/>
      <c r="D559" s="385"/>
      <c r="E559" s="399"/>
      <c r="F559" s="399"/>
      <c r="G559" s="399"/>
      <c r="H559" s="399"/>
      <c r="I559" s="399"/>
      <c r="J559" s="399"/>
      <c r="K559" s="385"/>
      <c r="L559" s="337"/>
      <c r="M559" s="337"/>
      <c r="N559" s="385"/>
      <c r="O559" s="385"/>
      <c r="P559" s="387"/>
      <c r="Q559" s="387"/>
      <c r="R559" s="389"/>
      <c r="S559" s="391"/>
      <c r="T559" s="401"/>
      <c r="U559" s="395"/>
      <c r="V559" s="397"/>
      <c r="W559" s="383"/>
      <c r="X559" s="383"/>
      <c r="Y559" s="383"/>
      <c r="Z559" s="383"/>
      <c r="AA559" s="383"/>
      <c r="AB559" s="383"/>
      <c r="AC559" s="383"/>
      <c r="AD559" s="383"/>
      <c r="AE559" s="383"/>
      <c r="AF559" s="383"/>
      <c r="AG559" s="383"/>
      <c r="AH559" s="383"/>
      <c r="AI559" s="383"/>
      <c r="AJ559" s="383"/>
      <c r="AK559" s="383"/>
      <c r="AL559" s="333"/>
      <c r="AM559" s="200" t="s">
        <v>115</v>
      </c>
      <c r="AN559" s="311" t="s">
        <v>206</v>
      </c>
      <c r="AO559" s="312" t="s">
        <v>18</v>
      </c>
      <c r="AP559" s="312"/>
      <c r="AQ559" s="312"/>
      <c r="AR559" s="312"/>
      <c r="AS559" s="312"/>
      <c r="AT559" s="312"/>
      <c r="AU559" s="312"/>
      <c r="AV559" s="312"/>
      <c r="AW559" s="261">
        <v>0</v>
      </c>
      <c r="AX559" s="261">
        <v>0</v>
      </c>
      <c r="AY559" s="261">
        <v>0</v>
      </c>
      <c r="AZ559" s="261">
        <f>BE559</f>
        <v>0</v>
      </c>
      <c r="BA559" s="261">
        <f>BV559</f>
        <v>0</v>
      </c>
      <c r="BB559" s="261">
        <f>CM559</f>
        <v>0</v>
      </c>
      <c r="BC559" s="261">
        <f>DD559</f>
        <v>0</v>
      </c>
      <c r="BD559" s="261">
        <f>AW559-AX559-BC559</f>
        <v>0</v>
      </c>
      <c r="BE559" s="261">
        <f t="shared" si="615"/>
        <v>0</v>
      </c>
      <c r="BF559" s="261">
        <f t="shared" si="615"/>
        <v>0</v>
      </c>
      <c r="BG559" s="261">
        <f t="shared" si="615"/>
        <v>0</v>
      </c>
      <c r="BH559" s="261">
        <f t="shared" si="615"/>
        <v>0</v>
      </c>
      <c r="BI559" s="261">
        <f>BJ559+BK559+BL559</f>
        <v>0</v>
      </c>
      <c r="BJ559" s="313">
        <v>0</v>
      </c>
      <c r="BK559" s="313">
        <v>0</v>
      </c>
      <c r="BL559" s="313">
        <v>0</v>
      </c>
      <c r="BM559" s="261">
        <f>BN559+BO559+BP559</f>
        <v>0</v>
      </c>
      <c r="BN559" s="313">
        <v>0</v>
      </c>
      <c r="BO559" s="313">
        <v>0</v>
      </c>
      <c r="BP559" s="313">
        <v>0</v>
      </c>
      <c r="BQ559" s="261">
        <f>BR559+BS559+BT559</f>
        <v>0</v>
      </c>
      <c r="BR559" s="313">
        <v>0</v>
      </c>
      <c r="BS559" s="313">
        <v>0</v>
      </c>
      <c r="BT559" s="313">
        <v>0</v>
      </c>
      <c r="BU559" s="261">
        <f>$AW559-$AX559-AZ559</f>
        <v>0</v>
      </c>
      <c r="BV559" s="261">
        <f t="shared" si="616"/>
        <v>0</v>
      </c>
      <c r="BW559" s="261">
        <f t="shared" si="616"/>
        <v>0</v>
      </c>
      <c r="BX559" s="261">
        <f t="shared" si="616"/>
        <v>0</v>
      </c>
      <c r="BY559" s="261">
        <f t="shared" si="616"/>
        <v>0</v>
      </c>
      <c r="BZ559" s="261">
        <f>CA559+CB559+CC559</f>
        <v>0</v>
      </c>
      <c r="CA559" s="313">
        <v>0</v>
      </c>
      <c r="CB559" s="313">
        <v>0</v>
      </c>
      <c r="CC559" s="313">
        <v>0</v>
      </c>
      <c r="CD559" s="261">
        <f>CE559+CF559+CG559</f>
        <v>0</v>
      </c>
      <c r="CE559" s="313">
        <v>0</v>
      </c>
      <c r="CF559" s="313">
        <v>0</v>
      </c>
      <c r="CG559" s="313">
        <v>0</v>
      </c>
      <c r="CH559" s="261">
        <f>CI559+CJ559+CK559</f>
        <v>0</v>
      </c>
      <c r="CI559" s="313">
        <v>0</v>
      </c>
      <c r="CJ559" s="313">
        <v>0</v>
      </c>
      <c r="CK559" s="313">
        <v>0</v>
      </c>
      <c r="CL559" s="261">
        <f>$AW559-$AX559-BA559</f>
        <v>0</v>
      </c>
      <c r="CM559" s="261">
        <f t="shared" si="617"/>
        <v>0</v>
      </c>
      <c r="CN559" s="261">
        <f t="shared" si="617"/>
        <v>0</v>
      </c>
      <c r="CO559" s="261">
        <f t="shared" si="617"/>
        <v>0</v>
      </c>
      <c r="CP559" s="261">
        <f t="shared" si="617"/>
        <v>0</v>
      </c>
      <c r="CQ559" s="261">
        <f>CR559+CS559+CT559</f>
        <v>0</v>
      </c>
      <c r="CR559" s="313">
        <v>0</v>
      </c>
      <c r="CS559" s="313">
        <v>0</v>
      </c>
      <c r="CT559" s="313">
        <v>0</v>
      </c>
      <c r="CU559" s="261">
        <f>CV559+CW559+CX559</f>
        <v>0</v>
      </c>
      <c r="CV559" s="313">
        <v>0</v>
      </c>
      <c r="CW559" s="313">
        <v>0</v>
      </c>
      <c r="CX559" s="313">
        <v>0</v>
      </c>
      <c r="CY559" s="261">
        <f>CZ559+DA559+DB559</f>
        <v>0</v>
      </c>
      <c r="CZ559" s="313">
        <v>0</v>
      </c>
      <c r="DA559" s="313">
        <v>0</v>
      </c>
      <c r="DB559" s="313">
        <v>0</v>
      </c>
      <c r="DC559" s="261">
        <f>$AW559-$AX559-BB559</f>
        <v>0</v>
      </c>
      <c r="DD559" s="261">
        <f t="shared" si="618"/>
        <v>0</v>
      </c>
      <c r="DE559" s="261">
        <f t="shared" si="618"/>
        <v>0</v>
      </c>
      <c r="DF559" s="261">
        <f t="shared" si="618"/>
        <v>0</v>
      </c>
      <c r="DG559" s="261">
        <f t="shared" si="618"/>
        <v>0</v>
      </c>
      <c r="DH559" s="261">
        <f>DI559+DJ559+DK559</f>
        <v>0</v>
      </c>
      <c r="DI559" s="313">
        <v>0</v>
      </c>
      <c r="DJ559" s="313">
        <v>0</v>
      </c>
      <c r="DK559" s="313">
        <v>0</v>
      </c>
      <c r="DL559" s="261">
        <f>DM559+DN559+DO559</f>
        <v>0</v>
      </c>
      <c r="DM559" s="313">
        <v>0</v>
      </c>
      <c r="DN559" s="313">
        <v>0</v>
      </c>
      <c r="DO559" s="313">
        <v>0</v>
      </c>
      <c r="DP559" s="261">
        <f>DQ559+DR559+DS559</f>
        <v>0</v>
      </c>
      <c r="DQ559" s="313">
        <v>0</v>
      </c>
      <c r="DR559" s="313">
        <v>0</v>
      </c>
      <c r="DS559" s="313">
        <v>0</v>
      </c>
      <c r="DT559" s="261">
        <f>$AW559-$AX559-BC559</f>
        <v>0</v>
      </c>
      <c r="DU559" s="261">
        <f>BC559-AY559</f>
        <v>0</v>
      </c>
      <c r="DV559" s="313"/>
      <c r="DW559" s="313"/>
      <c r="DX559" s="314"/>
      <c r="DY559" s="313"/>
      <c r="DZ559" s="314"/>
      <c r="EA559" s="343" t="s">
        <v>151</v>
      </c>
      <c r="EB559" s="164">
        <v>0</v>
      </c>
      <c r="EC559" s="162" t="str">
        <f>AN559 &amp; EB559</f>
        <v>Прочие привлеченные средства0</v>
      </c>
      <c r="ED559" s="162" t="str">
        <f>AN559&amp;AO559</f>
        <v>Прочие привлеченные средстванет</v>
      </c>
      <c r="EE559" s="163"/>
      <c r="EF559" s="163"/>
      <c r="EG559" s="179"/>
      <c r="EH559" s="179"/>
      <c r="EI559" s="179"/>
      <c r="EJ559" s="179"/>
      <c r="EV559" s="163"/>
    </row>
    <row r="560" spans="3:152" ht="11.25" customHeight="1">
      <c r="C560" s="217"/>
      <c r="D560" s="384" t="s">
        <v>1023</v>
      </c>
      <c r="E560" s="398" t="s">
        <v>1015</v>
      </c>
      <c r="F560" s="398"/>
      <c r="G560" s="398" t="s">
        <v>161</v>
      </c>
      <c r="H560" s="398" t="s">
        <v>1024</v>
      </c>
      <c r="I560" s="398" t="s">
        <v>783</v>
      </c>
      <c r="J560" s="398" t="s">
        <v>783</v>
      </c>
      <c r="K560" s="384" t="s">
        <v>784</v>
      </c>
      <c r="L560" s="336"/>
      <c r="M560" s="336"/>
      <c r="N560" s="384" t="s">
        <v>115</v>
      </c>
      <c r="O560" s="384" t="s">
        <v>4</v>
      </c>
      <c r="P560" s="386" t="s">
        <v>189</v>
      </c>
      <c r="Q560" s="386" t="s">
        <v>4</v>
      </c>
      <c r="R560" s="388">
        <v>0</v>
      </c>
      <c r="S560" s="390">
        <v>5</v>
      </c>
      <c r="T560" s="400" t="s">
        <v>151</v>
      </c>
      <c r="U560" s="305"/>
      <c r="V560" s="306"/>
      <c r="W560" s="306"/>
      <c r="X560" s="306"/>
      <c r="Y560" s="306"/>
      <c r="Z560" s="306"/>
      <c r="AA560" s="306"/>
      <c r="AB560" s="306"/>
      <c r="AC560" s="306"/>
      <c r="AD560" s="306"/>
      <c r="AE560" s="306"/>
      <c r="AF560" s="306"/>
      <c r="AG560" s="306"/>
      <c r="AH560" s="306"/>
      <c r="AI560" s="306"/>
      <c r="AJ560" s="306"/>
      <c r="AK560" s="306"/>
      <c r="AL560" s="306"/>
      <c r="AM560" s="306"/>
      <c r="AN560" s="306"/>
      <c r="AO560" s="306"/>
      <c r="AP560" s="306"/>
      <c r="AQ560" s="306"/>
      <c r="AR560" s="306"/>
      <c r="AS560" s="306"/>
      <c r="AT560" s="306"/>
      <c r="AU560" s="306"/>
      <c r="AV560" s="306"/>
      <c r="AW560" s="306"/>
      <c r="AX560" s="306"/>
      <c r="AY560" s="306"/>
      <c r="AZ560" s="306"/>
      <c r="BA560" s="306"/>
      <c r="BB560" s="306"/>
      <c r="BC560" s="306"/>
      <c r="BD560" s="306"/>
      <c r="BE560" s="306"/>
      <c r="BF560" s="306"/>
      <c r="BG560" s="306"/>
      <c r="BH560" s="306"/>
      <c r="BI560" s="306"/>
      <c r="BJ560" s="306"/>
      <c r="BK560" s="306"/>
      <c r="BL560" s="306"/>
      <c r="BM560" s="306"/>
      <c r="BN560" s="306"/>
      <c r="BO560" s="306"/>
      <c r="BP560" s="306"/>
      <c r="BQ560" s="306"/>
      <c r="BR560" s="306"/>
      <c r="BS560" s="306"/>
      <c r="BT560" s="306"/>
      <c r="BU560" s="306"/>
      <c r="BV560" s="306"/>
      <c r="BW560" s="306"/>
      <c r="BX560" s="306"/>
      <c r="BY560" s="306"/>
      <c r="BZ560" s="306"/>
      <c r="CA560" s="306"/>
      <c r="CB560" s="306"/>
      <c r="CC560" s="306"/>
      <c r="CD560" s="306"/>
      <c r="CE560" s="306"/>
      <c r="CF560" s="306"/>
      <c r="CG560" s="306"/>
      <c r="CH560" s="306"/>
      <c r="CI560" s="306"/>
      <c r="CJ560" s="306"/>
      <c r="CK560" s="306"/>
      <c r="CL560" s="306"/>
      <c r="CM560" s="306"/>
      <c r="CN560" s="306"/>
      <c r="CO560" s="306"/>
      <c r="CP560" s="306"/>
      <c r="CQ560" s="306"/>
      <c r="CR560" s="306"/>
      <c r="CS560" s="306"/>
      <c r="CT560" s="306"/>
      <c r="CU560" s="306"/>
      <c r="CV560" s="306"/>
      <c r="CW560" s="306"/>
      <c r="CX560" s="306"/>
      <c r="CY560" s="306"/>
      <c r="CZ560" s="306"/>
      <c r="DA560" s="306"/>
      <c r="DB560" s="306"/>
      <c r="DC560" s="306"/>
      <c r="DD560" s="306"/>
      <c r="DE560" s="306"/>
      <c r="DF560" s="306"/>
      <c r="DG560" s="306"/>
      <c r="DH560" s="306"/>
      <c r="DI560" s="306"/>
      <c r="DJ560" s="306"/>
      <c r="DK560" s="306"/>
      <c r="DL560" s="306"/>
      <c r="DM560" s="306"/>
      <c r="DN560" s="306"/>
      <c r="DO560" s="306"/>
      <c r="DP560" s="306"/>
      <c r="DQ560" s="306"/>
      <c r="DR560" s="306"/>
      <c r="DS560" s="306"/>
      <c r="DT560" s="306"/>
      <c r="DU560" s="306"/>
      <c r="DV560" s="306"/>
      <c r="DW560" s="306"/>
      <c r="DX560" s="306"/>
      <c r="DY560" s="306"/>
      <c r="DZ560" s="306"/>
      <c r="EA560" s="306"/>
      <c r="EB560" s="164"/>
      <c r="EC560" s="163"/>
      <c r="ED560" s="163"/>
      <c r="EE560" s="163"/>
      <c r="EF560" s="163"/>
      <c r="EG560" s="163"/>
      <c r="EH560" s="163"/>
      <c r="EI560" s="163"/>
    </row>
    <row r="561" spans="3:152" ht="11.25" customHeight="1">
      <c r="C561" s="217"/>
      <c r="D561" s="385"/>
      <c r="E561" s="399"/>
      <c r="F561" s="399"/>
      <c r="G561" s="399"/>
      <c r="H561" s="399"/>
      <c r="I561" s="399"/>
      <c r="J561" s="399"/>
      <c r="K561" s="385"/>
      <c r="L561" s="337"/>
      <c r="M561" s="337"/>
      <c r="N561" s="385"/>
      <c r="O561" s="385"/>
      <c r="P561" s="387"/>
      <c r="Q561" s="387"/>
      <c r="R561" s="389"/>
      <c r="S561" s="391"/>
      <c r="T561" s="401"/>
      <c r="U561" s="394"/>
      <c r="V561" s="396">
        <v>1</v>
      </c>
      <c r="W561" s="382" t="s">
        <v>821</v>
      </c>
      <c r="X561" s="382"/>
      <c r="Y561" s="382"/>
      <c r="Z561" s="382"/>
      <c r="AA561" s="382"/>
      <c r="AB561" s="382"/>
      <c r="AC561" s="382"/>
      <c r="AD561" s="382"/>
      <c r="AE561" s="382"/>
      <c r="AF561" s="382"/>
      <c r="AG561" s="382"/>
      <c r="AH561" s="382"/>
      <c r="AI561" s="382"/>
      <c r="AJ561" s="382"/>
      <c r="AK561" s="382"/>
      <c r="AL561" s="307"/>
      <c r="AM561" s="308"/>
      <c r="AN561" s="309"/>
      <c r="AO561" s="309"/>
      <c r="AP561" s="309"/>
      <c r="AQ561" s="309"/>
      <c r="AR561" s="309"/>
      <c r="AS561" s="309"/>
      <c r="AT561" s="309"/>
      <c r="AU561" s="309"/>
      <c r="AV561" s="309"/>
      <c r="AW561" s="95"/>
      <c r="AX561" s="95"/>
      <c r="AY561" s="95"/>
      <c r="AZ561" s="95"/>
      <c r="BA561" s="95"/>
      <c r="BB561" s="95"/>
      <c r="BC561" s="95"/>
      <c r="BD561" s="95"/>
      <c r="BE561" s="95"/>
      <c r="BF561" s="95"/>
      <c r="BG561" s="95"/>
      <c r="BH561" s="95"/>
      <c r="BI561" s="95"/>
      <c r="BJ561" s="95"/>
      <c r="BK561" s="95"/>
      <c r="BL561" s="95"/>
      <c r="BM561" s="95"/>
      <c r="BN561" s="95"/>
      <c r="BO561" s="95"/>
      <c r="BP561" s="95"/>
      <c r="BQ561" s="95"/>
      <c r="BR561" s="95"/>
      <c r="BS561" s="95"/>
      <c r="BT561" s="95"/>
      <c r="BU561" s="95"/>
      <c r="BV561" s="95"/>
      <c r="BW561" s="95"/>
      <c r="BX561" s="95"/>
      <c r="BY561" s="95"/>
      <c r="BZ561" s="95"/>
      <c r="CA561" s="95"/>
      <c r="CB561" s="95"/>
      <c r="CC561" s="95"/>
      <c r="CD561" s="95"/>
      <c r="CE561" s="95"/>
      <c r="CF561" s="95"/>
      <c r="CG561" s="95"/>
      <c r="CH561" s="95"/>
      <c r="CI561" s="95"/>
      <c r="CJ561" s="95"/>
      <c r="CK561" s="95"/>
      <c r="CL561" s="95"/>
      <c r="CM561" s="95"/>
      <c r="CN561" s="95"/>
      <c r="CO561" s="95"/>
      <c r="CP561" s="95"/>
      <c r="CQ561" s="95"/>
      <c r="CR561" s="95"/>
      <c r="CS561" s="95"/>
      <c r="CT561" s="95"/>
      <c r="CU561" s="95"/>
      <c r="CV561" s="95"/>
      <c r="CW561" s="95"/>
      <c r="CX561" s="95"/>
      <c r="CY561" s="95"/>
      <c r="CZ561" s="95"/>
      <c r="DA561" s="95"/>
      <c r="DB561" s="95"/>
      <c r="DC561" s="95"/>
      <c r="DD561" s="95"/>
      <c r="DE561" s="95"/>
      <c r="DF561" s="95"/>
      <c r="DG561" s="95"/>
      <c r="DH561" s="95"/>
      <c r="DI561" s="95"/>
      <c r="DJ561" s="95"/>
      <c r="DK561" s="95"/>
      <c r="DL561" s="95"/>
      <c r="DM561" s="95"/>
      <c r="DN561" s="95"/>
      <c r="DO561" s="95"/>
      <c r="DP561" s="95"/>
      <c r="DQ561" s="95"/>
      <c r="DR561" s="95"/>
      <c r="DS561" s="95"/>
      <c r="DT561" s="95"/>
      <c r="DU561" s="95"/>
      <c r="DV561" s="95"/>
      <c r="DW561" s="95"/>
      <c r="DX561" s="95"/>
      <c r="DY561" s="95"/>
      <c r="DZ561" s="95"/>
      <c r="EA561" s="95"/>
      <c r="EB561" s="164"/>
      <c r="EC561" s="179"/>
      <c r="ED561" s="179"/>
      <c r="EE561" s="179"/>
      <c r="EF561" s="163"/>
      <c r="EG561" s="179"/>
      <c r="EH561" s="179"/>
      <c r="EI561" s="179"/>
      <c r="EJ561" s="179"/>
      <c r="EK561" s="179"/>
    </row>
    <row r="562" spans="3:152" ht="15" customHeight="1">
      <c r="C562" s="217"/>
      <c r="D562" s="385"/>
      <c r="E562" s="399"/>
      <c r="F562" s="399"/>
      <c r="G562" s="399"/>
      <c r="H562" s="399"/>
      <c r="I562" s="399"/>
      <c r="J562" s="399"/>
      <c r="K562" s="385"/>
      <c r="L562" s="337"/>
      <c r="M562" s="337"/>
      <c r="N562" s="385"/>
      <c r="O562" s="385"/>
      <c r="P562" s="387"/>
      <c r="Q562" s="387"/>
      <c r="R562" s="389"/>
      <c r="S562" s="391"/>
      <c r="T562" s="401"/>
      <c r="U562" s="395"/>
      <c r="V562" s="397"/>
      <c r="W562" s="383"/>
      <c r="X562" s="383"/>
      <c r="Y562" s="383"/>
      <c r="Z562" s="383"/>
      <c r="AA562" s="383"/>
      <c r="AB562" s="383"/>
      <c r="AC562" s="383"/>
      <c r="AD562" s="383"/>
      <c r="AE562" s="383"/>
      <c r="AF562" s="383"/>
      <c r="AG562" s="383"/>
      <c r="AH562" s="383"/>
      <c r="AI562" s="383"/>
      <c r="AJ562" s="383"/>
      <c r="AK562" s="383"/>
      <c r="AL562" s="333"/>
      <c r="AM562" s="200" t="s">
        <v>240</v>
      </c>
      <c r="AN562" s="311" t="s">
        <v>216</v>
      </c>
      <c r="AO562" s="312" t="s">
        <v>18</v>
      </c>
      <c r="AP562" s="312"/>
      <c r="AQ562" s="312"/>
      <c r="AR562" s="312"/>
      <c r="AS562" s="312"/>
      <c r="AT562" s="312"/>
      <c r="AU562" s="312"/>
      <c r="AV562" s="312"/>
      <c r="AW562" s="261">
        <v>2069.2516000000001</v>
      </c>
      <c r="AX562" s="261">
        <v>20.147099999999998</v>
      </c>
      <c r="AY562" s="261">
        <v>0</v>
      </c>
      <c r="AZ562" s="261">
        <f>BE562</f>
        <v>0</v>
      </c>
      <c r="BA562" s="261">
        <f>BV562</f>
        <v>0</v>
      </c>
      <c r="BB562" s="261">
        <f>CM562</f>
        <v>0</v>
      </c>
      <c r="BC562" s="261">
        <f>DD562</f>
        <v>0</v>
      </c>
      <c r="BD562" s="261">
        <f>AW562-AX562-BC562</f>
        <v>2049.1044999999999</v>
      </c>
      <c r="BE562" s="261">
        <f t="shared" ref="BE562:BH563" si="619">BQ562</f>
        <v>0</v>
      </c>
      <c r="BF562" s="261">
        <f t="shared" si="619"/>
        <v>0</v>
      </c>
      <c r="BG562" s="261">
        <f t="shared" si="619"/>
        <v>0</v>
      </c>
      <c r="BH562" s="261">
        <f t="shared" si="619"/>
        <v>0</v>
      </c>
      <c r="BI562" s="261">
        <f>BJ562+BK562+BL562</f>
        <v>0</v>
      </c>
      <c r="BJ562" s="313">
        <v>0</v>
      </c>
      <c r="BK562" s="313">
        <v>0</v>
      </c>
      <c r="BL562" s="313">
        <v>0</v>
      </c>
      <c r="BM562" s="261">
        <f>BN562+BO562+BP562</f>
        <v>0</v>
      </c>
      <c r="BN562" s="313">
        <v>0</v>
      </c>
      <c r="BO562" s="313">
        <v>0</v>
      </c>
      <c r="BP562" s="313">
        <v>0</v>
      </c>
      <c r="BQ562" s="261">
        <f>BR562+BS562+BT562</f>
        <v>0</v>
      </c>
      <c r="BR562" s="313">
        <v>0</v>
      </c>
      <c r="BS562" s="313">
        <v>0</v>
      </c>
      <c r="BT562" s="313">
        <v>0</v>
      </c>
      <c r="BU562" s="261">
        <f>$AW562-$AX562-AZ562</f>
        <v>2049.1044999999999</v>
      </c>
      <c r="BV562" s="261">
        <f t="shared" ref="BV562:BY563" si="620">CH562</f>
        <v>0</v>
      </c>
      <c r="BW562" s="261">
        <f t="shared" si="620"/>
        <v>0</v>
      </c>
      <c r="BX562" s="261">
        <f t="shared" si="620"/>
        <v>0</v>
      </c>
      <c r="BY562" s="261">
        <f t="shared" si="620"/>
        <v>0</v>
      </c>
      <c r="BZ562" s="261">
        <f>CA562+CB562+CC562</f>
        <v>0</v>
      </c>
      <c r="CA562" s="313">
        <v>0</v>
      </c>
      <c r="CB562" s="313">
        <v>0</v>
      </c>
      <c r="CC562" s="313">
        <v>0</v>
      </c>
      <c r="CD562" s="261">
        <f>CE562+CF562+CG562</f>
        <v>0</v>
      </c>
      <c r="CE562" s="313">
        <v>0</v>
      </c>
      <c r="CF562" s="313">
        <v>0</v>
      </c>
      <c r="CG562" s="313">
        <v>0</v>
      </c>
      <c r="CH562" s="261">
        <f>CI562+CJ562+CK562</f>
        <v>0</v>
      </c>
      <c r="CI562" s="313">
        <v>0</v>
      </c>
      <c r="CJ562" s="313">
        <v>0</v>
      </c>
      <c r="CK562" s="313">
        <v>0</v>
      </c>
      <c r="CL562" s="261">
        <f>$AW562-$AX562-BA562</f>
        <v>2049.1044999999999</v>
      </c>
      <c r="CM562" s="261">
        <f t="shared" ref="CM562:CP563" si="621">CY562</f>
        <v>0</v>
      </c>
      <c r="CN562" s="261">
        <f t="shared" si="621"/>
        <v>0</v>
      </c>
      <c r="CO562" s="261">
        <f t="shared" si="621"/>
        <v>0</v>
      </c>
      <c r="CP562" s="261">
        <f t="shared" si="621"/>
        <v>0</v>
      </c>
      <c r="CQ562" s="261">
        <f>CR562+CS562+CT562</f>
        <v>0</v>
      </c>
      <c r="CR562" s="313">
        <v>0</v>
      </c>
      <c r="CS562" s="313">
        <v>0</v>
      </c>
      <c r="CT562" s="313">
        <v>0</v>
      </c>
      <c r="CU562" s="261">
        <f>CV562+CW562+CX562</f>
        <v>0</v>
      </c>
      <c r="CV562" s="313">
        <v>0</v>
      </c>
      <c r="CW562" s="313">
        <v>0</v>
      </c>
      <c r="CX562" s="313">
        <v>0</v>
      </c>
      <c r="CY562" s="261">
        <f>CZ562+DA562+DB562</f>
        <v>0</v>
      </c>
      <c r="CZ562" s="313">
        <v>0</v>
      </c>
      <c r="DA562" s="313">
        <v>0</v>
      </c>
      <c r="DB562" s="313">
        <v>0</v>
      </c>
      <c r="DC562" s="261">
        <f>$AW562-$AX562-BB562</f>
        <v>2049.1044999999999</v>
      </c>
      <c r="DD562" s="261">
        <f t="shared" ref="DD562:DG563" si="622">DP562</f>
        <v>0</v>
      </c>
      <c r="DE562" s="261">
        <f t="shared" si="622"/>
        <v>0</v>
      </c>
      <c r="DF562" s="261">
        <f t="shared" si="622"/>
        <v>0</v>
      </c>
      <c r="DG562" s="261">
        <f t="shared" si="622"/>
        <v>0</v>
      </c>
      <c r="DH562" s="261">
        <f>DI562+DJ562+DK562</f>
        <v>0</v>
      </c>
      <c r="DI562" s="313">
        <v>0</v>
      </c>
      <c r="DJ562" s="313">
        <v>0</v>
      </c>
      <c r="DK562" s="313">
        <v>0</v>
      </c>
      <c r="DL562" s="261">
        <f>DM562+DN562+DO562</f>
        <v>0</v>
      </c>
      <c r="DM562" s="313">
        <v>0</v>
      </c>
      <c r="DN562" s="313">
        <v>0</v>
      </c>
      <c r="DO562" s="313">
        <v>0</v>
      </c>
      <c r="DP562" s="261">
        <f>DQ562+DR562+DS562</f>
        <v>0</v>
      </c>
      <c r="DQ562" s="313">
        <v>0</v>
      </c>
      <c r="DR562" s="313">
        <v>0</v>
      </c>
      <c r="DS562" s="313">
        <v>0</v>
      </c>
      <c r="DT562" s="261">
        <f>$AW562-$AX562-BC562</f>
        <v>2049.1044999999999</v>
      </c>
      <c r="DU562" s="261">
        <f>BC562-AY562</f>
        <v>0</v>
      </c>
      <c r="DV562" s="313"/>
      <c r="DW562" s="313"/>
      <c r="DX562" s="314"/>
      <c r="DY562" s="313"/>
      <c r="DZ562" s="314"/>
      <c r="EA562" s="343" t="s">
        <v>151</v>
      </c>
      <c r="EB562" s="164">
        <v>0</v>
      </c>
      <c r="EC562" s="162" t="str">
        <f>AN562 &amp; EB562</f>
        <v>Прибыль направляемая на инвестиции0</v>
      </c>
      <c r="ED562" s="162" t="str">
        <f>AN562&amp;AO562</f>
        <v>Прибыль направляемая на инвестициинет</v>
      </c>
      <c r="EE562" s="163"/>
      <c r="EF562" s="163"/>
      <c r="EG562" s="179"/>
      <c r="EH562" s="179"/>
      <c r="EI562" s="179"/>
      <c r="EJ562" s="179"/>
      <c r="EV562" s="163"/>
    </row>
    <row r="563" spans="3:152" ht="15" customHeight="1" thickBot="1">
      <c r="C563" s="217"/>
      <c r="D563" s="385"/>
      <c r="E563" s="399"/>
      <c r="F563" s="399"/>
      <c r="G563" s="399"/>
      <c r="H563" s="399"/>
      <c r="I563" s="399"/>
      <c r="J563" s="399"/>
      <c r="K563" s="385"/>
      <c r="L563" s="337"/>
      <c r="M563" s="337"/>
      <c r="N563" s="385"/>
      <c r="O563" s="385"/>
      <c r="P563" s="387"/>
      <c r="Q563" s="387"/>
      <c r="R563" s="389"/>
      <c r="S563" s="391"/>
      <c r="T563" s="401"/>
      <c r="U563" s="395"/>
      <c r="V563" s="397"/>
      <c r="W563" s="383"/>
      <c r="X563" s="383"/>
      <c r="Y563" s="383"/>
      <c r="Z563" s="383"/>
      <c r="AA563" s="383"/>
      <c r="AB563" s="383"/>
      <c r="AC563" s="383"/>
      <c r="AD563" s="383"/>
      <c r="AE563" s="383"/>
      <c r="AF563" s="383"/>
      <c r="AG563" s="383"/>
      <c r="AH563" s="383"/>
      <c r="AI563" s="383"/>
      <c r="AJ563" s="383"/>
      <c r="AK563" s="383"/>
      <c r="AL563" s="333"/>
      <c r="AM563" s="200" t="s">
        <v>115</v>
      </c>
      <c r="AN563" s="311" t="s">
        <v>199</v>
      </c>
      <c r="AO563" s="312" t="s">
        <v>18</v>
      </c>
      <c r="AP563" s="312"/>
      <c r="AQ563" s="312"/>
      <c r="AR563" s="312"/>
      <c r="AS563" s="312"/>
      <c r="AT563" s="312"/>
      <c r="AU563" s="312"/>
      <c r="AV563" s="312"/>
      <c r="AW563" s="261">
        <v>413.8503</v>
      </c>
      <c r="AX563" s="261">
        <v>0</v>
      </c>
      <c r="AY563" s="261">
        <v>0</v>
      </c>
      <c r="AZ563" s="261">
        <f>BE563</f>
        <v>0</v>
      </c>
      <c r="BA563" s="261">
        <f>BV563</f>
        <v>0</v>
      </c>
      <c r="BB563" s="261">
        <f>CM563</f>
        <v>0</v>
      </c>
      <c r="BC563" s="261">
        <f>DD563</f>
        <v>0</v>
      </c>
      <c r="BD563" s="261">
        <f>AW563-AX563-BC563</f>
        <v>413.8503</v>
      </c>
      <c r="BE563" s="261">
        <f t="shared" si="619"/>
        <v>0</v>
      </c>
      <c r="BF563" s="261">
        <f t="shared" si="619"/>
        <v>0</v>
      </c>
      <c r="BG563" s="261">
        <f t="shared" si="619"/>
        <v>0</v>
      </c>
      <c r="BH563" s="261">
        <f t="shared" si="619"/>
        <v>0</v>
      </c>
      <c r="BI563" s="261">
        <f>BJ563+BK563+BL563</f>
        <v>0</v>
      </c>
      <c r="BJ563" s="313">
        <v>0</v>
      </c>
      <c r="BK563" s="313">
        <v>0</v>
      </c>
      <c r="BL563" s="313">
        <v>0</v>
      </c>
      <c r="BM563" s="261">
        <f>BN563+BO563+BP563</f>
        <v>0</v>
      </c>
      <c r="BN563" s="313">
        <v>0</v>
      </c>
      <c r="BO563" s="313">
        <v>0</v>
      </c>
      <c r="BP563" s="313">
        <v>0</v>
      </c>
      <c r="BQ563" s="261">
        <f>BR563+BS563+BT563</f>
        <v>0</v>
      </c>
      <c r="BR563" s="313">
        <v>0</v>
      </c>
      <c r="BS563" s="313">
        <v>0</v>
      </c>
      <c r="BT563" s="313">
        <v>0</v>
      </c>
      <c r="BU563" s="261">
        <f>$AW563-$AX563-AZ563</f>
        <v>413.8503</v>
      </c>
      <c r="BV563" s="261">
        <f t="shared" si="620"/>
        <v>0</v>
      </c>
      <c r="BW563" s="261">
        <f t="shared" si="620"/>
        <v>0</v>
      </c>
      <c r="BX563" s="261">
        <f t="shared" si="620"/>
        <v>0</v>
      </c>
      <c r="BY563" s="261">
        <f t="shared" si="620"/>
        <v>0</v>
      </c>
      <c r="BZ563" s="261">
        <f>CA563+CB563+CC563</f>
        <v>0</v>
      </c>
      <c r="CA563" s="313">
        <v>0</v>
      </c>
      <c r="CB563" s="313">
        <v>0</v>
      </c>
      <c r="CC563" s="313">
        <v>0</v>
      </c>
      <c r="CD563" s="261">
        <f>CE563+CF563+CG563</f>
        <v>0</v>
      </c>
      <c r="CE563" s="313">
        <v>0</v>
      </c>
      <c r="CF563" s="313">
        <v>0</v>
      </c>
      <c r="CG563" s="313">
        <v>0</v>
      </c>
      <c r="CH563" s="261">
        <f>CI563+CJ563+CK563</f>
        <v>0</v>
      </c>
      <c r="CI563" s="313">
        <v>0</v>
      </c>
      <c r="CJ563" s="313">
        <v>0</v>
      </c>
      <c r="CK563" s="313">
        <v>0</v>
      </c>
      <c r="CL563" s="261">
        <f>$AW563-$AX563-BA563</f>
        <v>413.8503</v>
      </c>
      <c r="CM563" s="261">
        <f t="shared" si="621"/>
        <v>0</v>
      </c>
      <c r="CN563" s="261">
        <f t="shared" si="621"/>
        <v>0</v>
      </c>
      <c r="CO563" s="261">
        <f t="shared" si="621"/>
        <v>0</v>
      </c>
      <c r="CP563" s="261">
        <f t="shared" si="621"/>
        <v>0</v>
      </c>
      <c r="CQ563" s="261">
        <f>CR563+CS563+CT563</f>
        <v>0</v>
      </c>
      <c r="CR563" s="313">
        <v>0</v>
      </c>
      <c r="CS563" s="313">
        <v>0</v>
      </c>
      <c r="CT563" s="313">
        <v>0</v>
      </c>
      <c r="CU563" s="261">
        <f>CV563+CW563+CX563</f>
        <v>0</v>
      </c>
      <c r="CV563" s="313">
        <v>0</v>
      </c>
      <c r="CW563" s="313">
        <v>0</v>
      </c>
      <c r="CX563" s="313">
        <v>0</v>
      </c>
      <c r="CY563" s="261">
        <f>CZ563+DA563+DB563</f>
        <v>0</v>
      </c>
      <c r="CZ563" s="313">
        <v>0</v>
      </c>
      <c r="DA563" s="313">
        <v>0</v>
      </c>
      <c r="DB563" s="313">
        <v>0</v>
      </c>
      <c r="DC563" s="261">
        <f>$AW563-$AX563-BB563</f>
        <v>413.8503</v>
      </c>
      <c r="DD563" s="261">
        <f t="shared" si="622"/>
        <v>0</v>
      </c>
      <c r="DE563" s="261">
        <f t="shared" si="622"/>
        <v>0</v>
      </c>
      <c r="DF563" s="261">
        <f t="shared" si="622"/>
        <v>0</v>
      </c>
      <c r="DG563" s="261">
        <f t="shared" si="622"/>
        <v>0</v>
      </c>
      <c r="DH563" s="261">
        <f>DI563+DJ563+DK563</f>
        <v>0</v>
      </c>
      <c r="DI563" s="313">
        <v>0</v>
      </c>
      <c r="DJ563" s="313">
        <v>0</v>
      </c>
      <c r="DK563" s="313">
        <v>0</v>
      </c>
      <c r="DL563" s="261">
        <f>DM563+DN563+DO563</f>
        <v>0</v>
      </c>
      <c r="DM563" s="313">
        <v>0</v>
      </c>
      <c r="DN563" s="313">
        <v>0</v>
      </c>
      <c r="DO563" s="313">
        <v>0</v>
      </c>
      <c r="DP563" s="261">
        <f>DQ563+DR563+DS563</f>
        <v>0</v>
      </c>
      <c r="DQ563" s="313">
        <v>0</v>
      </c>
      <c r="DR563" s="313">
        <v>0</v>
      </c>
      <c r="DS563" s="313">
        <v>0</v>
      </c>
      <c r="DT563" s="261">
        <f>$AW563-$AX563-BC563</f>
        <v>413.8503</v>
      </c>
      <c r="DU563" s="261">
        <f>BC563-AY563</f>
        <v>0</v>
      </c>
      <c r="DV563" s="313"/>
      <c r="DW563" s="313"/>
      <c r="DX563" s="314"/>
      <c r="DY563" s="313"/>
      <c r="DZ563" s="314"/>
      <c r="EA563" s="343" t="s">
        <v>151</v>
      </c>
      <c r="EB563" s="164">
        <v>0</v>
      </c>
      <c r="EC563" s="162" t="str">
        <f>AN563 &amp; EB563</f>
        <v>Прочие собственные средства0</v>
      </c>
      <c r="ED563" s="162" t="str">
        <f>AN563&amp;AO563</f>
        <v>Прочие собственные средстванет</v>
      </c>
      <c r="EE563" s="163"/>
      <c r="EF563" s="163"/>
      <c r="EG563" s="179"/>
      <c r="EH563" s="179"/>
      <c r="EI563" s="179"/>
      <c r="EJ563" s="179"/>
      <c r="EV563" s="163"/>
    </row>
    <row r="564" spans="3:152" ht="11.25" customHeight="1">
      <c r="C564" s="217"/>
      <c r="D564" s="384" t="s">
        <v>1025</v>
      </c>
      <c r="E564" s="398" t="s">
        <v>1015</v>
      </c>
      <c r="F564" s="398"/>
      <c r="G564" s="398" t="s">
        <v>161</v>
      </c>
      <c r="H564" s="398" t="s">
        <v>1026</v>
      </c>
      <c r="I564" s="398" t="s">
        <v>783</v>
      </c>
      <c r="J564" s="398" t="s">
        <v>783</v>
      </c>
      <c r="K564" s="384" t="s">
        <v>784</v>
      </c>
      <c r="L564" s="336"/>
      <c r="M564" s="336"/>
      <c r="N564" s="384" t="s">
        <v>115</v>
      </c>
      <c r="O564" s="384" t="s">
        <v>4</v>
      </c>
      <c r="P564" s="386" t="s">
        <v>189</v>
      </c>
      <c r="Q564" s="386" t="s">
        <v>4</v>
      </c>
      <c r="R564" s="388">
        <v>0</v>
      </c>
      <c r="S564" s="390">
        <v>5</v>
      </c>
      <c r="T564" s="400" t="s">
        <v>151</v>
      </c>
      <c r="U564" s="305"/>
      <c r="V564" s="306"/>
      <c r="W564" s="306"/>
      <c r="X564" s="306"/>
      <c r="Y564" s="306"/>
      <c r="Z564" s="306"/>
      <c r="AA564" s="306"/>
      <c r="AB564" s="306"/>
      <c r="AC564" s="306"/>
      <c r="AD564" s="306"/>
      <c r="AE564" s="306"/>
      <c r="AF564" s="306"/>
      <c r="AG564" s="306"/>
      <c r="AH564" s="306"/>
      <c r="AI564" s="306"/>
      <c r="AJ564" s="306"/>
      <c r="AK564" s="306"/>
      <c r="AL564" s="306"/>
      <c r="AM564" s="306"/>
      <c r="AN564" s="306"/>
      <c r="AO564" s="306"/>
      <c r="AP564" s="306"/>
      <c r="AQ564" s="306"/>
      <c r="AR564" s="306"/>
      <c r="AS564" s="306"/>
      <c r="AT564" s="306"/>
      <c r="AU564" s="306"/>
      <c r="AV564" s="306"/>
      <c r="AW564" s="306"/>
      <c r="AX564" s="306"/>
      <c r="AY564" s="306"/>
      <c r="AZ564" s="306"/>
      <c r="BA564" s="306"/>
      <c r="BB564" s="306"/>
      <c r="BC564" s="306"/>
      <c r="BD564" s="306"/>
      <c r="BE564" s="306"/>
      <c r="BF564" s="306"/>
      <c r="BG564" s="306"/>
      <c r="BH564" s="306"/>
      <c r="BI564" s="306"/>
      <c r="BJ564" s="306"/>
      <c r="BK564" s="306"/>
      <c r="BL564" s="306"/>
      <c r="BM564" s="306"/>
      <c r="BN564" s="306"/>
      <c r="BO564" s="306"/>
      <c r="BP564" s="306"/>
      <c r="BQ564" s="306"/>
      <c r="BR564" s="306"/>
      <c r="BS564" s="306"/>
      <c r="BT564" s="306"/>
      <c r="BU564" s="306"/>
      <c r="BV564" s="306"/>
      <c r="BW564" s="306"/>
      <c r="BX564" s="306"/>
      <c r="BY564" s="306"/>
      <c r="BZ564" s="306"/>
      <c r="CA564" s="306"/>
      <c r="CB564" s="306"/>
      <c r="CC564" s="306"/>
      <c r="CD564" s="306"/>
      <c r="CE564" s="306"/>
      <c r="CF564" s="306"/>
      <c r="CG564" s="306"/>
      <c r="CH564" s="306"/>
      <c r="CI564" s="306"/>
      <c r="CJ564" s="306"/>
      <c r="CK564" s="306"/>
      <c r="CL564" s="306"/>
      <c r="CM564" s="306"/>
      <c r="CN564" s="306"/>
      <c r="CO564" s="306"/>
      <c r="CP564" s="306"/>
      <c r="CQ564" s="306"/>
      <c r="CR564" s="306"/>
      <c r="CS564" s="306"/>
      <c r="CT564" s="306"/>
      <c r="CU564" s="306"/>
      <c r="CV564" s="306"/>
      <c r="CW564" s="306"/>
      <c r="CX564" s="306"/>
      <c r="CY564" s="306"/>
      <c r="CZ564" s="306"/>
      <c r="DA564" s="306"/>
      <c r="DB564" s="306"/>
      <c r="DC564" s="306"/>
      <c r="DD564" s="306"/>
      <c r="DE564" s="306"/>
      <c r="DF564" s="306"/>
      <c r="DG564" s="306"/>
      <c r="DH564" s="306"/>
      <c r="DI564" s="306"/>
      <c r="DJ564" s="306"/>
      <c r="DK564" s="306"/>
      <c r="DL564" s="306"/>
      <c r="DM564" s="306"/>
      <c r="DN564" s="306"/>
      <c r="DO564" s="306"/>
      <c r="DP564" s="306"/>
      <c r="DQ564" s="306"/>
      <c r="DR564" s="306"/>
      <c r="DS564" s="306"/>
      <c r="DT564" s="306"/>
      <c r="DU564" s="306"/>
      <c r="DV564" s="306"/>
      <c r="DW564" s="306"/>
      <c r="DX564" s="306"/>
      <c r="DY564" s="306"/>
      <c r="DZ564" s="306"/>
      <c r="EA564" s="306"/>
      <c r="EB564" s="164"/>
      <c r="EC564" s="163"/>
      <c r="ED564" s="163"/>
      <c r="EE564" s="163"/>
      <c r="EF564" s="163"/>
      <c r="EG564" s="163"/>
      <c r="EH564" s="163"/>
      <c r="EI564" s="163"/>
    </row>
    <row r="565" spans="3:152" ht="11.25" customHeight="1">
      <c r="C565" s="217"/>
      <c r="D565" s="385"/>
      <c r="E565" s="399"/>
      <c r="F565" s="399"/>
      <c r="G565" s="399"/>
      <c r="H565" s="399"/>
      <c r="I565" s="399"/>
      <c r="J565" s="399"/>
      <c r="K565" s="385"/>
      <c r="L565" s="337"/>
      <c r="M565" s="337"/>
      <c r="N565" s="385"/>
      <c r="O565" s="385"/>
      <c r="P565" s="387"/>
      <c r="Q565" s="387"/>
      <c r="R565" s="389"/>
      <c r="S565" s="391"/>
      <c r="T565" s="401"/>
      <c r="U565" s="394"/>
      <c r="V565" s="396">
        <v>1</v>
      </c>
      <c r="W565" s="382" t="s">
        <v>821</v>
      </c>
      <c r="X565" s="382"/>
      <c r="Y565" s="382"/>
      <c r="Z565" s="382"/>
      <c r="AA565" s="382"/>
      <c r="AB565" s="382"/>
      <c r="AC565" s="382"/>
      <c r="AD565" s="382"/>
      <c r="AE565" s="382"/>
      <c r="AF565" s="382"/>
      <c r="AG565" s="382"/>
      <c r="AH565" s="382"/>
      <c r="AI565" s="382"/>
      <c r="AJ565" s="382"/>
      <c r="AK565" s="382"/>
      <c r="AL565" s="307"/>
      <c r="AM565" s="308"/>
      <c r="AN565" s="309"/>
      <c r="AO565" s="309"/>
      <c r="AP565" s="309"/>
      <c r="AQ565" s="309"/>
      <c r="AR565" s="309"/>
      <c r="AS565" s="309"/>
      <c r="AT565" s="309"/>
      <c r="AU565" s="309"/>
      <c r="AV565" s="309"/>
      <c r="AW565" s="95"/>
      <c r="AX565" s="95"/>
      <c r="AY565" s="95"/>
      <c r="AZ565" s="95"/>
      <c r="BA565" s="95"/>
      <c r="BB565" s="95"/>
      <c r="BC565" s="95"/>
      <c r="BD565" s="95"/>
      <c r="BE565" s="95"/>
      <c r="BF565" s="95"/>
      <c r="BG565" s="95"/>
      <c r="BH565" s="95"/>
      <c r="BI565" s="95"/>
      <c r="BJ565" s="95"/>
      <c r="BK565" s="95"/>
      <c r="BL565" s="95"/>
      <c r="BM565" s="95"/>
      <c r="BN565" s="95"/>
      <c r="BO565" s="95"/>
      <c r="BP565" s="95"/>
      <c r="BQ565" s="95"/>
      <c r="BR565" s="95"/>
      <c r="BS565" s="95"/>
      <c r="BT565" s="95"/>
      <c r="BU565" s="95"/>
      <c r="BV565" s="95"/>
      <c r="BW565" s="95"/>
      <c r="BX565" s="95"/>
      <c r="BY565" s="95"/>
      <c r="BZ565" s="95"/>
      <c r="CA565" s="95"/>
      <c r="CB565" s="95"/>
      <c r="CC565" s="95"/>
      <c r="CD565" s="95"/>
      <c r="CE565" s="95"/>
      <c r="CF565" s="95"/>
      <c r="CG565" s="95"/>
      <c r="CH565" s="95"/>
      <c r="CI565" s="95"/>
      <c r="CJ565" s="95"/>
      <c r="CK565" s="95"/>
      <c r="CL565" s="95"/>
      <c r="CM565" s="95"/>
      <c r="CN565" s="95"/>
      <c r="CO565" s="95"/>
      <c r="CP565" s="95"/>
      <c r="CQ565" s="95"/>
      <c r="CR565" s="95"/>
      <c r="CS565" s="95"/>
      <c r="CT565" s="95"/>
      <c r="CU565" s="95"/>
      <c r="CV565" s="95"/>
      <c r="CW565" s="95"/>
      <c r="CX565" s="95"/>
      <c r="CY565" s="95"/>
      <c r="CZ565" s="95"/>
      <c r="DA565" s="95"/>
      <c r="DB565" s="95"/>
      <c r="DC565" s="95"/>
      <c r="DD565" s="95"/>
      <c r="DE565" s="95"/>
      <c r="DF565" s="95"/>
      <c r="DG565" s="95"/>
      <c r="DH565" s="95"/>
      <c r="DI565" s="95"/>
      <c r="DJ565" s="95"/>
      <c r="DK565" s="95"/>
      <c r="DL565" s="95"/>
      <c r="DM565" s="95"/>
      <c r="DN565" s="95"/>
      <c r="DO565" s="95"/>
      <c r="DP565" s="95"/>
      <c r="DQ565" s="95"/>
      <c r="DR565" s="95"/>
      <c r="DS565" s="95"/>
      <c r="DT565" s="95"/>
      <c r="DU565" s="95"/>
      <c r="DV565" s="95"/>
      <c r="DW565" s="95"/>
      <c r="DX565" s="95"/>
      <c r="DY565" s="95"/>
      <c r="DZ565" s="95"/>
      <c r="EA565" s="95"/>
      <c r="EB565" s="164"/>
      <c r="EC565" s="179"/>
      <c r="ED565" s="179"/>
      <c r="EE565" s="179"/>
      <c r="EF565" s="163"/>
      <c r="EG565" s="179"/>
      <c r="EH565" s="179"/>
      <c r="EI565" s="179"/>
      <c r="EJ565" s="179"/>
      <c r="EK565" s="179"/>
    </row>
    <row r="566" spans="3:152" ht="15" customHeight="1">
      <c r="C566" s="217"/>
      <c r="D566" s="385"/>
      <c r="E566" s="399"/>
      <c r="F566" s="399"/>
      <c r="G566" s="399"/>
      <c r="H566" s="399"/>
      <c r="I566" s="399"/>
      <c r="J566" s="399"/>
      <c r="K566" s="385"/>
      <c r="L566" s="337"/>
      <c r="M566" s="337"/>
      <c r="N566" s="385"/>
      <c r="O566" s="385"/>
      <c r="P566" s="387"/>
      <c r="Q566" s="387"/>
      <c r="R566" s="389"/>
      <c r="S566" s="391"/>
      <c r="T566" s="401"/>
      <c r="U566" s="395"/>
      <c r="V566" s="397"/>
      <c r="W566" s="383"/>
      <c r="X566" s="383"/>
      <c r="Y566" s="383"/>
      <c r="Z566" s="383"/>
      <c r="AA566" s="383"/>
      <c r="AB566" s="383"/>
      <c r="AC566" s="383"/>
      <c r="AD566" s="383"/>
      <c r="AE566" s="383"/>
      <c r="AF566" s="383"/>
      <c r="AG566" s="383"/>
      <c r="AH566" s="383"/>
      <c r="AI566" s="383"/>
      <c r="AJ566" s="383"/>
      <c r="AK566" s="383"/>
      <c r="AL566" s="333"/>
      <c r="AM566" s="200" t="s">
        <v>240</v>
      </c>
      <c r="AN566" s="311" t="s">
        <v>216</v>
      </c>
      <c r="AO566" s="312" t="s">
        <v>18</v>
      </c>
      <c r="AP566" s="312"/>
      <c r="AQ566" s="312"/>
      <c r="AR566" s="312"/>
      <c r="AS566" s="312"/>
      <c r="AT566" s="312"/>
      <c r="AU566" s="312"/>
      <c r="AV566" s="312"/>
      <c r="AW566" s="261">
        <v>2167.4043000000001</v>
      </c>
      <c r="AX566" s="261">
        <v>20.147099999999998</v>
      </c>
      <c r="AY566" s="261">
        <v>0</v>
      </c>
      <c r="AZ566" s="261">
        <f>BE566</f>
        <v>0</v>
      </c>
      <c r="BA566" s="261">
        <f>BV566</f>
        <v>0</v>
      </c>
      <c r="BB566" s="261">
        <f>CM566</f>
        <v>0</v>
      </c>
      <c r="BC566" s="261">
        <f>DD566</f>
        <v>0</v>
      </c>
      <c r="BD566" s="261">
        <f>AW566-AX566-BC566</f>
        <v>2147.2572</v>
      </c>
      <c r="BE566" s="261">
        <f t="shared" ref="BE566:BH569" si="623">BQ566</f>
        <v>0</v>
      </c>
      <c r="BF566" s="261">
        <f t="shared" si="623"/>
        <v>0</v>
      </c>
      <c r="BG566" s="261">
        <f t="shared" si="623"/>
        <v>0</v>
      </c>
      <c r="BH566" s="261">
        <f t="shared" si="623"/>
        <v>0</v>
      </c>
      <c r="BI566" s="261">
        <f>BJ566+BK566+BL566</f>
        <v>0</v>
      </c>
      <c r="BJ566" s="313">
        <v>0</v>
      </c>
      <c r="BK566" s="313">
        <v>0</v>
      </c>
      <c r="BL566" s="313">
        <v>0</v>
      </c>
      <c r="BM566" s="261">
        <f>BN566+BO566+BP566</f>
        <v>0</v>
      </c>
      <c r="BN566" s="313">
        <v>0</v>
      </c>
      <c r="BO566" s="313">
        <v>0</v>
      </c>
      <c r="BP566" s="313">
        <v>0</v>
      </c>
      <c r="BQ566" s="261">
        <f>BR566+BS566+BT566</f>
        <v>0</v>
      </c>
      <c r="BR566" s="313">
        <v>0</v>
      </c>
      <c r="BS566" s="313">
        <v>0</v>
      </c>
      <c r="BT566" s="313">
        <v>0</v>
      </c>
      <c r="BU566" s="261">
        <f>$AW566-$AX566-AZ566</f>
        <v>2147.2572</v>
      </c>
      <c r="BV566" s="261">
        <f t="shared" ref="BV566:BY569" si="624">CH566</f>
        <v>0</v>
      </c>
      <c r="BW566" s="261">
        <f t="shared" si="624"/>
        <v>0</v>
      </c>
      <c r="BX566" s="261">
        <f t="shared" si="624"/>
        <v>0</v>
      </c>
      <c r="BY566" s="261">
        <f t="shared" si="624"/>
        <v>0</v>
      </c>
      <c r="BZ566" s="261">
        <f>CA566+CB566+CC566</f>
        <v>0</v>
      </c>
      <c r="CA566" s="313">
        <v>0</v>
      </c>
      <c r="CB566" s="313">
        <v>0</v>
      </c>
      <c r="CC566" s="313">
        <v>0</v>
      </c>
      <c r="CD566" s="261">
        <f>CE566+CF566+CG566</f>
        <v>0</v>
      </c>
      <c r="CE566" s="313">
        <v>0</v>
      </c>
      <c r="CF566" s="313">
        <v>0</v>
      </c>
      <c r="CG566" s="313">
        <v>0</v>
      </c>
      <c r="CH566" s="261">
        <f>CI566+CJ566+CK566</f>
        <v>0</v>
      </c>
      <c r="CI566" s="313">
        <v>0</v>
      </c>
      <c r="CJ566" s="313">
        <v>0</v>
      </c>
      <c r="CK566" s="313">
        <v>0</v>
      </c>
      <c r="CL566" s="261">
        <f>$AW566-$AX566-BA566</f>
        <v>2147.2572</v>
      </c>
      <c r="CM566" s="261">
        <f t="shared" ref="CM566:CP569" si="625">CY566</f>
        <v>0</v>
      </c>
      <c r="CN566" s="261">
        <f t="shared" si="625"/>
        <v>0</v>
      </c>
      <c r="CO566" s="261">
        <f t="shared" si="625"/>
        <v>0</v>
      </c>
      <c r="CP566" s="261">
        <f t="shared" si="625"/>
        <v>0</v>
      </c>
      <c r="CQ566" s="261">
        <f>CR566+CS566+CT566</f>
        <v>0</v>
      </c>
      <c r="CR566" s="313">
        <v>0</v>
      </c>
      <c r="CS566" s="313">
        <v>0</v>
      </c>
      <c r="CT566" s="313">
        <v>0</v>
      </c>
      <c r="CU566" s="261">
        <f>CV566+CW566+CX566</f>
        <v>0</v>
      </c>
      <c r="CV566" s="313">
        <v>0</v>
      </c>
      <c r="CW566" s="313">
        <v>0</v>
      </c>
      <c r="CX566" s="313">
        <v>0</v>
      </c>
      <c r="CY566" s="261">
        <f>CZ566+DA566+DB566</f>
        <v>0</v>
      </c>
      <c r="CZ566" s="313">
        <v>0</v>
      </c>
      <c r="DA566" s="313">
        <v>0</v>
      </c>
      <c r="DB566" s="313">
        <v>0</v>
      </c>
      <c r="DC566" s="261">
        <f>$AW566-$AX566-BB566</f>
        <v>2147.2572</v>
      </c>
      <c r="DD566" s="261">
        <f t="shared" ref="DD566:DG569" si="626">DP566</f>
        <v>0</v>
      </c>
      <c r="DE566" s="261">
        <f t="shared" si="626"/>
        <v>0</v>
      </c>
      <c r="DF566" s="261">
        <f t="shared" si="626"/>
        <v>0</v>
      </c>
      <c r="DG566" s="261">
        <f t="shared" si="626"/>
        <v>0</v>
      </c>
      <c r="DH566" s="261">
        <f>DI566+DJ566+DK566</f>
        <v>0</v>
      </c>
      <c r="DI566" s="313">
        <v>0</v>
      </c>
      <c r="DJ566" s="313">
        <v>0</v>
      </c>
      <c r="DK566" s="313">
        <v>0</v>
      </c>
      <c r="DL566" s="261">
        <f>DM566+DN566+DO566</f>
        <v>0</v>
      </c>
      <c r="DM566" s="313">
        <v>0</v>
      </c>
      <c r="DN566" s="313">
        <v>0</v>
      </c>
      <c r="DO566" s="313">
        <v>0</v>
      </c>
      <c r="DP566" s="261">
        <f>DQ566+DR566+DS566</f>
        <v>0</v>
      </c>
      <c r="DQ566" s="313">
        <v>0</v>
      </c>
      <c r="DR566" s="313">
        <v>0</v>
      </c>
      <c r="DS566" s="313">
        <v>0</v>
      </c>
      <c r="DT566" s="261">
        <f>$AW566-$AX566-BC566</f>
        <v>2147.2572</v>
      </c>
      <c r="DU566" s="261">
        <f>BC566-AY566</f>
        <v>0</v>
      </c>
      <c r="DV566" s="313"/>
      <c r="DW566" s="313"/>
      <c r="DX566" s="314"/>
      <c r="DY566" s="313"/>
      <c r="DZ566" s="314"/>
      <c r="EA566" s="343" t="s">
        <v>151</v>
      </c>
      <c r="EB566" s="164">
        <v>0</v>
      </c>
      <c r="EC566" s="162" t="str">
        <f>AN566 &amp; EB566</f>
        <v>Прибыль направляемая на инвестиции0</v>
      </c>
      <c r="ED566" s="162" t="str">
        <f>AN566&amp;AO566</f>
        <v>Прибыль направляемая на инвестициинет</v>
      </c>
      <c r="EE566" s="163"/>
      <c r="EF566" s="163"/>
      <c r="EG566" s="179"/>
      <c r="EH566" s="179"/>
      <c r="EI566" s="179"/>
      <c r="EJ566" s="179"/>
      <c r="EV566" s="163"/>
    </row>
    <row r="567" spans="3:152" ht="15" customHeight="1">
      <c r="C567" s="217"/>
      <c r="D567" s="385"/>
      <c r="E567" s="399"/>
      <c r="F567" s="399"/>
      <c r="G567" s="399"/>
      <c r="H567" s="399"/>
      <c r="I567" s="399"/>
      <c r="J567" s="399"/>
      <c r="K567" s="385"/>
      <c r="L567" s="337"/>
      <c r="M567" s="337"/>
      <c r="N567" s="385"/>
      <c r="O567" s="385"/>
      <c r="P567" s="387"/>
      <c r="Q567" s="387"/>
      <c r="R567" s="389"/>
      <c r="S567" s="391"/>
      <c r="T567" s="401"/>
      <c r="U567" s="395"/>
      <c r="V567" s="397"/>
      <c r="W567" s="383"/>
      <c r="X567" s="383"/>
      <c r="Y567" s="383"/>
      <c r="Z567" s="383"/>
      <c r="AA567" s="383"/>
      <c r="AB567" s="383"/>
      <c r="AC567" s="383"/>
      <c r="AD567" s="383"/>
      <c r="AE567" s="383"/>
      <c r="AF567" s="383"/>
      <c r="AG567" s="383"/>
      <c r="AH567" s="383"/>
      <c r="AI567" s="383"/>
      <c r="AJ567" s="383"/>
      <c r="AK567" s="383"/>
      <c r="AL567" s="333"/>
      <c r="AM567" s="200" t="s">
        <v>115</v>
      </c>
      <c r="AN567" s="311" t="s">
        <v>199</v>
      </c>
      <c r="AO567" s="312" t="s">
        <v>18</v>
      </c>
      <c r="AP567" s="312"/>
      <c r="AQ567" s="312"/>
      <c r="AR567" s="312"/>
      <c r="AS567" s="312"/>
      <c r="AT567" s="312"/>
      <c r="AU567" s="312"/>
      <c r="AV567" s="312"/>
      <c r="AW567" s="261">
        <v>433.48090000000002</v>
      </c>
      <c r="AX567" s="261">
        <v>0</v>
      </c>
      <c r="AY567" s="261">
        <v>0</v>
      </c>
      <c r="AZ567" s="261">
        <f>BE567</f>
        <v>0</v>
      </c>
      <c r="BA567" s="261">
        <f>BV567</f>
        <v>0</v>
      </c>
      <c r="BB567" s="261">
        <f>CM567</f>
        <v>0</v>
      </c>
      <c r="BC567" s="261">
        <f>DD567</f>
        <v>0</v>
      </c>
      <c r="BD567" s="261">
        <f>AW567-AX567-BC567</f>
        <v>433.48090000000002</v>
      </c>
      <c r="BE567" s="261">
        <f t="shared" si="623"/>
        <v>0</v>
      </c>
      <c r="BF567" s="261">
        <f t="shared" si="623"/>
        <v>0</v>
      </c>
      <c r="BG567" s="261">
        <f t="shared" si="623"/>
        <v>0</v>
      </c>
      <c r="BH567" s="261">
        <f t="shared" si="623"/>
        <v>0</v>
      </c>
      <c r="BI567" s="261">
        <f>BJ567+BK567+BL567</f>
        <v>0</v>
      </c>
      <c r="BJ567" s="313">
        <v>0</v>
      </c>
      <c r="BK567" s="313">
        <v>0</v>
      </c>
      <c r="BL567" s="313">
        <v>0</v>
      </c>
      <c r="BM567" s="261">
        <f>BN567+BO567+BP567</f>
        <v>0</v>
      </c>
      <c r="BN567" s="313">
        <v>0</v>
      </c>
      <c r="BO567" s="313">
        <v>0</v>
      </c>
      <c r="BP567" s="313">
        <v>0</v>
      </c>
      <c r="BQ567" s="261">
        <f>BR567+BS567+BT567</f>
        <v>0</v>
      </c>
      <c r="BR567" s="313">
        <v>0</v>
      </c>
      <c r="BS567" s="313">
        <v>0</v>
      </c>
      <c r="BT567" s="313">
        <v>0</v>
      </c>
      <c r="BU567" s="261">
        <f>$AW567-$AX567-AZ567</f>
        <v>433.48090000000002</v>
      </c>
      <c r="BV567" s="261">
        <f t="shared" si="624"/>
        <v>0</v>
      </c>
      <c r="BW567" s="261">
        <f t="shared" si="624"/>
        <v>0</v>
      </c>
      <c r="BX567" s="261">
        <f t="shared" si="624"/>
        <v>0</v>
      </c>
      <c r="BY567" s="261">
        <f t="shared" si="624"/>
        <v>0</v>
      </c>
      <c r="BZ567" s="261">
        <f>CA567+CB567+CC567</f>
        <v>0</v>
      </c>
      <c r="CA567" s="313">
        <v>0</v>
      </c>
      <c r="CB567" s="313">
        <v>0</v>
      </c>
      <c r="CC567" s="313">
        <v>0</v>
      </c>
      <c r="CD567" s="261">
        <f>CE567+CF567+CG567</f>
        <v>0</v>
      </c>
      <c r="CE567" s="313">
        <v>0</v>
      </c>
      <c r="CF567" s="313">
        <v>0</v>
      </c>
      <c r="CG567" s="313">
        <v>0</v>
      </c>
      <c r="CH567" s="261">
        <f>CI567+CJ567+CK567</f>
        <v>0</v>
      </c>
      <c r="CI567" s="313">
        <v>0</v>
      </c>
      <c r="CJ567" s="313">
        <v>0</v>
      </c>
      <c r="CK567" s="313">
        <v>0</v>
      </c>
      <c r="CL567" s="261">
        <f>$AW567-$AX567-BA567</f>
        <v>433.48090000000002</v>
      </c>
      <c r="CM567" s="261">
        <f t="shared" si="625"/>
        <v>0</v>
      </c>
      <c r="CN567" s="261">
        <f t="shared" si="625"/>
        <v>0</v>
      </c>
      <c r="CO567" s="261">
        <f t="shared" si="625"/>
        <v>0</v>
      </c>
      <c r="CP567" s="261">
        <f t="shared" si="625"/>
        <v>0</v>
      </c>
      <c r="CQ567" s="261">
        <f>CR567+CS567+CT567</f>
        <v>0</v>
      </c>
      <c r="CR567" s="313">
        <v>0</v>
      </c>
      <c r="CS567" s="313">
        <v>0</v>
      </c>
      <c r="CT567" s="313">
        <v>0</v>
      </c>
      <c r="CU567" s="261">
        <f>CV567+CW567+CX567</f>
        <v>0</v>
      </c>
      <c r="CV567" s="313">
        <v>0</v>
      </c>
      <c r="CW567" s="313">
        <v>0</v>
      </c>
      <c r="CX567" s="313">
        <v>0</v>
      </c>
      <c r="CY567" s="261">
        <f>CZ567+DA567+DB567</f>
        <v>0</v>
      </c>
      <c r="CZ567" s="313">
        <v>0</v>
      </c>
      <c r="DA567" s="313">
        <v>0</v>
      </c>
      <c r="DB567" s="313">
        <v>0</v>
      </c>
      <c r="DC567" s="261">
        <f>$AW567-$AX567-BB567</f>
        <v>433.48090000000002</v>
      </c>
      <c r="DD567" s="261">
        <f t="shared" si="626"/>
        <v>0</v>
      </c>
      <c r="DE567" s="261">
        <f t="shared" si="626"/>
        <v>0</v>
      </c>
      <c r="DF567" s="261">
        <f t="shared" si="626"/>
        <v>0</v>
      </c>
      <c r="DG567" s="261">
        <f t="shared" si="626"/>
        <v>0</v>
      </c>
      <c r="DH567" s="261">
        <f>DI567+DJ567+DK567</f>
        <v>0</v>
      </c>
      <c r="DI567" s="313">
        <v>0</v>
      </c>
      <c r="DJ567" s="313">
        <v>0</v>
      </c>
      <c r="DK567" s="313">
        <v>0</v>
      </c>
      <c r="DL567" s="261">
        <f>DM567+DN567+DO567</f>
        <v>0</v>
      </c>
      <c r="DM567" s="313">
        <v>0</v>
      </c>
      <c r="DN567" s="313">
        <v>0</v>
      </c>
      <c r="DO567" s="313">
        <v>0</v>
      </c>
      <c r="DP567" s="261">
        <f>DQ567+DR567+DS567</f>
        <v>0</v>
      </c>
      <c r="DQ567" s="313">
        <v>0</v>
      </c>
      <c r="DR567" s="313">
        <v>0</v>
      </c>
      <c r="DS567" s="313">
        <v>0</v>
      </c>
      <c r="DT567" s="261">
        <f>$AW567-$AX567-BC567</f>
        <v>433.48090000000002</v>
      </c>
      <c r="DU567" s="261">
        <f>BC567-AY567</f>
        <v>0</v>
      </c>
      <c r="DV567" s="313"/>
      <c r="DW567" s="313"/>
      <c r="DX567" s="314"/>
      <c r="DY567" s="313"/>
      <c r="DZ567" s="314"/>
      <c r="EA567" s="343" t="s">
        <v>151</v>
      </c>
      <c r="EB567" s="164">
        <v>0</v>
      </c>
      <c r="EC567" s="162" t="str">
        <f>AN567 &amp; EB567</f>
        <v>Прочие собственные средства0</v>
      </c>
      <c r="ED567" s="162" t="str">
        <f>AN567&amp;AO567</f>
        <v>Прочие собственные средстванет</v>
      </c>
      <c r="EE567" s="163"/>
      <c r="EF567" s="163"/>
      <c r="EG567" s="179"/>
      <c r="EH567" s="179"/>
      <c r="EI567" s="179"/>
      <c r="EJ567" s="179"/>
      <c r="EV567" s="163"/>
    </row>
    <row r="568" spans="3:152" ht="15" customHeight="1">
      <c r="C568" s="217"/>
      <c r="D568" s="385"/>
      <c r="E568" s="399"/>
      <c r="F568" s="399"/>
      <c r="G568" s="399"/>
      <c r="H568" s="399"/>
      <c r="I568" s="399"/>
      <c r="J568" s="399"/>
      <c r="K568" s="385"/>
      <c r="L568" s="337"/>
      <c r="M568" s="337"/>
      <c r="N568" s="385"/>
      <c r="O568" s="385"/>
      <c r="P568" s="387"/>
      <c r="Q568" s="387"/>
      <c r="R568" s="389"/>
      <c r="S568" s="391"/>
      <c r="T568" s="401"/>
      <c r="U568" s="395"/>
      <c r="V568" s="397"/>
      <c r="W568" s="383"/>
      <c r="X568" s="383"/>
      <c r="Y568" s="383"/>
      <c r="Z568" s="383"/>
      <c r="AA568" s="383"/>
      <c r="AB568" s="383"/>
      <c r="AC568" s="383"/>
      <c r="AD568" s="383"/>
      <c r="AE568" s="383"/>
      <c r="AF568" s="383"/>
      <c r="AG568" s="383"/>
      <c r="AH568" s="383"/>
      <c r="AI568" s="383"/>
      <c r="AJ568" s="383"/>
      <c r="AK568" s="383"/>
      <c r="AL568" s="333"/>
      <c r="AM568" s="200" t="s">
        <v>116</v>
      </c>
      <c r="AN568" s="311" t="s">
        <v>202</v>
      </c>
      <c r="AO568" s="312" t="s">
        <v>18</v>
      </c>
      <c r="AP568" s="312"/>
      <c r="AQ568" s="312"/>
      <c r="AR568" s="312"/>
      <c r="AS568" s="312"/>
      <c r="AT568" s="312"/>
      <c r="AU568" s="312"/>
      <c r="AV568" s="312"/>
      <c r="AW568" s="261">
        <v>0</v>
      </c>
      <c r="AX568" s="261">
        <v>0</v>
      </c>
      <c r="AY568" s="261">
        <v>0</v>
      </c>
      <c r="AZ568" s="261">
        <f>BE568</f>
        <v>0</v>
      </c>
      <c r="BA568" s="261">
        <f>BV568</f>
        <v>0</v>
      </c>
      <c r="BB568" s="261">
        <f>CM568</f>
        <v>0</v>
      </c>
      <c r="BC568" s="261">
        <f>DD568</f>
        <v>0</v>
      </c>
      <c r="BD568" s="261">
        <f>AW568-AX568-BC568</f>
        <v>0</v>
      </c>
      <c r="BE568" s="261">
        <f t="shared" si="623"/>
        <v>0</v>
      </c>
      <c r="BF568" s="261">
        <f t="shared" si="623"/>
        <v>0</v>
      </c>
      <c r="BG568" s="261">
        <f t="shared" si="623"/>
        <v>0</v>
      </c>
      <c r="BH568" s="261">
        <f t="shared" si="623"/>
        <v>0</v>
      </c>
      <c r="BI568" s="261">
        <f>BJ568+BK568+BL568</f>
        <v>0</v>
      </c>
      <c r="BJ568" s="313">
        <v>0</v>
      </c>
      <c r="BK568" s="313">
        <v>0</v>
      </c>
      <c r="BL568" s="313">
        <v>0</v>
      </c>
      <c r="BM568" s="261">
        <f>BN568+BO568+BP568</f>
        <v>0</v>
      </c>
      <c r="BN568" s="313">
        <v>0</v>
      </c>
      <c r="BO568" s="313">
        <v>0</v>
      </c>
      <c r="BP568" s="313">
        <v>0</v>
      </c>
      <c r="BQ568" s="261">
        <f>BR568+BS568+BT568</f>
        <v>0</v>
      </c>
      <c r="BR568" s="313">
        <v>0</v>
      </c>
      <c r="BS568" s="313">
        <v>0</v>
      </c>
      <c r="BT568" s="313">
        <v>0</v>
      </c>
      <c r="BU568" s="261">
        <f>$AW568-$AX568-AZ568</f>
        <v>0</v>
      </c>
      <c r="BV568" s="261">
        <f t="shared" si="624"/>
        <v>0</v>
      </c>
      <c r="BW568" s="261">
        <f t="shared" si="624"/>
        <v>0</v>
      </c>
      <c r="BX568" s="261">
        <f t="shared" si="624"/>
        <v>0</v>
      </c>
      <c r="BY568" s="261">
        <f t="shared" si="624"/>
        <v>0</v>
      </c>
      <c r="BZ568" s="261">
        <f>CA568+CB568+CC568</f>
        <v>0</v>
      </c>
      <c r="CA568" s="313">
        <v>0</v>
      </c>
      <c r="CB568" s="313">
        <v>0</v>
      </c>
      <c r="CC568" s="313">
        <v>0</v>
      </c>
      <c r="CD568" s="261">
        <f>CE568+CF568+CG568</f>
        <v>0</v>
      </c>
      <c r="CE568" s="313">
        <v>0</v>
      </c>
      <c r="CF568" s="313">
        <v>0</v>
      </c>
      <c r="CG568" s="313">
        <v>0</v>
      </c>
      <c r="CH568" s="261">
        <f>CI568+CJ568+CK568</f>
        <v>0</v>
      </c>
      <c r="CI568" s="313">
        <v>0</v>
      </c>
      <c r="CJ568" s="313">
        <v>0</v>
      </c>
      <c r="CK568" s="313">
        <v>0</v>
      </c>
      <c r="CL568" s="261">
        <f>$AW568-$AX568-BA568</f>
        <v>0</v>
      </c>
      <c r="CM568" s="261">
        <f t="shared" si="625"/>
        <v>0</v>
      </c>
      <c r="CN568" s="261">
        <f t="shared" si="625"/>
        <v>0</v>
      </c>
      <c r="CO568" s="261">
        <f t="shared" si="625"/>
        <v>0</v>
      </c>
      <c r="CP568" s="261">
        <f t="shared" si="625"/>
        <v>0</v>
      </c>
      <c r="CQ568" s="261">
        <f>CR568+CS568+CT568</f>
        <v>0</v>
      </c>
      <c r="CR568" s="313">
        <v>0</v>
      </c>
      <c r="CS568" s="313">
        <v>0</v>
      </c>
      <c r="CT568" s="313">
        <v>0</v>
      </c>
      <c r="CU568" s="261">
        <f>CV568+CW568+CX568</f>
        <v>0</v>
      </c>
      <c r="CV568" s="313">
        <v>0</v>
      </c>
      <c r="CW568" s="313">
        <v>0</v>
      </c>
      <c r="CX568" s="313">
        <v>0</v>
      </c>
      <c r="CY568" s="261">
        <f>CZ568+DA568+DB568</f>
        <v>0</v>
      </c>
      <c r="CZ568" s="313">
        <v>0</v>
      </c>
      <c r="DA568" s="313">
        <v>0</v>
      </c>
      <c r="DB568" s="313">
        <v>0</v>
      </c>
      <c r="DC568" s="261">
        <f>$AW568-$AX568-BB568</f>
        <v>0</v>
      </c>
      <c r="DD568" s="261">
        <f t="shared" si="626"/>
        <v>0</v>
      </c>
      <c r="DE568" s="261">
        <f t="shared" si="626"/>
        <v>0</v>
      </c>
      <c r="DF568" s="261">
        <f t="shared" si="626"/>
        <v>0</v>
      </c>
      <c r="DG568" s="261">
        <f t="shared" si="626"/>
        <v>0</v>
      </c>
      <c r="DH568" s="261">
        <f>DI568+DJ568+DK568</f>
        <v>0</v>
      </c>
      <c r="DI568" s="313">
        <v>0</v>
      </c>
      <c r="DJ568" s="313">
        <v>0</v>
      </c>
      <c r="DK568" s="313">
        <v>0</v>
      </c>
      <c r="DL568" s="261">
        <f>DM568+DN568+DO568</f>
        <v>0</v>
      </c>
      <c r="DM568" s="313">
        <v>0</v>
      </c>
      <c r="DN568" s="313">
        <v>0</v>
      </c>
      <c r="DO568" s="313">
        <v>0</v>
      </c>
      <c r="DP568" s="261">
        <f>DQ568+DR568+DS568</f>
        <v>0</v>
      </c>
      <c r="DQ568" s="313">
        <v>0</v>
      </c>
      <c r="DR568" s="313">
        <v>0</v>
      </c>
      <c r="DS568" s="313">
        <v>0</v>
      </c>
      <c r="DT568" s="261">
        <f>$AW568-$AX568-BC568</f>
        <v>0</v>
      </c>
      <c r="DU568" s="261">
        <f>BC568-AY568</f>
        <v>0</v>
      </c>
      <c r="DV568" s="313"/>
      <c r="DW568" s="313"/>
      <c r="DX568" s="314"/>
      <c r="DY568" s="313"/>
      <c r="DZ568" s="314"/>
      <c r="EA568" s="343" t="s">
        <v>151</v>
      </c>
      <c r="EB568" s="164">
        <v>0</v>
      </c>
      <c r="EC568" s="162" t="str">
        <f>AN568 &amp; EB568</f>
        <v>Кредиты0</v>
      </c>
      <c r="ED568" s="162" t="str">
        <f>AN568&amp;AO568</f>
        <v>Кредитынет</v>
      </c>
      <c r="EE568" s="163"/>
      <c r="EF568" s="163"/>
      <c r="EG568" s="179"/>
      <c r="EH568" s="179"/>
      <c r="EI568" s="179"/>
      <c r="EJ568" s="179"/>
      <c r="EV568" s="163"/>
    </row>
    <row r="569" spans="3:152" ht="15" customHeight="1" thickBot="1">
      <c r="C569" s="217"/>
      <c r="D569" s="385"/>
      <c r="E569" s="399"/>
      <c r="F569" s="399"/>
      <c r="G569" s="399"/>
      <c r="H569" s="399"/>
      <c r="I569" s="399"/>
      <c r="J569" s="399"/>
      <c r="K569" s="385"/>
      <c r="L569" s="337"/>
      <c r="M569" s="337"/>
      <c r="N569" s="385"/>
      <c r="O569" s="385"/>
      <c r="P569" s="387"/>
      <c r="Q569" s="387"/>
      <c r="R569" s="389"/>
      <c r="S569" s="391"/>
      <c r="T569" s="401"/>
      <c r="U569" s="395"/>
      <c r="V569" s="397"/>
      <c r="W569" s="383"/>
      <c r="X569" s="383"/>
      <c r="Y569" s="383"/>
      <c r="Z569" s="383"/>
      <c r="AA569" s="383"/>
      <c r="AB569" s="383"/>
      <c r="AC569" s="383"/>
      <c r="AD569" s="383"/>
      <c r="AE569" s="383"/>
      <c r="AF569" s="383"/>
      <c r="AG569" s="383"/>
      <c r="AH569" s="383"/>
      <c r="AI569" s="383"/>
      <c r="AJ569" s="383"/>
      <c r="AK569" s="383"/>
      <c r="AL569" s="333"/>
      <c r="AM569" s="200" t="s">
        <v>117</v>
      </c>
      <c r="AN569" s="311" t="s">
        <v>206</v>
      </c>
      <c r="AO569" s="312" t="s">
        <v>18</v>
      </c>
      <c r="AP569" s="312"/>
      <c r="AQ569" s="312"/>
      <c r="AR569" s="312"/>
      <c r="AS569" s="312"/>
      <c r="AT569" s="312"/>
      <c r="AU569" s="312"/>
      <c r="AV569" s="312"/>
      <c r="AW569" s="261">
        <v>0</v>
      </c>
      <c r="AX569" s="261">
        <v>0</v>
      </c>
      <c r="AY569" s="261">
        <v>0</v>
      </c>
      <c r="AZ569" s="261">
        <f>BE569</f>
        <v>0</v>
      </c>
      <c r="BA569" s="261">
        <f>BV569</f>
        <v>0</v>
      </c>
      <c r="BB569" s="261">
        <f>CM569</f>
        <v>0</v>
      </c>
      <c r="BC569" s="261">
        <f>DD569</f>
        <v>0</v>
      </c>
      <c r="BD569" s="261">
        <f>AW569-AX569-BC569</f>
        <v>0</v>
      </c>
      <c r="BE569" s="261">
        <f t="shared" si="623"/>
        <v>0</v>
      </c>
      <c r="BF569" s="261">
        <f t="shared" si="623"/>
        <v>0</v>
      </c>
      <c r="BG569" s="261">
        <f t="shared" si="623"/>
        <v>0</v>
      </c>
      <c r="BH569" s="261">
        <f t="shared" si="623"/>
        <v>0</v>
      </c>
      <c r="BI569" s="261">
        <f>BJ569+BK569+BL569</f>
        <v>0</v>
      </c>
      <c r="BJ569" s="313">
        <v>0</v>
      </c>
      <c r="BK569" s="313">
        <v>0</v>
      </c>
      <c r="BL569" s="313">
        <v>0</v>
      </c>
      <c r="BM569" s="261">
        <f>BN569+BO569+BP569</f>
        <v>0</v>
      </c>
      <c r="BN569" s="313">
        <v>0</v>
      </c>
      <c r="BO569" s="313">
        <v>0</v>
      </c>
      <c r="BP569" s="313">
        <v>0</v>
      </c>
      <c r="BQ569" s="261">
        <f>BR569+BS569+BT569</f>
        <v>0</v>
      </c>
      <c r="BR569" s="313">
        <v>0</v>
      </c>
      <c r="BS569" s="313">
        <v>0</v>
      </c>
      <c r="BT569" s="313">
        <v>0</v>
      </c>
      <c r="BU569" s="261">
        <f>$AW569-$AX569-AZ569</f>
        <v>0</v>
      </c>
      <c r="BV569" s="261">
        <f t="shared" si="624"/>
        <v>0</v>
      </c>
      <c r="BW569" s="261">
        <f t="shared" si="624"/>
        <v>0</v>
      </c>
      <c r="BX569" s="261">
        <f t="shared" si="624"/>
        <v>0</v>
      </c>
      <c r="BY569" s="261">
        <f t="shared" si="624"/>
        <v>0</v>
      </c>
      <c r="BZ569" s="261">
        <f>CA569+CB569+CC569</f>
        <v>0</v>
      </c>
      <c r="CA569" s="313">
        <v>0</v>
      </c>
      <c r="CB569" s="313">
        <v>0</v>
      </c>
      <c r="CC569" s="313">
        <v>0</v>
      </c>
      <c r="CD569" s="261">
        <f>CE569+CF569+CG569</f>
        <v>0</v>
      </c>
      <c r="CE569" s="313">
        <v>0</v>
      </c>
      <c r="CF569" s="313">
        <v>0</v>
      </c>
      <c r="CG569" s="313">
        <v>0</v>
      </c>
      <c r="CH569" s="261">
        <f>CI569+CJ569+CK569</f>
        <v>0</v>
      </c>
      <c r="CI569" s="313">
        <v>0</v>
      </c>
      <c r="CJ569" s="313">
        <v>0</v>
      </c>
      <c r="CK569" s="313">
        <v>0</v>
      </c>
      <c r="CL569" s="261">
        <f>$AW569-$AX569-BA569</f>
        <v>0</v>
      </c>
      <c r="CM569" s="261">
        <f t="shared" si="625"/>
        <v>0</v>
      </c>
      <c r="CN569" s="261">
        <f t="shared" si="625"/>
        <v>0</v>
      </c>
      <c r="CO569" s="261">
        <f t="shared" si="625"/>
        <v>0</v>
      </c>
      <c r="CP569" s="261">
        <f t="shared" si="625"/>
        <v>0</v>
      </c>
      <c r="CQ569" s="261">
        <f>CR569+CS569+CT569</f>
        <v>0</v>
      </c>
      <c r="CR569" s="313">
        <v>0</v>
      </c>
      <c r="CS569" s="313">
        <v>0</v>
      </c>
      <c r="CT569" s="313">
        <v>0</v>
      </c>
      <c r="CU569" s="261">
        <f>CV569+CW569+CX569</f>
        <v>0</v>
      </c>
      <c r="CV569" s="313">
        <v>0</v>
      </c>
      <c r="CW569" s="313">
        <v>0</v>
      </c>
      <c r="CX569" s="313">
        <v>0</v>
      </c>
      <c r="CY569" s="261">
        <f>CZ569+DA569+DB569</f>
        <v>0</v>
      </c>
      <c r="CZ569" s="313">
        <v>0</v>
      </c>
      <c r="DA569" s="313">
        <v>0</v>
      </c>
      <c r="DB569" s="313">
        <v>0</v>
      </c>
      <c r="DC569" s="261">
        <f>$AW569-$AX569-BB569</f>
        <v>0</v>
      </c>
      <c r="DD569" s="261">
        <f t="shared" si="626"/>
        <v>0</v>
      </c>
      <c r="DE569" s="261">
        <f t="shared" si="626"/>
        <v>0</v>
      </c>
      <c r="DF569" s="261">
        <f t="shared" si="626"/>
        <v>0</v>
      </c>
      <c r="DG569" s="261">
        <f t="shared" si="626"/>
        <v>0</v>
      </c>
      <c r="DH569" s="261">
        <f>DI569+DJ569+DK569</f>
        <v>0</v>
      </c>
      <c r="DI569" s="313">
        <v>0</v>
      </c>
      <c r="DJ569" s="313">
        <v>0</v>
      </c>
      <c r="DK569" s="313">
        <v>0</v>
      </c>
      <c r="DL569" s="261">
        <f>DM569+DN569+DO569</f>
        <v>0</v>
      </c>
      <c r="DM569" s="313">
        <v>0</v>
      </c>
      <c r="DN569" s="313">
        <v>0</v>
      </c>
      <c r="DO569" s="313">
        <v>0</v>
      </c>
      <c r="DP569" s="261">
        <f>DQ569+DR569+DS569</f>
        <v>0</v>
      </c>
      <c r="DQ569" s="313">
        <v>0</v>
      </c>
      <c r="DR569" s="313">
        <v>0</v>
      </c>
      <c r="DS569" s="313">
        <v>0</v>
      </c>
      <c r="DT569" s="261">
        <f>$AW569-$AX569-BC569</f>
        <v>0</v>
      </c>
      <c r="DU569" s="261">
        <f>BC569-AY569</f>
        <v>0</v>
      </c>
      <c r="DV569" s="313"/>
      <c r="DW569" s="313"/>
      <c r="DX569" s="314"/>
      <c r="DY569" s="313"/>
      <c r="DZ569" s="314"/>
      <c r="EA569" s="343" t="s">
        <v>151</v>
      </c>
      <c r="EB569" s="164">
        <v>0</v>
      </c>
      <c r="EC569" s="162" t="str">
        <f>AN569 &amp; EB569</f>
        <v>Прочие привлеченные средства0</v>
      </c>
      <c r="ED569" s="162" t="str">
        <f>AN569&amp;AO569</f>
        <v>Прочие привлеченные средстванет</v>
      </c>
      <c r="EE569" s="163"/>
      <c r="EF569" s="163"/>
      <c r="EG569" s="179"/>
      <c r="EH569" s="179"/>
      <c r="EI569" s="179"/>
      <c r="EJ569" s="179"/>
      <c r="EV569" s="163"/>
    </row>
    <row r="570" spans="3:152" ht="11.25" customHeight="1">
      <c r="C570" s="217"/>
      <c r="D570" s="384" t="s">
        <v>1027</v>
      </c>
      <c r="E570" s="398" t="s">
        <v>1015</v>
      </c>
      <c r="F570" s="398"/>
      <c r="G570" s="398" t="s">
        <v>161</v>
      </c>
      <c r="H570" s="398" t="s">
        <v>1028</v>
      </c>
      <c r="I570" s="398" t="s">
        <v>783</v>
      </c>
      <c r="J570" s="398" t="s">
        <v>783</v>
      </c>
      <c r="K570" s="384" t="s">
        <v>784</v>
      </c>
      <c r="L570" s="336"/>
      <c r="M570" s="336"/>
      <c r="N570" s="384" t="s">
        <v>115</v>
      </c>
      <c r="O570" s="384" t="s">
        <v>4</v>
      </c>
      <c r="P570" s="386" t="s">
        <v>189</v>
      </c>
      <c r="Q570" s="386" t="s">
        <v>5</v>
      </c>
      <c r="R570" s="388">
        <v>0</v>
      </c>
      <c r="S570" s="390">
        <v>0</v>
      </c>
      <c r="T570" s="400" t="s">
        <v>151</v>
      </c>
      <c r="U570" s="305"/>
      <c r="V570" s="306"/>
      <c r="W570" s="306"/>
      <c r="X570" s="306"/>
      <c r="Y570" s="306"/>
      <c r="Z570" s="306"/>
      <c r="AA570" s="306"/>
      <c r="AB570" s="306"/>
      <c r="AC570" s="306"/>
      <c r="AD570" s="306"/>
      <c r="AE570" s="306"/>
      <c r="AF570" s="306"/>
      <c r="AG570" s="306"/>
      <c r="AH570" s="306"/>
      <c r="AI570" s="306"/>
      <c r="AJ570" s="306"/>
      <c r="AK570" s="306"/>
      <c r="AL570" s="306"/>
      <c r="AM570" s="306"/>
      <c r="AN570" s="306"/>
      <c r="AO570" s="306"/>
      <c r="AP570" s="306"/>
      <c r="AQ570" s="306"/>
      <c r="AR570" s="306"/>
      <c r="AS570" s="306"/>
      <c r="AT570" s="306"/>
      <c r="AU570" s="306"/>
      <c r="AV570" s="306"/>
      <c r="AW570" s="306"/>
      <c r="AX570" s="306"/>
      <c r="AY570" s="306"/>
      <c r="AZ570" s="306"/>
      <c r="BA570" s="306"/>
      <c r="BB570" s="306"/>
      <c r="BC570" s="306"/>
      <c r="BD570" s="306"/>
      <c r="BE570" s="306"/>
      <c r="BF570" s="306"/>
      <c r="BG570" s="306"/>
      <c r="BH570" s="306"/>
      <c r="BI570" s="306"/>
      <c r="BJ570" s="306"/>
      <c r="BK570" s="306"/>
      <c r="BL570" s="306"/>
      <c r="BM570" s="306"/>
      <c r="BN570" s="306"/>
      <c r="BO570" s="306"/>
      <c r="BP570" s="306"/>
      <c r="BQ570" s="306"/>
      <c r="BR570" s="306"/>
      <c r="BS570" s="306"/>
      <c r="BT570" s="306"/>
      <c r="BU570" s="306"/>
      <c r="BV570" s="306"/>
      <c r="BW570" s="306"/>
      <c r="BX570" s="306"/>
      <c r="BY570" s="306"/>
      <c r="BZ570" s="306"/>
      <c r="CA570" s="306"/>
      <c r="CB570" s="306"/>
      <c r="CC570" s="306"/>
      <c r="CD570" s="306"/>
      <c r="CE570" s="306"/>
      <c r="CF570" s="306"/>
      <c r="CG570" s="306"/>
      <c r="CH570" s="306"/>
      <c r="CI570" s="306"/>
      <c r="CJ570" s="306"/>
      <c r="CK570" s="306"/>
      <c r="CL570" s="306"/>
      <c r="CM570" s="306"/>
      <c r="CN570" s="306"/>
      <c r="CO570" s="306"/>
      <c r="CP570" s="306"/>
      <c r="CQ570" s="306"/>
      <c r="CR570" s="306"/>
      <c r="CS570" s="306"/>
      <c r="CT570" s="306"/>
      <c r="CU570" s="306"/>
      <c r="CV570" s="306"/>
      <c r="CW570" s="306"/>
      <c r="CX570" s="306"/>
      <c r="CY570" s="306"/>
      <c r="CZ570" s="306"/>
      <c r="DA570" s="306"/>
      <c r="DB570" s="306"/>
      <c r="DC570" s="306"/>
      <c r="DD570" s="306"/>
      <c r="DE570" s="306"/>
      <c r="DF570" s="306"/>
      <c r="DG570" s="306"/>
      <c r="DH570" s="306"/>
      <c r="DI570" s="306"/>
      <c r="DJ570" s="306"/>
      <c r="DK570" s="306"/>
      <c r="DL570" s="306"/>
      <c r="DM570" s="306"/>
      <c r="DN570" s="306"/>
      <c r="DO570" s="306"/>
      <c r="DP570" s="306"/>
      <c r="DQ570" s="306"/>
      <c r="DR570" s="306"/>
      <c r="DS570" s="306"/>
      <c r="DT570" s="306"/>
      <c r="DU570" s="306"/>
      <c r="DV570" s="306"/>
      <c r="DW570" s="306"/>
      <c r="DX570" s="306"/>
      <c r="DY570" s="306"/>
      <c r="DZ570" s="306"/>
      <c r="EA570" s="306"/>
      <c r="EB570" s="164"/>
      <c r="EC570" s="163"/>
      <c r="ED570" s="163"/>
      <c r="EE570" s="163"/>
      <c r="EF570" s="163"/>
      <c r="EG570" s="163"/>
      <c r="EH570" s="163"/>
      <c r="EI570" s="163"/>
    </row>
    <row r="571" spans="3:152" ht="11.25" customHeight="1">
      <c r="C571" s="217"/>
      <c r="D571" s="385"/>
      <c r="E571" s="399"/>
      <c r="F571" s="399"/>
      <c r="G571" s="399"/>
      <c r="H571" s="399"/>
      <c r="I571" s="399"/>
      <c r="J571" s="399"/>
      <c r="K571" s="385"/>
      <c r="L571" s="337"/>
      <c r="M571" s="337"/>
      <c r="N571" s="385"/>
      <c r="O571" s="385"/>
      <c r="P571" s="387"/>
      <c r="Q571" s="387"/>
      <c r="R571" s="389"/>
      <c r="S571" s="391"/>
      <c r="T571" s="401"/>
      <c r="U571" s="394"/>
      <c r="V571" s="396">
        <v>1</v>
      </c>
      <c r="W571" s="382" t="s">
        <v>821</v>
      </c>
      <c r="X571" s="382"/>
      <c r="Y571" s="382"/>
      <c r="Z571" s="382"/>
      <c r="AA571" s="382"/>
      <c r="AB571" s="382"/>
      <c r="AC571" s="382"/>
      <c r="AD571" s="382"/>
      <c r="AE571" s="382"/>
      <c r="AF571" s="382"/>
      <c r="AG571" s="382"/>
      <c r="AH571" s="382"/>
      <c r="AI571" s="382"/>
      <c r="AJ571" s="382"/>
      <c r="AK571" s="382"/>
      <c r="AL571" s="307"/>
      <c r="AM571" s="308"/>
      <c r="AN571" s="309"/>
      <c r="AO571" s="309"/>
      <c r="AP571" s="309"/>
      <c r="AQ571" s="309"/>
      <c r="AR571" s="309"/>
      <c r="AS571" s="309"/>
      <c r="AT571" s="309"/>
      <c r="AU571" s="309"/>
      <c r="AV571" s="309"/>
      <c r="AW571" s="95"/>
      <c r="AX571" s="95"/>
      <c r="AY571" s="95"/>
      <c r="AZ571" s="95"/>
      <c r="BA571" s="95"/>
      <c r="BB571" s="95"/>
      <c r="BC571" s="95"/>
      <c r="BD571" s="95"/>
      <c r="BE571" s="95"/>
      <c r="BF571" s="95"/>
      <c r="BG571" s="95"/>
      <c r="BH571" s="95"/>
      <c r="BI571" s="95"/>
      <c r="BJ571" s="95"/>
      <c r="BK571" s="95"/>
      <c r="BL571" s="95"/>
      <c r="BM571" s="95"/>
      <c r="BN571" s="95"/>
      <c r="BO571" s="95"/>
      <c r="BP571" s="95"/>
      <c r="BQ571" s="95"/>
      <c r="BR571" s="95"/>
      <c r="BS571" s="95"/>
      <c r="BT571" s="95"/>
      <c r="BU571" s="95"/>
      <c r="BV571" s="95"/>
      <c r="BW571" s="95"/>
      <c r="BX571" s="95"/>
      <c r="BY571" s="95"/>
      <c r="BZ571" s="95"/>
      <c r="CA571" s="95"/>
      <c r="CB571" s="95"/>
      <c r="CC571" s="95"/>
      <c r="CD571" s="95"/>
      <c r="CE571" s="95"/>
      <c r="CF571" s="95"/>
      <c r="CG571" s="95"/>
      <c r="CH571" s="95"/>
      <c r="CI571" s="95"/>
      <c r="CJ571" s="95"/>
      <c r="CK571" s="95"/>
      <c r="CL571" s="95"/>
      <c r="CM571" s="95"/>
      <c r="CN571" s="95"/>
      <c r="CO571" s="95"/>
      <c r="CP571" s="95"/>
      <c r="CQ571" s="95"/>
      <c r="CR571" s="95"/>
      <c r="CS571" s="95"/>
      <c r="CT571" s="95"/>
      <c r="CU571" s="95"/>
      <c r="CV571" s="95"/>
      <c r="CW571" s="95"/>
      <c r="CX571" s="95"/>
      <c r="CY571" s="95"/>
      <c r="CZ571" s="95"/>
      <c r="DA571" s="95"/>
      <c r="DB571" s="95"/>
      <c r="DC571" s="95"/>
      <c r="DD571" s="95"/>
      <c r="DE571" s="95"/>
      <c r="DF571" s="95"/>
      <c r="DG571" s="95"/>
      <c r="DH571" s="95"/>
      <c r="DI571" s="95"/>
      <c r="DJ571" s="95"/>
      <c r="DK571" s="95"/>
      <c r="DL571" s="95"/>
      <c r="DM571" s="95"/>
      <c r="DN571" s="95"/>
      <c r="DO571" s="95"/>
      <c r="DP571" s="95"/>
      <c r="DQ571" s="95"/>
      <c r="DR571" s="95"/>
      <c r="DS571" s="95"/>
      <c r="DT571" s="95"/>
      <c r="DU571" s="95"/>
      <c r="DV571" s="95"/>
      <c r="DW571" s="95"/>
      <c r="DX571" s="95"/>
      <c r="DY571" s="95"/>
      <c r="DZ571" s="95"/>
      <c r="EA571" s="95"/>
      <c r="EB571" s="164"/>
      <c r="EC571" s="179"/>
      <c r="ED571" s="179"/>
      <c r="EE571" s="179"/>
      <c r="EF571" s="163"/>
      <c r="EG571" s="179"/>
      <c r="EH571" s="179"/>
      <c r="EI571" s="179"/>
      <c r="EJ571" s="179"/>
      <c r="EK571" s="179"/>
    </row>
    <row r="572" spans="3:152" ht="15" customHeight="1">
      <c r="C572" s="217"/>
      <c r="D572" s="385"/>
      <c r="E572" s="399"/>
      <c r="F572" s="399"/>
      <c r="G572" s="399"/>
      <c r="H572" s="399"/>
      <c r="I572" s="399"/>
      <c r="J572" s="399"/>
      <c r="K572" s="385"/>
      <c r="L572" s="337"/>
      <c r="M572" s="337"/>
      <c r="N572" s="385"/>
      <c r="O572" s="385"/>
      <c r="P572" s="387"/>
      <c r="Q572" s="387"/>
      <c r="R572" s="389"/>
      <c r="S572" s="391"/>
      <c r="T572" s="401"/>
      <c r="U572" s="395"/>
      <c r="V572" s="397"/>
      <c r="W572" s="383"/>
      <c r="X572" s="383"/>
      <c r="Y572" s="383"/>
      <c r="Z572" s="383"/>
      <c r="AA572" s="383"/>
      <c r="AB572" s="383"/>
      <c r="AC572" s="383"/>
      <c r="AD572" s="383"/>
      <c r="AE572" s="383"/>
      <c r="AF572" s="383"/>
      <c r="AG572" s="383"/>
      <c r="AH572" s="383"/>
      <c r="AI572" s="383"/>
      <c r="AJ572" s="383"/>
      <c r="AK572" s="383"/>
      <c r="AL572" s="333"/>
      <c r="AM572" s="200" t="s">
        <v>240</v>
      </c>
      <c r="AN572" s="311" t="s">
        <v>216</v>
      </c>
      <c r="AO572" s="312" t="s">
        <v>18</v>
      </c>
      <c r="AP572" s="312"/>
      <c r="AQ572" s="312"/>
      <c r="AR572" s="312"/>
      <c r="AS572" s="312"/>
      <c r="AT572" s="312"/>
      <c r="AU572" s="312"/>
      <c r="AV572" s="312"/>
      <c r="AW572" s="261">
        <v>3287.3665999999998</v>
      </c>
      <c r="AX572" s="261">
        <v>0</v>
      </c>
      <c r="AY572" s="261">
        <v>0</v>
      </c>
      <c r="AZ572" s="261">
        <f>BE572</f>
        <v>0</v>
      </c>
      <c r="BA572" s="261">
        <f>BV572</f>
        <v>0</v>
      </c>
      <c r="BB572" s="261">
        <f>CM572</f>
        <v>0</v>
      </c>
      <c r="BC572" s="261">
        <f>DD572</f>
        <v>0</v>
      </c>
      <c r="BD572" s="261">
        <f>AW572-AX572-BC572</f>
        <v>3287.3665999999998</v>
      </c>
      <c r="BE572" s="261">
        <f t="shared" ref="BE572:BH575" si="627">BQ572</f>
        <v>0</v>
      </c>
      <c r="BF572" s="261">
        <f t="shared" si="627"/>
        <v>0</v>
      </c>
      <c r="BG572" s="261">
        <f t="shared" si="627"/>
        <v>0</v>
      </c>
      <c r="BH572" s="261">
        <f t="shared" si="627"/>
        <v>0</v>
      </c>
      <c r="BI572" s="261">
        <f>BJ572+BK572+BL572</f>
        <v>0</v>
      </c>
      <c r="BJ572" s="313">
        <v>0</v>
      </c>
      <c r="BK572" s="313">
        <v>0</v>
      </c>
      <c r="BL572" s="313">
        <v>0</v>
      </c>
      <c r="BM572" s="261">
        <f>BN572+BO572+BP572</f>
        <v>0</v>
      </c>
      <c r="BN572" s="313">
        <v>0</v>
      </c>
      <c r="BO572" s="313">
        <v>0</v>
      </c>
      <c r="BP572" s="313">
        <v>0</v>
      </c>
      <c r="BQ572" s="261">
        <f>BR572+BS572+BT572</f>
        <v>0</v>
      </c>
      <c r="BR572" s="313">
        <v>0</v>
      </c>
      <c r="BS572" s="313">
        <v>0</v>
      </c>
      <c r="BT572" s="313">
        <v>0</v>
      </c>
      <c r="BU572" s="261">
        <f>$AW572-$AX572-AZ572</f>
        <v>3287.3665999999998</v>
      </c>
      <c r="BV572" s="261">
        <f t="shared" ref="BV572:BY575" si="628">CH572</f>
        <v>0</v>
      </c>
      <c r="BW572" s="261">
        <f t="shared" si="628"/>
        <v>0</v>
      </c>
      <c r="BX572" s="261">
        <f t="shared" si="628"/>
        <v>0</v>
      </c>
      <c r="BY572" s="261">
        <f t="shared" si="628"/>
        <v>0</v>
      </c>
      <c r="BZ572" s="261">
        <f>CA572+CB572+CC572</f>
        <v>0</v>
      </c>
      <c r="CA572" s="313">
        <v>0</v>
      </c>
      <c r="CB572" s="313">
        <v>0</v>
      </c>
      <c r="CC572" s="313">
        <v>0</v>
      </c>
      <c r="CD572" s="261">
        <f>CE572+CF572+CG572</f>
        <v>0</v>
      </c>
      <c r="CE572" s="313">
        <v>0</v>
      </c>
      <c r="CF572" s="313">
        <v>0</v>
      </c>
      <c r="CG572" s="313">
        <v>0</v>
      </c>
      <c r="CH572" s="261">
        <f>CI572+CJ572+CK572</f>
        <v>0</v>
      </c>
      <c r="CI572" s="313">
        <v>0</v>
      </c>
      <c r="CJ572" s="313">
        <v>0</v>
      </c>
      <c r="CK572" s="313">
        <v>0</v>
      </c>
      <c r="CL572" s="261">
        <f>$AW572-$AX572-BA572</f>
        <v>3287.3665999999998</v>
      </c>
      <c r="CM572" s="261">
        <f t="shared" ref="CM572:CP575" si="629">CY572</f>
        <v>0</v>
      </c>
      <c r="CN572" s="261">
        <f t="shared" si="629"/>
        <v>0</v>
      </c>
      <c r="CO572" s="261">
        <f t="shared" si="629"/>
        <v>0</v>
      </c>
      <c r="CP572" s="261">
        <f t="shared" si="629"/>
        <v>0</v>
      </c>
      <c r="CQ572" s="261">
        <f>CR572+CS572+CT572</f>
        <v>0</v>
      </c>
      <c r="CR572" s="313">
        <v>0</v>
      </c>
      <c r="CS572" s="313">
        <v>0</v>
      </c>
      <c r="CT572" s="313">
        <v>0</v>
      </c>
      <c r="CU572" s="261">
        <f>CV572+CW572+CX572</f>
        <v>0</v>
      </c>
      <c r="CV572" s="313">
        <v>0</v>
      </c>
      <c r="CW572" s="313">
        <v>0</v>
      </c>
      <c r="CX572" s="313">
        <v>0</v>
      </c>
      <c r="CY572" s="261">
        <f>CZ572+DA572+DB572</f>
        <v>0</v>
      </c>
      <c r="CZ572" s="313">
        <v>0</v>
      </c>
      <c r="DA572" s="313">
        <v>0</v>
      </c>
      <c r="DB572" s="313">
        <v>0</v>
      </c>
      <c r="DC572" s="261">
        <f>$AW572-$AX572-BB572</f>
        <v>3287.3665999999998</v>
      </c>
      <c r="DD572" s="261">
        <f t="shared" ref="DD572:DG575" si="630">DP572</f>
        <v>0</v>
      </c>
      <c r="DE572" s="261">
        <f t="shared" si="630"/>
        <v>0</v>
      </c>
      <c r="DF572" s="261">
        <f t="shared" si="630"/>
        <v>0</v>
      </c>
      <c r="DG572" s="261">
        <f t="shared" si="630"/>
        <v>0</v>
      </c>
      <c r="DH572" s="261">
        <f>DI572+DJ572+DK572</f>
        <v>0</v>
      </c>
      <c r="DI572" s="313">
        <v>0</v>
      </c>
      <c r="DJ572" s="313">
        <v>0</v>
      </c>
      <c r="DK572" s="313">
        <v>0</v>
      </c>
      <c r="DL572" s="261">
        <f>DM572+DN572+DO572</f>
        <v>0</v>
      </c>
      <c r="DM572" s="313">
        <v>0</v>
      </c>
      <c r="DN572" s="313">
        <v>0</v>
      </c>
      <c r="DO572" s="313">
        <v>0</v>
      </c>
      <c r="DP572" s="261">
        <f>DQ572+DR572+DS572</f>
        <v>0</v>
      </c>
      <c r="DQ572" s="313">
        <v>0</v>
      </c>
      <c r="DR572" s="313">
        <v>0</v>
      </c>
      <c r="DS572" s="313">
        <v>0</v>
      </c>
      <c r="DT572" s="261">
        <f>$AW572-$AX572-BC572</f>
        <v>3287.3665999999998</v>
      </c>
      <c r="DU572" s="261">
        <f>BC572-AY572</f>
        <v>0</v>
      </c>
      <c r="DV572" s="313"/>
      <c r="DW572" s="313"/>
      <c r="DX572" s="314"/>
      <c r="DY572" s="313"/>
      <c r="DZ572" s="314"/>
      <c r="EA572" s="343" t="s">
        <v>151</v>
      </c>
      <c r="EB572" s="164">
        <v>0</v>
      </c>
      <c r="EC572" s="162" t="str">
        <f>AN572 &amp; EB572</f>
        <v>Прибыль направляемая на инвестиции0</v>
      </c>
      <c r="ED572" s="162" t="str">
        <f>AN572&amp;AO572</f>
        <v>Прибыль направляемая на инвестициинет</v>
      </c>
      <c r="EE572" s="163"/>
      <c r="EF572" s="163"/>
      <c r="EG572" s="179"/>
      <c r="EH572" s="179"/>
      <c r="EI572" s="179"/>
      <c r="EJ572" s="179"/>
      <c r="EV572" s="163"/>
    </row>
    <row r="573" spans="3:152" ht="15" customHeight="1">
      <c r="C573" s="217"/>
      <c r="D573" s="385"/>
      <c r="E573" s="399"/>
      <c r="F573" s="399"/>
      <c r="G573" s="399"/>
      <c r="H573" s="399"/>
      <c r="I573" s="399"/>
      <c r="J573" s="399"/>
      <c r="K573" s="385"/>
      <c r="L573" s="337"/>
      <c r="M573" s="337"/>
      <c r="N573" s="385"/>
      <c r="O573" s="385"/>
      <c r="P573" s="387"/>
      <c r="Q573" s="387"/>
      <c r="R573" s="389"/>
      <c r="S573" s="391"/>
      <c r="T573" s="401"/>
      <c r="U573" s="395"/>
      <c r="V573" s="397"/>
      <c r="W573" s="383"/>
      <c r="X573" s="383"/>
      <c r="Y573" s="383"/>
      <c r="Z573" s="383"/>
      <c r="AA573" s="383"/>
      <c r="AB573" s="383"/>
      <c r="AC573" s="383"/>
      <c r="AD573" s="383"/>
      <c r="AE573" s="383"/>
      <c r="AF573" s="383"/>
      <c r="AG573" s="383"/>
      <c r="AH573" s="383"/>
      <c r="AI573" s="383"/>
      <c r="AJ573" s="383"/>
      <c r="AK573" s="383"/>
      <c r="AL573" s="333"/>
      <c r="AM573" s="200" t="s">
        <v>115</v>
      </c>
      <c r="AN573" s="311" t="s">
        <v>199</v>
      </c>
      <c r="AO573" s="312" t="s">
        <v>18</v>
      </c>
      <c r="AP573" s="312"/>
      <c r="AQ573" s="312"/>
      <c r="AR573" s="312"/>
      <c r="AS573" s="312"/>
      <c r="AT573" s="312"/>
      <c r="AU573" s="312"/>
      <c r="AV573" s="312"/>
      <c r="AW573" s="261">
        <v>657.47329999999999</v>
      </c>
      <c r="AX573" s="261">
        <v>0</v>
      </c>
      <c r="AY573" s="261">
        <v>0</v>
      </c>
      <c r="AZ573" s="261">
        <f>BE573</f>
        <v>0</v>
      </c>
      <c r="BA573" s="261">
        <f>BV573</f>
        <v>0</v>
      </c>
      <c r="BB573" s="261">
        <f>CM573</f>
        <v>0</v>
      </c>
      <c r="BC573" s="261">
        <f>DD573</f>
        <v>0</v>
      </c>
      <c r="BD573" s="261">
        <f>AW573-AX573-BC573</f>
        <v>657.47329999999999</v>
      </c>
      <c r="BE573" s="261">
        <f t="shared" si="627"/>
        <v>0</v>
      </c>
      <c r="BF573" s="261">
        <f t="shared" si="627"/>
        <v>0</v>
      </c>
      <c r="BG573" s="261">
        <f t="shared" si="627"/>
        <v>0</v>
      </c>
      <c r="BH573" s="261">
        <f t="shared" si="627"/>
        <v>0</v>
      </c>
      <c r="BI573" s="261">
        <f>BJ573+BK573+BL573</f>
        <v>0</v>
      </c>
      <c r="BJ573" s="313">
        <v>0</v>
      </c>
      <c r="BK573" s="313">
        <v>0</v>
      </c>
      <c r="BL573" s="313">
        <v>0</v>
      </c>
      <c r="BM573" s="261">
        <f>BN573+BO573+BP573</f>
        <v>0</v>
      </c>
      <c r="BN573" s="313">
        <v>0</v>
      </c>
      <c r="BO573" s="313">
        <v>0</v>
      </c>
      <c r="BP573" s="313">
        <v>0</v>
      </c>
      <c r="BQ573" s="261">
        <f>BR573+BS573+BT573</f>
        <v>0</v>
      </c>
      <c r="BR573" s="313">
        <v>0</v>
      </c>
      <c r="BS573" s="313">
        <v>0</v>
      </c>
      <c r="BT573" s="313">
        <v>0</v>
      </c>
      <c r="BU573" s="261">
        <f>$AW573-$AX573-AZ573</f>
        <v>657.47329999999999</v>
      </c>
      <c r="BV573" s="261">
        <f t="shared" si="628"/>
        <v>0</v>
      </c>
      <c r="BW573" s="261">
        <f t="shared" si="628"/>
        <v>0</v>
      </c>
      <c r="BX573" s="261">
        <f t="shared" si="628"/>
        <v>0</v>
      </c>
      <c r="BY573" s="261">
        <f t="shared" si="628"/>
        <v>0</v>
      </c>
      <c r="BZ573" s="261">
        <f>CA573+CB573+CC573</f>
        <v>0</v>
      </c>
      <c r="CA573" s="313">
        <v>0</v>
      </c>
      <c r="CB573" s="313">
        <v>0</v>
      </c>
      <c r="CC573" s="313">
        <v>0</v>
      </c>
      <c r="CD573" s="261">
        <f>CE573+CF573+CG573</f>
        <v>0</v>
      </c>
      <c r="CE573" s="313">
        <v>0</v>
      </c>
      <c r="CF573" s="313">
        <v>0</v>
      </c>
      <c r="CG573" s="313">
        <v>0</v>
      </c>
      <c r="CH573" s="261">
        <f>CI573+CJ573+CK573</f>
        <v>0</v>
      </c>
      <c r="CI573" s="313">
        <v>0</v>
      </c>
      <c r="CJ573" s="313">
        <v>0</v>
      </c>
      <c r="CK573" s="313">
        <v>0</v>
      </c>
      <c r="CL573" s="261">
        <f>$AW573-$AX573-BA573</f>
        <v>657.47329999999999</v>
      </c>
      <c r="CM573" s="261">
        <f t="shared" si="629"/>
        <v>0</v>
      </c>
      <c r="CN573" s="261">
        <f t="shared" si="629"/>
        <v>0</v>
      </c>
      <c r="CO573" s="261">
        <f t="shared" si="629"/>
        <v>0</v>
      </c>
      <c r="CP573" s="261">
        <f t="shared" si="629"/>
        <v>0</v>
      </c>
      <c r="CQ573" s="261">
        <f>CR573+CS573+CT573</f>
        <v>0</v>
      </c>
      <c r="CR573" s="313">
        <v>0</v>
      </c>
      <c r="CS573" s="313">
        <v>0</v>
      </c>
      <c r="CT573" s="313">
        <v>0</v>
      </c>
      <c r="CU573" s="261">
        <f>CV573+CW573+CX573</f>
        <v>0</v>
      </c>
      <c r="CV573" s="313">
        <v>0</v>
      </c>
      <c r="CW573" s="313">
        <v>0</v>
      </c>
      <c r="CX573" s="313">
        <v>0</v>
      </c>
      <c r="CY573" s="261">
        <f>CZ573+DA573+DB573</f>
        <v>0</v>
      </c>
      <c r="CZ573" s="313">
        <v>0</v>
      </c>
      <c r="DA573" s="313">
        <v>0</v>
      </c>
      <c r="DB573" s="313">
        <v>0</v>
      </c>
      <c r="DC573" s="261">
        <f>$AW573-$AX573-BB573</f>
        <v>657.47329999999999</v>
      </c>
      <c r="DD573" s="261">
        <f t="shared" si="630"/>
        <v>0</v>
      </c>
      <c r="DE573" s="261">
        <f t="shared" si="630"/>
        <v>0</v>
      </c>
      <c r="DF573" s="261">
        <f t="shared" si="630"/>
        <v>0</v>
      </c>
      <c r="DG573" s="261">
        <f t="shared" si="630"/>
        <v>0</v>
      </c>
      <c r="DH573" s="261">
        <f>DI573+DJ573+DK573</f>
        <v>0</v>
      </c>
      <c r="DI573" s="313">
        <v>0</v>
      </c>
      <c r="DJ573" s="313">
        <v>0</v>
      </c>
      <c r="DK573" s="313">
        <v>0</v>
      </c>
      <c r="DL573" s="261">
        <f>DM573+DN573+DO573</f>
        <v>0</v>
      </c>
      <c r="DM573" s="313">
        <v>0</v>
      </c>
      <c r="DN573" s="313">
        <v>0</v>
      </c>
      <c r="DO573" s="313">
        <v>0</v>
      </c>
      <c r="DP573" s="261">
        <f>DQ573+DR573+DS573</f>
        <v>0</v>
      </c>
      <c r="DQ573" s="313">
        <v>0</v>
      </c>
      <c r="DR573" s="313">
        <v>0</v>
      </c>
      <c r="DS573" s="313">
        <v>0</v>
      </c>
      <c r="DT573" s="261">
        <f>$AW573-$AX573-BC573</f>
        <v>657.47329999999999</v>
      </c>
      <c r="DU573" s="261">
        <f>BC573-AY573</f>
        <v>0</v>
      </c>
      <c r="DV573" s="313"/>
      <c r="DW573" s="313"/>
      <c r="DX573" s="314"/>
      <c r="DY573" s="313"/>
      <c r="DZ573" s="314"/>
      <c r="EA573" s="343" t="s">
        <v>151</v>
      </c>
      <c r="EB573" s="164">
        <v>0</v>
      </c>
      <c r="EC573" s="162" t="str">
        <f>AN573 &amp; EB573</f>
        <v>Прочие собственные средства0</v>
      </c>
      <c r="ED573" s="162" t="str">
        <f>AN573&amp;AO573</f>
        <v>Прочие собственные средстванет</v>
      </c>
      <c r="EE573" s="163"/>
      <c r="EF573" s="163"/>
      <c r="EG573" s="179"/>
      <c r="EH573" s="179"/>
      <c r="EI573" s="179"/>
      <c r="EJ573" s="179"/>
      <c r="EV573" s="163"/>
    </row>
    <row r="574" spans="3:152" ht="15" customHeight="1">
      <c r="C574" s="217"/>
      <c r="D574" s="385"/>
      <c r="E574" s="399"/>
      <c r="F574" s="399"/>
      <c r="G574" s="399"/>
      <c r="H574" s="399"/>
      <c r="I574" s="399"/>
      <c r="J574" s="399"/>
      <c r="K574" s="385"/>
      <c r="L574" s="337"/>
      <c r="M574" s="337"/>
      <c r="N574" s="385"/>
      <c r="O574" s="385"/>
      <c r="P574" s="387"/>
      <c r="Q574" s="387"/>
      <c r="R574" s="389"/>
      <c r="S574" s="391"/>
      <c r="T574" s="401"/>
      <c r="U574" s="395"/>
      <c r="V574" s="397"/>
      <c r="W574" s="383"/>
      <c r="X574" s="383"/>
      <c r="Y574" s="383"/>
      <c r="Z574" s="383"/>
      <c r="AA574" s="383"/>
      <c r="AB574" s="383"/>
      <c r="AC574" s="383"/>
      <c r="AD574" s="383"/>
      <c r="AE574" s="383"/>
      <c r="AF574" s="383"/>
      <c r="AG574" s="383"/>
      <c r="AH574" s="383"/>
      <c r="AI574" s="383"/>
      <c r="AJ574" s="383"/>
      <c r="AK574" s="383"/>
      <c r="AL574" s="333"/>
      <c r="AM574" s="200" t="s">
        <v>116</v>
      </c>
      <c r="AN574" s="311" t="s">
        <v>202</v>
      </c>
      <c r="AO574" s="312" t="s">
        <v>18</v>
      </c>
      <c r="AP574" s="312"/>
      <c r="AQ574" s="312"/>
      <c r="AR574" s="312"/>
      <c r="AS574" s="312"/>
      <c r="AT574" s="312"/>
      <c r="AU574" s="312"/>
      <c r="AV574" s="312"/>
      <c r="AW574" s="261">
        <v>0</v>
      </c>
      <c r="AX574" s="261">
        <v>0</v>
      </c>
      <c r="AY574" s="261">
        <v>0</v>
      </c>
      <c r="AZ574" s="261">
        <f>BE574</f>
        <v>0</v>
      </c>
      <c r="BA574" s="261">
        <f>BV574</f>
        <v>0</v>
      </c>
      <c r="BB574" s="261">
        <f>CM574</f>
        <v>0</v>
      </c>
      <c r="BC574" s="261">
        <f>DD574</f>
        <v>0</v>
      </c>
      <c r="BD574" s="261">
        <f>AW574-AX574-BC574</f>
        <v>0</v>
      </c>
      <c r="BE574" s="261">
        <f t="shared" si="627"/>
        <v>0</v>
      </c>
      <c r="BF574" s="261">
        <f t="shared" si="627"/>
        <v>0</v>
      </c>
      <c r="BG574" s="261">
        <f t="shared" si="627"/>
        <v>0</v>
      </c>
      <c r="BH574" s="261">
        <f t="shared" si="627"/>
        <v>0</v>
      </c>
      <c r="BI574" s="261">
        <f>BJ574+BK574+BL574</f>
        <v>0</v>
      </c>
      <c r="BJ574" s="313">
        <v>0</v>
      </c>
      <c r="BK574" s="313">
        <v>0</v>
      </c>
      <c r="BL574" s="313">
        <v>0</v>
      </c>
      <c r="BM574" s="261">
        <f>BN574+BO574+BP574</f>
        <v>0</v>
      </c>
      <c r="BN574" s="313">
        <v>0</v>
      </c>
      <c r="BO574" s="313">
        <v>0</v>
      </c>
      <c r="BP574" s="313">
        <v>0</v>
      </c>
      <c r="BQ574" s="261">
        <f>BR574+BS574+BT574</f>
        <v>0</v>
      </c>
      <c r="BR574" s="313">
        <v>0</v>
      </c>
      <c r="BS574" s="313">
        <v>0</v>
      </c>
      <c r="BT574" s="313">
        <v>0</v>
      </c>
      <c r="BU574" s="261">
        <f>$AW574-$AX574-AZ574</f>
        <v>0</v>
      </c>
      <c r="BV574" s="261">
        <f t="shared" si="628"/>
        <v>0</v>
      </c>
      <c r="BW574" s="261">
        <f t="shared" si="628"/>
        <v>0</v>
      </c>
      <c r="BX574" s="261">
        <f t="shared" si="628"/>
        <v>0</v>
      </c>
      <c r="BY574" s="261">
        <f t="shared" si="628"/>
        <v>0</v>
      </c>
      <c r="BZ574" s="261">
        <f>CA574+CB574+CC574</f>
        <v>0</v>
      </c>
      <c r="CA574" s="313">
        <v>0</v>
      </c>
      <c r="CB574" s="313">
        <v>0</v>
      </c>
      <c r="CC574" s="313">
        <v>0</v>
      </c>
      <c r="CD574" s="261">
        <f>CE574+CF574+CG574</f>
        <v>0</v>
      </c>
      <c r="CE574" s="313">
        <v>0</v>
      </c>
      <c r="CF574" s="313">
        <v>0</v>
      </c>
      <c r="CG574" s="313">
        <v>0</v>
      </c>
      <c r="CH574" s="261">
        <f>CI574+CJ574+CK574</f>
        <v>0</v>
      </c>
      <c r="CI574" s="313">
        <v>0</v>
      </c>
      <c r="CJ574" s="313">
        <v>0</v>
      </c>
      <c r="CK574" s="313">
        <v>0</v>
      </c>
      <c r="CL574" s="261">
        <f>$AW574-$AX574-BA574</f>
        <v>0</v>
      </c>
      <c r="CM574" s="261">
        <f t="shared" si="629"/>
        <v>0</v>
      </c>
      <c r="CN574" s="261">
        <f t="shared" si="629"/>
        <v>0</v>
      </c>
      <c r="CO574" s="261">
        <f t="shared" si="629"/>
        <v>0</v>
      </c>
      <c r="CP574" s="261">
        <f t="shared" si="629"/>
        <v>0</v>
      </c>
      <c r="CQ574" s="261">
        <f>CR574+CS574+CT574</f>
        <v>0</v>
      </c>
      <c r="CR574" s="313">
        <v>0</v>
      </c>
      <c r="CS574" s="313">
        <v>0</v>
      </c>
      <c r="CT574" s="313">
        <v>0</v>
      </c>
      <c r="CU574" s="261">
        <f>CV574+CW574+CX574</f>
        <v>0</v>
      </c>
      <c r="CV574" s="313">
        <v>0</v>
      </c>
      <c r="CW574" s="313">
        <v>0</v>
      </c>
      <c r="CX574" s="313">
        <v>0</v>
      </c>
      <c r="CY574" s="261">
        <f>CZ574+DA574+DB574</f>
        <v>0</v>
      </c>
      <c r="CZ574" s="313">
        <v>0</v>
      </c>
      <c r="DA574" s="313">
        <v>0</v>
      </c>
      <c r="DB574" s="313">
        <v>0</v>
      </c>
      <c r="DC574" s="261">
        <f>$AW574-$AX574-BB574</f>
        <v>0</v>
      </c>
      <c r="DD574" s="261">
        <f t="shared" si="630"/>
        <v>0</v>
      </c>
      <c r="DE574" s="261">
        <f t="shared" si="630"/>
        <v>0</v>
      </c>
      <c r="DF574" s="261">
        <f t="shared" si="630"/>
        <v>0</v>
      </c>
      <c r="DG574" s="261">
        <f t="shared" si="630"/>
        <v>0</v>
      </c>
      <c r="DH574" s="261">
        <f>DI574+DJ574+DK574</f>
        <v>0</v>
      </c>
      <c r="DI574" s="313">
        <v>0</v>
      </c>
      <c r="DJ574" s="313">
        <v>0</v>
      </c>
      <c r="DK574" s="313">
        <v>0</v>
      </c>
      <c r="DL574" s="261">
        <f>DM574+DN574+DO574</f>
        <v>0</v>
      </c>
      <c r="DM574" s="313">
        <v>0</v>
      </c>
      <c r="DN574" s="313">
        <v>0</v>
      </c>
      <c r="DO574" s="313">
        <v>0</v>
      </c>
      <c r="DP574" s="261">
        <f>DQ574+DR574+DS574</f>
        <v>0</v>
      </c>
      <c r="DQ574" s="313">
        <v>0</v>
      </c>
      <c r="DR574" s="313">
        <v>0</v>
      </c>
      <c r="DS574" s="313">
        <v>0</v>
      </c>
      <c r="DT574" s="261">
        <f>$AW574-$AX574-BC574</f>
        <v>0</v>
      </c>
      <c r="DU574" s="261">
        <f>BC574-AY574</f>
        <v>0</v>
      </c>
      <c r="DV574" s="313"/>
      <c r="DW574" s="313"/>
      <c r="DX574" s="314"/>
      <c r="DY574" s="313"/>
      <c r="DZ574" s="314"/>
      <c r="EA574" s="343" t="s">
        <v>151</v>
      </c>
      <c r="EB574" s="164">
        <v>0</v>
      </c>
      <c r="EC574" s="162" t="str">
        <f>AN574 &amp; EB574</f>
        <v>Кредиты0</v>
      </c>
      <c r="ED574" s="162" t="str">
        <f>AN574&amp;AO574</f>
        <v>Кредитынет</v>
      </c>
      <c r="EE574" s="163"/>
      <c r="EF574" s="163"/>
      <c r="EG574" s="179"/>
      <c r="EH574" s="179"/>
      <c r="EI574" s="179"/>
      <c r="EJ574" s="179"/>
      <c r="EV574" s="163"/>
    </row>
    <row r="575" spans="3:152" ht="15" customHeight="1" thickBot="1">
      <c r="C575" s="217"/>
      <c r="D575" s="385"/>
      <c r="E575" s="399"/>
      <c r="F575" s="399"/>
      <c r="G575" s="399"/>
      <c r="H575" s="399"/>
      <c r="I575" s="399"/>
      <c r="J575" s="399"/>
      <c r="K575" s="385"/>
      <c r="L575" s="337"/>
      <c r="M575" s="337"/>
      <c r="N575" s="385"/>
      <c r="O575" s="385"/>
      <c r="P575" s="387"/>
      <c r="Q575" s="387"/>
      <c r="R575" s="389"/>
      <c r="S575" s="391"/>
      <c r="T575" s="401"/>
      <c r="U575" s="395"/>
      <c r="V575" s="397"/>
      <c r="W575" s="383"/>
      <c r="X575" s="383"/>
      <c r="Y575" s="383"/>
      <c r="Z575" s="383"/>
      <c r="AA575" s="383"/>
      <c r="AB575" s="383"/>
      <c r="AC575" s="383"/>
      <c r="AD575" s="383"/>
      <c r="AE575" s="383"/>
      <c r="AF575" s="383"/>
      <c r="AG575" s="383"/>
      <c r="AH575" s="383"/>
      <c r="AI575" s="383"/>
      <c r="AJ575" s="383"/>
      <c r="AK575" s="383"/>
      <c r="AL575" s="333"/>
      <c r="AM575" s="200" t="s">
        <v>117</v>
      </c>
      <c r="AN575" s="311" t="s">
        <v>206</v>
      </c>
      <c r="AO575" s="312" t="s">
        <v>18</v>
      </c>
      <c r="AP575" s="312"/>
      <c r="AQ575" s="312"/>
      <c r="AR575" s="312"/>
      <c r="AS575" s="312"/>
      <c r="AT575" s="312"/>
      <c r="AU575" s="312"/>
      <c r="AV575" s="312"/>
      <c r="AW575" s="261">
        <v>0</v>
      </c>
      <c r="AX575" s="261">
        <v>0</v>
      </c>
      <c r="AY575" s="261">
        <v>0</v>
      </c>
      <c r="AZ575" s="261">
        <f>BE575</f>
        <v>0</v>
      </c>
      <c r="BA575" s="261">
        <f>BV575</f>
        <v>0</v>
      </c>
      <c r="BB575" s="261">
        <f>CM575</f>
        <v>0</v>
      </c>
      <c r="BC575" s="261">
        <f>DD575</f>
        <v>0</v>
      </c>
      <c r="BD575" s="261">
        <f>AW575-AX575-BC575</f>
        <v>0</v>
      </c>
      <c r="BE575" s="261">
        <f t="shared" si="627"/>
        <v>0</v>
      </c>
      <c r="BF575" s="261">
        <f t="shared" si="627"/>
        <v>0</v>
      </c>
      <c r="BG575" s="261">
        <f t="shared" si="627"/>
        <v>0</v>
      </c>
      <c r="BH575" s="261">
        <f t="shared" si="627"/>
        <v>0</v>
      </c>
      <c r="BI575" s="261">
        <f>BJ575+BK575+BL575</f>
        <v>0</v>
      </c>
      <c r="BJ575" s="313">
        <v>0</v>
      </c>
      <c r="BK575" s="313">
        <v>0</v>
      </c>
      <c r="BL575" s="313">
        <v>0</v>
      </c>
      <c r="BM575" s="261">
        <f>BN575+BO575+BP575</f>
        <v>0</v>
      </c>
      <c r="BN575" s="313">
        <v>0</v>
      </c>
      <c r="BO575" s="313">
        <v>0</v>
      </c>
      <c r="BP575" s="313">
        <v>0</v>
      </c>
      <c r="BQ575" s="261">
        <f>BR575+BS575+BT575</f>
        <v>0</v>
      </c>
      <c r="BR575" s="313">
        <v>0</v>
      </c>
      <c r="BS575" s="313">
        <v>0</v>
      </c>
      <c r="BT575" s="313">
        <v>0</v>
      </c>
      <c r="BU575" s="261">
        <f>$AW575-$AX575-AZ575</f>
        <v>0</v>
      </c>
      <c r="BV575" s="261">
        <f t="shared" si="628"/>
        <v>0</v>
      </c>
      <c r="BW575" s="261">
        <f t="shared" si="628"/>
        <v>0</v>
      </c>
      <c r="BX575" s="261">
        <f t="shared" si="628"/>
        <v>0</v>
      </c>
      <c r="BY575" s="261">
        <f t="shared" si="628"/>
        <v>0</v>
      </c>
      <c r="BZ575" s="261">
        <f>CA575+CB575+CC575</f>
        <v>0</v>
      </c>
      <c r="CA575" s="313">
        <v>0</v>
      </c>
      <c r="CB575" s="313">
        <v>0</v>
      </c>
      <c r="CC575" s="313">
        <v>0</v>
      </c>
      <c r="CD575" s="261">
        <f>CE575+CF575+CG575</f>
        <v>0</v>
      </c>
      <c r="CE575" s="313">
        <v>0</v>
      </c>
      <c r="CF575" s="313">
        <v>0</v>
      </c>
      <c r="CG575" s="313">
        <v>0</v>
      </c>
      <c r="CH575" s="261">
        <f>CI575+CJ575+CK575</f>
        <v>0</v>
      </c>
      <c r="CI575" s="313">
        <v>0</v>
      </c>
      <c r="CJ575" s="313">
        <v>0</v>
      </c>
      <c r="CK575" s="313">
        <v>0</v>
      </c>
      <c r="CL575" s="261">
        <f>$AW575-$AX575-BA575</f>
        <v>0</v>
      </c>
      <c r="CM575" s="261">
        <f t="shared" si="629"/>
        <v>0</v>
      </c>
      <c r="CN575" s="261">
        <f t="shared" si="629"/>
        <v>0</v>
      </c>
      <c r="CO575" s="261">
        <f t="shared" si="629"/>
        <v>0</v>
      </c>
      <c r="CP575" s="261">
        <f t="shared" si="629"/>
        <v>0</v>
      </c>
      <c r="CQ575" s="261">
        <f>CR575+CS575+CT575</f>
        <v>0</v>
      </c>
      <c r="CR575" s="313">
        <v>0</v>
      </c>
      <c r="CS575" s="313">
        <v>0</v>
      </c>
      <c r="CT575" s="313">
        <v>0</v>
      </c>
      <c r="CU575" s="261">
        <f>CV575+CW575+CX575</f>
        <v>0</v>
      </c>
      <c r="CV575" s="313">
        <v>0</v>
      </c>
      <c r="CW575" s="313">
        <v>0</v>
      </c>
      <c r="CX575" s="313">
        <v>0</v>
      </c>
      <c r="CY575" s="261">
        <f>CZ575+DA575+DB575</f>
        <v>0</v>
      </c>
      <c r="CZ575" s="313">
        <v>0</v>
      </c>
      <c r="DA575" s="313">
        <v>0</v>
      </c>
      <c r="DB575" s="313">
        <v>0</v>
      </c>
      <c r="DC575" s="261">
        <f>$AW575-$AX575-BB575</f>
        <v>0</v>
      </c>
      <c r="DD575" s="261">
        <f t="shared" si="630"/>
        <v>0</v>
      </c>
      <c r="DE575" s="261">
        <f t="shared" si="630"/>
        <v>0</v>
      </c>
      <c r="DF575" s="261">
        <f t="shared" si="630"/>
        <v>0</v>
      </c>
      <c r="DG575" s="261">
        <f t="shared" si="630"/>
        <v>0</v>
      </c>
      <c r="DH575" s="261">
        <f>DI575+DJ575+DK575</f>
        <v>0</v>
      </c>
      <c r="DI575" s="313">
        <v>0</v>
      </c>
      <c r="DJ575" s="313">
        <v>0</v>
      </c>
      <c r="DK575" s="313">
        <v>0</v>
      </c>
      <c r="DL575" s="261">
        <f>DM575+DN575+DO575</f>
        <v>0</v>
      </c>
      <c r="DM575" s="313">
        <v>0</v>
      </c>
      <c r="DN575" s="313">
        <v>0</v>
      </c>
      <c r="DO575" s="313">
        <v>0</v>
      </c>
      <c r="DP575" s="261">
        <f>DQ575+DR575+DS575</f>
        <v>0</v>
      </c>
      <c r="DQ575" s="313">
        <v>0</v>
      </c>
      <c r="DR575" s="313">
        <v>0</v>
      </c>
      <c r="DS575" s="313">
        <v>0</v>
      </c>
      <c r="DT575" s="261">
        <f>$AW575-$AX575-BC575</f>
        <v>0</v>
      </c>
      <c r="DU575" s="261">
        <f>BC575-AY575</f>
        <v>0</v>
      </c>
      <c r="DV575" s="313"/>
      <c r="DW575" s="313"/>
      <c r="DX575" s="314"/>
      <c r="DY575" s="313"/>
      <c r="DZ575" s="314"/>
      <c r="EA575" s="343" t="s">
        <v>151</v>
      </c>
      <c r="EB575" s="164">
        <v>0</v>
      </c>
      <c r="EC575" s="162" t="str">
        <f>AN575 &amp; EB575</f>
        <v>Прочие привлеченные средства0</v>
      </c>
      <c r="ED575" s="162" t="str">
        <f>AN575&amp;AO575</f>
        <v>Прочие привлеченные средстванет</v>
      </c>
      <c r="EE575" s="163"/>
      <c r="EF575" s="163"/>
      <c r="EG575" s="179"/>
      <c r="EH575" s="179"/>
      <c r="EI575" s="179"/>
      <c r="EJ575" s="179"/>
      <c r="EV575" s="163"/>
    </row>
    <row r="576" spans="3:152" ht="11.25" customHeight="1">
      <c r="C576" s="217"/>
      <c r="D576" s="384" t="s">
        <v>1029</v>
      </c>
      <c r="E576" s="398" t="s">
        <v>1015</v>
      </c>
      <c r="F576" s="398"/>
      <c r="G576" s="398" t="s">
        <v>161</v>
      </c>
      <c r="H576" s="398" t="s">
        <v>1030</v>
      </c>
      <c r="I576" s="398" t="s">
        <v>783</v>
      </c>
      <c r="J576" s="398" t="s">
        <v>783</v>
      </c>
      <c r="K576" s="384" t="s">
        <v>784</v>
      </c>
      <c r="L576" s="336"/>
      <c r="M576" s="336"/>
      <c r="N576" s="384" t="s">
        <v>240</v>
      </c>
      <c r="O576" s="384" t="s">
        <v>5</v>
      </c>
      <c r="P576" s="386" t="s">
        <v>189</v>
      </c>
      <c r="Q576" s="386" t="s">
        <v>5</v>
      </c>
      <c r="R576" s="388">
        <v>0</v>
      </c>
      <c r="S576" s="390">
        <v>0</v>
      </c>
      <c r="T576" s="400" t="s">
        <v>151</v>
      </c>
      <c r="U576" s="305"/>
      <c r="V576" s="306"/>
      <c r="W576" s="306"/>
      <c r="X576" s="306"/>
      <c r="Y576" s="306"/>
      <c r="Z576" s="306"/>
      <c r="AA576" s="306"/>
      <c r="AB576" s="306"/>
      <c r="AC576" s="306"/>
      <c r="AD576" s="306"/>
      <c r="AE576" s="306"/>
      <c r="AF576" s="306"/>
      <c r="AG576" s="306"/>
      <c r="AH576" s="306"/>
      <c r="AI576" s="306"/>
      <c r="AJ576" s="306"/>
      <c r="AK576" s="306"/>
      <c r="AL576" s="306"/>
      <c r="AM576" s="306"/>
      <c r="AN576" s="306"/>
      <c r="AO576" s="306"/>
      <c r="AP576" s="306"/>
      <c r="AQ576" s="306"/>
      <c r="AR576" s="306"/>
      <c r="AS576" s="306"/>
      <c r="AT576" s="306"/>
      <c r="AU576" s="306"/>
      <c r="AV576" s="306"/>
      <c r="AW576" s="306"/>
      <c r="AX576" s="306"/>
      <c r="AY576" s="306"/>
      <c r="AZ576" s="306"/>
      <c r="BA576" s="306"/>
      <c r="BB576" s="306"/>
      <c r="BC576" s="306"/>
      <c r="BD576" s="306"/>
      <c r="BE576" s="306"/>
      <c r="BF576" s="306"/>
      <c r="BG576" s="306"/>
      <c r="BH576" s="306"/>
      <c r="BI576" s="306"/>
      <c r="BJ576" s="306"/>
      <c r="BK576" s="306"/>
      <c r="BL576" s="306"/>
      <c r="BM576" s="306"/>
      <c r="BN576" s="306"/>
      <c r="BO576" s="306"/>
      <c r="BP576" s="306"/>
      <c r="BQ576" s="306"/>
      <c r="BR576" s="306"/>
      <c r="BS576" s="306"/>
      <c r="BT576" s="306"/>
      <c r="BU576" s="306"/>
      <c r="BV576" s="306"/>
      <c r="BW576" s="306"/>
      <c r="BX576" s="306"/>
      <c r="BY576" s="306"/>
      <c r="BZ576" s="306"/>
      <c r="CA576" s="306"/>
      <c r="CB576" s="306"/>
      <c r="CC576" s="306"/>
      <c r="CD576" s="306"/>
      <c r="CE576" s="306"/>
      <c r="CF576" s="306"/>
      <c r="CG576" s="306"/>
      <c r="CH576" s="306"/>
      <c r="CI576" s="306"/>
      <c r="CJ576" s="306"/>
      <c r="CK576" s="306"/>
      <c r="CL576" s="306"/>
      <c r="CM576" s="306"/>
      <c r="CN576" s="306"/>
      <c r="CO576" s="306"/>
      <c r="CP576" s="306"/>
      <c r="CQ576" s="306"/>
      <c r="CR576" s="306"/>
      <c r="CS576" s="306"/>
      <c r="CT576" s="306"/>
      <c r="CU576" s="306"/>
      <c r="CV576" s="306"/>
      <c r="CW576" s="306"/>
      <c r="CX576" s="306"/>
      <c r="CY576" s="306"/>
      <c r="CZ576" s="306"/>
      <c r="DA576" s="306"/>
      <c r="DB576" s="306"/>
      <c r="DC576" s="306"/>
      <c r="DD576" s="306"/>
      <c r="DE576" s="306"/>
      <c r="DF576" s="306"/>
      <c r="DG576" s="306"/>
      <c r="DH576" s="306"/>
      <c r="DI576" s="306"/>
      <c r="DJ576" s="306"/>
      <c r="DK576" s="306"/>
      <c r="DL576" s="306"/>
      <c r="DM576" s="306"/>
      <c r="DN576" s="306"/>
      <c r="DO576" s="306"/>
      <c r="DP576" s="306"/>
      <c r="DQ576" s="306"/>
      <c r="DR576" s="306"/>
      <c r="DS576" s="306"/>
      <c r="DT576" s="306"/>
      <c r="DU576" s="306"/>
      <c r="DV576" s="306"/>
      <c r="DW576" s="306"/>
      <c r="DX576" s="306"/>
      <c r="DY576" s="306"/>
      <c r="DZ576" s="306"/>
      <c r="EA576" s="306"/>
      <c r="EB576" s="164"/>
      <c r="EC576" s="163"/>
      <c r="ED576" s="163"/>
      <c r="EE576" s="163"/>
      <c r="EF576" s="163"/>
      <c r="EG576" s="163"/>
      <c r="EH576" s="163"/>
      <c r="EI576" s="163"/>
    </row>
    <row r="577" spans="3:152" ht="11.25" customHeight="1">
      <c r="C577" s="217"/>
      <c r="D577" s="385"/>
      <c r="E577" s="399"/>
      <c r="F577" s="399"/>
      <c r="G577" s="399"/>
      <c r="H577" s="399"/>
      <c r="I577" s="399"/>
      <c r="J577" s="399"/>
      <c r="K577" s="385"/>
      <c r="L577" s="337"/>
      <c r="M577" s="337"/>
      <c r="N577" s="385"/>
      <c r="O577" s="385"/>
      <c r="P577" s="387"/>
      <c r="Q577" s="387"/>
      <c r="R577" s="389"/>
      <c r="S577" s="391"/>
      <c r="T577" s="401"/>
      <c r="U577" s="394"/>
      <c r="V577" s="396">
        <v>1</v>
      </c>
      <c r="W577" s="382" t="s">
        <v>821</v>
      </c>
      <c r="X577" s="382"/>
      <c r="Y577" s="382"/>
      <c r="Z577" s="382"/>
      <c r="AA577" s="382"/>
      <c r="AB577" s="382"/>
      <c r="AC577" s="382"/>
      <c r="AD577" s="382"/>
      <c r="AE577" s="382"/>
      <c r="AF577" s="382"/>
      <c r="AG577" s="382"/>
      <c r="AH577" s="382"/>
      <c r="AI577" s="382"/>
      <c r="AJ577" s="382"/>
      <c r="AK577" s="382"/>
      <c r="AL577" s="307"/>
      <c r="AM577" s="308"/>
      <c r="AN577" s="309"/>
      <c r="AO577" s="309"/>
      <c r="AP577" s="309"/>
      <c r="AQ577" s="309"/>
      <c r="AR577" s="309"/>
      <c r="AS577" s="309"/>
      <c r="AT577" s="309"/>
      <c r="AU577" s="309"/>
      <c r="AV577" s="309"/>
      <c r="AW577" s="95"/>
      <c r="AX577" s="95"/>
      <c r="AY577" s="95"/>
      <c r="AZ577" s="95"/>
      <c r="BA577" s="95"/>
      <c r="BB577" s="95"/>
      <c r="BC577" s="95"/>
      <c r="BD577" s="95"/>
      <c r="BE577" s="95"/>
      <c r="BF577" s="95"/>
      <c r="BG577" s="95"/>
      <c r="BH577" s="95"/>
      <c r="BI577" s="95"/>
      <c r="BJ577" s="95"/>
      <c r="BK577" s="95"/>
      <c r="BL577" s="95"/>
      <c r="BM577" s="95"/>
      <c r="BN577" s="95"/>
      <c r="BO577" s="95"/>
      <c r="BP577" s="95"/>
      <c r="BQ577" s="95"/>
      <c r="BR577" s="95"/>
      <c r="BS577" s="95"/>
      <c r="BT577" s="95"/>
      <c r="BU577" s="95"/>
      <c r="BV577" s="95"/>
      <c r="BW577" s="95"/>
      <c r="BX577" s="95"/>
      <c r="BY577" s="95"/>
      <c r="BZ577" s="95"/>
      <c r="CA577" s="95"/>
      <c r="CB577" s="95"/>
      <c r="CC577" s="95"/>
      <c r="CD577" s="95"/>
      <c r="CE577" s="95"/>
      <c r="CF577" s="95"/>
      <c r="CG577" s="95"/>
      <c r="CH577" s="95"/>
      <c r="CI577" s="95"/>
      <c r="CJ577" s="95"/>
      <c r="CK577" s="95"/>
      <c r="CL577" s="95"/>
      <c r="CM577" s="95"/>
      <c r="CN577" s="95"/>
      <c r="CO577" s="95"/>
      <c r="CP577" s="95"/>
      <c r="CQ577" s="95"/>
      <c r="CR577" s="95"/>
      <c r="CS577" s="95"/>
      <c r="CT577" s="95"/>
      <c r="CU577" s="95"/>
      <c r="CV577" s="95"/>
      <c r="CW577" s="95"/>
      <c r="CX577" s="95"/>
      <c r="CY577" s="95"/>
      <c r="CZ577" s="95"/>
      <c r="DA577" s="95"/>
      <c r="DB577" s="95"/>
      <c r="DC577" s="95"/>
      <c r="DD577" s="95"/>
      <c r="DE577" s="95"/>
      <c r="DF577" s="95"/>
      <c r="DG577" s="95"/>
      <c r="DH577" s="95"/>
      <c r="DI577" s="95"/>
      <c r="DJ577" s="95"/>
      <c r="DK577" s="95"/>
      <c r="DL577" s="95"/>
      <c r="DM577" s="95"/>
      <c r="DN577" s="95"/>
      <c r="DO577" s="95"/>
      <c r="DP577" s="95"/>
      <c r="DQ577" s="95"/>
      <c r="DR577" s="95"/>
      <c r="DS577" s="95"/>
      <c r="DT577" s="95"/>
      <c r="DU577" s="95"/>
      <c r="DV577" s="95"/>
      <c r="DW577" s="95"/>
      <c r="DX577" s="95"/>
      <c r="DY577" s="95"/>
      <c r="DZ577" s="95"/>
      <c r="EA577" s="95"/>
      <c r="EB577" s="164"/>
      <c r="EC577" s="179"/>
      <c r="ED577" s="179"/>
      <c r="EE577" s="179"/>
      <c r="EF577" s="163"/>
      <c r="EG577" s="179"/>
      <c r="EH577" s="179"/>
      <c r="EI577" s="179"/>
      <c r="EJ577" s="179"/>
      <c r="EK577" s="179"/>
    </row>
    <row r="578" spans="3:152" ht="15" customHeight="1">
      <c r="C578" s="217"/>
      <c r="D578" s="385"/>
      <c r="E578" s="399"/>
      <c r="F578" s="399"/>
      <c r="G578" s="399"/>
      <c r="H578" s="399"/>
      <c r="I578" s="399"/>
      <c r="J578" s="399"/>
      <c r="K578" s="385"/>
      <c r="L578" s="337"/>
      <c r="M578" s="337"/>
      <c r="N578" s="385"/>
      <c r="O578" s="385"/>
      <c r="P578" s="387"/>
      <c r="Q578" s="387"/>
      <c r="R578" s="389"/>
      <c r="S578" s="391"/>
      <c r="T578" s="401"/>
      <c r="U578" s="395"/>
      <c r="V578" s="397"/>
      <c r="W578" s="383"/>
      <c r="X578" s="383"/>
      <c r="Y578" s="383"/>
      <c r="Z578" s="383"/>
      <c r="AA578" s="383"/>
      <c r="AB578" s="383"/>
      <c r="AC578" s="383"/>
      <c r="AD578" s="383"/>
      <c r="AE578" s="383"/>
      <c r="AF578" s="383"/>
      <c r="AG578" s="383"/>
      <c r="AH578" s="383"/>
      <c r="AI578" s="383"/>
      <c r="AJ578" s="383"/>
      <c r="AK578" s="383"/>
      <c r="AL578" s="333"/>
      <c r="AM578" s="200" t="s">
        <v>240</v>
      </c>
      <c r="AN578" s="311" t="s">
        <v>216</v>
      </c>
      <c r="AO578" s="312" t="s">
        <v>18</v>
      </c>
      <c r="AP578" s="312"/>
      <c r="AQ578" s="312"/>
      <c r="AR578" s="312"/>
      <c r="AS578" s="312"/>
      <c r="AT578" s="312"/>
      <c r="AU578" s="312"/>
      <c r="AV578" s="312"/>
      <c r="AW578" s="261">
        <v>0</v>
      </c>
      <c r="AX578" s="261">
        <v>0</v>
      </c>
      <c r="AY578" s="261">
        <v>0</v>
      </c>
      <c r="AZ578" s="261">
        <f>BE578</f>
        <v>0</v>
      </c>
      <c r="BA578" s="261">
        <f>BV578</f>
        <v>0</v>
      </c>
      <c r="BB578" s="261">
        <f>CM578</f>
        <v>0</v>
      </c>
      <c r="BC578" s="261">
        <f>DD578</f>
        <v>0</v>
      </c>
      <c r="BD578" s="261">
        <f>AW578-AX578-BC578</f>
        <v>0</v>
      </c>
      <c r="BE578" s="261">
        <f t="shared" ref="BE578:BH579" si="631">BQ578</f>
        <v>0</v>
      </c>
      <c r="BF578" s="261">
        <f t="shared" si="631"/>
        <v>0</v>
      </c>
      <c r="BG578" s="261">
        <f t="shared" si="631"/>
        <v>0</v>
      </c>
      <c r="BH578" s="261">
        <f t="shared" si="631"/>
        <v>0</v>
      </c>
      <c r="BI578" s="261">
        <f>BJ578+BK578+BL578</f>
        <v>0</v>
      </c>
      <c r="BJ578" s="313">
        <v>0</v>
      </c>
      <c r="BK578" s="313">
        <v>0</v>
      </c>
      <c r="BL578" s="313">
        <v>0</v>
      </c>
      <c r="BM578" s="261">
        <f>BN578+BO578+BP578</f>
        <v>0</v>
      </c>
      <c r="BN578" s="313">
        <v>0</v>
      </c>
      <c r="BO578" s="313">
        <v>0</v>
      </c>
      <c r="BP578" s="313">
        <v>0</v>
      </c>
      <c r="BQ578" s="261">
        <f>BR578+BS578+BT578</f>
        <v>0</v>
      </c>
      <c r="BR578" s="313">
        <v>0</v>
      </c>
      <c r="BS578" s="313">
        <v>0</v>
      </c>
      <c r="BT578" s="313">
        <v>0</v>
      </c>
      <c r="BU578" s="261">
        <f>$AW578-$AX578-AZ578</f>
        <v>0</v>
      </c>
      <c r="BV578" s="261">
        <f t="shared" ref="BV578:BY579" si="632">CH578</f>
        <v>0</v>
      </c>
      <c r="BW578" s="261">
        <f t="shared" si="632"/>
        <v>0</v>
      </c>
      <c r="BX578" s="261">
        <f t="shared" si="632"/>
        <v>0</v>
      </c>
      <c r="BY578" s="261">
        <f t="shared" si="632"/>
        <v>0</v>
      </c>
      <c r="BZ578" s="261">
        <f>CA578+CB578+CC578</f>
        <v>0</v>
      </c>
      <c r="CA578" s="313">
        <v>0</v>
      </c>
      <c r="CB578" s="313">
        <v>0</v>
      </c>
      <c r="CC578" s="313">
        <v>0</v>
      </c>
      <c r="CD578" s="261">
        <f>CE578+CF578+CG578</f>
        <v>0</v>
      </c>
      <c r="CE578" s="313">
        <v>0</v>
      </c>
      <c r="CF578" s="313">
        <v>0</v>
      </c>
      <c r="CG578" s="313">
        <v>0</v>
      </c>
      <c r="CH578" s="261">
        <f>CI578+CJ578+CK578</f>
        <v>0</v>
      </c>
      <c r="CI578" s="313">
        <v>0</v>
      </c>
      <c r="CJ578" s="313">
        <v>0</v>
      </c>
      <c r="CK578" s="313">
        <v>0</v>
      </c>
      <c r="CL578" s="261">
        <f>$AW578-$AX578-BA578</f>
        <v>0</v>
      </c>
      <c r="CM578" s="261">
        <f t="shared" ref="CM578:CP579" si="633">CY578</f>
        <v>0</v>
      </c>
      <c r="CN578" s="261">
        <f t="shared" si="633"/>
        <v>0</v>
      </c>
      <c r="CO578" s="261">
        <f t="shared" si="633"/>
        <v>0</v>
      </c>
      <c r="CP578" s="261">
        <f t="shared" si="633"/>
        <v>0</v>
      </c>
      <c r="CQ578" s="261">
        <f>CR578+CS578+CT578</f>
        <v>0</v>
      </c>
      <c r="CR578" s="313">
        <v>0</v>
      </c>
      <c r="CS578" s="313">
        <v>0</v>
      </c>
      <c r="CT578" s="313">
        <v>0</v>
      </c>
      <c r="CU578" s="261">
        <f>CV578+CW578+CX578</f>
        <v>0</v>
      </c>
      <c r="CV578" s="313">
        <v>0</v>
      </c>
      <c r="CW578" s="313">
        <v>0</v>
      </c>
      <c r="CX578" s="313">
        <v>0</v>
      </c>
      <c r="CY578" s="261">
        <f>CZ578+DA578+DB578</f>
        <v>0</v>
      </c>
      <c r="CZ578" s="313">
        <v>0</v>
      </c>
      <c r="DA578" s="313">
        <v>0</v>
      </c>
      <c r="DB578" s="313">
        <v>0</v>
      </c>
      <c r="DC578" s="261">
        <f>$AW578-$AX578-BB578</f>
        <v>0</v>
      </c>
      <c r="DD578" s="261">
        <f t="shared" ref="DD578:DG579" si="634">DP578</f>
        <v>0</v>
      </c>
      <c r="DE578" s="261">
        <f t="shared" si="634"/>
        <v>0</v>
      </c>
      <c r="DF578" s="261">
        <f t="shared" si="634"/>
        <v>0</v>
      </c>
      <c r="DG578" s="261">
        <f t="shared" si="634"/>
        <v>0</v>
      </c>
      <c r="DH578" s="261">
        <f>DI578+DJ578+DK578</f>
        <v>0</v>
      </c>
      <c r="DI578" s="313">
        <v>0</v>
      </c>
      <c r="DJ578" s="313">
        <v>0</v>
      </c>
      <c r="DK578" s="313">
        <v>0</v>
      </c>
      <c r="DL578" s="261">
        <f>DM578+DN578+DO578</f>
        <v>0</v>
      </c>
      <c r="DM578" s="313">
        <v>0</v>
      </c>
      <c r="DN578" s="313">
        <v>0</v>
      </c>
      <c r="DO578" s="313">
        <v>0</v>
      </c>
      <c r="DP578" s="261">
        <f>DQ578+DR578+DS578</f>
        <v>0</v>
      </c>
      <c r="DQ578" s="313">
        <v>0</v>
      </c>
      <c r="DR578" s="313">
        <v>0</v>
      </c>
      <c r="DS578" s="313">
        <v>0</v>
      </c>
      <c r="DT578" s="261">
        <f>$AW578-$AX578-BC578</f>
        <v>0</v>
      </c>
      <c r="DU578" s="261">
        <f>BC578-AY578</f>
        <v>0</v>
      </c>
      <c r="DV578" s="313"/>
      <c r="DW578" s="313"/>
      <c r="DX578" s="314"/>
      <c r="DY578" s="313"/>
      <c r="DZ578" s="314"/>
      <c r="EA578" s="343" t="s">
        <v>151</v>
      </c>
      <c r="EB578" s="164">
        <v>0</v>
      </c>
      <c r="EC578" s="162" t="str">
        <f>AN578 &amp; EB578</f>
        <v>Прибыль направляемая на инвестиции0</v>
      </c>
      <c r="ED578" s="162" t="str">
        <f>AN578&amp;AO578</f>
        <v>Прибыль направляемая на инвестициинет</v>
      </c>
      <c r="EE578" s="163"/>
      <c r="EF578" s="163"/>
      <c r="EG578" s="179"/>
      <c r="EH578" s="179"/>
      <c r="EI578" s="179"/>
      <c r="EJ578" s="179"/>
      <c r="EV578" s="163"/>
    </row>
    <row r="579" spans="3:152" ht="15" customHeight="1" thickBot="1">
      <c r="C579" s="217"/>
      <c r="D579" s="385"/>
      <c r="E579" s="399"/>
      <c r="F579" s="399"/>
      <c r="G579" s="399"/>
      <c r="H579" s="399"/>
      <c r="I579" s="399"/>
      <c r="J579" s="399"/>
      <c r="K579" s="385"/>
      <c r="L579" s="337"/>
      <c r="M579" s="337"/>
      <c r="N579" s="385"/>
      <c r="O579" s="385"/>
      <c r="P579" s="387"/>
      <c r="Q579" s="387"/>
      <c r="R579" s="389"/>
      <c r="S579" s="391"/>
      <c r="T579" s="401"/>
      <c r="U579" s="395"/>
      <c r="V579" s="397"/>
      <c r="W579" s="383"/>
      <c r="X579" s="383"/>
      <c r="Y579" s="383"/>
      <c r="Z579" s="383"/>
      <c r="AA579" s="383"/>
      <c r="AB579" s="383"/>
      <c r="AC579" s="383"/>
      <c r="AD579" s="383"/>
      <c r="AE579" s="383"/>
      <c r="AF579" s="383"/>
      <c r="AG579" s="383"/>
      <c r="AH579" s="383"/>
      <c r="AI579" s="383"/>
      <c r="AJ579" s="383"/>
      <c r="AK579" s="383"/>
      <c r="AL579" s="333"/>
      <c r="AM579" s="200" t="s">
        <v>115</v>
      </c>
      <c r="AN579" s="311" t="s">
        <v>199</v>
      </c>
      <c r="AO579" s="312" t="s">
        <v>18</v>
      </c>
      <c r="AP579" s="312"/>
      <c r="AQ579" s="312"/>
      <c r="AR579" s="312"/>
      <c r="AS579" s="312"/>
      <c r="AT579" s="312"/>
      <c r="AU579" s="312"/>
      <c r="AV579" s="312"/>
      <c r="AW579" s="261">
        <v>0</v>
      </c>
      <c r="AX579" s="261">
        <v>0</v>
      </c>
      <c r="AY579" s="261">
        <v>0</v>
      </c>
      <c r="AZ579" s="261">
        <f>BE579</f>
        <v>0</v>
      </c>
      <c r="BA579" s="261">
        <f>BV579</f>
        <v>0</v>
      </c>
      <c r="BB579" s="261">
        <f>CM579</f>
        <v>0</v>
      </c>
      <c r="BC579" s="261">
        <f>DD579</f>
        <v>0</v>
      </c>
      <c r="BD579" s="261">
        <f>AW579-AX579-BC579</f>
        <v>0</v>
      </c>
      <c r="BE579" s="261">
        <f t="shared" si="631"/>
        <v>0</v>
      </c>
      <c r="BF579" s="261">
        <f t="shared" si="631"/>
        <v>0</v>
      </c>
      <c r="BG579" s="261">
        <f t="shared" si="631"/>
        <v>0</v>
      </c>
      <c r="BH579" s="261">
        <f t="shared" si="631"/>
        <v>0</v>
      </c>
      <c r="BI579" s="261">
        <f>BJ579+BK579+BL579</f>
        <v>0</v>
      </c>
      <c r="BJ579" s="313">
        <v>0</v>
      </c>
      <c r="BK579" s="313">
        <v>0</v>
      </c>
      <c r="BL579" s="313">
        <v>0</v>
      </c>
      <c r="BM579" s="261">
        <f>BN579+BO579+BP579</f>
        <v>0</v>
      </c>
      <c r="BN579" s="313">
        <v>0</v>
      </c>
      <c r="BO579" s="313">
        <v>0</v>
      </c>
      <c r="BP579" s="313">
        <v>0</v>
      </c>
      <c r="BQ579" s="261">
        <f>BR579+BS579+BT579</f>
        <v>0</v>
      </c>
      <c r="BR579" s="313">
        <v>0</v>
      </c>
      <c r="BS579" s="313">
        <v>0</v>
      </c>
      <c r="BT579" s="313">
        <v>0</v>
      </c>
      <c r="BU579" s="261">
        <f>$AW579-$AX579-AZ579</f>
        <v>0</v>
      </c>
      <c r="BV579" s="261">
        <f t="shared" si="632"/>
        <v>0</v>
      </c>
      <c r="BW579" s="261">
        <f t="shared" si="632"/>
        <v>0</v>
      </c>
      <c r="BX579" s="261">
        <f t="shared" si="632"/>
        <v>0</v>
      </c>
      <c r="BY579" s="261">
        <f t="shared" si="632"/>
        <v>0</v>
      </c>
      <c r="BZ579" s="261">
        <f>CA579+CB579+CC579</f>
        <v>0</v>
      </c>
      <c r="CA579" s="313">
        <v>0</v>
      </c>
      <c r="CB579" s="313">
        <v>0</v>
      </c>
      <c r="CC579" s="313">
        <v>0</v>
      </c>
      <c r="CD579" s="261">
        <f>CE579+CF579+CG579</f>
        <v>0</v>
      </c>
      <c r="CE579" s="313">
        <v>0</v>
      </c>
      <c r="CF579" s="313">
        <v>0</v>
      </c>
      <c r="CG579" s="313">
        <v>0</v>
      </c>
      <c r="CH579" s="261">
        <f>CI579+CJ579+CK579</f>
        <v>0</v>
      </c>
      <c r="CI579" s="313">
        <v>0</v>
      </c>
      <c r="CJ579" s="313">
        <v>0</v>
      </c>
      <c r="CK579" s="313">
        <v>0</v>
      </c>
      <c r="CL579" s="261">
        <f>$AW579-$AX579-BA579</f>
        <v>0</v>
      </c>
      <c r="CM579" s="261">
        <f t="shared" si="633"/>
        <v>0</v>
      </c>
      <c r="CN579" s="261">
        <f t="shared" si="633"/>
        <v>0</v>
      </c>
      <c r="CO579" s="261">
        <f t="shared" si="633"/>
        <v>0</v>
      </c>
      <c r="CP579" s="261">
        <f t="shared" si="633"/>
        <v>0</v>
      </c>
      <c r="CQ579" s="261">
        <f>CR579+CS579+CT579</f>
        <v>0</v>
      </c>
      <c r="CR579" s="313">
        <v>0</v>
      </c>
      <c r="CS579" s="313">
        <v>0</v>
      </c>
      <c r="CT579" s="313">
        <v>0</v>
      </c>
      <c r="CU579" s="261">
        <f>CV579+CW579+CX579</f>
        <v>0</v>
      </c>
      <c r="CV579" s="313">
        <v>0</v>
      </c>
      <c r="CW579" s="313">
        <v>0</v>
      </c>
      <c r="CX579" s="313">
        <v>0</v>
      </c>
      <c r="CY579" s="261">
        <f>CZ579+DA579+DB579</f>
        <v>0</v>
      </c>
      <c r="CZ579" s="313">
        <v>0</v>
      </c>
      <c r="DA579" s="313">
        <v>0</v>
      </c>
      <c r="DB579" s="313">
        <v>0</v>
      </c>
      <c r="DC579" s="261">
        <f>$AW579-$AX579-BB579</f>
        <v>0</v>
      </c>
      <c r="DD579" s="261">
        <f t="shared" si="634"/>
        <v>0</v>
      </c>
      <c r="DE579" s="261">
        <f t="shared" si="634"/>
        <v>0</v>
      </c>
      <c r="DF579" s="261">
        <f t="shared" si="634"/>
        <v>0</v>
      </c>
      <c r="DG579" s="261">
        <f t="shared" si="634"/>
        <v>0</v>
      </c>
      <c r="DH579" s="261">
        <f>DI579+DJ579+DK579</f>
        <v>0</v>
      </c>
      <c r="DI579" s="313">
        <v>0</v>
      </c>
      <c r="DJ579" s="313">
        <v>0</v>
      </c>
      <c r="DK579" s="313">
        <v>0</v>
      </c>
      <c r="DL579" s="261">
        <f>DM579+DN579+DO579</f>
        <v>0</v>
      </c>
      <c r="DM579" s="313">
        <v>0</v>
      </c>
      <c r="DN579" s="313">
        <v>0</v>
      </c>
      <c r="DO579" s="313">
        <v>0</v>
      </c>
      <c r="DP579" s="261">
        <f>DQ579+DR579+DS579</f>
        <v>0</v>
      </c>
      <c r="DQ579" s="313">
        <v>0</v>
      </c>
      <c r="DR579" s="313">
        <v>0</v>
      </c>
      <c r="DS579" s="313">
        <v>0</v>
      </c>
      <c r="DT579" s="261">
        <f>$AW579-$AX579-BC579</f>
        <v>0</v>
      </c>
      <c r="DU579" s="261">
        <f>BC579-AY579</f>
        <v>0</v>
      </c>
      <c r="DV579" s="313"/>
      <c r="DW579" s="313"/>
      <c r="DX579" s="314"/>
      <c r="DY579" s="313"/>
      <c r="DZ579" s="314"/>
      <c r="EA579" s="343" t="s">
        <v>151</v>
      </c>
      <c r="EB579" s="164">
        <v>0</v>
      </c>
      <c r="EC579" s="162" t="str">
        <f>AN579 &amp; EB579</f>
        <v>Прочие собственные средства0</v>
      </c>
      <c r="ED579" s="162" t="str">
        <f>AN579&amp;AO579</f>
        <v>Прочие собственные средстванет</v>
      </c>
      <c r="EE579" s="163"/>
      <c r="EF579" s="163"/>
      <c r="EG579" s="179"/>
      <c r="EH579" s="179"/>
      <c r="EI579" s="179"/>
      <c r="EJ579" s="179"/>
      <c r="EV579" s="163"/>
    </row>
    <row r="580" spans="3:152" ht="11.25" customHeight="1">
      <c r="C580" s="217"/>
      <c r="D580" s="384" t="s">
        <v>1031</v>
      </c>
      <c r="E580" s="398" t="s">
        <v>1015</v>
      </c>
      <c r="F580" s="398"/>
      <c r="G580" s="398" t="s">
        <v>161</v>
      </c>
      <c r="H580" s="398" t="s">
        <v>1032</v>
      </c>
      <c r="I580" s="398" t="s">
        <v>783</v>
      </c>
      <c r="J580" s="398" t="s">
        <v>783</v>
      </c>
      <c r="K580" s="384" t="s">
        <v>784</v>
      </c>
      <c r="L580" s="336"/>
      <c r="M580" s="336"/>
      <c r="N580" s="384" t="s">
        <v>240</v>
      </c>
      <c r="O580" s="384" t="s">
        <v>5</v>
      </c>
      <c r="P580" s="386" t="s">
        <v>189</v>
      </c>
      <c r="Q580" s="386" t="s">
        <v>5</v>
      </c>
      <c r="R580" s="388">
        <v>0</v>
      </c>
      <c r="S580" s="390">
        <v>0</v>
      </c>
      <c r="T580" s="400" t="s">
        <v>151</v>
      </c>
      <c r="U580" s="305"/>
      <c r="V580" s="306"/>
      <c r="W580" s="306"/>
      <c r="X580" s="306"/>
      <c r="Y580" s="306"/>
      <c r="Z580" s="306"/>
      <c r="AA580" s="306"/>
      <c r="AB580" s="306"/>
      <c r="AC580" s="306"/>
      <c r="AD580" s="306"/>
      <c r="AE580" s="306"/>
      <c r="AF580" s="306"/>
      <c r="AG580" s="306"/>
      <c r="AH580" s="306"/>
      <c r="AI580" s="306"/>
      <c r="AJ580" s="306"/>
      <c r="AK580" s="306"/>
      <c r="AL580" s="306"/>
      <c r="AM580" s="306"/>
      <c r="AN580" s="306"/>
      <c r="AO580" s="306"/>
      <c r="AP580" s="306"/>
      <c r="AQ580" s="306"/>
      <c r="AR580" s="306"/>
      <c r="AS580" s="306"/>
      <c r="AT580" s="306"/>
      <c r="AU580" s="306"/>
      <c r="AV580" s="306"/>
      <c r="AW580" s="306"/>
      <c r="AX580" s="306"/>
      <c r="AY580" s="306"/>
      <c r="AZ580" s="306"/>
      <c r="BA580" s="306"/>
      <c r="BB580" s="306"/>
      <c r="BC580" s="306"/>
      <c r="BD580" s="306"/>
      <c r="BE580" s="306"/>
      <c r="BF580" s="306"/>
      <c r="BG580" s="306"/>
      <c r="BH580" s="306"/>
      <c r="BI580" s="306"/>
      <c r="BJ580" s="306"/>
      <c r="BK580" s="306"/>
      <c r="BL580" s="306"/>
      <c r="BM580" s="306"/>
      <c r="BN580" s="306"/>
      <c r="BO580" s="306"/>
      <c r="BP580" s="306"/>
      <c r="BQ580" s="306"/>
      <c r="BR580" s="306"/>
      <c r="BS580" s="306"/>
      <c r="BT580" s="306"/>
      <c r="BU580" s="306"/>
      <c r="BV580" s="306"/>
      <c r="BW580" s="306"/>
      <c r="BX580" s="306"/>
      <c r="BY580" s="306"/>
      <c r="BZ580" s="306"/>
      <c r="CA580" s="306"/>
      <c r="CB580" s="306"/>
      <c r="CC580" s="306"/>
      <c r="CD580" s="306"/>
      <c r="CE580" s="306"/>
      <c r="CF580" s="306"/>
      <c r="CG580" s="306"/>
      <c r="CH580" s="306"/>
      <c r="CI580" s="306"/>
      <c r="CJ580" s="306"/>
      <c r="CK580" s="306"/>
      <c r="CL580" s="306"/>
      <c r="CM580" s="306"/>
      <c r="CN580" s="306"/>
      <c r="CO580" s="306"/>
      <c r="CP580" s="306"/>
      <c r="CQ580" s="306"/>
      <c r="CR580" s="306"/>
      <c r="CS580" s="306"/>
      <c r="CT580" s="306"/>
      <c r="CU580" s="306"/>
      <c r="CV580" s="306"/>
      <c r="CW580" s="306"/>
      <c r="CX580" s="306"/>
      <c r="CY580" s="306"/>
      <c r="CZ580" s="306"/>
      <c r="DA580" s="306"/>
      <c r="DB580" s="306"/>
      <c r="DC580" s="306"/>
      <c r="DD580" s="306"/>
      <c r="DE580" s="306"/>
      <c r="DF580" s="306"/>
      <c r="DG580" s="306"/>
      <c r="DH580" s="306"/>
      <c r="DI580" s="306"/>
      <c r="DJ580" s="306"/>
      <c r="DK580" s="306"/>
      <c r="DL580" s="306"/>
      <c r="DM580" s="306"/>
      <c r="DN580" s="306"/>
      <c r="DO580" s="306"/>
      <c r="DP580" s="306"/>
      <c r="DQ580" s="306"/>
      <c r="DR580" s="306"/>
      <c r="DS580" s="306"/>
      <c r="DT580" s="306"/>
      <c r="DU580" s="306"/>
      <c r="DV580" s="306"/>
      <c r="DW580" s="306"/>
      <c r="DX580" s="306"/>
      <c r="DY580" s="306"/>
      <c r="DZ580" s="306"/>
      <c r="EA580" s="306"/>
      <c r="EB580" s="164"/>
      <c r="EC580" s="163"/>
      <c r="ED580" s="163"/>
      <c r="EE580" s="163"/>
      <c r="EF580" s="163"/>
      <c r="EG580" s="163"/>
      <c r="EH580" s="163"/>
      <c r="EI580" s="163"/>
    </row>
    <row r="581" spans="3:152" ht="11.25" customHeight="1">
      <c r="C581" s="217"/>
      <c r="D581" s="385"/>
      <c r="E581" s="399"/>
      <c r="F581" s="399"/>
      <c r="G581" s="399"/>
      <c r="H581" s="399"/>
      <c r="I581" s="399"/>
      <c r="J581" s="399"/>
      <c r="K581" s="385"/>
      <c r="L581" s="337"/>
      <c r="M581" s="337"/>
      <c r="N581" s="385"/>
      <c r="O581" s="385"/>
      <c r="P581" s="387"/>
      <c r="Q581" s="387"/>
      <c r="R581" s="389"/>
      <c r="S581" s="391"/>
      <c r="T581" s="401"/>
      <c r="U581" s="394"/>
      <c r="V581" s="396">
        <v>1</v>
      </c>
      <c r="W581" s="382" t="s">
        <v>821</v>
      </c>
      <c r="X581" s="382"/>
      <c r="Y581" s="382"/>
      <c r="Z581" s="382"/>
      <c r="AA581" s="382"/>
      <c r="AB581" s="382"/>
      <c r="AC581" s="382"/>
      <c r="AD581" s="382"/>
      <c r="AE581" s="382"/>
      <c r="AF581" s="382"/>
      <c r="AG581" s="382"/>
      <c r="AH581" s="382"/>
      <c r="AI581" s="382"/>
      <c r="AJ581" s="382"/>
      <c r="AK581" s="382"/>
      <c r="AL581" s="307"/>
      <c r="AM581" s="308"/>
      <c r="AN581" s="309"/>
      <c r="AO581" s="309"/>
      <c r="AP581" s="309"/>
      <c r="AQ581" s="309"/>
      <c r="AR581" s="309"/>
      <c r="AS581" s="309"/>
      <c r="AT581" s="309"/>
      <c r="AU581" s="309"/>
      <c r="AV581" s="309"/>
      <c r="AW581" s="95"/>
      <c r="AX581" s="95"/>
      <c r="AY581" s="95"/>
      <c r="AZ581" s="95"/>
      <c r="BA581" s="95"/>
      <c r="BB581" s="95"/>
      <c r="BC581" s="95"/>
      <c r="BD581" s="95"/>
      <c r="BE581" s="95"/>
      <c r="BF581" s="95"/>
      <c r="BG581" s="95"/>
      <c r="BH581" s="95"/>
      <c r="BI581" s="95"/>
      <c r="BJ581" s="95"/>
      <c r="BK581" s="95"/>
      <c r="BL581" s="95"/>
      <c r="BM581" s="95"/>
      <c r="BN581" s="95"/>
      <c r="BO581" s="95"/>
      <c r="BP581" s="95"/>
      <c r="BQ581" s="95"/>
      <c r="BR581" s="95"/>
      <c r="BS581" s="95"/>
      <c r="BT581" s="95"/>
      <c r="BU581" s="95"/>
      <c r="BV581" s="95"/>
      <c r="BW581" s="95"/>
      <c r="BX581" s="95"/>
      <c r="BY581" s="95"/>
      <c r="BZ581" s="95"/>
      <c r="CA581" s="95"/>
      <c r="CB581" s="95"/>
      <c r="CC581" s="95"/>
      <c r="CD581" s="95"/>
      <c r="CE581" s="95"/>
      <c r="CF581" s="95"/>
      <c r="CG581" s="95"/>
      <c r="CH581" s="95"/>
      <c r="CI581" s="95"/>
      <c r="CJ581" s="95"/>
      <c r="CK581" s="95"/>
      <c r="CL581" s="95"/>
      <c r="CM581" s="95"/>
      <c r="CN581" s="95"/>
      <c r="CO581" s="95"/>
      <c r="CP581" s="95"/>
      <c r="CQ581" s="95"/>
      <c r="CR581" s="95"/>
      <c r="CS581" s="95"/>
      <c r="CT581" s="95"/>
      <c r="CU581" s="95"/>
      <c r="CV581" s="95"/>
      <c r="CW581" s="95"/>
      <c r="CX581" s="95"/>
      <c r="CY581" s="95"/>
      <c r="CZ581" s="95"/>
      <c r="DA581" s="95"/>
      <c r="DB581" s="95"/>
      <c r="DC581" s="95"/>
      <c r="DD581" s="95"/>
      <c r="DE581" s="95"/>
      <c r="DF581" s="95"/>
      <c r="DG581" s="95"/>
      <c r="DH581" s="95"/>
      <c r="DI581" s="95"/>
      <c r="DJ581" s="95"/>
      <c r="DK581" s="95"/>
      <c r="DL581" s="95"/>
      <c r="DM581" s="95"/>
      <c r="DN581" s="95"/>
      <c r="DO581" s="95"/>
      <c r="DP581" s="95"/>
      <c r="DQ581" s="95"/>
      <c r="DR581" s="95"/>
      <c r="DS581" s="95"/>
      <c r="DT581" s="95"/>
      <c r="DU581" s="95"/>
      <c r="DV581" s="95"/>
      <c r="DW581" s="95"/>
      <c r="DX581" s="95"/>
      <c r="DY581" s="95"/>
      <c r="DZ581" s="95"/>
      <c r="EA581" s="95"/>
      <c r="EB581" s="164"/>
      <c r="EC581" s="179"/>
      <c r="ED581" s="179"/>
      <c r="EE581" s="179"/>
      <c r="EF581" s="163"/>
      <c r="EG581" s="179"/>
      <c r="EH581" s="179"/>
      <c r="EI581" s="179"/>
      <c r="EJ581" s="179"/>
      <c r="EK581" s="179"/>
    </row>
    <row r="582" spans="3:152" ht="15" customHeight="1">
      <c r="C582" s="217"/>
      <c r="D582" s="385"/>
      <c r="E582" s="399"/>
      <c r="F582" s="399"/>
      <c r="G582" s="399"/>
      <c r="H582" s="399"/>
      <c r="I582" s="399"/>
      <c r="J582" s="399"/>
      <c r="K582" s="385"/>
      <c r="L582" s="337"/>
      <c r="M582" s="337"/>
      <c r="N582" s="385"/>
      <c r="O582" s="385"/>
      <c r="P582" s="387"/>
      <c r="Q582" s="387"/>
      <c r="R582" s="389"/>
      <c r="S582" s="391"/>
      <c r="T582" s="401"/>
      <c r="U582" s="395"/>
      <c r="V582" s="397"/>
      <c r="W582" s="383"/>
      <c r="X582" s="383"/>
      <c r="Y582" s="383"/>
      <c r="Z582" s="383"/>
      <c r="AA582" s="383"/>
      <c r="AB582" s="383"/>
      <c r="AC582" s="383"/>
      <c r="AD582" s="383"/>
      <c r="AE582" s="383"/>
      <c r="AF582" s="383"/>
      <c r="AG582" s="383"/>
      <c r="AH582" s="383"/>
      <c r="AI582" s="383"/>
      <c r="AJ582" s="383"/>
      <c r="AK582" s="383"/>
      <c r="AL582" s="333"/>
      <c r="AM582" s="200" t="s">
        <v>240</v>
      </c>
      <c r="AN582" s="311" t="s">
        <v>216</v>
      </c>
      <c r="AO582" s="312" t="s">
        <v>18</v>
      </c>
      <c r="AP582" s="312"/>
      <c r="AQ582" s="312"/>
      <c r="AR582" s="312"/>
      <c r="AS582" s="312"/>
      <c r="AT582" s="312"/>
      <c r="AU582" s="312"/>
      <c r="AV582" s="312"/>
      <c r="AW582" s="261">
        <v>0</v>
      </c>
      <c r="AX582" s="261">
        <v>0</v>
      </c>
      <c r="AY582" s="261">
        <v>0</v>
      </c>
      <c r="AZ582" s="261">
        <f>BE582</f>
        <v>0</v>
      </c>
      <c r="BA582" s="261">
        <f>BV582</f>
        <v>0</v>
      </c>
      <c r="BB582" s="261">
        <f>CM582</f>
        <v>0</v>
      </c>
      <c r="BC582" s="261">
        <f>DD582</f>
        <v>0</v>
      </c>
      <c r="BD582" s="261">
        <f>AW582-AX582-BC582</f>
        <v>0</v>
      </c>
      <c r="BE582" s="261">
        <f t="shared" ref="BE582:BH583" si="635">BQ582</f>
        <v>0</v>
      </c>
      <c r="BF582" s="261">
        <f t="shared" si="635"/>
        <v>0</v>
      </c>
      <c r="BG582" s="261">
        <f t="shared" si="635"/>
        <v>0</v>
      </c>
      <c r="BH582" s="261">
        <f t="shared" si="635"/>
        <v>0</v>
      </c>
      <c r="BI582" s="261">
        <f>BJ582+BK582+BL582</f>
        <v>0</v>
      </c>
      <c r="BJ582" s="313">
        <v>0</v>
      </c>
      <c r="BK582" s="313">
        <v>0</v>
      </c>
      <c r="BL582" s="313">
        <v>0</v>
      </c>
      <c r="BM582" s="261">
        <f>BN582+BO582+BP582</f>
        <v>0</v>
      </c>
      <c r="BN582" s="313">
        <v>0</v>
      </c>
      <c r="BO582" s="313">
        <v>0</v>
      </c>
      <c r="BP582" s="313">
        <v>0</v>
      </c>
      <c r="BQ582" s="261">
        <f>BR582+BS582+BT582</f>
        <v>0</v>
      </c>
      <c r="BR582" s="313">
        <v>0</v>
      </c>
      <c r="BS582" s="313">
        <v>0</v>
      </c>
      <c r="BT582" s="313">
        <v>0</v>
      </c>
      <c r="BU582" s="261">
        <f>$AW582-$AX582-AZ582</f>
        <v>0</v>
      </c>
      <c r="BV582" s="261">
        <f t="shared" ref="BV582:BY583" si="636">CH582</f>
        <v>0</v>
      </c>
      <c r="BW582" s="261">
        <f t="shared" si="636"/>
        <v>0</v>
      </c>
      <c r="BX582" s="261">
        <f t="shared" si="636"/>
        <v>0</v>
      </c>
      <c r="BY582" s="261">
        <f t="shared" si="636"/>
        <v>0</v>
      </c>
      <c r="BZ582" s="261">
        <f>CA582+CB582+CC582</f>
        <v>0</v>
      </c>
      <c r="CA582" s="313">
        <v>0</v>
      </c>
      <c r="CB582" s="313">
        <v>0</v>
      </c>
      <c r="CC582" s="313">
        <v>0</v>
      </c>
      <c r="CD582" s="261">
        <f>CE582+CF582+CG582</f>
        <v>0</v>
      </c>
      <c r="CE582" s="313">
        <v>0</v>
      </c>
      <c r="CF582" s="313">
        <v>0</v>
      </c>
      <c r="CG582" s="313">
        <v>0</v>
      </c>
      <c r="CH582" s="261">
        <f>CI582+CJ582+CK582</f>
        <v>0</v>
      </c>
      <c r="CI582" s="313">
        <v>0</v>
      </c>
      <c r="CJ582" s="313">
        <v>0</v>
      </c>
      <c r="CK582" s="313">
        <v>0</v>
      </c>
      <c r="CL582" s="261">
        <f>$AW582-$AX582-BA582</f>
        <v>0</v>
      </c>
      <c r="CM582" s="261">
        <f t="shared" ref="CM582:CP583" si="637">CY582</f>
        <v>0</v>
      </c>
      <c r="CN582" s="261">
        <f t="shared" si="637"/>
        <v>0</v>
      </c>
      <c r="CO582" s="261">
        <f t="shared" si="637"/>
        <v>0</v>
      </c>
      <c r="CP582" s="261">
        <f t="shared" si="637"/>
        <v>0</v>
      </c>
      <c r="CQ582" s="261">
        <f>CR582+CS582+CT582</f>
        <v>0</v>
      </c>
      <c r="CR582" s="313">
        <v>0</v>
      </c>
      <c r="CS582" s="313">
        <v>0</v>
      </c>
      <c r="CT582" s="313">
        <v>0</v>
      </c>
      <c r="CU582" s="261">
        <f>CV582+CW582+CX582</f>
        <v>0</v>
      </c>
      <c r="CV582" s="313">
        <v>0</v>
      </c>
      <c r="CW582" s="313">
        <v>0</v>
      </c>
      <c r="CX582" s="313">
        <v>0</v>
      </c>
      <c r="CY582" s="261">
        <f>CZ582+DA582+DB582</f>
        <v>0</v>
      </c>
      <c r="CZ582" s="313">
        <v>0</v>
      </c>
      <c r="DA582" s="313">
        <v>0</v>
      </c>
      <c r="DB582" s="313">
        <v>0</v>
      </c>
      <c r="DC582" s="261">
        <f>$AW582-$AX582-BB582</f>
        <v>0</v>
      </c>
      <c r="DD582" s="261">
        <f t="shared" ref="DD582:DG583" si="638">DP582</f>
        <v>0</v>
      </c>
      <c r="DE582" s="261">
        <f t="shared" si="638"/>
        <v>0</v>
      </c>
      <c r="DF582" s="261">
        <f t="shared" si="638"/>
        <v>0</v>
      </c>
      <c r="DG582" s="261">
        <f t="shared" si="638"/>
        <v>0</v>
      </c>
      <c r="DH582" s="261">
        <f>DI582+DJ582+DK582</f>
        <v>0</v>
      </c>
      <c r="DI582" s="313">
        <v>0</v>
      </c>
      <c r="DJ582" s="313">
        <v>0</v>
      </c>
      <c r="DK582" s="313">
        <v>0</v>
      </c>
      <c r="DL582" s="261">
        <f>DM582+DN582+DO582</f>
        <v>0</v>
      </c>
      <c r="DM582" s="313">
        <v>0</v>
      </c>
      <c r="DN582" s="313">
        <v>0</v>
      </c>
      <c r="DO582" s="313">
        <v>0</v>
      </c>
      <c r="DP582" s="261">
        <f>DQ582+DR582+DS582</f>
        <v>0</v>
      </c>
      <c r="DQ582" s="313">
        <v>0</v>
      </c>
      <c r="DR582" s="313">
        <v>0</v>
      </c>
      <c r="DS582" s="313">
        <v>0</v>
      </c>
      <c r="DT582" s="261">
        <f>$AW582-$AX582-BC582</f>
        <v>0</v>
      </c>
      <c r="DU582" s="261">
        <f>BC582-AY582</f>
        <v>0</v>
      </c>
      <c r="DV582" s="313"/>
      <c r="DW582" s="313"/>
      <c r="DX582" s="314"/>
      <c r="DY582" s="313"/>
      <c r="DZ582" s="314"/>
      <c r="EA582" s="343" t="s">
        <v>151</v>
      </c>
      <c r="EB582" s="164">
        <v>0</v>
      </c>
      <c r="EC582" s="162" t="str">
        <f>AN582 &amp; EB582</f>
        <v>Прибыль направляемая на инвестиции0</v>
      </c>
      <c r="ED582" s="162" t="str">
        <f>AN582&amp;AO582</f>
        <v>Прибыль направляемая на инвестициинет</v>
      </c>
      <c r="EE582" s="163"/>
      <c r="EF582" s="163"/>
      <c r="EG582" s="179"/>
      <c r="EH582" s="179"/>
      <c r="EI582" s="179"/>
      <c r="EJ582" s="179"/>
      <c r="EV582" s="163"/>
    </row>
    <row r="583" spans="3:152" ht="15" customHeight="1" thickBot="1">
      <c r="C583" s="217"/>
      <c r="D583" s="385"/>
      <c r="E583" s="399"/>
      <c r="F583" s="399"/>
      <c r="G583" s="399"/>
      <c r="H583" s="399"/>
      <c r="I583" s="399"/>
      <c r="J583" s="399"/>
      <c r="K583" s="385"/>
      <c r="L583" s="337"/>
      <c r="M583" s="337"/>
      <c r="N583" s="385"/>
      <c r="O583" s="385"/>
      <c r="P583" s="387"/>
      <c r="Q583" s="387"/>
      <c r="R583" s="389"/>
      <c r="S583" s="391"/>
      <c r="T583" s="401"/>
      <c r="U583" s="395"/>
      <c r="V583" s="397"/>
      <c r="W583" s="383"/>
      <c r="X583" s="383"/>
      <c r="Y583" s="383"/>
      <c r="Z583" s="383"/>
      <c r="AA583" s="383"/>
      <c r="AB583" s="383"/>
      <c r="AC583" s="383"/>
      <c r="AD583" s="383"/>
      <c r="AE583" s="383"/>
      <c r="AF583" s="383"/>
      <c r="AG583" s="383"/>
      <c r="AH583" s="383"/>
      <c r="AI583" s="383"/>
      <c r="AJ583" s="383"/>
      <c r="AK583" s="383"/>
      <c r="AL583" s="333"/>
      <c r="AM583" s="200" t="s">
        <v>115</v>
      </c>
      <c r="AN583" s="311" t="s">
        <v>199</v>
      </c>
      <c r="AO583" s="312" t="s">
        <v>18</v>
      </c>
      <c r="AP583" s="312"/>
      <c r="AQ583" s="312"/>
      <c r="AR583" s="312"/>
      <c r="AS583" s="312"/>
      <c r="AT583" s="312"/>
      <c r="AU583" s="312"/>
      <c r="AV583" s="312"/>
      <c r="AW583" s="261">
        <v>0</v>
      </c>
      <c r="AX583" s="261">
        <v>0</v>
      </c>
      <c r="AY583" s="261">
        <v>0</v>
      </c>
      <c r="AZ583" s="261">
        <f>BE583</f>
        <v>0</v>
      </c>
      <c r="BA583" s="261">
        <f>BV583</f>
        <v>0</v>
      </c>
      <c r="BB583" s="261">
        <f>CM583</f>
        <v>0</v>
      </c>
      <c r="BC583" s="261">
        <f>DD583</f>
        <v>0</v>
      </c>
      <c r="BD583" s="261">
        <f>AW583-AX583-BC583</f>
        <v>0</v>
      </c>
      <c r="BE583" s="261">
        <f t="shared" si="635"/>
        <v>0</v>
      </c>
      <c r="BF583" s="261">
        <f t="shared" si="635"/>
        <v>0</v>
      </c>
      <c r="BG583" s="261">
        <f t="shared" si="635"/>
        <v>0</v>
      </c>
      <c r="BH583" s="261">
        <f t="shared" si="635"/>
        <v>0</v>
      </c>
      <c r="BI583" s="261">
        <f>BJ583+BK583+BL583</f>
        <v>0</v>
      </c>
      <c r="BJ583" s="313">
        <v>0</v>
      </c>
      <c r="BK583" s="313">
        <v>0</v>
      </c>
      <c r="BL583" s="313">
        <v>0</v>
      </c>
      <c r="BM583" s="261">
        <f>BN583+BO583+BP583</f>
        <v>0</v>
      </c>
      <c r="BN583" s="313">
        <v>0</v>
      </c>
      <c r="BO583" s="313">
        <v>0</v>
      </c>
      <c r="BP583" s="313">
        <v>0</v>
      </c>
      <c r="BQ583" s="261">
        <f>BR583+BS583+BT583</f>
        <v>0</v>
      </c>
      <c r="BR583" s="313">
        <v>0</v>
      </c>
      <c r="BS583" s="313">
        <v>0</v>
      </c>
      <c r="BT583" s="313">
        <v>0</v>
      </c>
      <c r="BU583" s="261">
        <f>$AW583-$AX583-AZ583</f>
        <v>0</v>
      </c>
      <c r="BV583" s="261">
        <f t="shared" si="636"/>
        <v>0</v>
      </c>
      <c r="BW583" s="261">
        <f t="shared" si="636"/>
        <v>0</v>
      </c>
      <c r="BX583" s="261">
        <f t="shared" si="636"/>
        <v>0</v>
      </c>
      <c r="BY583" s="261">
        <f t="shared" si="636"/>
        <v>0</v>
      </c>
      <c r="BZ583" s="261">
        <f>CA583+CB583+CC583</f>
        <v>0</v>
      </c>
      <c r="CA583" s="313">
        <v>0</v>
      </c>
      <c r="CB583" s="313">
        <v>0</v>
      </c>
      <c r="CC583" s="313">
        <v>0</v>
      </c>
      <c r="CD583" s="261">
        <f>CE583+CF583+CG583</f>
        <v>0</v>
      </c>
      <c r="CE583" s="313">
        <v>0</v>
      </c>
      <c r="CF583" s="313">
        <v>0</v>
      </c>
      <c r="CG583" s="313">
        <v>0</v>
      </c>
      <c r="CH583" s="261">
        <f>CI583+CJ583+CK583</f>
        <v>0</v>
      </c>
      <c r="CI583" s="313">
        <v>0</v>
      </c>
      <c r="CJ583" s="313">
        <v>0</v>
      </c>
      <c r="CK583" s="313">
        <v>0</v>
      </c>
      <c r="CL583" s="261">
        <f>$AW583-$AX583-BA583</f>
        <v>0</v>
      </c>
      <c r="CM583" s="261">
        <f t="shared" si="637"/>
        <v>0</v>
      </c>
      <c r="CN583" s="261">
        <f t="shared" si="637"/>
        <v>0</v>
      </c>
      <c r="CO583" s="261">
        <f t="shared" si="637"/>
        <v>0</v>
      </c>
      <c r="CP583" s="261">
        <f t="shared" si="637"/>
        <v>0</v>
      </c>
      <c r="CQ583" s="261">
        <f>CR583+CS583+CT583</f>
        <v>0</v>
      </c>
      <c r="CR583" s="313">
        <v>0</v>
      </c>
      <c r="CS583" s="313">
        <v>0</v>
      </c>
      <c r="CT583" s="313">
        <v>0</v>
      </c>
      <c r="CU583" s="261">
        <f>CV583+CW583+CX583</f>
        <v>0</v>
      </c>
      <c r="CV583" s="313">
        <v>0</v>
      </c>
      <c r="CW583" s="313">
        <v>0</v>
      </c>
      <c r="CX583" s="313">
        <v>0</v>
      </c>
      <c r="CY583" s="261">
        <f>CZ583+DA583+DB583</f>
        <v>0</v>
      </c>
      <c r="CZ583" s="313">
        <v>0</v>
      </c>
      <c r="DA583" s="313">
        <v>0</v>
      </c>
      <c r="DB583" s="313">
        <v>0</v>
      </c>
      <c r="DC583" s="261">
        <f>$AW583-$AX583-BB583</f>
        <v>0</v>
      </c>
      <c r="DD583" s="261">
        <f t="shared" si="638"/>
        <v>0</v>
      </c>
      <c r="DE583" s="261">
        <f t="shared" si="638"/>
        <v>0</v>
      </c>
      <c r="DF583" s="261">
        <f t="shared" si="638"/>
        <v>0</v>
      </c>
      <c r="DG583" s="261">
        <f t="shared" si="638"/>
        <v>0</v>
      </c>
      <c r="DH583" s="261">
        <f>DI583+DJ583+DK583</f>
        <v>0</v>
      </c>
      <c r="DI583" s="313">
        <v>0</v>
      </c>
      <c r="DJ583" s="313">
        <v>0</v>
      </c>
      <c r="DK583" s="313">
        <v>0</v>
      </c>
      <c r="DL583" s="261">
        <f>DM583+DN583+DO583</f>
        <v>0</v>
      </c>
      <c r="DM583" s="313">
        <v>0</v>
      </c>
      <c r="DN583" s="313">
        <v>0</v>
      </c>
      <c r="DO583" s="313">
        <v>0</v>
      </c>
      <c r="DP583" s="261">
        <f>DQ583+DR583+DS583</f>
        <v>0</v>
      </c>
      <c r="DQ583" s="313">
        <v>0</v>
      </c>
      <c r="DR583" s="313">
        <v>0</v>
      </c>
      <c r="DS583" s="313">
        <v>0</v>
      </c>
      <c r="DT583" s="261">
        <f>$AW583-$AX583-BC583</f>
        <v>0</v>
      </c>
      <c r="DU583" s="261">
        <f>BC583-AY583</f>
        <v>0</v>
      </c>
      <c r="DV583" s="313"/>
      <c r="DW583" s="313"/>
      <c r="DX583" s="314"/>
      <c r="DY583" s="313"/>
      <c r="DZ583" s="314"/>
      <c r="EA583" s="343" t="s">
        <v>151</v>
      </c>
      <c r="EB583" s="164">
        <v>0</v>
      </c>
      <c r="EC583" s="162" t="str">
        <f>AN583 &amp; EB583</f>
        <v>Прочие собственные средства0</v>
      </c>
      <c r="ED583" s="162" t="str">
        <f>AN583&amp;AO583</f>
        <v>Прочие собственные средстванет</v>
      </c>
      <c r="EE583" s="163"/>
      <c r="EF583" s="163"/>
      <c r="EG583" s="179"/>
      <c r="EH583" s="179"/>
      <c r="EI583" s="179"/>
      <c r="EJ583" s="179"/>
      <c r="EV583" s="163"/>
    </row>
    <row r="584" spans="3:152" ht="11.25" customHeight="1">
      <c r="C584" s="217"/>
      <c r="D584" s="384" t="s">
        <v>1033</v>
      </c>
      <c r="E584" s="398" t="s">
        <v>1015</v>
      </c>
      <c r="F584" s="398"/>
      <c r="G584" s="398" t="s">
        <v>161</v>
      </c>
      <c r="H584" s="398" t="s">
        <v>1034</v>
      </c>
      <c r="I584" s="398" t="s">
        <v>783</v>
      </c>
      <c r="J584" s="398" t="s">
        <v>783</v>
      </c>
      <c r="K584" s="384" t="s">
        <v>784</v>
      </c>
      <c r="L584" s="336"/>
      <c r="M584" s="336"/>
      <c r="N584" s="384" t="s">
        <v>240</v>
      </c>
      <c r="O584" s="384" t="s">
        <v>5</v>
      </c>
      <c r="P584" s="386" t="s">
        <v>189</v>
      </c>
      <c r="Q584" s="386" t="s">
        <v>5</v>
      </c>
      <c r="R584" s="388">
        <v>0</v>
      </c>
      <c r="S584" s="390">
        <v>0</v>
      </c>
      <c r="T584" s="400" t="s">
        <v>151</v>
      </c>
      <c r="U584" s="305"/>
      <c r="V584" s="306"/>
      <c r="W584" s="306"/>
      <c r="X584" s="306"/>
      <c r="Y584" s="306"/>
      <c r="Z584" s="306"/>
      <c r="AA584" s="306"/>
      <c r="AB584" s="306"/>
      <c r="AC584" s="306"/>
      <c r="AD584" s="306"/>
      <c r="AE584" s="306"/>
      <c r="AF584" s="306"/>
      <c r="AG584" s="306"/>
      <c r="AH584" s="306"/>
      <c r="AI584" s="306"/>
      <c r="AJ584" s="306"/>
      <c r="AK584" s="306"/>
      <c r="AL584" s="306"/>
      <c r="AM584" s="306"/>
      <c r="AN584" s="306"/>
      <c r="AO584" s="306"/>
      <c r="AP584" s="306"/>
      <c r="AQ584" s="306"/>
      <c r="AR584" s="306"/>
      <c r="AS584" s="306"/>
      <c r="AT584" s="306"/>
      <c r="AU584" s="306"/>
      <c r="AV584" s="306"/>
      <c r="AW584" s="306"/>
      <c r="AX584" s="306"/>
      <c r="AY584" s="306"/>
      <c r="AZ584" s="306"/>
      <c r="BA584" s="306"/>
      <c r="BB584" s="306"/>
      <c r="BC584" s="306"/>
      <c r="BD584" s="306"/>
      <c r="BE584" s="306"/>
      <c r="BF584" s="306"/>
      <c r="BG584" s="306"/>
      <c r="BH584" s="306"/>
      <c r="BI584" s="306"/>
      <c r="BJ584" s="306"/>
      <c r="BK584" s="306"/>
      <c r="BL584" s="306"/>
      <c r="BM584" s="306"/>
      <c r="BN584" s="306"/>
      <c r="BO584" s="306"/>
      <c r="BP584" s="306"/>
      <c r="BQ584" s="306"/>
      <c r="BR584" s="306"/>
      <c r="BS584" s="306"/>
      <c r="BT584" s="306"/>
      <c r="BU584" s="306"/>
      <c r="BV584" s="306"/>
      <c r="BW584" s="306"/>
      <c r="BX584" s="306"/>
      <c r="BY584" s="306"/>
      <c r="BZ584" s="306"/>
      <c r="CA584" s="306"/>
      <c r="CB584" s="306"/>
      <c r="CC584" s="306"/>
      <c r="CD584" s="306"/>
      <c r="CE584" s="306"/>
      <c r="CF584" s="306"/>
      <c r="CG584" s="306"/>
      <c r="CH584" s="306"/>
      <c r="CI584" s="306"/>
      <c r="CJ584" s="306"/>
      <c r="CK584" s="306"/>
      <c r="CL584" s="306"/>
      <c r="CM584" s="306"/>
      <c r="CN584" s="306"/>
      <c r="CO584" s="306"/>
      <c r="CP584" s="306"/>
      <c r="CQ584" s="306"/>
      <c r="CR584" s="306"/>
      <c r="CS584" s="306"/>
      <c r="CT584" s="306"/>
      <c r="CU584" s="306"/>
      <c r="CV584" s="306"/>
      <c r="CW584" s="306"/>
      <c r="CX584" s="306"/>
      <c r="CY584" s="306"/>
      <c r="CZ584" s="306"/>
      <c r="DA584" s="306"/>
      <c r="DB584" s="306"/>
      <c r="DC584" s="306"/>
      <c r="DD584" s="306"/>
      <c r="DE584" s="306"/>
      <c r="DF584" s="306"/>
      <c r="DG584" s="306"/>
      <c r="DH584" s="306"/>
      <c r="DI584" s="306"/>
      <c r="DJ584" s="306"/>
      <c r="DK584" s="306"/>
      <c r="DL584" s="306"/>
      <c r="DM584" s="306"/>
      <c r="DN584" s="306"/>
      <c r="DO584" s="306"/>
      <c r="DP584" s="306"/>
      <c r="DQ584" s="306"/>
      <c r="DR584" s="306"/>
      <c r="DS584" s="306"/>
      <c r="DT584" s="306"/>
      <c r="DU584" s="306"/>
      <c r="DV584" s="306"/>
      <c r="DW584" s="306"/>
      <c r="DX584" s="306"/>
      <c r="DY584" s="306"/>
      <c r="DZ584" s="306"/>
      <c r="EA584" s="306"/>
      <c r="EB584" s="164"/>
      <c r="EC584" s="163"/>
      <c r="ED584" s="163"/>
      <c r="EE584" s="163"/>
      <c r="EF584" s="163"/>
      <c r="EG584" s="163"/>
      <c r="EH584" s="163"/>
      <c r="EI584" s="163"/>
    </row>
    <row r="585" spans="3:152" ht="11.25" customHeight="1">
      <c r="C585" s="217"/>
      <c r="D585" s="385"/>
      <c r="E585" s="399"/>
      <c r="F585" s="399"/>
      <c r="G585" s="399"/>
      <c r="H585" s="399"/>
      <c r="I585" s="399"/>
      <c r="J585" s="399"/>
      <c r="K585" s="385"/>
      <c r="L585" s="337"/>
      <c r="M585" s="337"/>
      <c r="N585" s="385"/>
      <c r="O585" s="385"/>
      <c r="P585" s="387"/>
      <c r="Q585" s="387"/>
      <c r="R585" s="389"/>
      <c r="S585" s="391"/>
      <c r="T585" s="401"/>
      <c r="U585" s="394"/>
      <c r="V585" s="396">
        <v>1</v>
      </c>
      <c r="W585" s="382" t="s">
        <v>821</v>
      </c>
      <c r="X585" s="382"/>
      <c r="Y585" s="382"/>
      <c r="Z585" s="382"/>
      <c r="AA585" s="382"/>
      <c r="AB585" s="382"/>
      <c r="AC585" s="382"/>
      <c r="AD585" s="382"/>
      <c r="AE585" s="382"/>
      <c r="AF585" s="382"/>
      <c r="AG585" s="382"/>
      <c r="AH585" s="382"/>
      <c r="AI585" s="382"/>
      <c r="AJ585" s="382"/>
      <c r="AK585" s="382"/>
      <c r="AL585" s="307"/>
      <c r="AM585" s="308"/>
      <c r="AN585" s="309"/>
      <c r="AO585" s="309"/>
      <c r="AP585" s="309"/>
      <c r="AQ585" s="309"/>
      <c r="AR585" s="309"/>
      <c r="AS585" s="309"/>
      <c r="AT585" s="309"/>
      <c r="AU585" s="309"/>
      <c r="AV585" s="309"/>
      <c r="AW585" s="95"/>
      <c r="AX585" s="95"/>
      <c r="AY585" s="95"/>
      <c r="AZ585" s="95"/>
      <c r="BA585" s="95"/>
      <c r="BB585" s="95"/>
      <c r="BC585" s="95"/>
      <c r="BD585" s="95"/>
      <c r="BE585" s="95"/>
      <c r="BF585" s="95"/>
      <c r="BG585" s="95"/>
      <c r="BH585" s="95"/>
      <c r="BI585" s="95"/>
      <c r="BJ585" s="95"/>
      <c r="BK585" s="95"/>
      <c r="BL585" s="95"/>
      <c r="BM585" s="95"/>
      <c r="BN585" s="95"/>
      <c r="BO585" s="95"/>
      <c r="BP585" s="95"/>
      <c r="BQ585" s="95"/>
      <c r="BR585" s="95"/>
      <c r="BS585" s="95"/>
      <c r="BT585" s="95"/>
      <c r="BU585" s="95"/>
      <c r="BV585" s="95"/>
      <c r="BW585" s="95"/>
      <c r="BX585" s="95"/>
      <c r="BY585" s="95"/>
      <c r="BZ585" s="95"/>
      <c r="CA585" s="95"/>
      <c r="CB585" s="95"/>
      <c r="CC585" s="95"/>
      <c r="CD585" s="95"/>
      <c r="CE585" s="95"/>
      <c r="CF585" s="95"/>
      <c r="CG585" s="95"/>
      <c r="CH585" s="95"/>
      <c r="CI585" s="95"/>
      <c r="CJ585" s="95"/>
      <c r="CK585" s="95"/>
      <c r="CL585" s="95"/>
      <c r="CM585" s="95"/>
      <c r="CN585" s="95"/>
      <c r="CO585" s="95"/>
      <c r="CP585" s="95"/>
      <c r="CQ585" s="95"/>
      <c r="CR585" s="95"/>
      <c r="CS585" s="95"/>
      <c r="CT585" s="95"/>
      <c r="CU585" s="95"/>
      <c r="CV585" s="95"/>
      <c r="CW585" s="95"/>
      <c r="CX585" s="95"/>
      <c r="CY585" s="95"/>
      <c r="CZ585" s="95"/>
      <c r="DA585" s="95"/>
      <c r="DB585" s="95"/>
      <c r="DC585" s="95"/>
      <c r="DD585" s="95"/>
      <c r="DE585" s="95"/>
      <c r="DF585" s="95"/>
      <c r="DG585" s="95"/>
      <c r="DH585" s="95"/>
      <c r="DI585" s="95"/>
      <c r="DJ585" s="95"/>
      <c r="DK585" s="95"/>
      <c r="DL585" s="95"/>
      <c r="DM585" s="95"/>
      <c r="DN585" s="95"/>
      <c r="DO585" s="95"/>
      <c r="DP585" s="95"/>
      <c r="DQ585" s="95"/>
      <c r="DR585" s="95"/>
      <c r="DS585" s="95"/>
      <c r="DT585" s="95"/>
      <c r="DU585" s="95"/>
      <c r="DV585" s="95"/>
      <c r="DW585" s="95"/>
      <c r="DX585" s="95"/>
      <c r="DY585" s="95"/>
      <c r="DZ585" s="95"/>
      <c r="EA585" s="95"/>
      <c r="EB585" s="164"/>
      <c r="EC585" s="179"/>
      <c r="ED585" s="179"/>
      <c r="EE585" s="179"/>
      <c r="EF585" s="163"/>
      <c r="EG585" s="179"/>
      <c r="EH585" s="179"/>
      <c r="EI585" s="179"/>
      <c r="EJ585" s="179"/>
      <c r="EK585" s="179"/>
    </row>
    <row r="586" spans="3:152" ht="15" customHeight="1">
      <c r="C586" s="217"/>
      <c r="D586" s="385"/>
      <c r="E586" s="399"/>
      <c r="F586" s="399"/>
      <c r="G586" s="399"/>
      <c r="H586" s="399"/>
      <c r="I586" s="399"/>
      <c r="J586" s="399"/>
      <c r="K586" s="385"/>
      <c r="L586" s="337"/>
      <c r="M586" s="337"/>
      <c r="N586" s="385"/>
      <c r="O586" s="385"/>
      <c r="P586" s="387"/>
      <c r="Q586" s="387"/>
      <c r="R586" s="389"/>
      <c r="S586" s="391"/>
      <c r="T586" s="401"/>
      <c r="U586" s="395"/>
      <c r="V586" s="397"/>
      <c r="W586" s="383"/>
      <c r="X586" s="383"/>
      <c r="Y586" s="383"/>
      <c r="Z586" s="383"/>
      <c r="AA586" s="383"/>
      <c r="AB586" s="383"/>
      <c r="AC586" s="383"/>
      <c r="AD586" s="383"/>
      <c r="AE586" s="383"/>
      <c r="AF586" s="383"/>
      <c r="AG586" s="383"/>
      <c r="AH586" s="383"/>
      <c r="AI586" s="383"/>
      <c r="AJ586" s="383"/>
      <c r="AK586" s="383"/>
      <c r="AL586" s="333"/>
      <c r="AM586" s="200" t="s">
        <v>240</v>
      </c>
      <c r="AN586" s="311" t="s">
        <v>216</v>
      </c>
      <c r="AO586" s="312" t="s">
        <v>18</v>
      </c>
      <c r="AP586" s="312"/>
      <c r="AQ586" s="312"/>
      <c r="AR586" s="312"/>
      <c r="AS586" s="312"/>
      <c r="AT586" s="312"/>
      <c r="AU586" s="312"/>
      <c r="AV586" s="312"/>
      <c r="AW586" s="261">
        <v>0</v>
      </c>
      <c r="AX586" s="261">
        <v>0</v>
      </c>
      <c r="AY586" s="261">
        <v>0</v>
      </c>
      <c r="AZ586" s="261">
        <f>BE586</f>
        <v>0</v>
      </c>
      <c r="BA586" s="261">
        <f>BV586</f>
        <v>0</v>
      </c>
      <c r="BB586" s="261">
        <f>CM586</f>
        <v>0</v>
      </c>
      <c r="BC586" s="261">
        <f>DD586</f>
        <v>0</v>
      </c>
      <c r="BD586" s="261">
        <f>AW586-AX586-BC586</f>
        <v>0</v>
      </c>
      <c r="BE586" s="261">
        <f t="shared" ref="BE586:BH587" si="639">BQ586</f>
        <v>0</v>
      </c>
      <c r="BF586" s="261">
        <f t="shared" si="639"/>
        <v>0</v>
      </c>
      <c r="BG586" s="261">
        <f t="shared" si="639"/>
        <v>0</v>
      </c>
      <c r="BH586" s="261">
        <f t="shared" si="639"/>
        <v>0</v>
      </c>
      <c r="BI586" s="261">
        <f>BJ586+BK586+BL586</f>
        <v>0</v>
      </c>
      <c r="BJ586" s="313">
        <v>0</v>
      </c>
      <c r="BK586" s="313">
        <v>0</v>
      </c>
      <c r="BL586" s="313">
        <v>0</v>
      </c>
      <c r="BM586" s="261">
        <f>BN586+BO586+BP586</f>
        <v>0</v>
      </c>
      <c r="BN586" s="313">
        <v>0</v>
      </c>
      <c r="BO586" s="313">
        <v>0</v>
      </c>
      <c r="BP586" s="313">
        <v>0</v>
      </c>
      <c r="BQ586" s="261">
        <f>BR586+BS586+BT586</f>
        <v>0</v>
      </c>
      <c r="BR586" s="313">
        <v>0</v>
      </c>
      <c r="BS586" s="313">
        <v>0</v>
      </c>
      <c r="BT586" s="313">
        <v>0</v>
      </c>
      <c r="BU586" s="261">
        <f>$AW586-$AX586-AZ586</f>
        <v>0</v>
      </c>
      <c r="BV586" s="261">
        <f t="shared" ref="BV586:BY587" si="640">CH586</f>
        <v>0</v>
      </c>
      <c r="BW586" s="261">
        <f t="shared" si="640"/>
        <v>0</v>
      </c>
      <c r="BX586" s="261">
        <f t="shared" si="640"/>
        <v>0</v>
      </c>
      <c r="BY586" s="261">
        <f t="shared" si="640"/>
        <v>0</v>
      </c>
      <c r="BZ586" s="261">
        <f>CA586+CB586+CC586</f>
        <v>0</v>
      </c>
      <c r="CA586" s="313">
        <v>0</v>
      </c>
      <c r="CB586" s="313">
        <v>0</v>
      </c>
      <c r="CC586" s="313">
        <v>0</v>
      </c>
      <c r="CD586" s="261">
        <f>CE586+CF586+CG586</f>
        <v>0</v>
      </c>
      <c r="CE586" s="313">
        <v>0</v>
      </c>
      <c r="CF586" s="313">
        <v>0</v>
      </c>
      <c r="CG586" s="313">
        <v>0</v>
      </c>
      <c r="CH586" s="261">
        <f>CI586+CJ586+CK586</f>
        <v>0</v>
      </c>
      <c r="CI586" s="313">
        <v>0</v>
      </c>
      <c r="CJ586" s="313">
        <v>0</v>
      </c>
      <c r="CK586" s="313">
        <v>0</v>
      </c>
      <c r="CL586" s="261">
        <f>$AW586-$AX586-BA586</f>
        <v>0</v>
      </c>
      <c r="CM586" s="261">
        <f t="shared" ref="CM586:CP587" si="641">CY586</f>
        <v>0</v>
      </c>
      <c r="CN586" s="261">
        <f t="shared" si="641"/>
        <v>0</v>
      </c>
      <c r="CO586" s="261">
        <f t="shared" si="641"/>
        <v>0</v>
      </c>
      <c r="CP586" s="261">
        <f t="shared" si="641"/>
        <v>0</v>
      </c>
      <c r="CQ586" s="261">
        <f>CR586+CS586+CT586</f>
        <v>0</v>
      </c>
      <c r="CR586" s="313">
        <v>0</v>
      </c>
      <c r="CS586" s="313">
        <v>0</v>
      </c>
      <c r="CT586" s="313">
        <v>0</v>
      </c>
      <c r="CU586" s="261">
        <f>CV586+CW586+CX586</f>
        <v>0</v>
      </c>
      <c r="CV586" s="313">
        <v>0</v>
      </c>
      <c r="CW586" s="313">
        <v>0</v>
      </c>
      <c r="CX586" s="313">
        <v>0</v>
      </c>
      <c r="CY586" s="261">
        <f>CZ586+DA586+DB586</f>
        <v>0</v>
      </c>
      <c r="CZ586" s="313">
        <v>0</v>
      </c>
      <c r="DA586" s="313">
        <v>0</v>
      </c>
      <c r="DB586" s="313">
        <v>0</v>
      </c>
      <c r="DC586" s="261">
        <f>$AW586-$AX586-BB586</f>
        <v>0</v>
      </c>
      <c r="DD586" s="261">
        <f t="shared" ref="DD586:DG587" si="642">DP586</f>
        <v>0</v>
      </c>
      <c r="DE586" s="261">
        <f t="shared" si="642"/>
        <v>0</v>
      </c>
      <c r="DF586" s="261">
        <f t="shared" si="642"/>
        <v>0</v>
      </c>
      <c r="DG586" s="261">
        <f t="shared" si="642"/>
        <v>0</v>
      </c>
      <c r="DH586" s="261">
        <f>DI586+DJ586+DK586</f>
        <v>0</v>
      </c>
      <c r="DI586" s="313">
        <v>0</v>
      </c>
      <c r="DJ586" s="313">
        <v>0</v>
      </c>
      <c r="DK586" s="313">
        <v>0</v>
      </c>
      <c r="DL586" s="261">
        <f>DM586+DN586+DO586</f>
        <v>0</v>
      </c>
      <c r="DM586" s="313">
        <v>0</v>
      </c>
      <c r="DN586" s="313">
        <v>0</v>
      </c>
      <c r="DO586" s="313">
        <v>0</v>
      </c>
      <c r="DP586" s="261">
        <f>DQ586+DR586+DS586</f>
        <v>0</v>
      </c>
      <c r="DQ586" s="313">
        <v>0</v>
      </c>
      <c r="DR586" s="313">
        <v>0</v>
      </c>
      <c r="DS586" s="313">
        <v>0</v>
      </c>
      <c r="DT586" s="261">
        <f>$AW586-$AX586-BC586</f>
        <v>0</v>
      </c>
      <c r="DU586" s="261">
        <f>BC586-AY586</f>
        <v>0</v>
      </c>
      <c r="DV586" s="313"/>
      <c r="DW586" s="313"/>
      <c r="DX586" s="314"/>
      <c r="DY586" s="313"/>
      <c r="DZ586" s="314"/>
      <c r="EA586" s="343" t="s">
        <v>151</v>
      </c>
      <c r="EB586" s="164">
        <v>0</v>
      </c>
      <c r="EC586" s="162" t="str">
        <f>AN586 &amp; EB586</f>
        <v>Прибыль направляемая на инвестиции0</v>
      </c>
      <c r="ED586" s="162" t="str">
        <f>AN586&amp;AO586</f>
        <v>Прибыль направляемая на инвестициинет</v>
      </c>
      <c r="EE586" s="163"/>
      <c r="EF586" s="163"/>
      <c r="EG586" s="179"/>
      <c r="EH586" s="179"/>
      <c r="EI586" s="179"/>
      <c r="EJ586" s="179"/>
      <c r="EV586" s="163"/>
    </row>
    <row r="587" spans="3:152" ht="15" customHeight="1" thickBot="1">
      <c r="C587" s="217"/>
      <c r="D587" s="385"/>
      <c r="E587" s="399"/>
      <c r="F587" s="399"/>
      <c r="G587" s="399"/>
      <c r="H587" s="399"/>
      <c r="I587" s="399"/>
      <c r="J587" s="399"/>
      <c r="K587" s="385"/>
      <c r="L587" s="337"/>
      <c r="M587" s="337"/>
      <c r="N587" s="385"/>
      <c r="O587" s="385"/>
      <c r="P587" s="387"/>
      <c r="Q587" s="387"/>
      <c r="R587" s="389"/>
      <c r="S587" s="391"/>
      <c r="T587" s="401"/>
      <c r="U587" s="395"/>
      <c r="V587" s="397"/>
      <c r="W587" s="383"/>
      <c r="X587" s="383"/>
      <c r="Y587" s="383"/>
      <c r="Z587" s="383"/>
      <c r="AA587" s="383"/>
      <c r="AB587" s="383"/>
      <c r="AC587" s="383"/>
      <c r="AD587" s="383"/>
      <c r="AE587" s="383"/>
      <c r="AF587" s="383"/>
      <c r="AG587" s="383"/>
      <c r="AH587" s="383"/>
      <c r="AI587" s="383"/>
      <c r="AJ587" s="383"/>
      <c r="AK587" s="383"/>
      <c r="AL587" s="333"/>
      <c r="AM587" s="200" t="s">
        <v>115</v>
      </c>
      <c r="AN587" s="311" t="s">
        <v>199</v>
      </c>
      <c r="AO587" s="312" t="s">
        <v>18</v>
      </c>
      <c r="AP587" s="312"/>
      <c r="AQ587" s="312"/>
      <c r="AR587" s="312"/>
      <c r="AS587" s="312"/>
      <c r="AT587" s="312"/>
      <c r="AU587" s="312"/>
      <c r="AV587" s="312"/>
      <c r="AW587" s="261">
        <v>0</v>
      </c>
      <c r="AX587" s="261">
        <v>0</v>
      </c>
      <c r="AY587" s="261">
        <v>0</v>
      </c>
      <c r="AZ587" s="261">
        <f>BE587</f>
        <v>0</v>
      </c>
      <c r="BA587" s="261">
        <f>BV587</f>
        <v>0</v>
      </c>
      <c r="BB587" s="261">
        <f>CM587</f>
        <v>0</v>
      </c>
      <c r="BC587" s="261">
        <f>DD587</f>
        <v>0</v>
      </c>
      <c r="BD587" s="261">
        <f>AW587-AX587-BC587</f>
        <v>0</v>
      </c>
      <c r="BE587" s="261">
        <f t="shared" si="639"/>
        <v>0</v>
      </c>
      <c r="BF587" s="261">
        <f t="shared" si="639"/>
        <v>0</v>
      </c>
      <c r="BG587" s="261">
        <f t="shared" si="639"/>
        <v>0</v>
      </c>
      <c r="BH587" s="261">
        <f t="shared" si="639"/>
        <v>0</v>
      </c>
      <c r="BI587" s="261">
        <f>BJ587+BK587+BL587</f>
        <v>0</v>
      </c>
      <c r="BJ587" s="313">
        <v>0</v>
      </c>
      <c r="BK587" s="313">
        <v>0</v>
      </c>
      <c r="BL587" s="313">
        <v>0</v>
      </c>
      <c r="BM587" s="261">
        <f>BN587+BO587+BP587</f>
        <v>0</v>
      </c>
      <c r="BN587" s="313">
        <v>0</v>
      </c>
      <c r="BO587" s="313">
        <v>0</v>
      </c>
      <c r="BP587" s="313">
        <v>0</v>
      </c>
      <c r="BQ587" s="261">
        <f>BR587+BS587+BT587</f>
        <v>0</v>
      </c>
      <c r="BR587" s="313">
        <v>0</v>
      </c>
      <c r="BS587" s="313">
        <v>0</v>
      </c>
      <c r="BT587" s="313">
        <v>0</v>
      </c>
      <c r="BU587" s="261">
        <f>$AW587-$AX587-AZ587</f>
        <v>0</v>
      </c>
      <c r="BV587" s="261">
        <f t="shared" si="640"/>
        <v>0</v>
      </c>
      <c r="BW587" s="261">
        <f t="shared" si="640"/>
        <v>0</v>
      </c>
      <c r="BX587" s="261">
        <f t="shared" si="640"/>
        <v>0</v>
      </c>
      <c r="BY587" s="261">
        <f t="shared" si="640"/>
        <v>0</v>
      </c>
      <c r="BZ587" s="261">
        <f>CA587+CB587+CC587</f>
        <v>0</v>
      </c>
      <c r="CA587" s="313">
        <v>0</v>
      </c>
      <c r="CB587" s="313">
        <v>0</v>
      </c>
      <c r="CC587" s="313">
        <v>0</v>
      </c>
      <c r="CD587" s="261">
        <f>CE587+CF587+CG587</f>
        <v>0</v>
      </c>
      <c r="CE587" s="313">
        <v>0</v>
      </c>
      <c r="CF587" s="313">
        <v>0</v>
      </c>
      <c r="CG587" s="313">
        <v>0</v>
      </c>
      <c r="CH587" s="261">
        <f>CI587+CJ587+CK587</f>
        <v>0</v>
      </c>
      <c r="CI587" s="313">
        <v>0</v>
      </c>
      <c r="CJ587" s="313">
        <v>0</v>
      </c>
      <c r="CK587" s="313">
        <v>0</v>
      </c>
      <c r="CL587" s="261">
        <f>$AW587-$AX587-BA587</f>
        <v>0</v>
      </c>
      <c r="CM587" s="261">
        <f t="shared" si="641"/>
        <v>0</v>
      </c>
      <c r="CN587" s="261">
        <f t="shared" si="641"/>
        <v>0</v>
      </c>
      <c r="CO587" s="261">
        <f t="shared" si="641"/>
        <v>0</v>
      </c>
      <c r="CP587" s="261">
        <f t="shared" si="641"/>
        <v>0</v>
      </c>
      <c r="CQ587" s="261">
        <f>CR587+CS587+CT587</f>
        <v>0</v>
      </c>
      <c r="CR587" s="313">
        <v>0</v>
      </c>
      <c r="CS587" s="313">
        <v>0</v>
      </c>
      <c r="CT587" s="313">
        <v>0</v>
      </c>
      <c r="CU587" s="261">
        <f>CV587+CW587+CX587</f>
        <v>0</v>
      </c>
      <c r="CV587" s="313">
        <v>0</v>
      </c>
      <c r="CW587" s="313">
        <v>0</v>
      </c>
      <c r="CX587" s="313">
        <v>0</v>
      </c>
      <c r="CY587" s="261">
        <f>CZ587+DA587+DB587</f>
        <v>0</v>
      </c>
      <c r="CZ587" s="313">
        <v>0</v>
      </c>
      <c r="DA587" s="313">
        <v>0</v>
      </c>
      <c r="DB587" s="313">
        <v>0</v>
      </c>
      <c r="DC587" s="261">
        <f>$AW587-$AX587-BB587</f>
        <v>0</v>
      </c>
      <c r="DD587" s="261">
        <f t="shared" si="642"/>
        <v>0</v>
      </c>
      <c r="DE587" s="261">
        <f t="shared" si="642"/>
        <v>0</v>
      </c>
      <c r="DF587" s="261">
        <f t="shared" si="642"/>
        <v>0</v>
      </c>
      <c r="DG587" s="261">
        <f t="shared" si="642"/>
        <v>0</v>
      </c>
      <c r="DH587" s="261">
        <f>DI587+DJ587+DK587</f>
        <v>0</v>
      </c>
      <c r="DI587" s="313">
        <v>0</v>
      </c>
      <c r="DJ587" s="313">
        <v>0</v>
      </c>
      <c r="DK587" s="313">
        <v>0</v>
      </c>
      <c r="DL587" s="261">
        <f>DM587+DN587+DO587</f>
        <v>0</v>
      </c>
      <c r="DM587" s="313">
        <v>0</v>
      </c>
      <c r="DN587" s="313">
        <v>0</v>
      </c>
      <c r="DO587" s="313">
        <v>0</v>
      </c>
      <c r="DP587" s="261">
        <f>DQ587+DR587+DS587</f>
        <v>0</v>
      </c>
      <c r="DQ587" s="313">
        <v>0</v>
      </c>
      <c r="DR587" s="313">
        <v>0</v>
      </c>
      <c r="DS587" s="313">
        <v>0</v>
      </c>
      <c r="DT587" s="261">
        <f>$AW587-$AX587-BC587</f>
        <v>0</v>
      </c>
      <c r="DU587" s="261">
        <f>BC587-AY587</f>
        <v>0</v>
      </c>
      <c r="DV587" s="313"/>
      <c r="DW587" s="313"/>
      <c r="DX587" s="314"/>
      <c r="DY587" s="313"/>
      <c r="DZ587" s="314"/>
      <c r="EA587" s="343" t="s">
        <v>151</v>
      </c>
      <c r="EB587" s="164">
        <v>0</v>
      </c>
      <c r="EC587" s="162" t="str">
        <f>AN587 &amp; EB587</f>
        <v>Прочие собственные средства0</v>
      </c>
      <c r="ED587" s="162" t="str">
        <f>AN587&amp;AO587</f>
        <v>Прочие собственные средстванет</v>
      </c>
      <c r="EE587" s="163"/>
      <c r="EF587" s="163"/>
      <c r="EG587" s="179"/>
      <c r="EH587" s="179"/>
      <c r="EI587" s="179"/>
      <c r="EJ587" s="179"/>
      <c r="EV587" s="163"/>
    </row>
    <row r="588" spans="3:152" ht="11.25" customHeight="1">
      <c r="C588" s="217"/>
      <c r="D588" s="384" t="s">
        <v>1035</v>
      </c>
      <c r="E588" s="398" t="s">
        <v>1015</v>
      </c>
      <c r="F588" s="398"/>
      <c r="G588" s="398" t="s">
        <v>161</v>
      </c>
      <c r="H588" s="398" t="s">
        <v>1036</v>
      </c>
      <c r="I588" s="398" t="s">
        <v>783</v>
      </c>
      <c r="J588" s="398" t="s">
        <v>783</v>
      </c>
      <c r="K588" s="384" t="s">
        <v>784</v>
      </c>
      <c r="L588" s="336"/>
      <c r="M588" s="336"/>
      <c r="N588" s="384" t="s">
        <v>240</v>
      </c>
      <c r="O588" s="384" t="s">
        <v>3</v>
      </c>
      <c r="P588" s="386" t="s">
        <v>186</v>
      </c>
      <c r="Q588" s="386" t="s">
        <v>3</v>
      </c>
      <c r="R588" s="388">
        <v>0</v>
      </c>
      <c r="S588" s="390">
        <v>100</v>
      </c>
      <c r="T588" s="400" t="s">
        <v>151</v>
      </c>
      <c r="U588" s="305"/>
      <c r="V588" s="306"/>
      <c r="W588" s="306"/>
      <c r="X588" s="306"/>
      <c r="Y588" s="306"/>
      <c r="Z588" s="306"/>
      <c r="AA588" s="306"/>
      <c r="AB588" s="306"/>
      <c r="AC588" s="306"/>
      <c r="AD588" s="306"/>
      <c r="AE588" s="306"/>
      <c r="AF588" s="306"/>
      <c r="AG588" s="306"/>
      <c r="AH588" s="306"/>
      <c r="AI588" s="306"/>
      <c r="AJ588" s="306"/>
      <c r="AK588" s="306"/>
      <c r="AL588" s="306"/>
      <c r="AM588" s="306"/>
      <c r="AN588" s="306"/>
      <c r="AO588" s="306"/>
      <c r="AP588" s="306"/>
      <c r="AQ588" s="306"/>
      <c r="AR588" s="306"/>
      <c r="AS588" s="306"/>
      <c r="AT588" s="306"/>
      <c r="AU588" s="306"/>
      <c r="AV588" s="306"/>
      <c r="AW588" s="306"/>
      <c r="AX588" s="306"/>
      <c r="AY588" s="306"/>
      <c r="AZ588" s="306"/>
      <c r="BA588" s="306"/>
      <c r="BB588" s="306"/>
      <c r="BC588" s="306"/>
      <c r="BD588" s="306"/>
      <c r="BE588" s="306"/>
      <c r="BF588" s="306"/>
      <c r="BG588" s="306"/>
      <c r="BH588" s="306"/>
      <c r="BI588" s="306"/>
      <c r="BJ588" s="306"/>
      <c r="BK588" s="306"/>
      <c r="BL588" s="306"/>
      <c r="BM588" s="306"/>
      <c r="BN588" s="306"/>
      <c r="BO588" s="306"/>
      <c r="BP588" s="306"/>
      <c r="BQ588" s="306"/>
      <c r="BR588" s="306"/>
      <c r="BS588" s="306"/>
      <c r="BT588" s="306"/>
      <c r="BU588" s="306"/>
      <c r="BV588" s="306"/>
      <c r="BW588" s="306"/>
      <c r="BX588" s="306"/>
      <c r="BY588" s="306"/>
      <c r="BZ588" s="306"/>
      <c r="CA588" s="306"/>
      <c r="CB588" s="306"/>
      <c r="CC588" s="306"/>
      <c r="CD588" s="306"/>
      <c r="CE588" s="306"/>
      <c r="CF588" s="306"/>
      <c r="CG588" s="306"/>
      <c r="CH588" s="306"/>
      <c r="CI588" s="306"/>
      <c r="CJ588" s="306"/>
      <c r="CK588" s="306"/>
      <c r="CL588" s="306"/>
      <c r="CM588" s="306"/>
      <c r="CN588" s="306"/>
      <c r="CO588" s="306"/>
      <c r="CP588" s="306"/>
      <c r="CQ588" s="306"/>
      <c r="CR588" s="306"/>
      <c r="CS588" s="306"/>
      <c r="CT588" s="306"/>
      <c r="CU588" s="306"/>
      <c r="CV588" s="306"/>
      <c r="CW588" s="306"/>
      <c r="CX588" s="306"/>
      <c r="CY588" s="306"/>
      <c r="CZ588" s="306"/>
      <c r="DA588" s="306"/>
      <c r="DB588" s="306"/>
      <c r="DC588" s="306"/>
      <c r="DD588" s="306"/>
      <c r="DE588" s="306"/>
      <c r="DF588" s="306"/>
      <c r="DG588" s="306"/>
      <c r="DH588" s="306"/>
      <c r="DI588" s="306"/>
      <c r="DJ588" s="306"/>
      <c r="DK588" s="306"/>
      <c r="DL588" s="306"/>
      <c r="DM588" s="306"/>
      <c r="DN588" s="306"/>
      <c r="DO588" s="306"/>
      <c r="DP588" s="306"/>
      <c r="DQ588" s="306"/>
      <c r="DR588" s="306"/>
      <c r="DS588" s="306"/>
      <c r="DT588" s="306"/>
      <c r="DU588" s="306"/>
      <c r="DV588" s="306"/>
      <c r="DW588" s="306"/>
      <c r="DX588" s="306"/>
      <c r="DY588" s="306"/>
      <c r="DZ588" s="306"/>
      <c r="EA588" s="306"/>
      <c r="EB588" s="164"/>
      <c r="EC588" s="163"/>
      <c r="ED588" s="163"/>
      <c r="EE588" s="163"/>
      <c r="EF588" s="163"/>
      <c r="EG588" s="163"/>
      <c r="EH588" s="163"/>
      <c r="EI588" s="163"/>
    </row>
    <row r="589" spans="3:152" ht="11.25" customHeight="1">
      <c r="C589" s="217"/>
      <c r="D589" s="385"/>
      <c r="E589" s="399"/>
      <c r="F589" s="399"/>
      <c r="G589" s="399"/>
      <c r="H589" s="399"/>
      <c r="I589" s="399"/>
      <c r="J589" s="399"/>
      <c r="K589" s="385"/>
      <c r="L589" s="337"/>
      <c r="M589" s="337"/>
      <c r="N589" s="385"/>
      <c r="O589" s="385"/>
      <c r="P589" s="387"/>
      <c r="Q589" s="387"/>
      <c r="R589" s="389"/>
      <c r="S589" s="391"/>
      <c r="T589" s="401"/>
      <c r="U589" s="394"/>
      <c r="V589" s="396">
        <v>1</v>
      </c>
      <c r="W589" s="382" t="s">
        <v>821</v>
      </c>
      <c r="X589" s="382"/>
      <c r="Y589" s="382"/>
      <c r="Z589" s="382"/>
      <c r="AA589" s="382"/>
      <c r="AB589" s="382"/>
      <c r="AC589" s="382"/>
      <c r="AD589" s="382"/>
      <c r="AE589" s="382"/>
      <c r="AF589" s="382"/>
      <c r="AG589" s="382"/>
      <c r="AH589" s="382"/>
      <c r="AI589" s="382"/>
      <c r="AJ589" s="382"/>
      <c r="AK589" s="382"/>
      <c r="AL589" s="307"/>
      <c r="AM589" s="308"/>
      <c r="AN589" s="309"/>
      <c r="AO589" s="309"/>
      <c r="AP589" s="309"/>
      <c r="AQ589" s="309"/>
      <c r="AR589" s="309"/>
      <c r="AS589" s="309"/>
      <c r="AT589" s="309"/>
      <c r="AU589" s="309"/>
      <c r="AV589" s="309"/>
      <c r="AW589" s="95"/>
      <c r="AX589" s="95"/>
      <c r="AY589" s="95"/>
      <c r="AZ589" s="95"/>
      <c r="BA589" s="95"/>
      <c r="BB589" s="95"/>
      <c r="BC589" s="95"/>
      <c r="BD589" s="95"/>
      <c r="BE589" s="95"/>
      <c r="BF589" s="95"/>
      <c r="BG589" s="95"/>
      <c r="BH589" s="95"/>
      <c r="BI589" s="95"/>
      <c r="BJ589" s="95"/>
      <c r="BK589" s="95"/>
      <c r="BL589" s="95"/>
      <c r="BM589" s="95"/>
      <c r="BN589" s="95"/>
      <c r="BO589" s="95"/>
      <c r="BP589" s="95"/>
      <c r="BQ589" s="95"/>
      <c r="BR589" s="95"/>
      <c r="BS589" s="95"/>
      <c r="BT589" s="95"/>
      <c r="BU589" s="95"/>
      <c r="BV589" s="95"/>
      <c r="BW589" s="95"/>
      <c r="BX589" s="95"/>
      <c r="BY589" s="95"/>
      <c r="BZ589" s="95"/>
      <c r="CA589" s="95"/>
      <c r="CB589" s="95"/>
      <c r="CC589" s="95"/>
      <c r="CD589" s="95"/>
      <c r="CE589" s="95"/>
      <c r="CF589" s="95"/>
      <c r="CG589" s="95"/>
      <c r="CH589" s="95"/>
      <c r="CI589" s="95"/>
      <c r="CJ589" s="95"/>
      <c r="CK589" s="95"/>
      <c r="CL589" s="95"/>
      <c r="CM589" s="95"/>
      <c r="CN589" s="95"/>
      <c r="CO589" s="95"/>
      <c r="CP589" s="95"/>
      <c r="CQ589" s="95"/>
      <c r="CR589" s="95"/>
      <c r="CS589" s="95"/>
      <c r="CT589" s="95"/>
      <c r="CU589" s="95"/>
      <c r="CV589" s="95"/>
      <c r="CW589" s="95"/>
      <c r="CX589" s="95"/>
      <c r="CY589" s="95"/>
      <c r="CZ589" s="95"/>
      <c r="DA589" s="95"/>
      <c r="DB589" s="95"/>
      <c r="DC589" s="95"/>
      <c r="DD589" s="95"/>
      <c r="DE589" s="95"/>
      <c r="DF589" s="95"/>
      <c r="DG589" s="95"/>
      <c r="DH589" s="95"/>
      <c r="DI589" s="95"/>
      <c r="DJ589" s="95"/>
      <c r="DK589" s="95"/>
      <c r="DL589" s="95"/>
      <c r="DM589" s="95"/>
      <c r="DN589" s="95"/>
      <c r="DO589" s="95"/>
      <c r="DP589" s="95"/>
      <c r="DQ589" s="95"/>
      <c r="DR589" s="95"/>
      <c r="DS589" s="95"/>
      <c r="DT589" s="95"/>
      <c r="DU589" s="95"/>
      <c r="DV589" s="95"/>
      <c r="DW589" s="95"/>
      <c r="DX589" s="95"/>
      <c r="DY589" s="95"/>
      <c r="DZ589" s="95"/>
      <c r="EA589" s="95"/>
      <c r="EB589" s="164"/>
      <c r="EC589" s="179"/>
      <c r="ED589" s="179"/>
      <c r="EE589" s="179"/>
      <c r="EF589" s="163"/>
      <c r="EG589" s="179"/>
      <c r="EH589" s="179"/>
      <c r="EI589" s="179"/>
      <c r="EJ589" s="179"/>
      <c r="EK589" s="179"/>
    </row>
    <row r="590" spans="3:152" ht="15" customHeight="1">
      <c r="C590" s="217"/>
      <c r="D590" s="385"/>
      <c r="E590" s="399"/>
      <c r="F590" s="399"/>
      <c r="G590" s="399"/>
      <c r="H590" s="399"/>
      <c r="I590" s="399"/>
      <c r="J590" s="399"/>
      <c r="K590" s="385"/>
      <c r="L590" s="337"/>
      <c r="M590" s="337"/>
      <c r="N590" s="385"/>
      <c r="O590" s="385"/>
      <c r="P590" s="387"/>
      <c r="Q590" s="387"/>
      <c r="R590" s="389"/>
      <c r="S590" s="391"/>
      <c r="T590" s="401"/>
      <c r="U590" s="395"/>
      <c r="V590" s="397"/>
      <c r="W590" s="383"/>
      <c r="X590" s="383"/>
      <c r="Y590" s="383"/>
      <c r="Z590" s="383"/>
      <c r="AA590" s="383"/>
      <c r="AB590" s="383"/>
      <c r="AC590" s="383"/>
      <c r="AD590" s="383"/>
      <c r="AE590" s="383"/>
      <c r="AF590" s="383"/>
      <c r="AG590" s="383"/>
      <c r="AH590" s="383"/>
      <c r="AI590" s="383"/>
      <c r="AJ590" s="383"/>
      <c r="AK590" s="383"/>
      <c r="AL590" s="333"/>
      <c r="AM590" s="200" t="s">
        <v>240</v>
      </c>
      <c r="AN590" s="311" t="s">
        <v>216</v>
      </c>
      <c r="AO590" s="312" t="s">
        <v>18</v>
      </c>
      <c r="AP590" s="312"/>
      <c r="AQ590" s="312"/>
      <c r="AR590" s="312"/>
      <c r="AS590" s="312"/>
      <c r="AT590" s="312"/>
      <c r="AU590" s="312"/>
      <c r="AV590" s="312"/>
      <c r="AW590" s="261">
        <v>6173.5938999999998</v>
      </c>
      <c r="AX590" s="261">
        <v>2661.7069000000001</v>
      </c>
      <c r="AY590" s="261">
        <v>0</v>
      </c>
      <c r="AZ590" s="261">
        <f>BE590</f>
        <v>0</v>
      </c>
      <c r="BA590" s="261">
        <f>BV590</f>
        <v>0</v>
      </c>
      <c r="BB590" s="261">
        <f>CM590</f>
        <v>0</v>
      </c>
      <c r="BC590" s="261">
        <f>DD590</f>
        <v>0</v>
      </c>
      <c r="BD590" s="261">
        <f>AW590-AX590-BC590</f>
        <v>3511.8869999999997</v>
      </c>
      <c r="BE590" s="261">
        <f t="shared" ref="BE590:BH591" si="643">BQ590</f>
        <v>0</v>
      </c>
      <c r="BF590" s="261">
        <f t="shared" si="643"/>
        <v>0</v>
      </c>
      <c r="BG590" s="261">
        <f t="shared" si="643"/>
        <v>0</v>
      </c>
      <c r="BH590" s="261">
        <f t="shared" si="643"/>
        <v>0</v>
      </c>
      <c r="BI590" s="261">
        <f>BJ590+BK590+BL590</f>
        <v>0</v>
      </c>
      <c r="BJ590" s="313">
        <v>0</v>
      </c>
      <c r="BK590" s="313">
        <v>0</v>
      </c>
      <c r="BL590" s="313">
        <v>0</v>
      </c>
      <c r="BM590" s="261">
        <f>BN590+BO590+BP590</f>
        <v>0</v>
      </c>
      <c r="BN590" s="313">
        <v>0</v>
      </c>
      <c r="BO590" s="313">
        <v>0</v>
      </c>
      <c r="BP590" s="313">
        <v>0</v>
      </c>
      <c r="BQ590" s="261">
        <f>BR590+BS590+BT590</f>
        <v>0</v>
      </c>
      <c r="BR590" s="313">
        <v>0</v>
      </c>
      <c r="BS590" s="313">
        <v>0</v>
      </c>
      <c r="BT590" s="313">
        <v>0</v>
      </c>
      <c r="BU590" s="261">
        <f>$AW590-$AX590-AZ590</f>
        <v>3511.8869999999997</v>
      </c>
      <c r="BV590" s="261">
        <f t="shared" ref="BV590:BY591" si="644">CH590</f>
        <v>0</v>
      </c>
      <c r="BW590" s="261">
        <f t="shared" si="644"/>
        <v>0</v>
      </c>
      <c r="BX590" s="261">
        <f t="shared" si="644"/>
        <v>0</v>
      </c>
      <c r="BY590" s="261">
        <f t="shared" si="644"/>
        <v>0</v>
      </c>
      <c r="BZ590" s="261">
        <f>CA590+CB590+CC590</f>
        <v>0</v>
      </c>
      <c r="CA590" s="313">
        <v>0</v>
      </c>
      <c r="CB590" s="313">
        <v>0</v>
      </c>
      <c r="CC590" s="313">
        <v>0</v>
      </c>
      <c r="CD590" s="261">
        <f>CE590+CF590+CG590</f>
        <v>0</v>
      </c>
      <c r="CE590" s="313">
        <v>0</v>
      </c>
      <c r="CF590" s="313">
        <v>0</v>
      </c>
      <c r="CG590" s="313">
        <v>0</v>
      </c>
      <c r="CH590" s="261">
        <f>CI590+CJ590+CK590</f>
        <v>0</v>
      </c>
      <c r="CI590" s="313">
        <v>0</v>
      </c>
      <c r="CJ590" s="313">
        <v>0</v>
      </c>
      <c r="CK590" s="313">
        <v>0</v>
      </c>
      <c r="CL590" s="261">
        <f>$AW590-$AX590-BA590</f>
        <v>3511.8869999999997</v>
      </c>
      <c r="CM590" s="261">
        <f t="shared" ref="CM590:CP591" si="645">CY590</f>
        <v>0</v>
      </c>
      <c r="CN590" s="261">
        <f t="shared" si="645"/>
        <v>0</v>
      </c>
      <c r="CO590" s="261">
        <f t="shared" si="645"/>
        <v>0</v>
      </c>
      <c r="CP590" s="261">
        <f t="shared" si="645"/>
        <v>0</v>
      </c>
      <c r="CQ590" s="261">
        <f>CR590+CS590+CT590</f>
        <v>0</v>
      </c>
      <c r="CR590" s="313">
        <v>0</v>
      </c>
      <c r="CS590" s="313">
        <v>0</v>
      </c>
      <c r="CT590" s="313">
        <v>0</v>
      </c>
      <c r="CU590" s="261">
        <f>CV590+CW590+CX590</f>
        <v>0</v>
      </c>
      <c r="CV590" s="313">
        <v>0</v>
      </c>
      <c r="CW590" s="313">
        <v>0</v>
      </c>
      <c r="CX590" s="313">
        <v>0</v>
      </c>
      <c r="CY590" s="261">
        <f>CZ590+DA590+DB590</f>
        <v>0</v>
      </c>
      <c r="CZ590" s="313">
        <v>0</v>
      </c>
      <c r="DA590" s="313">
        <v>0</v>
      </c>
      <c r="DB590" s="313">
        <v>0</v>
      </c>
      <c r="DC590" s="261">
        <f>$AW590-$AX590-BB590</f>
        <v>3511.8869999999997</v>
      </c>
      <c r="DD590" s="261">
        <f t="shared" ref="DD590:DG591" si="646">DP590</f>
        <v>0</v>
      </c>
      <c r="DE590" s="261">
        <f t="shared" si="646"/>
        <v>0</v>
      </c>
      <c r="DF590" s="261">
        <f t="shared" si="646"/>
        <v>0</v>
      </c>
      <c r="DG590" s="261">
        <f t="shared" si="646"/>
        <v>0</v>
      </c>
      <c r="DH590" s="261">
        <f>DI590+DJ590+DK590</f>
        <v>0</v>
      </c>
      <c r="DI590" s="313">
        <v>0</v>
      </c>
      <c r="DJ590" s="313">
        <v>0</v>
      </c>
      <c r="DK590" s="313">
        <v>0</v>
      </c>
      <c r="DL590" s="261">
        <f>DM590+DN590+DO590</f>
        <v>0</v>
      </c>
      <c r="DM590" s="313">
        <v>0</v>
      </c>
      <c r="DN590" s="313">
        <v>0</v>
      </c>
      <c r="DO590" s="313">
        <v>0</v>
      </c>
      <c r="DP590" s="261">
        <f>DQ590+DR590+DS590</f>
        <v>0</v>
      </c>
      <c r="DQ590" s="313">
        <v>0</v>
      </c>
      <c r="DR590" s="313">
        <v>0</v>
      </c>
      <c r="DS590" s="313">
        <v>0</v>
      </c>
      <c r="DT590" s="261">
        <f>$AW590-$AX590-BC590</f>
        <v>3511.8869999999997</v>
      </c>
      <c r="DU590" s="261">
        <f>BC590-AY590</f>
        <v>0</v>
      </c>
      <c r="DV590" s="313"/>
      <c r="DW590" s="313"/>
      <c r="DX590" s="314"/>
      <c r="DY590" s="313"/>
      <c r="DZ590" s="314"/>
      <c r="EA590" s="343" t="s">
        <v>151</v>
      </c>
      <c r="EB590" s="164">
        <v>0</v>
      </c>
      <c r="EC590" s="162" t="str">
        <f>AN590 &amp; EB590</f>
        <v>Прибыль направляемая на инвестиции0</v>
      </c>
      <c r="ED590" s="162" t="str">
        <f>AN590&amp;AO590</f>
        <v>Прибыль направляемая на инвестициинет</v>
      </c>
      <c r="EE590" s="163"/>
      <c r="EF590" s="163"/>
      <c r="EG590" s="179"/>
      <c r="EH590" s="179"/>
      <c r="EI590" s="179"/>
      <c r="EJ590" s="179"/>
      <c r="EV590" s="163"/>
    </row>
    <row r="591" spans="3:152" ht="15" customHeight="1" thickBot="1">
      <c r="C591" s="217"/>
      <c r="D591" s="385"/>
      <c r="E591" s="399"/>
      <c r="F591" s="399"/>
      <c r="G591" s="399"/>
      <c r="H591" s="399"/>
      <c r="I591" s="399"/>
      <c r="J591" s="399"/>
      <c r="K591" s="385"/>
      <c r="L591" s="337"/>
      <c r="M591" s="337"/>
      <c r="N591" s="385"/>
      <c r="O591" s="385"/>
      <c r="P591" s="387"/>
      <c r="Q591" s="387"/>
      <c r="R591" s="389"/>
      <c r="S591" s="391"/>
      <c r="T591" s="401"/>
      <c r="U591" s="395"/>
      <c r="V591" s="397"/>
      <c r="W591" s="383"/>
      <c r="X591" s="383"/>
      <c r="Y591" s="383"/>
      <c r="Z591" s="383"/>
      <c r="AA591" s="383"/>
      <c r="AB591" s="383"/>
      <c r="AC591" s="383"/>
      <c r="AD591" s="383"/>
      <c r="AE591" s="383"/>
      <c r="AF591" s="383"/>
      <c r="AG591" s="383"/>
      <c r="AH591" s="383"/>
      <c r="AI591" s="383"/>
      <c r="AJ591" s="383"/>
      <c r="AK591" s="383"/>
      <c r="AL591" s="333"/>
      <c r="AM591" s="200" t="s">
        <v>115</v>
      </c>
      <c r="AN591" s="311" t="s">
        <v>199</v>
      </c>
      <c r="AO591" s="312" t="s">
        <v>18</v>
      </c>
      <c r="AP591" s="312"/>
      <c r="AQ591" s="312"/>
      <c r="AR591" s="312"/>
      <c r="AS591" s="312"/>
      <c r="AT591" s="312"/>
      <c r="AU591" s="312"/>
      <c r="AV591" s="312"/>
      <c r="AW591" s="261">
        <v>1234.7188000000001</v>
      </c>
      <c r="AX591" s="261">
        <v>83.782799999999995</v>
      </c>
      <c r="AY591" s="261">
        <v>0</v>
      </c>
      <c r="AZ591" s="261">
        <f>BE591</f>
        <v>0</v>
      </c>
      <c r="BA591" s="261">
        <f>BV591</f>
        <v>0</v>
      </c>
      <c r="BB591" s="261">
        <f>CM591</f>
        <v>0</v>
      </c>
      <c r="BC591" s="261">
        <f>DD591</f>
        <v>0</v>
      </c>
      <c r="BD591" s="261">
        <f>AW591-AX591-BC591</f>
        <v>1150.9360000000001</v>
      </c>
      <c r="BE591" s="261">
        <f t="shared" si="643"/>
        <v>0</v>
      </c>
      <c r="BF591" s="261">
        <f t="shared" si="643"/>
        <v>0</v>
      </c>
      <c r="BG591" s="261">
        <f t="shared" si="643"/>
        <v>0</v>
      </c>
      <c r="BH591" s="261">
        <f t="shared" si="643"/>
        <v>0</v>
      </c>
      <c r="BI591" s="261">
        <f>BJ591+BK591+BL591</f>
        <v>0</v>
      </c>
      <c r="BJ591" s="313">
        <v>0</v>
      </c>
      <c r="BK591" s="313">
        <v>0</v>
      </c>
      <c r="BL591" s="313">
        <v>0</v>
      </c>
      <c r="BM591" s="261">
        <f>BN591+BO591+BP591</f>
        <v>0</v>
      </c>
      <c r="BN591" s="313">
        <v>0</v>
      </c>
      <c r="BO591" s="313">
        <v>0</v>
      </c>
      <c r="BP591" s="313">
        <v>0</v>
      </c>
      <c r="BQ591" s="261">
        <f>BR591+BS591+BT591</f>
        <v>0</v>
      </c>
      <c r="BR591" s="313">
        <v>0</v>
      </c>
      <c r="BS591" s="313">
        <v>0</v>
      </c>
      <c r="BT591" s="313">
        <v>0</v>
      </c>
      <c r="BU591" s="261">
        <f>$AW591-$AX591-AZ591</f>
        <v>1150.9360000000001</v>
      </c>
      <c r="BV591" s="261">
        <f t="shared" si="644"/>
        <v>0</v>
      </c>
      <c r="BW591" s="261">
        <f t="shared" si="644"/>
        <v>0</v>
      </c>
      <c r="BX591" s="261">
        <f t="shared" si="644"/>
        <v>0</v>
      </c>
      <c r="BY591" s="261">
        <f t="shared" si="644"/>
        <v>0</v>
      </c>
      <c r="BZ591" s="261">
        <f>CA591+CB591+CC591</f>
        <v>0</v>
      </c>
      <c r="CA591" s="313">
        <v>0</v>
      </c>
      <c r="CB591" s="313">
        <v>0</v>
      </c>
      <c r="CC591" s="313">
        <v>0</v>
      </c>
      <c r="CD591" s="261">
        <f>CE591+CF591+CG591</f>
        <v>0</v>
      </c>
      <c r="CE591" s="313">
        <v>0</v>
      </c>
      <c r="CF591" s="313">
        <v>0</v>
      </c>
      <c r="CG591" s="313">
        <v>0</v>
      </c>
      <c r="CH591" s="261">
        <f>CI591+CJ591+CK591</f>
        <v>0</v>
      </c>
      <c r="CI591" s="313">
        <v>0</v>
      </c>
      <c r="CJ591" s="313">
        <v>0</v>
      </c>
      <c r="CK591" s="313">
        <v>0</v>
      </c>
      <c r="CL591" s="261">
        <f>$AW591-$AX591-BA591</f>
        <v>1150.9360000000001</v>
      </c>
      <c r="CM591" s="261">
        <f t="shared" si="645"/>
        <v>0</v>
      </c>
      <c r="CN591" s="261">
        <f t="shared" si="645"/>
        <v>0</v>
      </c>
      <c r="CO591" s="261">
        <f t="shared" si="645"/>
        <v>0</v>
      </c>
      <c r="CP591" s="261">
        <f t="shared" si="645"/>
        <v>0</v>
      </c>
      <c r="CQ591" s="261">
        <f>CR591+CS591+CT591</f>
        <v>0</v>
      </c>
      <c r="CR591" s="313">
        <v>0</v>
      </c>
      <c r="CS591" s="313">
        <v>0</v>
      </c>
      <c r="CT591" s="313">
        <v>0</v>
      </c>
      <c r="CU591" s="261">
        <f>CV591+CW591+CX591</f>
        <v>0</v>
      </c>
      <c r="CV591" s="313">
        <v>0</v>
      </c>
      <c r="CW591" s="313">
        <v>0</v>
      </c>
      <c r="CX591" s="313">
        <v>0</v>
      </c>
      <c r="CY591" s="261">
        <f>CZ591+DA591+DB591</f>
        <v>0</v>
      </c>
      <c r="CZ591" s="313">
        <v>0</v>
      </c>
      <c r="DA591" s="313">
        <v>0</v>
      </c>
      <c r="DB591" s="313">
        <v>0</v>
      </c>
      <c r="DC591" s="261">
        <f>$AW591-$AX591-BB591</f>
        <v>1150.9360000000001</v>
      </c>
      <c r="DD591" s="261">
        <f t="shared" si="646"/>
        <v>0</v>
      </c>
      <c r="DE591" s="261">
        <f t="shared" si="646"/>
        <v>0</v>
      </c>
      <c r="DF591" s="261">
        <f t="shared" si="646"/>
        <v>0</v>
      </c>
      <c r="DG591" s="261">
        <f t="shared" si="646"/>
        <v>0</v>
      </c>
      <c r="DH591" s="261">
        <f>DI591+DJ591+DK591</f>
        <v>0</v>
      </c>
      <c r="DI591" s="313">
        <v>0</v>
      </c>
      <c r="DJ591" s="313">
        <v>0</v>
      </c>
      <c r="DK591" s="313">
        <v>0</v>
      </c>
      <c r="DL591" s="261">
        <f>DM591+DN591+DO591</f>
        <v>0</v>
      </c>
      <c r="DM591" s="313">
        <v>0</v>
      </c>
      <c r="DN591" s="313">
        <v>0</v>
      </c>
      <c r="DO591" s="313">
        <v>0</v>
      </c>
      <c r="DP591" s="261">
        <f>DQ591+DR591+DS591</f>
        <v>0</v>
      </c>
      <c r="DQ591" s="313">
        <v>0</v>
      </c>
      <c r="DR591" s="313">
        <v>0</v>
      </c>
      <c r="DS591" s="313">
        <v>0</v>
      </c>
      <c r="DT591" s="261">
        <f>$AW591-$AX591-BC591</f>
        <v>1150.9360000000001</v>
      </c>
      <c r="DU591" s="261">
        <f>BC591-AY591</f>
        <v>0</v>
      </c>
      <c r="DV591" s="313"/>
      <c r="DW591" s="313"/>
      <c r="DX591" s="314"/>
      <c r="DY591" s="313"/>
      <c r="DZ591" s="314"/>
      <c r="EA591" s="343" t="s">
        <v>151</v>
      </c>
      <c r="EB591" s="164">
        <v>0</v>
      </c>
      <c r="EC591" s="162" t="str">
        <f>AN591 &amp; EB591</f>
        <v>Прочие собственные средства0</v>
      </c>
      <c r="ED591" s="162" t="str">
        <f>AN591&amp;AO591</f>
        <v>Прочие собственные средстванет</v>
      </c>
      <c r="EE591" s="163"/>
      <c r="EF591" s="163"/>
      <c r="EG591" s="179"/>
      <c r="EH591" s="179"/>
      <c r="EI591" s="179"/>
      <c r="EJ591" s="179"/>
      <c r="EV591" s="163"/>
    </row>
    <row r="592" spans="3:152" ht="11.25" customHeight="1">
      <c r="C592" s="217"/>
      <c r="D592" s="384" t="s">
        <v>1037</v>
      </c>
      <c r="E592" s="398" t="s">
        <v>1015</v>
      </c>
      <c r="F592" s="398"/>
      <c r="G592" s="398" t="s">
        <v>161</v>
      </c>
      <c r="H592" s="398" t="s">
        <v>1038</v>
      </c>
      <c r="I592" s="398" t="s">
        <v>783</v>
      </c>
      <c r="J592" s="398" t="s">
        <v>783</v>
      </c>
      <c r="K592" s="384" t="s">
        <v>784</v>
      </c>
      <c r="L592" s="336"/>
      <c r="M592" s="336"/>
      <c r="N592" s="384" t="s">
        <v>240</v>
      </c>
      <c r="O592" s="384" t="s">
        <v>3</v>
      </c>
      <c r="P592" s="386" t="s">
        <v>186</v>
      </c>
      <c r="Q592" s="386" t="s">
        <v>3</v>
      </c>
      <c r="R592" s="388">
        <v>0</v>
      </c>
      <c r="S592" s="390">
        <v>100</v>
      </c>
      <c r="T592" s="400" t="s">
        <v>151</v>
      </c>
      <c r="U592" s="305"/>
      <c r="V592" s="306"/>
      <c r="W592" s="306"/>
      <c r="X592" s="306"/>
      <c r="Y592" s="306"/>
      <c r="Z592" s="306"/>
      <c r="AA592" s="306"/>
      <c r="AB592" s="306"/>
      <c r="AC592" s="306"/>
      <c r="AD592" s="306"/>
      <c r="AE592" s="306"/>
      <c r="AF592" s="306"/>
      <c r="AG592" s="306"/>
      <c r="AH592" s="306"/>
      <c r="AI592" s="306"/>
      <c r="AJ592" s="306"/>
      <c r="AK592" s="306"/>
      <c r="AL592" s="306"/>
      <c r="AM592" s="306"/>
      <c r="AN592" s="306"/>
      <c r="AO592" s="306"/>
      <c r="AP592" s="306"/>
      <c r="AQ592" s="306"/>
      <c r="AR592" s="306"/>
      <c r="AS592" s="306"/>
      <c r="AT592" s="306"/>
      <c r="AU592" s="306"/>
      <c r="AV592" s="306"/>
      <c r="AW592" s="306"/>
      <c r="AX592" s="306"/>
      <c r="AY592" s="306"/>
      <c r="AZ592" s="306"/>
      <c r="BA592" s="306"/>
      <c r="BB592" s="306"/>
      <c r="BC592" s="306"/>
      <c r="BD592" s="306"/>
      <c r="BE592" s="306"/>
      <c r="BF592" s="306"/>
      <c r="BG592" s="306"/>
      <c r="BH592" s="306"/>
      <c r="BI592" s="306"/>
      <c r="BJ592" s="306"/>
      <c r="BK592" s="306"/>
      <c r="BL592" s="306"/>
      <c r="BM592" s="306"/>
      <c r="BN592" s="306"/>
      <c r="BO592" s="306"/>
      <c r="BP592" s="306"/>
      <c r="BQ592" s="306"/>
      <c r="BR592" s="306"/>
      <c r="BS592" s="306"/>
      <c r="BT592" s="306"/>
      <c r="BU592" s="306"/>
      <c r="BV592" s="306"/>
      <c r="BW592" s="306"/>
      <c r="BX592" s="306"/>
      <c r="BY592" s="306"/>
      <c r="BZ592" s="306"/>
      <c r="CA592" s="306"/>
      <c r="CB592" s="306"/>
      <c r="CC592" s="306"/>
      <c r="CD592" s="306"/>
      <c r="CE592" s="306"/>
      <c r="CF592" s="306"/>
      <c r="CG592" s="306"/>
      <c r="CH592" s="306"/>
      <c r="CI592" s="306"/>
      <c r="CJ592" s="306"/>
      <c r="CK592" s="306"/>
      <c r="CL592" s="306"/>
      <c r="CM592" s="306"/>
      <c r="CN592" s="306"/>
      <c r="CO592" s="306"/>
      <c r="CP592" s="306"/>
      <c r="CQ592" s="306"/>
      <c r="CR592" s="306"/>
      <c r="CS592" s="306"/>
      <c r="CT592" s="306"/>
      <c r="CU592" s="306"/>
      <c r="CV592" s="306"/>
      <c r="CW592" s="306"/>
      <c r="CX592" s="306"/>
      <c r="CY592" s="306"/>
      <c r="CZ592" s="306"/>
      <c r="DA592" s="306"/>
      <c r="DB592" s="306"/>
      <c r="DC592" s="306"/>
      <c r="DD592" s="306"/>
      <c r="DE592" s="306"/>
      <c r="DF592" s="306"/>
      <c r="DG592" s="306"/>
      <c r="DH592" s="306"/>
      <c r="DI592" s="306"/>
      <c r="DJ592" s="306"/>
      <c r="DK592" s="306"/>
      <c r="DL592" s="306"/>
      <c r="DM592" s="306"/>
      <c r="DN592" s="306"/>
      <c r="DO592" s="306"/>
      <c r="DP592" s="306"/>
      <c r="DQ592" s="306"/>
      <c r="DR592" s="306"/>
      <c r="DS592" s="306"/>
      <c r="DT592" s="306"/>
      <c r="DU592" s="306"/>
      <c r="DV592" s="306"/>
      <c r="DW592" s="306"/>
      <c r="DX592" s="306"/>
      <c r="DY592" s="306"/>
      <c r="DZ592" s="306"/>
      <c r="EA592" s="306"/>
      <c r="EB592" s="164"/>
      <c r="EC592" s="163"/>
      <c r="ED592" s="163"/>
      <c r="EE592" s="163"/>
      <c r="EF592" s="163"/>
      <c r="EG592" s="163"/>
      <c r="EH592" s="163"/>
      <c r="EI592" s="163"/>
    </row>
    <row r="593" spans="3:152" ht="11.25" customHeight="1">
      <c r="C593" s="217"/>
      <c r="D593" s="385"/>
      <c r="E593" s="399"/>
      <c r="F593" s="399"/>
      <c r="G593" s="399"/>
      <c r="H593" s="399"/>
      <c r="I593" s="399"/>
      <c r="J593" s="399"/>
      <c r="K593" s="385"/>
      <c r="L593" s="337"/>
      <c r="M593" s="337"/>
      <c r="N593" s="385"/>
      <c r="O593" s="385"/>
      <c r="P593" s="387"/>
      <c r="Q593" s="387"/>
      <c r="R593" s="389"/>
      <c r="S593" s="391"/>
      <c r="T593" s="401"/>
      <c r="U593" s="394"/>
      <c r="V593" s="396">
        <v>1</v>
      </c>
      <c r="W593" s="382" t="s">
        <v>821</v>
      </c>
      <c r="X593" s="382"/>
      <c r="Y593" s="382"/>
      <c r="Z593" s="382"/>
      <c r="AA593" s="382"/>
      <c r="AB593" s="382"/>
      <c r="AC593" s="382"/>
      <c r="AD593" s="382"/>
      <c r="AE593" s="382"/>
      <c r="AF593" s="382"/>
      <c r="AG593" s="382"/>
      <c r="AH593" s="382"/>
      <c r="AI593" s="382"/>
      <c r="AJ593" s="382"/>
      <c r="AK593" s="382"/>
      <c r="AL593" s="307"/>
      <c r="AM593" s="308"/>
      <c r="AN593" s="309"/>
      <c r="AO593" s="309"/>
      <c r="AP593" s="309"/>
      <c r="AQ593" s="309"/>
      <c r="AR593" s="309"/>
      <c r="AS593" s="309"/>
      <c r="AT593" s="309"/>
      <c r="AU593" s="309"/>
      <c r="AV593" s="309"/>
      <c r="AW593" s="95"/>
      <c r="AX593" s="95"/>
      <c r="AY593" s="95"/>
      <c r="AZ593" s="95"/>
      <c r="BA593" s="95"/>
      <c r="BB593" s="95"/>
      <c r="BC593" s="95"/>
      <c r="BD593" s="95"/>
      <c r="BE593" s="95"/>
      <c r="BF593" s="95"/>
      <c r="BG593" s="95"/>
      <c r="BH593" s="95"/>
      <c r="BI593" s="95"/>
      <c r="BJ593" s="95"/>
      <c r="BK593" s="95"/>
      <c r="BL593" s="95"/>
      <c r="BM593" s="95"/>
      <c r="BN593" s="95"/>
      <c r="BO593" s="95"/>
      <c r="BP593" s="95"/>
      <c r="BQ593" s="95"/>
      <c r="BR593" s="95"/>
      <c r="BS593" s="95"/>
      <c r="BT593" s="95"/>
      <c r="BU593" s="95"/>
      <c r="BV593" s="95"/>
      <c r="BW593" s="95"/>
      <c r="BX593" s="95"/>
      <c r="BY593" s="95"/>
      <c r="BZ593" s="95"/>
      <c r="CA593" s="95"/>
      <c r="CB593" s="95"/>
      <c r="CC593" s="95"/>
      <c r="CD593" s="95"/>
      <c r="CE593" s="95"/>
      <c r="CF593" s="95"/>
      <c r="CG593" s="95"/>
      <c r="CH593" s="95"/>
      <c r="CI593" s="95"/>
      <c r="CJ593" s="95"/>
      <c r="CK593" s="95"/>
      <c r="CL593" s="95"/>
      <c r="CM593" s="95"/>
      <c r="CN593" s="95"/>
      <c r="CO593" s="95"/>
      <c r="CP593" s="95"/>
      <c r="CQ593" s="95"/>
      <c r="CR593" s="95"/>
      <c r="CS593" s="95"/>
      <c r="CT593" s="95"/>
      <c r="CU593" s="95"/>
      <c r="CV593" s="95"/>
      <c r="CW593" s="95"/>
      <c r="CX593" s="95"/>
      <c r="CY593" s="95"/>
      <c r="CZ593" s="95"/>
      <c r="DA593" s="95"/>
      <c r="DB593" s="95"/>
      <c r="DC593" s="95"/>
      <c r="DD593" s="95"/>
      <c r="DE593" s="95"/>
      <c r="DF593" s="95"/>
      <c r="DG593" s="95"/>
      <c r="DH593" s="95"/>
      <c r="DI593" s="95"/>
      <c r="DJ593" s="95"/>
      <c r="DK593" s="95"/>
      <c r="DL593" s="95"/>
      <c r="DM593" s="95"/>
      <c r="DN593" s="95"/>
      <c r="DO593" s="95"/>
      <c r="DP593" s="95"/>
      <c r="DQ593" s="95"/>
      <c r="DR593" s="95"/>
      <c r="DS593" s="95"/>
      <c r="DT593" s="95"/>
      <c r="DU593" s="95"/>
      <c r="DV593" s="95"/>
      <c r="DW593" s="95"/>
      <c r="DX593" s="95"/>
      <c r="DY593" s="95"/>
      <c r="DZ593" s="95"/>
      <c r="EA593" s="95"/>
      <c r="EB593" s="164"/>
      <c r="EC593" s="179"/>
      <c r="ED593" s="179"/>
      <c r="EE593" s="179"/>
      <c r="EF593" s="163"/>
      <c r="EG593" s="179"/>
      <c r="EH593" s="179"/>
      <c r="EI593" s="179"/>
      <c r="EJ593" s="179"/>
      <c r="EK593" s="179"/>
    </row>
    <row r="594" spans="3:152" ht="15" customHeight="1">
      <c r="C594" s="217"/>
      <c r="D594" s="385"/>
      <c r="E594" s="399"/>
      <c r="F594" s="399"/>
      <c r="G594" s="399"/>
      <c r="H594" s="399"/>
      <c r="I594" s="399"/>
      <c r="J594" s="399"/>
      <c r="K594" s="385"/>
      <c r="L594" s="337"/>
      <c r="M594" s="337"/>
      <c r="N594" s="385"/>
      <c r="O594" s="385"/>
      <c r="P594" s="387"/>
      <c r="Q594" s="387"/>
      <c r="R594" s="389"/>
      <c r="S594" s="391"/>
      <c r="T594" s="401"/>
      <c r="U594" s="395"/>
      <c r="V594" s="397"/>
      <c r="W594" s="383"/>
      <c r="X594" s="383"/>
      <c r="Y594" s="383"/>
      <c r="Z594" s="383"/>
      <c r="AA594" s="383"/>
      <c r="AB594" s="383"/>
      <c r="AC594" s="383"/>
      <c r="AD594" s="383"/>
      <c r="AE594" s="383"/>
      <c r="AF594" s="383"/>
      <c r="AG594" s="383"/>
      <c r="AH594" s="383"/>
      <c r="AI594" s="383"/>
      <c r="AJ594" s="383"/>
      <c r="AK594" s="383"/>
      <c r="AL594" s="333"/>
      <c r="AM594" s="200" t="s">
        <v>240</v>
      </c>
      <c r="AN594" s="311" t="s">
        <v>216</v>
      </c>
      <c r="AO594" s="312" t="s">
        <v>18</v>
      </c>
      <c r="AP594" s="312"/>
      <c r="AQ594" s="312"/>
      <c r="AR594" s="312"/>
      <c r="AS594" s="312"/>
      <c r="AT594" s="312"/>
      <c r="AU594" s="312"/>
      <c r="AV594" s="312"/>
      <c r="AW594" s="261">
        <v>8783.6334000000006</v>
      </c>
      <c r="AX594" s="261">
        <v>3663.3294999999998</v>
      </c>
      <c r="AY594" s="261">
        <v>0</v>
      </c>
      <c r="AZ594" s="261">
        <f>BE594</f>
        <v>0</v>
      </c>
      <c r="BA594" s="261">
        <f>BV594</f>
        <v>0</v>
      </c>
      <c r="BB594" s="261">
        <f>CM594</f>
        <v>0</v>
      </c>
      <c r="BC594" s="261">
        <f>DD594</f>
        <v>0</v>
      </c>
      <c r="BD594" s="261">
        <f>AW594-AX594-BC594</f>
        <v>5120.3039000000008</v>
      </c>
      <c r="BE594" s="261">
        <f t="shared" ref="BE594:BH595" si="647">BQ594</f>
        <v>0</v>
      </c>
      <c r="BF594" s="261">
        <f t="shared" si="647"/>
        <v>0</v>
      </c>
      <c r="BG594" s="261">
        <f t="shared" si="647"/>
        <v>0</v>
      </c>
      <c r="BH594" s="261">
        <f t="shared" si="647"/>
        <v>0</v>
      </c>
      <c r="BI594" s="261">
        <f>BJ594+BK594+BL594</f>
        <v>0</v>
      </c>
      <c r="BJ594" s="313">
        <v>0</v>
      </c>
      <c r="BK594" s="313">
        <v>0</v>
      </c>
      <c r="BL594" s="313">
        <v>0</v>
      </c>
      <c r="BM594" s="261">
        <f>BN594+BO594+BP594</f>
        <v>0</v>
      </c>
      <c r="BN594" s="313">
        <v>0</v>
      </c>
      <c r="BO594" s="313">
        <v>0</v>
      </c>
      <c r="BP594" s="313">
        <v>0</v>
      </c>
      <c r="BQ594" s="261">
        <f>BR594+BS594+BT594</f>
        <v>0</v>
      </c>
      <c r="BR594" s="313">
        <v>0</v>
      </c>
      <c r="BS594" s="313">
        <v>0</v>
      </c>
      <c r="BT594" s="313">
        <v>0</v>
      </c>
      <c r="BU594" s="261">
        <f>$AW594-$AX594-AZ594</f>
        <v>5120.3039000000008</v>
      </c>
      <c r="BV594" s="261">
        <f t="shared" ref="BV594:BY595" si="648">CH594</f>
        <v>0</v>
      </c>
      <c r="BW594" s="261">
        <f t="shared" si="648"/>
        <v>0</v>
      </c>
      <c r="BX594" s="261">
        <f t="shared" si="648"/>
        <v>0</v>
      </c>
      <c r="BY594" s="261">
        <f t="shared" si="648"/>
        <v>0</v>
      </c>
      <c r="BZ594" s="261">
        <f>CA594+CB594+CC594</f>
        <v>0</v>
      </c>
      <c r="CA594" s="313">
        <v>0</v>
      </c>
      <c r="CB594" s="313">
        <v>0</v>
      </c>
      <c r="CC594" s="313">
        <v>0</v>
      </c>
      <c r="CD594" s="261">
        <f>CE594+CF594+CG594</f>
        <v>0</v>
      </c>
      <c r="CE594" s="313">
        <v>0</v>
      </c>
      <c r="CF594" s="313">
        <v>0</v>
      </c>
      <c r="CG594" s="313">
        <v>0</v>
      </c>
      <c r="CH594" s="261">
        <f>CI594+CJ594+CK594</f>
        <v>0</v>
      </c>
      <c r="CI594" s="313">
        <v>0</v>
      </c>
      <c r="CJ594" s="313">
        <v>0</v>
      </c>
      <c r="CK594" s="313">
        <v>0</v>
      </c>
      <c r="CL594" s="261">
        <f>$AW594-$AX594-BA594</f>
        <v>5120.3039000000008</v>
      </c>
      <c r="CM594" s="261">
        <f t="shared" ref="CM594:CP595" si="649">CY594</f>
        <v>0</v>
      </c>
      <c r="CN594" s="261">
        <f t="shared" si="649"/>
        <v>0</v>
      </c>
      <c r="CO594" s="261">
        <f t="shared" si="649"/>
        <v>0</v>
      </c>
      <c r="CP594" s="261">
        <f t="shared" si="649"/>
        <v>0</v>
      </c>
      <c r="CQ594" s="261">
        <f>CR594+CS594+CT594</f>
        <v>0</v>
      </c>
      <c r="CR594" s="313">
        <v>0</v>
      </c>
      <c r="CS594" s="313">
        <v>0</v>
      </c>
      <c r="CT594" s="313">
        <v>0</v>
      </c>
      <c r="CU594" s="261">
        <f>CV594+CW594+CX594</f>
        <v>0</v>
      </c>
      <c r="CV594" s="313">
        <v>0</v>
      </c>
      <c r="CW594" s="313">
        <v>0</v>
      </c>
      <c r="CX594" s="313">
        <v>0</v>
      </c>
      <c r="CY594" s="261">
        <f>CZ594+DA594+DB594</f>
        <v>0</v>
      </c>
      <c r="CZ594" s="313">
        <v>0</v>
      </c>
      <c r="DA594" s="313">
        <v>0</v>
      </c>
      <c r="DB594" s="313">
        <v>0</v>
      </c>
      <c r="DC594" s="261">
        <f>$AW594-$AX594-BB594</f>
        <v>5120.3039000000008</v>
      </c>
      <c r="DD594" s="261">
        <f t="shared" ref="DD594:DG595" si="650">DP594</f>
        <v>0</v>
      </c>
      <c r="DE594" s="261">
        <f t="shared" si="650"/>
        <v>0</v>
      </c>
      <c r="DF594" s="261">
        <f t="shared" si="650"/>
        <v>0</v>
      </c>
      <c r="DG594" s="261">
        <f t="shared" si="650"/>
        <v>0</v>
      </c>
      <c r="DH594" s="261">
        <f>DI594+DJ594+DK594</f>
        <v>0</v>
      </c>
      <c r="DI594" s="313">
        <v>0</v>
      </c>
      <c r="DJ594" s="313">
        <v>0</v>
      </c>
      <c r="DK594" s="313">
        <v>0</v>
      </c>
      <c r="DL594" s="261">
        <f>DM594+DN594+DO594</f>
        <v>0</v>
      </c>
      <c r="DM594" s="313">
        <v>0</v>
      </c>
      <c r="DN594" s="313">
        <v>0</v>
      </c>
      <c r="DO594" s="313">
        <v>0</v>
      </c>
      <c r="DP594" s="261">
        <f>DQ594+DR594+DS594</f>
        <v>0</v>
      </c>
      <c r="DQ594" s="313">
        <v>0</v>
      </c>
      <c r="DR594" s="313">
        <v>0</v>
      </c>
      <c r="DS594" s="313">
        <v>0</v>
      </c>
      <c r="DT594" s="261">
        <f>$AW594-$AX594-BC594</f>
        <v>5120.3039000000008</v>
      </c>
      <c r="DU594" s="261">
        <f>BC594-AY594</f>
        <v>0</v>
      </c>
      <c r="DV594" s="313"/>
      <c r="DW594" s="313"/>
      <c r="DX594" s="314"/>
      <c r="DY594" s="313"/>
      <c r="DZ594" s="314"/>
      <c r="EA594" s="343" t="s">
        <v>151</v>
      </c>
      <c r="EB594" s="164">
        <v>0</v>
      </c>
      <c r="EC594" s="162" t="str">
        <f>AN594 &amp; EB594</f>
        <v>Прибыль направляемая на инвестиции0</v>
      </c>
      <c r="ED594" s="162" t="str">
        <f>AN594&amp;AO594</f>
        <v>Прибыль направляемая на инвестициинет</v>
      </c>
      <c r="EE594" s="163"/>
      <c r="EF594" s="163"/>
      <c r="EG594" s="179"/>
      <c r="EH594" s="179"/>
      <c r="EI594" s="179"/>
      <c r="EJ594" s="179"/>
      <c r="EV594" s="163"/>
    </row>
    <row r="595" spans="3:152" ht="15" customHeight="1" thickBot="1">
      <c r="C595" s="217"/>
      <c r="D595" s="385"/>
      <c r="E595" s="399"/>
      <c r="F595" s="399"/>
      <c r="G595" s="399"/>
      <c r="H595" s="399"/>
      <c r="I595" s="399"/>
      <c r="J595" s="399"/>
      <c r="K595" s="385"/>
      <c r="L595" s="337"/>
      <c r="M595" s="337"/>
      <c r="N595" s="385"/>
      <c r="O595" s="385"/>
      <c r="P595" s="387"/>
      <c r="Q595" s="387"/>
      <c r="R595" s="389"/>
      <c r="S595" s="391"/>
      <c r="T595" s="401"/>
      <c r="U595" s="395"/>
      <c r="V595" s="397"/>
      <c r="W595" s="383"/>
      <c r="X595" s="383"/>
      <c r="Y595" s="383"/>
      <c r="Z595" s="383"/>
      <c r="AA595" s="383"/>
      <c r="AB595" s="383"/>
      <c r="AC595" s="383"/>
      <c r="AD595" s="383"/>
      <c r="AE595" s="383"/>
      <c r="AF595" s="383"/>
      <c r="AG595" s="383"/>
      <c r="AH595" s="383"/>
      <c r="AI595" s="383"/>
      <c r="AJ595" s="383"/>
      <c r="AK595" s="383"/>
      <c r="AL595" s="333"/>
      <c r="AM595" s="200" t="s">
        <v>115</v>
      </c>
      <c r="AN595" s="311" t="s">
        <v>199</v>
      </c>
      <c r="AO595" s="312" t="s">
        <v>18</v>
      </c>
      <c r="AP595" s="312"/>
      <c r="AQ595" s="312"/>
      <c r="AR595" s="312"/>
      <c r="AS595" s="312"/>
      <c r="AT595" s="312"/>
      <c r="AU595" s="312"/>
      <c r="AV595" s="312"/>
      <c r="AW595" s="261">
        <v>1756.7266999999999</v>
      </c>
      <c r="AX595" s="261">
        <v>105.12479999999999</v>
      </c>
      <c r="AY595" s="261">
        <v>0</v>
      </c>
      <c r="AZ595" s="261">
        <f>BE595</f>
        <v>0</v>
      </c>
      <c r="BA595" s="261">
        <f>BV595</f>
        <v>0</v>
      </c>
      <c r="BB595" s="261">
        <f>CM595</f>
        <v>0</v>
      </c>
      <c r="BC595" s="261">
        <f>DD595</f>
        <v>0</v>
      </c>
      <c r="BD595" s="261">
        <f>AW595-AX595-BC595</f>
        <v>1651.6018999999999</v>
      </c>
      <c r="BE595" s="261">
        <f t="shared" si="647"/>
        <v>0</v>
      </c>
      <c r="BF595" s="261">
        <f t="shared" si="647"/>
        <v>0</v>
      </c>
      <c r="BG595" s="261">
        <f t="shared" si="647"/>
        <v>0</v>
      </c>
      <c r="BH595" s="261">
        <f t="shared" si="647"/>
        <v>0</v>
      </c>
      <c r="BI595" s="261">
        <f>BJ595+BK595+BL595</f>
        <v>0</v>
      </c>
      <c r="BJ595" s="313">
        <v>0</v>
      </c>
      <c r="BK595" s="313">
        <v>0</v>
      </c>
      <c r="BL595" s="313">
        <v>0</v>
      </c>
      <c r="BM595" s="261">
        <f>BN595+BO595+BP595</f>
        <v>0</v>
      </c>
      <c r="BN595" s="313">
        <v>0</v>
      </c>
      <c r="BO595" s="313">
        <v>0</v>
      </c>
      <c r="BP595" s="313">
        <v>0</v>
      </c>
      <c r="BQ595" s="261">
        <f>BR595+BS595+BT595</f>
        <v>0</v>
      </c>
      <c r="BR595" s="313">
        <v>0</v>
      </c>
      <c r="BS595" s="313">
        <v>0</v>
      </c>
      <c r="BT595" s="313">
        <v>0</v>
      </c>
      <c r="BU595" s="261">
        <f>$AW595-$AX595-AZ595</f>
        <v>1651.6018999999999</v>
      </c>
      <c r="BV595" s="261">
        <f t="shared" si="648"/>
        <v>0</v>
      </c>
      <c r="BW595" s="261">
        <f t="shared" si="648"/>
        <v>0</v>
      </c>
      <c r="BX595" s="261">
        <f t="shared" si="648"/>
        <v>0</v>
      </c>
      <c r="BY595" s="261">
        <f t="shared" si="648"/>
        <v>0</v>
      </c>
      <c r="BZ595" s="261">
        <f>CA595+CB595+CC595</f>
        <v>0</v>
      </c>
      <c r="CA595" s="313">
        <v>0</v>
      </c>
      <c r="CB595" s="313">
        <v>0</v>
      </c>
      <c r="CC595" s="313">
        <v>0</v>
      </c>
      <c r="CD595" s="261">
        <f>CE595+CF595+CG595</f>
        <v>0</v>
      </c>
      <c r="CE595" s="313">
        <v>0</v>
      </c>
      <c r="CF595" s="313">
        <v>0</v>
      </c>
      <c r="CG595" s="313">
        <v>0</v>
      </c>
      <c r="CH595" s="261">
        <f>CI595+CJ595+CK595</f>
        <v>0</v>
      </c>
      <c r="CI595" s="313">
        <v>0</v>
      </c>
      <c r="CJ595" s="313">
        <v>0</v>
      </c>
      <c r="CK595" s="313">
        <v>0</v>
      </c>
      <c r="CL595" s="261">
        <f>$AW595-$AX595-BA595</f>
        <v>1651.6018999999999</v>
      </c>
      <c r="CM595" s="261">
        <f t="shared" si="649"/>
        <v>0</v>
      </c>
      <c r="CN595" s="261">
        <f t="shared" si="649"/>
        <v>0</v>
      </c>
      <c r="CO595" s="261">
        <f t="shared" si="649"/>
        <v>0</v>
      </c>
      <c r="CP595" s="261">
        <f t="shared" si="649"/>
        <v>0</v>
      </c>
      <c r="CQ595" s="261">
        <f>CR595+CS595+CT595</f>
        <v>0</v>
      </c>
      <c r="CR595" s="313">
        <v>0</v>
      </c>
      <c r="CS595" s="313">
        <v>0</v>
      </c>
      <c r="CT595" s="313">
        <v>0</v>
      </c>
      <c r="CU595" s="261">
        <f>CV595+CW595+CX595</f>
        <v>0</v>
      </c>
      <c r="CV595" s="313">
        <v>0</v>
      </c>
      <c r="CW595" s="313">
        <v>0</v>
      </c>
      <c r="CX595" s="313">
        <v>0</v>
      </c>
      <c r="CY595" s="261">
        <f>CZ595+DA595+DB595</f>
        <v>0</v>
      </c>
      <c r="CZ595" s="313">
        <v>0</v>
      </c>
      <c r="DA595" s="313">
        <v>0</v>
      </c>
      <c r="DB595" s="313">
        <v>0</v>
      </c>
      <c r="DC595" s="261">
        <f>$AW595-$AX595-BB595</f>
        <v>1651.6018999999999</v>
      </c>
      <c r="DD595" s="261">
        <f t="shared" si="650"/>
        <v>0</v>
      </c>
      <c r="DE595" s="261">
        <f t="shared" si="650"/>
        <v>0</v>
      </c>
      <c r="DF595" s="261">
        <f t="shared" si="650"/>
        <v>0</v>
      </c>
      <c r="DG595" s="261">
        <f t="shared" si="650"/>
        <v>0</v>
      </c>
      <c r="DH595" s="261">
        <f>DI595+DJ595+DK595</f>
        <v>0</v>
      </c>
      <c r="DI595" s="313">
        <v>0</v>
      </c>
      <c r="DJ595" s="313">
        <v>0</v>
      </c>
      <c r="DK595" s="313">
        <v>0</v>
      </c>
      <c r="DL595" s="261">
        <f>DM595+DN595+DO595</f>
        <v>0</v>
      </c>
      <c r="DM595" s="313">
        <v>0</v>
      </c>
      <c r="DN595" s="313">
        <v>0</v>
      </c>
      <c r="DO595" s="313">
        <v>0</v>
      </c>
      <c r="DP595" s="261">
        <f>DQ595+DR595+DS595</f>
        <v>0</v>
      </c>
      <c r="DQ595" s="313">
        <v>0</v>
      </c>
      <c r="DR595" s="313">
        <v>0</v>
      </c>
      <c r="DS595" s="313">
        <v>0</v>
      </c>
      <c r="DT595" s="261">
        <f>$AW595-$AX595-BC595</f>
        <v>1651.6018999999999</v>
      </c>
      <c r="DU595" s="261">
        <f>BC595-AY595</f>
        <v>0</v>
      </c>
      <c r="DV595" s="313"/>
      <c r="DW595" s="313"/>
      <c r="DX595" s="314"/>
      <c r="DY595" s="313"/>
      <c r="DZ595" s="314"/>
      <c r="EA595" s="343" t="s">
        <v>151</v>
      </c>
      <c r="EB595" s="164">
        <v>0</v>
      </c>
      <c r="EC595" s="162" t="str">
        <f>AN595 &amp; EB595</f>
        <v>Прочие собственные средства0</v>
      </c>
      <c r="ED595" s="162" t="str">
        <f>AN595&amp;AO595</f>
        <v>Прочие собственные средстванет</v>
      </c>
      <c r="EE595" s="163"/>
      <c r="EF595" s="163"/>
      <c r="EG595" s="179"/>
      <c r="EH595" s="179"/>
      <c r="EI595" s="179"/>
      <c r="EJ595" s="179"/>
      <c r="EV595" s="163"/>
    </row>
    <row r="596" spans="3:152" ht="11.25" customHeight="1">
      <c r="C596" s="217"/>
      <c r="D596" s="384" t="s">
        <v>1039</v>
      </c>
      <c r="E596" s="398" t="s">
        <v>1015</v>
      </c>
      <c r="F596" s="398"/>
      <c r="G596" s="398" t="s">
        <v>161</v>
      </c>
      <c r="H596" s="398" t="s">
        <v>1040</v>
      </c>
      <c r="I596" s="398" t="s">
        <v>783</v>
      </c>
      <c r="J596" s="398" t="s">
        <v>783</v>
      </c>
      <c r="K596" s="384" t="s">
        <v>784</v>
      </c>
      <c r="L596" s="336"/>
      <c r="M596" s="336"/>
      <c r="N596" s="384" t="s">
        <v>240</v>
      </c>
      <c r="O596" s="384" t="s">
        <v>3</v>
      </c>
      <c r="P596" s="386" t="s">
        <v>186</v>
      </c>
      <c r="Q596" s="386" t="s">
        <v>3</v>
      </c>
      <c r="R596" s="388">
        <v>0</v>
      </c>
      <c r="S596" s="390">
        <v>100</v>
      </c>
      <c r="T596" s="400" t="s">
        <v>151</v>
      </c>
      <c r="U596" s="305"/>
      <c r="V596" s="306"/>
      <c r="W596" s="306"/>
      <c r="X596" s="306"/>
      <c r="Y596" s="306"/>
      <c r="Z596" s="306"/>
      <c r="AA596" s="306"/>
      <c r="AB596" s="306"/>
      <c r="AC596" s="306"/>
      <c r="AD596" s="306"/>
      <c r="AE596" s="306"/>
      <c r="AF596" s="306"/>
      <c r="AG596" s="306"/>
      <c r="AH596" s="306"/>
      <c r="AI596" s="306"/>
      <c r="AJ596" s="306"/>
      <c r="AK596" s="306"/>
      <c r="AL596" s="306"/>
      <c r="AM596" s="306"/>
      <c r="AN596" s="306"/>
      <c r="AO596" s="306"/>
      <c r="AP596" s="306"/>
      <c r="AQ596" s="306"/>
      <c r="AR596" s="306"/>
      <c r="AS596" s="306"/>
      <c r="AT596" s="306"/>
      <c r="AU596" s="306"/>
      <c r="AV596" s="306"/>
      <c r="AW596" s="306"/>
      <c r="AX596" s="306"/>
      <c r="AY596" s="306"/>
      <c r="AZ596" s="306"/>
      <c r="BA596" s="306"/>
      <c r="BB596" s="306"/>
      <c r="BC596" s="306"/>
      <c r="BD596" s="306"/>
      <c r="BE596" s="306"/>
      <c r="BF596" s="306"/>
      <c r="BG596" s="306"/>
      <c r="BH596" s="306"/>
      <c r="BI596" s="306"/>
      <c r="BJ596" s="306"/>
      <c r="BK596" s="306"/>
      <c r="BL596" s="306"/>
      <c r="BM596" s="306"/>
      <c r="BN596" s="306"/>
      <c r="BO596" s="306"/>
      <c r="BP596" s="306"/>
      <c r="BQ596" s="306"/>
      <c r="BR596" s="306"/>
      <c r="BS596" s="306"/>
      <c r="BT596" s="306"/>
      <c r="BU596" s="306"/>
      <c r="BV596" s="306"/>
      <c r="BW596" s="306"/>
      <c r="BX596" s="306"/>
      <c r="BY596" s="306"/>
      <c r="BZ596" s="306"/>
      <c r="CA596" s="306"/>
      <c r="CB596" s="306"/>
      <c r="CC596" s="306"/>
      <c r="CD596" s="306"/>
      <c r="CE596" s="306"/>
      <c r="CF596" s="306"/>
      <c r="CG596" s="306"/>
      <c r="CH596" s="306"/>
      <c r="CI596" s="306"/>
      <c r="CJ596" s="306"/>
      <c r="CK596" s="306"/>
      <c r="CL596" s="306"/>
      <c r="CM596" s="306"/>
      <c r="CN596" s="306"/>
      <c r="CO596" s="306"/>
      <c r="CP596" s="306"/>
      <c r="CQ596" s="306"/>
      <c r="CR596" s="306"/>
      <c r="CS596" s="306"/>
      <c r="CT596" s="306"/>
      <c r="CU596" s="306"/>
      <c r="CV596" s="306"/>
      <c r="CW596" s="306"/>
      <c r="CX596" s="306"/>
      <c r="CY596" s="306"/>
      <c r="CZ596" s="306"/>
      <c r="DA596" s="306"/>
      <c r="DB596" s="306"/>
      <c r="DC596" s="306"/>
      <c r="DD596" s="306"/>
      <c r="DE596" s="306"/>
      <c r="DF596" s="306"/>
      <c r="DG596" s="306"/>
      <c r="DH596" s="306"/>
      <c r="DI596" s="306"/>
      <c r="DJ596" s="306"/>
      <c r="DK596" s="306"/>
      <c r="DL596" s="306"/>
      <c r="DM596" s="306"/>
      <c r="DN596" s="306"/>
      <c r="DO596" s="306"/>
      <c r="DP596" s="306"/>
      <c r="DQ596" s="306"/>
      <c r="DR596" s="306"/>
      <c r="DS596" s="306"/>
      <c r="DT596" s="306"/>
      <c r="DU596" s="306"/>
      <c r="DV596" s="306"/>
      <c r="DW596" s="306"/>
      <c r="DX596" s="306"/>
      <c r="DY596" s="306"/>
      <c r="DZ596" s="306"/>
      <c r="EA596" s="306"/>
      <c r="EB596" s="164"/>
      <c r="EC596" s="163"/>
      <c r="ED596" s="163"/>
      <c r="EE596" s="163"/>
      <c r="EF596" s="163"/>
      <c r="EG596" s="163"/>
      <c r="EH596" s="163"/>
      <c r="EI596" s="163"/>
    </row>
    <row r="597" spans="3:152" ht="11.25" customHeight="1">
      <c r="C597" s="217"/>
      <c r="D597" s="385"/>
      <c r="E597" s="399"/>
      <c r="F597" s="399"/>
      <c r="G597" s="399"/>
      <c r="H597" s="399"/>
      <c r="I597" s="399"/>
      <c r="J597" s="399"/>
      <c r="K597" s="385"/>
      <c r="L597" s="337"/>
      <c r="M597" s="337"/>
      <c r="N597" s="385"/>
      <c r="O597" s="385"/>
      <c r="P597" s="387"/>
      <c r="Q597" s="387"/>
      <c r="R597" s="389"/>
      <c r="S597" s="391"/>
      <c r="T597" s="401"/>
      <c r="U597" s="394"/>
      <c r="V597" s="396">
        <v>1</v>
      </c>
      <c r="W597" s="382" t="s">
        <v>821</v>
      </c>
      <c r="X597" s="382"/>
      <c r="Y597" s="382"/>
      <c r="Z597" s="382"/>
      <c r="AA597" s="382"/>
      <c r="AB597" s="382"/>
      <c r="AC597" s="382"/>
      <c r="AD597" s="382"/>
      <c r="AE597" s="382"/>
      <c r="AF597" s="382"/>
      <c r="AG597" s="382"/>
      <c r="AH597" s="382"/>
      <c r="AI597" s="382"/>
      <c r="AJ597" s="382"/>
      <c r="AK597" s="382"/>
      <c r="AL597" s="307"/>
      <c r="AM597" s="308"/>
      <c r="AN597" s="309"/>
      <c r="AO597" s="309"/>
      <c r="AP597" s="309"/>
      <c r="AQ597" s="309"/>
      <c r="AR597" s="309"/>
      <c r="AS597" s="309"/>
      <c r="AT597" s="309"/>
      <c r="AU597" s="309"/>
      <c r="AV597" s="309"/>
      <c r="AW597" s="95"/>
      <c r="AX597" s="95"/>
      <c r="AY597" s="95"/>
      <c r="AZ597" s="95"/>
      <c r="BA597" s="95"/>
      <c r="BB597" s="95"/>
      <c r="BC597" s="95"/>
      <c r="BD597" s="95"/>
      <c r="BE597" s="95"/>
      <c r="BF597" s="95"/>
      <c r="BG597" s="95"/>
      <c r="BH597" s="95"/>
      <c r="BI597" s="95"/>
      <c r="BJ597" s="95"/>
      <c r="BK597" s="95"/>
      <c r="BL597" s="95"/>
      <c r="BM597" s="95"/>
      <c r="BN597" s="95"/>
      <c r="BO597" s="95"/>
      <c r="BP597" s="95"/>
      <c r="BQ597" s="95"/>
      <c r="BR597" s="95"/>
      <c r="BS597" s="95"/>
      <c r="BT597" s="95"/>
      <c r="BU597" s="95"/>
      <c r="BV597" s="95"/>
      <c r="BW597" s="95"/>
      <c r="BX597" s="95"/>
      <c r="BY597" s="95"/>
      <c r="BZ597" s="95"/>
      <c r="CA597" s="95"/>
      <c r="CB597" s="95"/>
      <c r="CC597" s="95"/>
      <c r="CD597" s="95"/>
      <c r="CE597" s="95"/>
      <c r="CF597" s="95"/>
      <c r="CG597" s="95"/>
      <c r="CH597" s="95"/>
      <c r="CI597" s="95"/>
      <c r="CJ597" s="95"/>
      <c r="CK597" s="95"/>
      <c r="CL597" s="95"/>
      <c r="CM597" s="95"/>
      <c r="CN597" s="95"/>
      <c r="CO597" s="95"/>
      <c r="CP597" s="95"/>
      <c r="CQ597" s="95"/>
      <c r="CR597" s="95"/>
      <c r="CS597" s="95"/>
      <c r="CT597" s="95"/>
      <c r="CU597" s="95"/>
      <c r="CV597" s="95"/>
      <c r="CW597" s="95"/>
      <c r="CX597" s="95"/>
      <c r="CY597" s="95"/>
      <c r="CZ597" s="95"/>
      <c r="DA597" s="95"/>
      <c r="DB597" s="95"/>
      <c r="DC597" s="95"/>
      <c r="DD597" s="95"/>
      <c r="DE597" s="95"/>
      <c r="DF597" s="95"/>
      <c r="DG597" s="95"/>
      <c r="DH597" s="95"/>
      <c r="DI597" s="95"/>
      <c r="DJ597" s="95"/>
      <c r="DK597" s="95"/>
      <c r="DL597" s="95"/>
      <c r="DM597" s="95"/>
      <c r="DN597" s="95"/>
      <c r="DO597" s="95"/>
      <c r="DP597" s="95"/>
      <c r="DQ597" s="95"/>
      <c r="DR597" s="95"/>
      <c r="DS597" s="95"/>
      <c r="DT597" s="95"/>
      <c r="DU597" s="95"/>
      <c r="DV597" s="95"/>
      <c r="DW597" s="95"/>
      <c r="DX597" s="95"/>
      <c r="DY597" s="95"/>
      <c r="DZ597" s="95"/>
      <c r="EA597" s="95"/>
      <c r="EB597" s="164"/>
      <c r="EC597" s="179"/>
      <c r="ED597" s="179"/>
      <c r="EE597" s="179"/>
      <c r="EF597" s="163"/>
      <c r="EG597" s="179"/>
      <c r="EH597" s="179"/>
      <c r="EI597" s="179"/>
      <c r="EJ597" s="179"/>
      <c r="EK597" s="179"/>
    </row>
    <row r="598" spans="3:152" ht="15" customHeight="1">
      <c r="C598" s="217"/>
      <c r="D598" s="385"/>
      <c r="E598" s="399"/>
      <c r="F598" s="399"/>
      <c r="G598" s="399"/>
      <c r="H598" s="399"/>
      <c r="I598" s="399"/>
      <c r="J598" s="399"/>
      <c r="K598" s="385"/>
      <c r="L598" s="337"/>
      <c r="M598" s="337"/>
      <c r="N598" s="385"/>
      <c r="O598" s="385"/>
      <c r="P598" s="387"/>
      <c r="Q598" s="387"/>
      <c r="R598" s="389"/>
      <c r="S598" s="391"/>
      <c r="T598" s="401"/>
      <c r="U598" s="395"/>
      <c r="V598" s="397"/>
      <c r="W598" s="383"/>
      <c r="X598" s="383"/>
      <c r="Y598" s="383"/>
      <c r="Z598" s="383"/>
      <c r="AA598" s="383"/>
      <c r="AB598" s="383"/>
      <c r="AC598" s="383"/>
      <c r="AD598" s="383"/>
      <c r="AE598" s="383"/>
      <c r="AF598" s="383"/>
      <c r="AG598" s="383"/>
      <c r="AH598" s="383"/>
      <c r="AI598" s="383"/>
      <c r="AJ598" s="383"/>
      <c r="AK598" s="383"/>
      <c r="AL598" s="333"/>
      <c r="AM598" s="200" t="s">
        <v>240</v>
      </c>
      <c r="AN598" s="311" t="s">
        <v>216</v>
      </c>
      <c r="AO598" s="312" t="s">
        <v>18</v>
      </c>
      <c r="AP598" s="312"/>
      <c r="AQ598" s="312"/>
      <c r="AR598" s="312"/>
      <c r="AS598" s="312"/>
      <c r="AT598" s="312"/>
      <c r="AU598" s="312"/>
      <c r="AV598" s="312"/>
      <c r="AW598" s="261">
        <v>5519.9228999999996</v>
      </c>
      <c r="AX598" s="261">
        <v>1998.1993</v>
      </c>
      <c r="AY598" s="261">
        <v>0</v>
      </c>
      <c r="AZ598" s="261">
        <f>BE598</f>
        <v>0</v>
      </c>
      <c r="BA598" s="261">
        <f>BV598</f>
        <v>0</v>
      </c>
      <c r="BB598" s="261">
        <f>CM598</f>
        <v>0</v>
      </c>
      <c r="BC598" s="261">
        <f>DD598</f>
        <v>0</v>
      </c>
      <c r="BD598" s="261">
        <f>AW598-AX598-BC598</f>
        <v>3521.7235999999994</v>
      </c>
      <c r="BE598" s="261">
        <f t="shared" ref="BE598:BH599" si="651">BQ598</f>
        <v>0</v>
      </c>
      <c r="BF598" s="261">
        <f t="shared" si="651"/>
        <v>0</v>
      </c>
      <c r="BG598" s="261">
        <f t="shared" si="651"/>
        <v>0</v>
      </c>
      <c r="BH598" s="261">
        <f t="shared" si="651"/>
        <v>0</v>
      </c>
      <c r="BI598" s="261">
        <f>BJ598+BK598+BL598</f>
        <v>0</v>
      </c>
      <c r="BJ598" s="313">
        <v>0</v>
      </c>
      <c r="BK598" s="313">
        <v>0</v>
      </c>
      <c r="BL598" s="313">
        <v>0</v>
      </c>
      <c r="BM598" s="261">
        <f>BN598+BO598+BP598</f>
        <v>0</v>
      </c>
      <c r="BN598" s="313">
        <v>0</v>
      </c>
      <c r="BO598" s="313">
        <v>0</v>
      </c>
      <c r="BP598" s="313">
        <v>0</v>
      </c>
      <c r="BQ598" s="261">
        <f>BR598+BS598+BT598</f>
        <v>0</v>
      </c>
      <c r="BR598" s="313">
        <v>0</v>
      </c>
      <c r="BS598" s="313">
        <v>0</v>
      </c>
      <c r="BT598" s="313">
        <v>0</v>
      </c>
      <c r="BU598" s="261">
        <f>$AW598-$AX598-AZ598</f>
        <v>3521.7235999999994</v>
      </c>
      <c r="BV598" s="261">
        <f t="shared" ref="BV598:BY599" si="652">CH598</f>
        <v>0</v>
      </c>
      <c r="BW598" s="261">
        <f t="shared" si="652"/>
        <v>0</v>
      </c>
      <c r="BX598" s="261">
        <f t="shared" si="652"/>
        <v>0</v>
      </c>
      <c r="BY598" s="261">
        <f t="shared" si="652"/>
        <v>0</v>
      </c>
      <c r="BZ598" s="261">
        <f>CA598+CB598+CC598</f>
        <v>0</v>
      </c>
      <c r="CA598" s="313">
        <v>0</v>
      </c>
      <c r="CB598" s="313">
        <v>0</v>
      </c>
      <c r="CC598" s="313">
        <v>0</v>
      </c>
      <c r="CD598" s="261">
        <f>CE598+CF598+CG598</f>
        <v>0</v>
      </c>
      <c r="CE598" s="313">
        <v>0</v>
      </c>
      <c r="CF598" s="313">
        <v>0</v>
      </c>
      <c r="CG598" s="313">
        <v>0</v>
      </c>
      <c r="CH598" s="261">
        <f>CI598+CJ598+CK598</f>
        <v>0</v>
      </c>
      <c r="CI598" s="313">
        <v>0</v>
      </c>
      <c r="CJ598" s="313">
        <v>0</v>
      </c>
      <c r="CK598" s="313">
        <v>0</v>
      </c>
      <c r="CL598" s="261">
        <f>$AW598-$AX598-BA598</f>
        <v>3521.7235999999994</v>
      </c>
      <c r="CM598" s="261">
        <f t="shared" ref="CM598:CP599" si="653">CY598</f>
        <v>0</v>
      </c>
      <c r="CN598" s="261">
        <f t="shared" si="653"/>
        <v>0</v>
      </c>
      <c r="CO598" s="261">
        <f t="shared" si="653"/>
        <v>0</v>
      </c>
      <c r="CP598" s="261">
        <f t="shared" si="653"/>
        <v>0</v>
      </c>
      <c r="CQ598" s="261">
        <f>CR598+CS598+CT598</f>
        <v>0</v>
      </c>
      <c r="CR598" s="313">
        <v>0</v>
      </c>
      <c r="CS598" s="313">
        <v>0</v>
      </c>
      <c r="CT598" s="313">
        <v>0</v>
      </c>
      <c r="CU598" s="261">
        <f>CV598+CW598+CX598</f>
        <v>0</v>
      </c>
      <c r="CV598" s="313">
        <v>0</v>
      </c>
      <c r="CW598" s="313">
        <v>0</v>
      </c>
      <c r="CX598" s="313">
        <v>0</v>
      </c>
      <c r="CY598" s="261">
        <f>CZ598+DA598+DB598</f>
        <v>0</v>
      </c>
      <c r="CZ598" s="313">
        <v>0</v>
      </c>
      <c r="DA598" s="313">
        <v>0</v>
      </c>
      <c r="DB598" s="313">
        <v>0</v>
      </c>
      <c r="DC598" s="261">
        <f>$AW598-$AX598-BB598</f>
        <v>3521.7235999999994</v>
      </c>
      <c r="DD598" s="261">
        <f t="shared" ref="DD598:DG599" si="654">DP598</f>
        <v>0</v>
      </c>
      <c r="DE598" s="261">
        <f t="shared" si="654"/>
        <v>0</v>
      </c>
      <c r="DF598" s="261">
        <f t="shared" si="654"/>
        <v>0</v>
      </c>
      <c r="DG598" s="261">
        <f t="shared" si="654"/>
        <v>0</v>
      </c>
      <c r="DH598" s="261">
        <f>DI598+DJ598+DK598</f>
        <v>0</v>
      </c>
      <c r="DI598" s="313">
        <v>0</v>
      </c>
      <c r="DJ598" s="313">
        <v>0</v>
      </c>
      <c r="DK598" s="313">
        <v>0</v>
      </c>
      <c r="DL598" s="261">
        <f>DM598+DN598+DO598</f>
        <v>0</v>
      </c>
      <c r="DM598" s="313">
        <v>0</v>
      </c>
      <c r="DN598" s="313">
        <v>0</v>
      </c>
      <c r="DO598" s="313">
        <v>0</v>
      </c>
      <c r="DP598" s="261">
        <f>DQ598+DR598+DS598</f>
        <v>0</v>
      </c>
      <c r="DQ598" s="313">
        <v>0</v>
      </c>
      <c r="DR598" s="313">
        <v>0</v>
      </c>
      <c r="DS598" s="313">
        <v>0</v>
      </c>
      <c r="DT598" s="261">
        <f>$AW598-$AX598-BC598</f>
        <v>3521.7235999999994</v>
      </c>
      <c r="DU598" s="261">
        <f>BC598-AY598</f>
        <v>0</v>
      </c>
      <c r="DV598" s="313"/>
      <c r="DW598" s="313"/>
      <c r="DX598" s="314"/>
      <c r="DY598" s="313"/>
      <c r="DZ598" s="314"/>
      <c r="EA598" s="343" t="s">
        <v>151</v>
      </c>
      <c r="EB598" s="164">
        <v>0</v>
      </c>
      <c r="EC598" s="162" t="str">
        <f>AN598 &amp; EB598</f>
        <v>Прибыль направляемая на инвестиции0</v>
      </c>
      <c r="ED598" s="162" t="str">
        <f>AN598&amp;AO598</f>
        <v>Прибыль направляемая на инвестициинет</v>
      </c>
      <c r="EE598" s="163"/>
      <c r="EF598" s="163"/>
      <c r="EG598" s="179"/>
      <c r="EH598" s="179"/>
      <c r="EI598" s="179"/>
      <c r="EJ598" s="179"/>
      <c r="EV598" s="163"/>
    </row>
    <row r="599" spans="3:152" ht="15" customHeight="1" thickBot="1">
      <c r="C599" s="217"/>
      <c r="D599" s="385"/>
      <c r="E599" s="399"/>
      <c r="F599" s="399"/>
      <c r="G599" s="399"/>
      <c r="H599" s="399"/>
      <c r="I599" s="399"/>
      <c r="J599" s="399"/>
      <c r="K599" s="385"/>
      <c r="L599" s="337"/>
      <c r="M599" s="337"/>
      <c r="N599" s="385"/>
      <c r="O599" s="385"/>
      <c r="P599" s="387"/>
      <c r="Q599" s="387"/>
      <c r="R599" s="389"/>
      <c r="S599" s="391"/>
      <c r="T599" s="401"/>
      <c r="U599" s="395"/>
      <c r="V599" s="397"/>
      <c r="W599" s="383"/>
      <c r="X599" s="383"/>
      <c r="Y599" s="383"/>
      <c r="Z599" s="383"/>
      <c r="AA599" s="383"/>
      <c r="AB599" s="383"/>
      <c r="AC599" s="383"/>
      <c r="AD599" s="383"/>
      <c r="AE599" s="383"/>
      <c r="AF599" s="383"/>
      <c r="AG599" s="383"/>
      <c r="AH599" s="383"/>
      <c r="AI599" s="383"/>
      <c r="AJ599" s="383"/>
      <c r="AK599" s="383"/>
      <c r="AL599" s="333"/>
      <c r="AM599" s="200" t="s">
        <v>115</v>
      </c>
      <c r="AN599" s="311" t="s">
        <v>199</v>
      </c>
      <c r="AO599" s="312" t="s">
        <v>18</v>
      </c>
      <c r="AP599" s="312"/>
      <c r="AQ599" s="312"/>
      <c r="AR599" s="312"/>
      <c r="AS599" s="312"/>
      <c r="AT599" s="312"/>
      <c r="AU599" s="312"/>
      <c r="AV599" s="312"/>
      <c r="AW599" s="261">
        <v>1103.9846</v>
      </c>
      <c r="AX599" s="261">
        <v>60.4542</v>
      </c>
      <c r="AY599" s="261">
        <v>0</v>
      </c>
      <c r="AZ599" s="261">
        <f>BE599</f>
        <v>0</v>
      </c>
      <c r="BA599" s="261">
        <f>BV599</f>
        <v>0</v>
      </c>
      <c r="BB599" s="261">
        <f>CM599</f>
        <v>0</v>
      </c>
      <c r="BC599" s="261">
        <f>DD599</f>
        <v>0</v>
      </c>
      <c r="BD599" s="261">
        <f>AW599-AX599-BC599</f>
        <v>1043.5304000000001</v>
      </c>
      <c r="BE599" s="261">
        <f t="shared" si="651"/>
        <v>0</v>
      </c>
      <c r="BF599" s="261">
        <f t="shared" si="651"/>
        <v>0</v>
      </c>
      <c r="BG599" s="261">
        <f t="shared" si="651"/>
        <v>0</v>
      </c>
      <c r="BH599" s="261">
        <f t="shared" si="651"/>
        <v>0</v>
      </c>
      <c r="BI599" s="261">
        <f>BJ599+BK599+BL599</f>
        <v>0</v>
      </c>
      <c r="BJ599" s="313">
        <v>0</v>
      </c>
      <c r="BK599" s="313">
        <v>0</v>
      </c>
      <c r="BL599" s="313">
        <v>0</v>
      </c>
      <c r="BM599" s="261">
        <f>BN599+BO599+BP599</f>
        <v>0</v>
      </c>
      <c r="BN599" s="313">
        <v>0</v>
      </c>
      <c r="BO599" s="313">
        <v>0</v>
      </c>
      <c r="BP599" s="313">
        <v>0</v>
      </c>
      <c r="BQ599" s="261">
        <f>BR599+BS599+BT599</f>
        <v>0</v>
      </c>
      <c r="BR599" s="313">
        <v>0</v>
      </c>
      <c r="BS599" s="313">
        <v>0</v>
      </c>
      <c r="BT599" s="313">
        <v>0</v>
      </c>
      <c r="BU599" s="261">
        <f>$AW599-$AX599-AZ599</f>
        <v>1043.5304000000001</v>
      </c>
      <c r="BV599" s="261">
        <f t="shared" si="652"/>
        <v>0</v>
      </c>
      <c r="BW599" s="261">
        <f t="shared" si="652"/>
        <v>0</v>
      </c>
      <c r="BX599" s="261">
        <f t="shared" si="652"/>
        <v>0</v>
      </c>
      <c r="BY599" s="261">
        <f t="shared" si="652"/>
        <v>0</v>
      </c>
      <c r="BZ599" s="261">
        <f>CA599+CB599+CC599</f>
        <v>0</v>
      </c>
      <c r="CA599" s="313">
        <v>0</v>
      </c>
      <c r="CB599" s="313">
        <v>0</v>
      </c>
      <c r="CC599" s="313">
        <v>0</v>
      </c>
      <c r="CD599" s="261">
        <f>CE599+CF599+CG599</f>
        <v>0</v>
      </c>
      <c r="CE599" s="313">
        <v>0</v>
      </c>
      <c r="CF599" s="313">
        <v>0</v>
      </c>
      <c r="CG599" s="313">
        <v>0</v>
      </c>
      <c r="CH599" s="261">
        <f>CI599+CJ599+CK599</f>
        <v>0</v>
      </c>
      <c r="CI599" s="313">
        <v>0</v>
      </c>
      <c r="CJ599" s="313">
        <v>0</v>
      </c>
      <c r="CK599" s="313">
        <v>0</v>
      </c>
      <c r="CL599" s="261">
        <f>$AW599-$AX599-BA599</f>
        <v>1043.5304000000001</v>
      </c>
      <c r="CM599" s="261">
        <f t="shared" si="653"/>
        <v>0</v>
      </c>
      <c r="CN599" s="261">
        <f t="shared" si="653"/>
        <v>0</v>
      </c>
      <c r="CO599" s="261">
        <f t="shared" si="653"/>
        <v>0</v>
      </c>
      <c r="CP599" s="261">
        <f t="shared" si="653"/>
        <v>0</v>
      </c>
      <c r="CQ599" s="261">
        <f>CR599+CS599+CT599</f>
        <v>0</v>
      </c>
      <c r="CR599" s="313">
        <v>0</v>
      </c>
      <c r="CS599" s="313">
        <v>0</v>
      </c>
      <c r="CT599" s="313">
        <v>0</v>
      </c>
      <c r="CU599" s="261">
        <f>CV599+CW599+CX599</f>
        <v>0</v>
      </c>
      <c r="CV599" s="313">
        <v>0</v>
      </c>
      <c r="CW599" s="313">
        <v>0</v>
      </c>
      <c r="CX599" s="313">
        <v>0</v>
      </c>
      <c r="CY599" s="261">
        <f>CZ599+DA599+DB599</f>
        <v>0</v>
      </c>
      <c r="CZ599" s="313">
        <v>0</v>
      </c>
      <c r="DA599" s="313">
        <v>0</v>
      </c>
      <c r="DB599" s="313">
        <v>0</v>
      </c>
      <c r="DC599" s="261">
        <f>$AW599-$AX599-BB599</f>
        <v>1043.5304000000001</v>
      </c>
      <c r="DD599" s="261">
        <f t="shared" si="654"/>
        <v>0</v>
      </c>
      <c r="DE599" s="261">
        <f t="shared" si="654"/>
        <v>0</v>
      </c>
      <c r="DF599" s="261">
        <f t="shared" si="654"/>
        <v>0</v>
      </c>
      <c r="DG599" s="261">
        <f t="shared" si="654"/>
        <v>0</v>
      </c>
      <c r="DH599" s="261">
        <f>DI599+DJ599+DK599</f>
        <v>0</v>
      </c>
      <c r="DI599" s="313">
        <v>0</v>
      </c>
      <c r="DJ599" s="313">
        <v>0</v>
      </c>
      <c r="DK599" s="313">
        <v>0</v>
      </c>
      <c r="DL599" s="261">
        <f>DM599+DN599+DO599</f>
        <v>0</v>
      </c>
      <c r="DM599" s="313">
        <v>0</v>
      </c>
      <c r="DN599" s="313">
        <v>0</v>
      </c>
      <c r="DO599" s="313">
        <v>0</v>
      </c>
      <c r="DP599" s="261">
        <f>DQ599+DR599+DS599</f>
        <v>0</v>
      </c>
      <c r="DQ599" s="313">
        <v>0</v>
      </c>
      <c r="DR599" s="313">
        <v>0</v>
      </c>
      <c r="DS599" s="313">
        <v>0</v>
      </c>
      <c r="DT599" s="261">
        <f>$AW599-$AX599-BC599</f>
        <v>1043.5304000000001</v>
      </c>
      <c r="DU599" s="261">
        <f>BC599-AY599</f>
        <v>0</v>
      </c>
      <c r="DV599" s="313"/>
      <c r="DW599" s="313"/>
      <c r="DX599" s="314"/>
      <c r="DY599" s="313"/>
      <c r="DZ599" s="314"/>
      <c r="EA599" s="343" t="s">
        <v>151</v>
      </c>
      <c r="EB599" s="164">
        <v>0</v>
      </c>
      <c r="EC599" s="162" t="str">
        <f>AN599 &amp; EB599</f>
        <v>Прочие собственные средства0</v>
      </c>
      <c r="ED599" s="162" t="str">
        <f>AN599&amp;AO599</f>
        <v>Прочие собственные средстванет</v>
      </c>
      <c r="EE599" s="163"/>
      <c r="EF599" s="163"/>
      <c r="EG599" s="179"/>
      <c r="EH599" s="179"/>
      <c r="EI599" s="179"/>
      <c r="EJ599" s="179"/>
      <c r="EV599" s="163"/>
    </row>
    <row r="600" spans="3:152" ht="11.25" customHeight="1">
      <c r="C600" s="217"/>
      <c r="D600" s="384" t="s">
        <v>1041</v>
      </c>
      <c r="E600" s="398" t="s">
        <v>1015</v>
      </c>
      <c r="F600" s="398"/>
      <c r="G600" s="398" t="s">
        <v>161</v>
      </c>
      <c r="H600" s="398" t="s">
        <v>1042</v>
      </c>
      <c r="I600" s="398" t="s">
        <v>783</v>
      </c>
      <c r="J600" s="398" t="s">
        <v>783</v>
      </c>
      <c r="K600" s="384" t="s">
        <v>784</v>
      </c>
      <c r="L600" s="336"/>
      <c r="M600" s="336"/>
      <c r="N600" s="384" t="s">
        <v>240</v>
      </c>
      <c r="O600" s="384" t="s">
        <v>3</v>
      </c>
      <c r="P600" s="386" t="s">
        <v>189</v>
      </c>
      <c r="Q600" s="386" t="s">
        <v>3</v>
      </c>
      <c r="R600" s="388">
        <v>0</v>
      </c>
      <c r="S600" s="390">
        <v>0</v>
      </c>
      <c r="T600" s="400" t="s">
        <v>151</v>
      </c>
      <c r="U600" s="305"/>
      <c r="V600" s="306"/>
      <c r="W600" s="306"/>
      <c r="X600" s="306"/>
      <c r="Y600" s="306"/>
      <c r="Z600" s="306"/>
      <c r="AA600" s="306"/>
      <c r="AB600" s="306"/>
      <c r="AC600" s="306"/>
      <c r="AD600" s="306"/>
      <c r="AE600" s="306"/>
      <c r="AF600" s="306"/>
      <c r="AG600" s="306"/>
      <c r="AH600" s="306"/>
      <c r="AI600" s="306"/>
      <c r="AJ600" s="306"/>
      <c r="AK600" s="306"/>
      <c r="AL600" s="306"/>
      <c r="AM600" s="306"/>
      <c r="AN600" s="306"/>
      <c r="AO600" s="306"/>
      <c r="AP600" s="306"/>
      <c r="AQ600" s="306"/>
      <c r="AR600" s="306"/>
      <c r="AS600" s="306"/>
      <c r="AT600" s="306"/>
      <c r="AU600" s="306"/>
      <c r="AV600" s="306"/>
      <c r="AW600" s="306"/>
      <c r="AX600" s="306"/>
      <c r="AY600" s="306"/>
      <c r="AZ600" s="306"/>
      <c r="BA600" s="306"/>
      <c r="BB600" s="306"/>
      <c r="BC600" s="306"/>
      <c r="BD600" s="306"/>
      <c r="BE600" s="306"/>
      <c r="BF600" s="306"/>
      <c r="BG600" s="306"/>
      <c r="BH600" s="306"/>
      <c r="BI600" s="306"/>
      <c r="BJ600" s="306"/>
      <c r="BK600" s="306"/>
      <c r="BL600" s="306"/>
      <c r="BM600" s="306"/>
      <c r="BN600" s="306"/>
      <c r="BO600" s="306"/>
      <c r="BP600" s="306"/>
      <c r="BQ600" s="306"/>
      <c r="BR600" s="306"/>
      <c r="BS600" s="306"/>
      <c r="BT600" s="306"/>
      <c r="BU600" s="306"/>
      <c r="BV600" s="306"/>
      <c r="BW600" s="306"/>
      <c r="BX600" s="306"/>
      <c r="BY600" s="306"/>
      <c r="BZ600" s="306"/>
      <c r="CA600" s="306"/>
      <c r="CB600" s="306"/>
      <c r="CC600" s="306"/>
      <c r="CD600" s="306"/>
      <c r="CE600" s="306"/>
      <c r="CF600" s="306"/>
      <c r="CG600" s="306"/>
      <c r="CH600" s="306"/>
      <c r="CI600" s="306"/>
      <c r="CJ600" s="306"/>
      <c r="CK600" s="306"/>
      <c r="CL600" s="306"/>
      <c r="CM600" s="306"/>
      <c r="CN600" s="306"/>
      <c r="CO600" s="306"/>
      <c r="CP600" s="306"/>
      <c r="CQ600" s="306"/>
      <c r="CR600" s="306"/>
      <c r="CS600" s="306"/>
      <c r="CT600" s="306"/>
      <c r="CU600" s="306"/>
      <c r="CV600" s="306"/>
      <c r="CW600" s="306"/>
      <c r="CX600" s="306"/>
      <c r="CY600" s="306"/>
      <c r="CZ600" s="306"/>
      <c r="DA600" s="306"/>
      <c r="DB600" s="306"/>
      <c r="DC600" s="306"/>
      <c r="DD600" s="306"/>
      <c r="DE600" s="306"/>
      <c r="DF600" s="306"/>
      <c r="DG600" s="306"/>
      <c r="DH600" s="306"/>
      <c r="DI600" s="306"/>
      <c r="DJ600" s="306"/>
      <c r="DK600" s="306"/>
      <c r="DL600" s="306"/>
      <c r="DM600" s="306"/>
      <c r="DN600" s="306"/>
      <c r="DO600" s="306"/>
      <c r="DP600" s="306"/>
      <c r="DQ600" s="306"/>
      <c r="DR600" s="306"/>
      <c r="DS600" s="306"/>
      <c r="DT600" s="306"/>
      <c r="DU600" s="306"/>
      <c r="DV600" s="306"/>
      <c r="DW600" s="306"/>
      <c r="DX600" s="306"/>
      <c r="DY600" s="306"/>
      <c r="DZ600" s="306"/>
      <c r="EA600" s="306"/>
      <c r="EB600" s="164"/>
      <c r="EC600" s="163"/>
      <c r="ED600" s="163"/>
      <c r="EE600" s="163"/>
      <c r="EF600" s="163"/>
      <c r="EG600" s="163"/>
      <c r="EH600" s="163"/>
      <c r="EI600" s="163"/>
    </row>
    <row r="601" spans="3:152" ht="11.25" customHeight="1">
      <c r="C601" s="217"/>
      <c r="D601" s="385"/>
      <c r="E601" s="399"/>
      <c r="F601" s="399"/>
      <c r="G601" s="399"/>
      <c r="H601" s="399"/>
      <c r="I601" s="399"/>
      <c r="J601" s="399"/>
      <c r="K601" s="385"/>
      <c r="L601" s="337"/>
      <c r="M601" s="337"/>
      <c r="N601" s="385"/>
      <c r="O601" s="385"/>
      <c r="P601" s="387"/>
      <c r="Q601" s="387"/>
      <c r="R601" s="389"/>
      <c r="S601" s="391"/>
      <c r="T601" s="401"/>
      <c r="U601" s="394"/>
      <c r="V601" s="396">
        <v>1</v>
      </c>
      <c r="W601" s="382" t="s">
        <v>821</v>
      </c>
      <c r="X601" s="382"/>
      <c r="Y601" s="382"/>
      <c r="Z601" s="382"/>
      <c r="AA601" s="382"/>
      <c r="AB601" s="382"/>
      <c r="AC601" s="382"/>
      <c r="AD601" s="382"/>
      <c r="AE601" s="382"/>
      <c r="AF601" s="382"/>
      <c r="AG601" s="382"/>
      <c r="AH601" s="382"/>
      <c r="AI601" s="382"/>
      <c r="AJ601" s="382"/>
      <c r="AK601" s="382"/>
      <c r="AL601" s="307"/>
      <c r="AM601" s="308"/>
      <c r="AN601" s="309"/>
      <c r="AO601" s="309"/>
      <c r="AP601" s="309"/>
      <c r="AQ601" s="309"/>
      <c r="AR601" s="309"/>
      <c r="AS601" s="309"/>
      <c r="AT601" s="309"/>
      <c r="AU601" s="309"/>
      <c r="AV601" s="309"/>
      <c r="AW601" s="95"/>
      <c r="AX601" s="95"/>
      <c r="AY601" s="95"/>
      <c r="AZ601" s="95"/>
      <c r="BA601" s="95"/>
      <c r="BB601" s="95"/>
      <c r="BC601" s="95"/>
      <c r="BD601" s="95"/>
      <c r="BE601" s="95"/>
      <c r="BF601" s="95"/>
      <c r="BG601" s="95"/>
      <c r="BH601" s="95"/>
      <c r="BI601" s="95"/>
      <c r="BJ601" s="95"/>
      <c r="BK601" s="95"/>
      <c r="BL601" s="95"/>
      <c r="BM601" s="95"/>
      <c r="BN601" s="95"/>
      <c r="BO601" s="95"/>
      <c r="BP601" s="95"/>
      <c r="BQ601" s="95"/>
      <c r="BR601" s="95"/>
      <c r="BS601" s="95"/>
      <c r="BT601" s="95"/>
      <c r="BU601" s="95"/>
      <c r="BV601" s="95"/>
      <c r="BW601" s="95"/>
      <c r="BX601" s="95"/>
      <c r="BY601" s="95"/>
      <c r="BZ601" s="95"/>
      <c r="CA601" s="95"/>
      <c r="CB601" s="95"/>
      <c r="CC601" s="95"/>
      <c r="CD601" s="95"/>
      <c r="CE601" s="95"/>
      <c r="CF601" s="95"/>
      <c r="CG601" s="95"/>
      <c r="CH601" s="95"/>
      <c r="CI601" s="95"/>
      <c r="CJ601" s="95"/>
      <c r="CK601" s="95"/>
      <c r="CL601" s="95"/>
      <c r="CM601" s="95"/>
      <c r="CN601" s="95"/>
      <c r="CO601" s="95"/>
      <c r="CP601" s="95"/>
      <c r="CQ601" s="95"/>
      <c r="CR601" s="95"/>
      <c r="CS601" s="95"/>
      <c r="CT601" s="95"/>
      <c r="CU601" s="95"/>
      <c r="CV601" s="95"/>
      <c r="CW601" s="95"/>
      <c r="CX601" s="95"/>
      <c r="CY601" s="95"/>
      <c r="CZ601" s="95"/>
      <c r="DA601" s="95"/>
      <c r="DB601" s="95"/>
      <c r="DC601" s="95"/>
      <c r="DD601" s="95"/>
      <c r="DE601" s="95"/>
      <c r="DF601" s="95"/>
      <c r="DG601" s="95"/>
      <c r="DH601" s="95"/>
      <c r="DI601" s="95"/>
      <c r="DJ601" s="95"/>
      <c r="DK601" s="95"/>
      <c r="DL601" s="95"/>
      <c r="DM601" s="95"/>
      <c r="DN601" s="95"/>
      <c r="DO601" s="95"/>
      <c r="DP601" s="95"/>
      <c r="DQ601" s="95"/>
      <c r="DR601" s="95"/>
      <c r="DS601" s="95"/>
      <c r="DT601" s="95"/>
      <c r="DU601" s="95"/>
      <c r="DV601" s="95"/>
      <c r="DW601" s="95"/>
      <c r="DX601" s="95"/>
      <c r="DY601" s="95"/>
      <c r="DZ601" s="95"/>
      <c r="EA601" s="95"/>
      <c r="EB601" s="164"/>
      <c r="EC601" s="179"/>
      <c r="ED601" s="179"/>
      <c r="EE601" s="179"/>
      <c r="EF601" s="163"/>
      <c r="EG601" s="179"/>
      <c r="EH601" s="179"/>
      <c r="EI601" s="179"/>
      <c r="EJ601" s="179"/>
      <c r="EK601" s="179"/>
    </row>
    <row r="602" spans="3:152" ht="15" customHeight="1">
      <c r="C602" s="217"/>
      <c r="D602" s="385"/>
      <c r="E602" s="399"/>
      <c r="F602" s="399"/>
      <c r="G602" s="399"/>
      <c r="H602" s="399"/>
      <c r="I602" s="399"/>
      <c r="J602" s="399"/>
      <c r="K602" s="385"/>
      <c r="L602" s="337"/>
      <c r="M602" s="337"/>
      <c r="N602" s="385"/>
      <c r="O602" s="385"/>
      <c r="P602" s="387"/>
      <c r="Q602" s="387"/>
      <c r="R602" s="389"/>
      <c r="S602" s="391"/>
      <c r="T602" s="401"/>
      <c r="U602" s="395"/>
      <c r="V602" s="397"/>
      <c r="W602" s="383"/>
      <c r="X602" s="383"/>
      <c r="Y602" s="383"/>
      <c r="Z602" s="383"/>
      <c r="AA602" s="383"/>
      <c r="AB602" s="383"/>
      <c r="AC602" s="383"/>
      <c r="AD602" s="383"/>
      <c r="AE602" s="383"/>
      <c r="AF602" s="383"/>
      <c r="AG602" s="383"/>
      <c r="AH602" s="383"/>
      <c r="AI602" s="383"/>
      <c r="AJ602" s="383"/>
      <c r="AK602" s="383"/>
      <c r="AL602" s="333"/>
      <c r="AM602" s="200" t="s">
        <v>240</v>
      </c>
      <c r="AN602" s="311" t="s">
        <v>215</v>
      </c>
      <c r="AO602" s="312" t="s">
        <v>18</v>
      </c>
      <c r="AP602" s="312"/>
      <c r="AQ602" s="312"/>
      <c r="AR602" s="312"/>
      <c r="AS602" s="312"/>
      <c r="AT602" s="312"/>
      <c r="AU602" s="312"/>
      <c r="AV602" s="312"/>
      <c r="AW602" s="261">
        <v>210232.6636</v>
      </c>
      <c r="AX602" s="261">
        <v>0</v>
      </c>
      <c r="AY602" s="261">
        <v>0</v>
      </c>
      <c r="AZ602" s="261">
        <f>BE602</f>
        <v>0</v>
      </c>
      <c r="BA602" s="261">
        <f>BV602</f>
        <v>0</v>
      </c>
      <c r="BB602" s="261">
        <f>CM602</f>
        <v>0</v>
      </c>
      <c r="BC602" s="261">
        <f>DD602</f>
        <v>0</v>
      </c>
      <c r="BD602" s="261">
        <f>AW602-AX602-BC602</f>
        <v>210232.6636</v>
      </c>
      <c r="BE602" s="261">
        <f t="shared" ref="BE602:BH603" si="655">BQ602</f>
        <v>0</v>
      </c>
      <c r="BF602" s="261">
        <f t="shared" si="655"/>
        <v>0</v>
      </c>
      <c r="BG602" s="261">
        <f t="shared" si="655"/>
        <v>0</v>
      </c>
      <c r="BH602" s="261">
        <f t="shared" si="655"/>
        <v>0</v>
      </c>
      <c r="BI602" s="261">
        <f>BJ602+BK602+BL602</f>
        <v>0</v>
      </c>
      <c r="BJ602" s="313">
        <v>0</v>
      </c>
      <c r="BK602" s="313">
        <v>0</v>
      </c>
      <c r="BL602" s="313">
        <v>0</v>
      </c>
      <c r="BM602" s="261">
        <f>BN602+BO602+BP602</f>
        <v>0</v>
      </c>
      <c r="BN602" s="313">
        <v>0</v>
      </c>
      <c r="BO602" s="313">
        <v>0</v>
      </c>
      <c r="BP602" s="313">
        <v>0</v>
      </c>
      <c r="BQ602" s="261">
        <f>BR602+BS602+BT602</f>
        <v>0</v>
      </c>
      <c r="BR602" s="313">
        <v>0</v>
      </c>
      <c r="BS602" s="313">
        <v>0</v>
      </c>
      <c r="BT602" s="313">
        <v>0</v>
      </c>
      <c r="BU602" s="261">
        <f>$AW602-$AX602-AZ602</f>
        <v>210232.6636</v>
      </c>
      <c r="BV602" s="261">
        <f t="shared" ref="BV602:BY603" si="656">CH602</f>
        <v>0</v>
      </c>
      <c r="BW602" s="261">
        <f t="shared" si="656"/>
        <v>0</v>
      </c>
      <c r="BX602" s="261">
        <f t="shared" si="656"/>
        <v>0</v>
      </c>
      <c r="BY602" s="261">
        <f t="shared" si="656"/>
        <v>0</v>
      </c>
      <c r="BZ602" s="261">
        <f>CA602+CB602+CC602</f>
        <v>0</v>
      </c>
      <c r="CA602" s="313">
        <v>0</v>
      </c>
      <c r="CB602" s="313">
        <v>0</v>
      </c>
      <c r="CC602" s="313">
        <v>0</v>
      </c>
      <c r="CD602" s="261">
        <f>CE602+CF602+CG602</f>
        <v>0</v>
      </c>
      <c r="CE602" s="313">
        <v>0</v>
      </c>
      <c r="CF602" s="313">
        <v>0</v>
      </c>
      <c r="CG602" s="313">
        <v>0</v>
      </c>
      <c r="CH602" s="261">
        <f>CI602+CJ602+CK602</f>
        <v>0</v>
      </c>
      <c r="CI602" s="313">
        <v>0</v>
      </c>
      <c r="CJ602" s="313">
        <v>0</v>
      </c>
      <c r="CK602" s="313">
        <v>0</v>
      </c>
      <c r="CL602" s="261">
        <f>$AW602-$AX602-BA602</f>
        <v>210232.6636</v>
      </c>
      <c r="CM602" s="261">
        <f t="shared" ref="CM602:CP603" si="657">CY602</f>
        <v>0</v>
      </c>
      <c r="CN602" s="261">
        <f t="shared" si="657"/>
        <v>0</v>
      </c>
      <c r="CO602" s="261">
        <f t="shared" si="657"/>
        <v>0</v>
      </c>
      <c r="CP602" s="261">
        <f t="shared" si="657"/>
        <v>0</v>
      </c>
      <c r="CQ602" s="261">
        <f>CR602+CS602+CT602</f>
        <v>0</v>
      </c>
      <c r="CR602" s="313">
        <v>0</v>
      </c>
      <c r="CS602" s="313">
        <v>0</v>
      </c>
      <c r="CT602" s="313">
        <v>0</v>
      </c>
      <c r="CU602" s="261">
        <f>CV602+CW602+CX602</f>
        <v>0</v>
      </c>
      <c r="CV602" s="313">
        <v>0</v>
      </c>
      <c r="CW602" s="313">
        <v>0</v>
      </c>
      <c r="CX602" s="313">
        <v>0</v>
      </c>
      <c r="CY602" s="261">
        <f>CZ602+DA602+DB602</f>
        <v>0</v>
      </c>
      <c r="CZ602" s="313">
        <v>0</v>
      </c>
      <c r="DA602" s="313">
        <v>0</v>
      </c>
      <c r="DB602" s="313">
        <v>0</v>
      </c>
      <c r="DC602" s="261">
        <f>$AW602-$AX602-BB602</f>
        <v>210232.6636</v>
      </c>
      <c r="DD602" s="261">
        <f t="shared" ref="DD602:DG603" si="658">DP602</f>
        <v>0</v>
      </c>
      <c r="DE602" s="261">
        <f t="shared" si="658"/>
        <v>0</v>
      </c>
      <c r="DF602" s="261">
        <f t="shared" si="658"/>
        <v>0</v>
      </c>
      <c r="DG602" s="261">
        <f t="shared" si="658"/>
        <v>0</v>
      </c>
      <c r="DH602" s="261">
        <f>DI602+DJ602+DK602</f>
        <v>0</v>
      </c>
      <c r="DI602" s="313">
        <v>0</v>
      </c>
      <c r="DJ602" s="313">
        <v>0</v>
      </c>
      <c r="DK602" s="313">
        <v>0</v>
      </c>
      <c r="DL602" s="261">
        <f>DM602+DN602+DO602</f>
        <v>0</v>
      </c>
      <c r="DM602" s="313">
        <v>0</v>
      </c>
      <c r="DN602" s="313">
        <v>0</v>
      </c>
      <c r="DO602" s="313">
        <v>0</v>
      </c>
      <c r="DP602" s="261">
        <f>DQ602+DR602+DS602</f>
        <v>0</v>
      </c>
      <c r="DQ602" s="313">
        <v>0</v>
      </c>
      <c r="DR602" s="313">
        <v>0</v>
      </c>
      <c r="DS602" s="313">
        <v>0</v>
      </c>
      <c r="DT602" s="261">
        <f>$AW602-$AX602-BC602</f>
        <v>210232.6636</v>
      </c>
      <c r="DU602" s="261">
        <f>BC602-AY602</f>
        <v>0</v>
      </c>
      <c r="DV602" s="313"/>
      <c r="DW602" s="313"/>
      <c r="DX602" s="314"/>
      <c r="DY602" s="313"/>
      <c r="DZ602" s="314"/>
      <c r="EA602" s="343" t="s">
        <v>151</v>
      </c>
      <c r="EB602" s="164">
        <v>0</v>
      </c>
      <c r="EC602" s="162" t="str">
        <f>AN602 &amp; EB602</f>
        <v>Прочие0</v>
      </c>
      <c r="ED602" s="162" t="str">
        <f>AN602&amp;AO602</f>
        <v>Прочиенет</v>
      </c>
      <c r="EE602" s="163"/>
      <c r="EF602" s="163"/>
      <c r="EG602" s="179"/>
      <c r="EH602" s="179"/>
      <c r="EI602" s="179"/>
      <c r="EJ602" s="179"/>
      <c r="EV602" s="163"/>
    </row>
    <row r="603" spans="3:152" ht="15" customHeight="1" thickBot="1">
      <c r="C603" s="217"/>
      <c r="D603" s="385"/>
      <c r="E603" s="399"/>
      <c r="F603" s="399"/>
      <c r="G603" s="399"/>
      <c r="H603" s="399"/>
      <c r="I603" s="399"/>
      <c r="J603" s="399"/>
      <c r="K603" s="385"/>
      <c r="L603" s="337"/>
      <c r="M603" s="337"/>
      <c r="N603" s="385"/>
      <c r="O603" s="385"/>
      <c r="P603" s="387"/>
      <c r="Q603" s="387"/>
      <c r="R603" s="389"/>
      <c r="S603" s="391"/>
      <c r="T603" s="401"/>
      <c r="U603" s="395"/>
      <c r="V603" s="397"/>
      <c r="W603" s="383"/>
      <c r="X603" s="383"/>
      <c r="Y603" s="383"/>
      <c r="Z603" s="383"/>
      <c r="AA603" s="383"/>
      <c r="AB603" s="383"/>
      <c r="AC603" s="383"/>
      <c r="AD603" s="383"/>
      <c r="AE603" s="383"/>
      <c r="AF603" s="383"/>
      <c r="AG603" s="383"/>
      <c r="AH603" s="383"/>
      <c r="AI603" s="383"/>
      <c r="AJ603" s="383"/>
      <c r="AK603" s="383"/>
      <c r="AL603" s="333"/>
      <c r="AM603" s="200" t="s">
        <v>115</v>
      </c>
      <c r="AN603" s="311" t="s">
        <v>215</v>
      </c>
      <c r="AO603" s="312" t="s">
        <v>18</v>
      </c>
      <c r="AP603" s="312"/>
      <c r="AQ603" s="312"/>
      <c r="AR603" s="312"/>
      <c r="AS603" s="312"/>
      <c r="AT603" s="312"/>
      <c r="AU603" s="312"/>
      <c r="AV603" s="312"/>
      <c r="AW603" s="261">
        <v>42046.532700000003</v>
      </c>
      <c r="AX603" s="261">
        <v>0</v>
      </c>
      <c r="AY603" s="261">
        <v>0</v>
      </c>
      <c r="AZ603" s="261">
        <f>BE603</f>
        <v>0</v>
      </c>
      <c r="BA603" s="261">
        <f>BV603</f>
        <v>0</v>
      </c>
      <c r="BB603" s="261">
        <f>CM603</f>
        <v>0</v>
      </c>
      <c r="BC603" s="261">
        <f>DD603</f>
        <v>0</v>
      </c>
      <c r="BD603" s="261">
        <f>AW603-AX603-BC603</f>
        <v>42046.532700000003</v>
      </c>
      <c r="BE603" s="261">
        <f t="shared" si="655"/>
        <v>0</v>
      </c>
      <c r="BF603" s="261">
        <f t="shared" si="655"/>
        <v>0</v>
      </c>
      <c r="BG603" s="261">
        <f t="shared" si="655"/>
        <v>0</v>
      </c>
      <c r="BH603" s="261">
        <f t="shared" si="655"/>
        <v>0</v>
      </c>
      <c r="BI603" s="261">
        <f>BJ603+BK603+BL603</f>
        <v>0</v>
      </c>
      <c r="BJ603" s="313">
        <v>0</v>
      </c>
      <c r="BK603" s="313">
        <v>0</v>
      </c>
      <c r="BL603" s="313">
        <v>0</v>
      </c>
      <c r="BM603" s="261">
        <f>BN603+BO603+BP603</f>
        <v>0</v>
      </c>
      <c r="BN603" s="313">
        <v>0</v>
      </c>
      <c r="BO603" s="313">
        <v>0</v>
      </c>
      <c r="BP603" s="313">
        <v>0</v>
      </c>
      <c r="BQ603" s="261">
        <f>BR603+BS603+BT603</f>
        <v>0</v>
      </c>
      <c r="BR603" s="313">
        <v>0</v>
      </c>
      <c r="BS603" s="313">
        <v>0</v>
      </c>
      <c r="BT603" s="313">
        <v>0</v>
      </c>
      <c r="BU603" s="261">
        <f>$AW603-$AX603-AZ603</f>
        <v>42046.532700000003</v>
      </c>
      <c r="BV603" s="261">
        <f t="shared" si="656"/>
        <v>0</v>
      </c>
      <c r="BW603" s="261">
        <f t="shared" si="656"/>
        <v>0</v>
      </c>
      <c r="BX603" s="261">
        <f t="shared" si="656"/>
        <v>0</v>
      </c>
      <c r="BY603" s="261">
        <f t="shared" si="656"/>
        <v>0</v>
      </c>
      <c r="BZ603" s="261">
        <f>CA603+CB603+CC603</f>
        <v>0</v>
      </c>
      <c r="CA603" s="313">
        <v>0</v>
      </c>
      <c r="CB603" s="313">
        <v>0</v>
      </c>
      <c r="CC603" s="313">
        <v>0</v>
      </c>
      <c r="CD603" s="261">
        <f>CE603+CF603+CG603</f>
        <v>0</v>
      </c>
      <c r="CE603" s="313">
        <v>0</v>
      </c>
      <c r="CF603" s="313">
        <v>0</v>
      </c>
      <c r="CG603" s="313">
        <v>0</v>
      </c>
      <c r="CH603" s="261">
        <f>CI603+CJ603+CK603</f>
        <v>0</v>
      </c>
      <c r="CI603" s="313">
        <v>0</v>
      </c>
      <c r="CJ603" s="313">
        <v>0</v>
      </c>
      <c r="CK603" s="313">
        <v>0</v>
      </c>
      <c r="CL603" s="261">
        <f>$AW603-$AX603-BA603</f>
        <v>42046.532700000003</v>
      </c>
      <c r="CM603" s="261">
        <f t="shared" si="657"/>
        <v>0</v>
      </c>
      <c r="CN603" s="261">
        <f t="shared" si="657"/>
        <v>0</v>
      </c>
      <c r="CO603" s="261">
        <f t="shared" si="657"/>
        <v>0</v>
      </c>
      <c r="CP603" s="261">
        <f t="shared" si="657"/>
        <v>0</v>
      </c>
      <c r="CQ603" s="261">
        <f>CR603+CS603+CT603</f>
        <v>0</v>
      </c>
      <c r="CR603" s="313">
        <v>0</v>
      </c>
      <c r="CS603" s="313">
        <v>0</v>
      </c>
      <c r="CT603" s="313">
        <v>0</v>
      </c>
      <c r="CU603" s="261">
        <f>CV603+CW603+CX603</f>
        <v>0</v>
      </c>
      <c r="CV603" s="313">
        <v>0</v>
      </c>
      <c r="CW603" s="313">
        <v>0</v>
      </c>
      <c r="CX603" s="313">
        <v>0</v>
      </c>
      <c r="CY603" s="261">
        <f>CZ603+DA603+DB603</f>
        <v>0</v>
      </c>
      <c r="CZ603" s="313">
        <v>0</v>
      </c>
      <c r="DA603" s="313">
        <v>0</v>
      </c>
      <c r="DB603" s="313">
        <v>0</v>
      </c>
      <c r="DC603" s="261">
        <f>$AW603-$AX603-BB603</f>
        <v>42046.532700000003</v>
      </c>
      <c r="DD603" s="261">
        <f t="shared" si="658"/>
        <v>0</v>
      </c>
      <c r="DE603" s="261">
        <f t="shared" si="658"/>
        <v>0</v>
      </c>
      <c r="DF603" s="261">
        <f t="shared" si="658"/>
        <v>0</v>
      </c>
      <c r="DG603" s="261">
        <f t="shared" si="658"/>
        <v>0</v>
      </c>
      <c r="DH603" s="261">
        <f>DI603+DJ603+DK603</f>
        <v>0</v>
      </c>
      <c r="DI603" s="313">
        <v>0</v>
      </c>
      <c r="DJ603" s="313">
        <v>0</v>
      </c>
      <c r="DK603" s="313">
        <v>0</v>
      </c>
      <c r="DL603" s="261">
        <f>DM603+DN603+DO603</f>
        <v>0</v>
      </c>
      <c r="DM603" s="313">
        <v>0</v>
      </c>
      <c r="DN603" s="313">
        <v>0</v>
      </c>
      <c r="DO603" s="313">
        <v>0</v>
      </c>
      <c r="DP603" s="261">
        <f>DQ603+DR603+DS603</f>
        <v>0</v>
      </c>
      <c r="DQ603" s="313">
        <v>0</v>
      </c>
      <c r="DR603" s="313">
        <v>0</v>
      </c>
      <c r="DS603" s="313">
        <v>0</v>
      </c>
      <c r="DT603" s="261">
        <f>$AW603-$AX603-BC603</f>
        <v>42046.532700000003</v>
      </c>
      <c r="DU603" s="261">
        <f>BC603-AY603</f>
        <v>0</v>
      </c>
      <c r="DV603" s="313"/>
      <c r="DW603" s="313"/>
      <c r="DX603" s="314"/>
      <c r="DY603" s="313"/>
      <c r="DZ603" s="314"/>
      <c r="EA603" s="343" t="s">
        <v>151</v>
      </c>
      <c r="EB603" s="164">
        <v>0</v>
      </c>
      <c r="EC603" s="162" t="str">
        <f>AN603 &amp; EB603</f>
        <v>Прочие0</v>
      </c>
      <c r="ED603" s="162" t="str">
        <f>AN603&amp;AO603</f>
        <v>Прочиенет</v>
      </c>
      <c r="EE603" s="163"/>
      <c r="EF603" s="163"/>
      <c r="EG603" s="179"/>
      <c r="EH603" s="179"/>
      <c r="EI603" s="179"/>
      <c r="EJ603" s="179"/>
      <c r="EV603" s="163"/>
    </row>
    <row r="604" spans="3:152" ht="11.25" customHeight="1">
      <c r="C604" s="217"/>
      <c r="D604" s="384" t="s">
        <v>1043</v>
      </c>
      <c r="E604" s="398" t="s">
        <v>1015</v>
      </c>
      <c r="F604" s="398"/>
      <c r="G604" s="398" t="s">
        <v>161</v>
      </c>
      <c r="H604" s="398" t="s">
        <v>1044</v>
      </c>
      <c r="I604" s="398" t="s">
        <v>783</v>
      </c>
      <c r="J604" s="398" t="s">
        <v>783</v>
      </c>
      <c r="K604" s="384" t="s">
        <v>784</v>
      </c>
      <c r="L604" s="336"/>
      <c r="M604" s="336"/>
      <c r="N604" s="384" t="s">
        <v>240</v>
      </c>
      <c r="O604" s="384" t="s">
        <v>4</v>
      </c>
      <c r="P604" s="386" t="s">
        <v>189</v>
      </c>
      <c r="Q604" s="386" t="s">
        <v>4</v>
      </c>
      <c r="R604" s="388">
        <v>0</v>
      </c>
      <c r="S604" s="390">
        <v>0</v>
      </c>
      <c r="T604" s="400" t="s">
        <v>151</v>
      </c>
      <c r="U604" s="305"/>
      <c r="V604" s="306"/>
      <c r="W604" s="306"/>
      <c r="X604" s="306"/>
      <c r="Y604" s="306"/>
      <c r="Z604" s="306"/>
      <c r="AA604" s="306"/>
      <c r="AB604" s="306"/>
      <c r="AC604" s="306"/>
      <c r="AD604" s="306"/>
      <c r="AE604" s="306"/>
      <c r="AF604" s="306"/>
      <c r="AG604" s="306"/>
      <c r="AH604" s="306"/>
      <c r="AI604" s="306"/>
      <c r="AJ604" s="306"/>
      <c r="AK604" s="306"/>
      <c r="AL604" s="306"/>
      <c r="AM604" s="306"/>
      <c r="AN604" s="306"/>
      <c r="AO604" s="306"/>
      <c r="AP604" s="306"/>
      <c r="AQ604" s="306"/>
      <c r="AR604" s="306"/>
      <c r="AS604" s="306"/>
      <c r="AT604" s="306"/>
      <c r="AU604" s="306"/>
      <c r="AV604" s="306"/>
      <c r="AW604" s="306"/>
      <c r="AX604" s="306"/>
      <c r="AY604" s="306"/>
      <c r="AZ604" s="306"/>
      <c r="BA604" s="306"/>
      <c r="BB604" s="306"/>
      <c r="BC604" s="306"/>
      <c r="BD604" s="306"/>
      <c r="BE604" s="306"/>
      <c r="BF604" s="306"/>
      <c r="BG604" s="306"/>
      <c r="BH604" s="306"/>
      <c r="BI604" s="306"/>
      <c r="BJ604" s="306"/>
      <c r="BK604" s="306"/>
      <c r="BL604" s="306"/>
      <c r="BM604" s="306"/>
      <c r="BN604" s="306"/>
      <c r="BO604" s="306"/>
      <c r="BP604" s="306"/>
      <c r="BQ604" s="306"/>
      <c r="BR604" s="306"/>
      <c r="BS604" s="306"/>
      <c r="BT604" s="306"/>
      <c r="BU604" s="306"/>
      <c r="BV604" s="306"/>
      <c r="BW604" s="306"/>
      <c r="BX604" s="306"/>
      <c r="BY604" s="306"/>
      <c r="BZ604" s="306"/>
      <c r="CA604" s="306"/>
      <c r="CB604" s="306"/>
      <c r="CC604" s="306"/>
      <c r="CD604" s="306"/>
      <c r="CE604" s="306"/>
      <c r="CF604" s="306"/>
      <c r="CG604" s="306"/>
      <c r="CH604" s="306"/>
      <c r="CI604" s="306"/>
      <c r="CJ604" s="306"/>
      <c r="CK604" s="306"/>
      <c r="CL604" s="306"/>
      <c r="CM604" s="306"/>
      <c r="CN604" s="306"/>
      <c r="CO604" s="306"/>
      <c r="CP604" s="306"/>
      <c r="CQ604" s="306"/>
      <c r="CR604" s="306"/>
      <c r="CS604" s="306"/>
      <c r="CT604" s="306"/>
      <c r="CU604" s="306"/>
      <c r="CV604" s="306"/>
      <c r="CW604" s="306"/>
      <c r="CX604" s="306"/>
      <c r="CY604" s="306"/>
      <c r="CZ604" s="306"/>
      <c r="DA604" s="306"/>
      <c r="DB604" s="306"/>
      <c r="DC604" s="306"/>
      <c r="DD604" s="306"/>
      <c r="DE604" s="306"/>
      <c r="DF604" s="306"/>
      <c r="DG604" s="306"/>
      <c r="DH604" s="306"/>
      <c r="DI604" s="306"/>
      <c r="DJ604" s="306"/>
      <c r="DK604" s="306"/>
      <c r="DL604" s="306"/>
      <c r="DM604" s="306"/>
      <c r="DN604" s="306"/>
      <c r="DO604" s="306"/>
      <c r="DP604" s="306"/>
      <c r="DQ604" s="306"/>
      <c r="DR604" s="306"/>
      <c r="DS604" s="306"/>
      <c r="DT604" s="306"/>
      <c r="DU604" s="306"/>
      <c r="DV604" s="306"/>
      <c r="DW604" s="306"/>
      <c r="DX604" s="306"/>
      <c r="DY604" s="306"/>
      <c r="DZ604" s="306"/>
      <c r="EA604" s="306"/>
      <c r="EB604" s="164"/>
      <c r="EC604" s="163"/>
      <c r="ED604" s="163"/>
      <c r="EE604" s="163"/>
      <c r="EF604" s="163"/>
      <c r="EG604" s="163"/>
      <c r="EH604" s="163"/>
      <c r="EI604" s="163"/>
    </row>
    <row r="605" spans="3:152" ht="11.25" customHeight="1">
      <c r="C605" s="217"/>
      <c r="D605" s="385"/>
      <c r="E605" s="399"/>
      <c r="F605" s="399"/>
      <c r="G605" s="399"/>
      <c r="H605" s="399"/>
      <c r="I605" s="399"/>
      <c r="J605" s="399"/>
      <c r="K605" s="385"/>
      <c r="L605" s="337"/>
      <c r="M605" s="337"/>
      <c r="N605" s="385"/>
      <c r="O605" s="385"/>
      <c r="P605" s="387"/>
      <c r="Q605" s="387"/>
      <c r="R605" s="389"/>
      <c r="S605" s="391"/>
      <c r="T605" s="401"/>
      <c r="U605" s="394"/>
      <c r="V605" s="396">
        <v>1</v>
      </c>
      <c r="W605" s="382" t="s">
        <v>821</v>
      </c>
      <c r="X605" s="382"/>
      <c r="Y605" s="382"/>
      <c r="Z605" s="382"/>
      <c r="AA605" s="382"/>
      <c r="AB605" s="382"/>
      <c r="AC605" s="382"/>
      <c r="AD605" s="382"/>
      <c r="AE605" s="382"/>
      <c r="AF605" s="382"/>
      <c r="AG605" s="382"/>
      <c r="AH605" s="382"/>
      <c r="AI605" s="382"/>
      <c r="AJ605" s="382"/>
      <c r="AK605" s="382"/>
      <c r="AL605" s="307"/>
      <c r="AM605" s="308"/>
      <c r="AN605" s="309"/>
      <c r="AO605" s="309"/>
      <c r="AP605" s="309"/>
      <c r="AQ605" s="309"/>
      <c r="AR605" s="309"/>
      <c r="AS605" s="309"/>
      <c r="AT605" s="309"/>
      <c r="AU605" s="309"/>
      <c r="AV605" s="309"/>
      <c r="AW605" s="95"/>
      <c r="AX605" s="95"/>
      <c r="AY605" s="95"/>
      <c r="AZ605" s="95"/>
      <c r="BA605" s="95"/>
      <c r="BB605" s="95"/>
      <c r="BC605" s="95"/>
      <c r="BD605" s="95"/>
      <c r="BE605" s="95"/>
      <c r="BF605" s="95"/>
      <c r="BG605" s="95"/>
      <c r="BH605" s="95"/>
      <c r="BI605" s="95"/>
      <c r="BJ605" s="95"/>
      <c r="BK605" s="95"/>
      <c r="BL605" s="95"/>
      <c r="BM605" s="95"/>
      <c r="BN605" s="95"/>
      <c r="BO605" s="95"/>
      <c r="BP605" s="95"/>
      <c r="BQ605" s="95"/>
      <c r="BR605" s="95"/>
      <c r="BS605" s="95"/>
      <c r="BT605" s="95"/>
      <c r="BU605" s="95"/>
      <c r="BV605" s="95"/>
      <c r="BW605" s="95"/>
      <c r="BX605" s="95"/>
      <c r="BY605" s="95"/>
      <c r="BZ605" s="95"/>
      <c r="CA605" s="95"/>
      <c r="CB605" s="95"/>
      <c r="CC605" s="95"/>
      <c r="CD605" s="95"/>
      <c r="CE605" s="95"/>
      <c r="CF605" s="95"/>
      <c r="CG605" s="95"/>
      <c r="CH605" s="95"/>
      <c r="CI605" s="95"/>
      <c r="CJ605" s="95"/>
      <c r="CK605" s="95"/>
      <c r="CL605" s="95"/>
      <c r="CM605" s="95"/>
      <c r="CN605" s="95"/>
      <c r="CO605" s="95"/>
      <c r="CP605" s="95"/>
      <c r="CQ605" s="95"/>
      <c r="CR605" s="95"/>
      <c r="CS605" s="95"/>
      <c r="CT605" s="95"/>
      <c r="CU605" s="95"/>
      <c r="CV605" s="95"/>
      <c r="CW605" s="95"/>
      <c r="CX605" s="95"/>
      <c r="CY605" s="95"/>
      <c r="CZ605" s="95"/>
      <c r="DA605" s="95"/>
      <c r="DB605" s="95"/>
      <c r="DC605" s="95"/>
      <c r="DD605" s="95"/>
      <c r="DE605" s="95"/>
      <c r="DF605" s="95"/>
      <c r="DG605" s="95"/>
      <c r="DH605" s="95"/>
      <c r="DI605" s="95"/>
      <c r="DJ605" s="95"/>
      <c r="DK605" s="95"/>
      <c r="DL605" s="95"/>
      <c r="DM605" s="95"/>
      <c r="DN605" s="95"/>
      <c r="DO605" s="95"/>
      <c r="DP605" s="95"/>
      <c r="DQ605" s="95"/>
      <c r="DR605" s="95"/>
      <c r="DS605" s="95"/>
      <c r="DT605" s="95"/>
      <c r="DU605" s="95"/>
      <c r="DV605" s="95"/>
      <c r="DW605" s="95"/>
      <c r="DX605" s="95"/>
      <c r="DY605" s="95"/>
      <c r="DZ605" s="95"/>
      <c r="EA605" s="95"/>
      <c r="EB605" s="164"/>
      <c r="EC605" s="179"/>
      <c r="ED605" s="179"/>
      <c r="EE605" s="179"/>
      <c r="EF605" s="163"/>
      <c r="EG605" s="179"/>
      <c r="EH605" s="179"/>
      <c r="EI605" s="179"/>
      <c r="EJ605" s="179"/>
      <c r="EK605" s="179"/>
    </row>
    <row r="606" spans="3:152" ht="15" customHeight="1">
      <c r="C606" s="217"/>
      <c r="D606" s="385"/>
      <c r="E606" s="399"/>
      <c r="F606" s="399"/>
      <c r="G606" s="399"/>
      <c r="H606" s="399"/>
      <c r="I606" s="399"/>
      <c r="J606" s="399"/>
      <c r="K606" s="385"/>
      <c r="L606" s="337"/>
      <c r="M606" s="337"/>
      <c r="N606" s="385"/>
      <c r="O606" s="385"/>
      <c r="P606" s="387"/>
      <c r="Q606" s="387"/>
      <c r="R606" s="389"/>
      <c r="S606" s="391"/>
      <c r="T606" s="401"/>
      <c r="U606" s="395"/>
      <c r="V606" s="397"/>
      <c r="W606" s="383"/>
      <c r="X606" s="383"/>
      <c r="Y606" s="383"/>
      <c r="Z606" s="383"/>
      <c r="AA606" s="383"/>
      <c r="AB606" s="383"/>
      <c r="AC606" s="383"/>
      <c r="AD606" s="383"/>
      <c r="AE606" s="383"/>
      <c r="AF606" s="383"/>
      <c r="AG606" s="383"/>
      <c r="AH606" s="383"/>
      <c r="AI606" s="383"/>
      <c r="AJ606" s="383"/>
      <c r="AK606" s="383"/>
      <c r="AL606" s="333"/>
      <c r="AM606" s="200" t="s">
        <v>240</v>
      </c>
      <c r="AN606" s="311" t="s">
        <v>215</v>
      </c>
      <c r="AO606" s="312" t="s">
        <v>18</v>
      </c>
      <c r="AP606" s="312"/>
      <c r="AQ606" s="312"/>
      <c r="AR606" s="312"/>
      <c r="AS606" s="312"/>
      <c r="AT606" s="312"/>
      <c r="AU606" s="312"/>
      <c r="AV606" s="312"/>
      <c r="AW606" s="261">
        <v>0</v>
      </c>
      <c r="AX606" s="261">
        <v>0</v>
      </c>
      <c r="AY606" s="261">
        <v>0</v>
      </c>
      <c r="AZ606" s="261">
        <f>BE606</f>
        <v>0</v>
      </c>
      <c r="BA606" s="261">
        <f>BV606</f>
        <v>0</v>
      </c>
      <c r="BB606" s="261">
        <f>CM606</f>
        <v>0</v>
      </c>
      <c r="BC606" s="261">
        <f>DD606</f>
        <v>0</v>
      </c>
      <c r="BD606" s="261">
        <f>AW606-AX606-BC606</f>
        <v>0</v>
      </c>
      <c r="BE606" s="261">
        <f t="shared" ref="BE606:BH607" si="659">BQ606</f>
        <v>0</v>
      </c>
      <c r="BF606" s="261">
        <f t="shared" si="659"/>
        <v>0</v>
      </c>
      <c r="BG606" s="261">
        <f t="shared" si="659"/>
        <v>0</v>
      </c>
      <c r="BH606" s="261">
        <f t="shared" si="659"/>
        <v>0</v>
      </c>
      <c r="BI606" s="261">
        <f>BJ606+BK606+BL606</f>
        <v>0</v>
      </c>
      <c r="BJ606" s="313">
        <v>0</v>
      </c>
      <c r="BK606" s="313">
        <v>0</v>
      </c>
      <c r="BL606" s="313">
        <v>0</v>
      </c>
      <c r="BM606" s="261">
        <f>BN606+BO606+BP606</f>
        <v>0</v>
      </c>
      <c r="BN606" s="313">
        <v>0</v>
      </c>
      <c r="BO606" s="313">
        <v>0</v>
      </c>
      <c r="BP606" s="313">
        <v>0</v>
      </c>
      <c r="BQ606" s="261">
        <f>BR606+BS606+BT606</f>
        <v>0</v>
      </c>
      <c r="BR606" s="313">
        <v>0</v>
      </c>
      <c r="BS606" s="313">
        <v>0</v>
      </c>
      <c r="BT606" s="313">
        <v>0</v>
      </c>
      <c r="BU606" s="261">
        <f>$AW606-$AX606-AZ606</f>
        <v>0</v>
      </c>
      <c r="BV606" s="261">
        <f t="shared" ref="BV606:BY607" si="660">CH606</f>
        <v>0</v>
      </c>
      <c r="BW606" s="261">
        <f t="shared" si="660"/>
        <v>0</v>
      </c>
      <c r="BX606" s="261">
        <f t="shared" si="660"/>
        <v>0</v>
      </c>
      <c r="BY606" s="261">
        <f t="shared" si="660"/>
        <v>0</v>
      </c>
      <c r="BZ606" s="261">
        <f>CA606+CB606+CC606</f>
        <v>0</v>
      </c>
      <c r="CA606" s="313">
        <v>0</v>
      </c>
      <c r="CB606" s="313">
        <v>0</v>
      </c>
      <c r="CC606" s="313">
        <v>0</v>
      </c>
      <c r="CD606" s="261">
        <f>CE606+CF606+CG606</f>
        <v>0</v>
      </c>
      <c r="CE606" s="313">
        <v>0</v>
      </c>
      <c r="CF606" s="313">
        <v>0</v>
      </c>
      <c r="CG606" s="313">
        <v>0</v>
      </c>
      <c r="CH606" s="261">
        <f>CI606+CJ606+CK606</f>
        <v>0</v>
      </c>
      <c r="CI606" s="313">
        <v>0</v>
      </c>
      <c r="CJ606" s="313">
        <v>0</v>
      </c>
      <c r="CK606" s="313">
        <v>0</v>
      </c>
      <c r="CL606" s="261">
        <f>$AW606-$AX606-BA606</f>
        <v>0</v>
      </c>
      <c r="CM606" s="261">
        <f t="shared" ref="CM606:CP607" si="661">CY606</f>
        <v>0</v>
      </c>
      <c r="CN606" s="261">
        <f t="shared" si="661"/>
        <v>0</v>
      </c>
      <c r="CO606" s="261">
        <f t="shared" si="661"/>
        <v>0</v>
      </c>
      <c r="CP606" s="261">
        <f t="shared" si="661"/>
        <v>0</v>
      </c>
      <c r="CQ606" s="261">
        <f>CR606+CS606+CT606</f>
        <v>0</v>
      </c>
      <c r="CR606" s="313">
        <v>0</v>
      </c>
      <c r="CS606" s="313">
        <v>0</v>
      </c>
      <c r="CT606" s="313">
        <v>0</v>
      </c>
      <c r="CU606" s="261">
        <f>CV606+CW606+CX606</f>
        <v>0</v>
      </c>
      <c r="CV606" s="313">
        <v>0</v>
      </c>
      <c r="CW606" s="313">
        <v>0</v>
      </c>
      <c r="CX606" s="313">
        <v>0</v>
      </c>
      <c r="CY606" s="261">
        <f>CZ606+DA606+DB606</f>
        <v>0</v>
      </c>
      <c r="CZ606" s="313">
        <v>0</v>
      </c>
      <c r="DA606" s="313">
        <v>0</v>
      </c>
      <c r="DB606" s="313">
        <v>0</v>
      </c>
      <c r="DC606" s="261">
        <f>$AW606-$AX606-BB606</f>
        <v>0</v>
      </c>
      <c r="DD606" s="261">
        <f t="shared" ref="DD606:DG607" si="662">DP606</f>
        <v>0</v>
      </c>
      <c r="DE606" s="261">
        <f t="shared" si="662"/>
        <v>0</v>
      </c>
      <c r="DF606" s="261">
        <f t="shared" si="662"/>
        <v>0</v>
      </c>
      <c r="DG606" s="261">
        <f t="shared" si="662"/>
        <v>0</v>
      </c>
      <c r="DH606" s="261">
        <f>DI606+DJ606+DK606</f>
        <v>0</v>
      </c>
      <c r="DI606" s="313">
        <v>0</v>
      </c>
      <c r="DJ606" s="313">
        <v>0</v>
      </c>
      <c r="DK606" s="313">
        <v>0</v>
      </c>
      <c r="DL606" s="261">
        <f>DM606+DN606+DO606</f>
        <v>0</v>
      </c>
      <c r="DM606" s="313">
        <v>0</v>
      </c>
      <c r="DN606" s="313">
        <v>0</v>
      </c>
      <c r="DO606" s="313">
        <v>0</v>
      </c>
      <c r="DP606" s="261">
        <f>DQ606+DR606+DS606</f>
        <v>0</v>
      </c>
      <c r="DQ606" s="313">
        <v>0</v>
      </c>
      <c r="DR606" s="313">
        <v>0</v>
      </c>
      <c r="DS606" s="313">
        <v>0</v>
      </c>
      <c r="DT606" s="261">
        <f>$AW606-$AX606-BC606</f>
        <v>0</v>
      </c>
      <c r="DU606" s="261">
        <f>BC606-AY606</f>
        <v>0</v>
      </c>
      <c r="DV606" s="313"/>
      <c r="DW606" s="313"/>
      <c r="DX606" s="314"/>
      <c r="DY606" s="313"/>
      <c r="DZ606" s="314"/>
      <c r="EA606" s="343" t="s">
        <v>151</v>
      </c>
      <c r="EB606" s="164">
        <v>0</v>
      </c>
      <c r="EC606" s="162" t="str">
        <f>AN606 &amp; EB606</f>
        <v>Прочие0</v>
      </c>
      <c r="ED606" s="162" t="str">
        <f>AN606&amp;AO606</f>
        <v>Прочиенет</v>
      </c>
      <c r="EE606" s="163"/>
      <c r="EF606" s="163"/>
      <c r="EG606" s="179"/>
      <c r="EH606" s="179"/>
      <c r="EI606" s="179"/>
      <c r="EJ606" s="179"/>
      <c r="EV606" s="163"/>
    </row>
    <row r="607" spans="3:152" ht="15" customHeight="1" thickBot="1">
      <c r="C607" s="217"/>
      <c r="D607" s="385"/>
      <c r="E607" s="399"/>
      <c r="F607" s="399"/>
      <c r="G607" s="399"/>
      <c r="H607" s="399"/>
      <c r="I607" s="399"/>
      <c r="J607" s="399"/>
      <c r="K607" s="385"/>
      <c r="L607" s="337"/>
      <c r="M607" s="337"/>
      <c r="N607" s="385"/>
      <c r="O607" s="385"/>
      <c r="P607" s="387"/>
      <c r="Q607" s="387"/>
      <c r="R607" s="389"/>
      <c r="S607" s="391"/>
      <c r="T607" s="401"/>
      <c r="U607" s="395"/>
      <c r="V607" s="397"/>
      <c r="W607" s="383"/>
      <c r="X607" s="383"/>
      <c r="Y607" s="383"/>
      <c r="Z607" s="383"/>
      <c r="AA607" s="383"/>
      <c r="AB607" s="383"/>
      <c r="AC607" s="383"/>
      <c r="AD607" s="383"/>
      <c r="AE607" s="383"/>
      <c r="AF607" s="383"/>
      <c r="AG607" s="383"/>
      <c r="AH607" s="383"/>
      <c r="AI607" s="383"/>
      <c r="AJ607" s="383"/>
      <c r="AK607" s="383"/>
      <c r="AL607" s="333"/>
      <c r="AM607" s="200" t="s">
        <v>115</v>
      </c>
      <c r="AN607" s="311" t="s">
        <v>215</v>
      </c>
      <c r="AO607" s="312" t="s">
        <v>18</v>
      </c>
      <c r="AP607" s="312"/>
      <c r="AQ607" s="312"/>
      <c r="AR607" s="312"/>
      <c r="AS607" s="312"/>
      <c r="AT607" s="312"/>
      <c r="AU607" s="312"/>
      <c r="AV607" s="312"/>
      <c r="AW607" s="261">
        <v>0</v>
      </c>
      <c r="AX607" s="261">
        <v>0</v>
      </c>
      <c r="AY607" s="261">
        <v>0</v>
      </c>
      <c r="AZ607" s="261">
        <f>BE607</f>
        <v>0</v>
      </c>
      <c r="BA607" s="261">
        <f>BV607</f>
        <v>0</v>
      </c>
      <c r="BB607" s="261">
        <f>CM607</f>
        <v>0</v>
      </c>
      <c r="BC607" s="261">
        <f>DD607</f>
        <v>0</v>
      </c>
      <c r="BD607" s="261">
        <f>AW607-AX607-BC607</f>
        <v>0</v>
      </c>
      <c r="BE607" s="261">
        <f t="shared" si="659"/>
        <v>0</v>
      </c>
      <c r="BF607" s="261">
        <f t="shared" si="659"/>
        <v>0</v>
      </c>
      <c r="BG607" s="261">
        <f t="shared" si="659"/>
        <v>0</v>
      </c>
      <c r="BH607" s="261">
        <f t="shared" si="659"/>
        <v>0</v>
      </c>
      <c r="BI607" s="261">
        <f>BJ607+BK607+BL607</f>
        <v>0</v>
      </c>
      <c r="BJ607" s="313">
        <v>0</v>
      </c>
      <c r="BK607" s="313">
        <v>0</v>
      </c>
      <c r="BL607" s="313">
        <v>0</v>
      </c>
      <c r="BM607" s="261">
        <f>BN607+BO607+BP607</f>
        <v>0</v>
      </c>
      <c r="BN607" s="313">
        <v>0</v>
      </c>
      <c r="BO607" s="313">
        <v>0</v>
      </c>
      <c r="BP607" s="313">
        <v>0</v>
      </c>
      <c r="BQ607" s="261">
        <f>BR607+BS607+BT607</f>
        <v>0</v>
      </c>
      <c r="BR607" s="313">
        <v>0</v>
      </c>
      <c r="BS607" s="313">
        <v>0</v>
      </c>
      <c r="BT607" s="313">
        <v>0</v>
      </c>
      <c r="BU607" s="261">
        <f>$AW607-$AX607-AZ607</f>
        <v>0</v>
      </c>
      <c r="BV607" s="261">
        <f t="shared" si="660"/>
        <v>0</v>
      </c>
      <c r="BW607" s="261">
        <f t="shared" si="660"/>
        <v>0</v>
      </c>
      <c r="BX607" s="261">
        <f t="shared" si="660"/>
        <v>0</v>
      </c>
      <c r="BY607" s="261">
        <f t="shared" si="660"/>
        <v>0</v>
      </c>
      <c r="BZ607" s="261">
        <f>CA607+CB607+CC607</f>
        <v>0</v>
      </c>
      <c r="CA607" s="313">
        <v>0</v>
      </c>
      <c r="CB607" s="313">
        <v>0</v>
      </c>
      <c r="CC607" s="313">
        <v>0</v>
      </c>
      <c r="CD607" s="261">
        <f>CE607+CF607+CG607</f>
        <v>0</v>
      </c>
      <c r="CE607" s="313">
        <v>0</v>
      </c>
      <c r="CF607" s="313">
        <v>0</v>
      </c>
      <c r="CG607" s="313">
        <v>0</v>
      </c>
      <c r="CH607" s="261">
        <f>CI607+CJ607+CK607</f>
        <v>0</v>
      </c>
      <c r="CI607" s="313">
        <v>0</v>
      </c>
      <c r="CJ607" s="313">
        <v>0</v>
      </c>
      <c r="CK607" s="313">
        <v>0</v>
      </c>
      <c r="CL607" s="261">
        <f>$AW607-$AX607-BA607</f>
        <v>0</v>
      </c>
      <c r="CM607" s="261">
        <f t="shared" si="661"/>
        <v>0</v>
      </c>
      <c r="CN607" s="261">
        <f t="shared" si="661"/>
        <v>0</v>
      </c>
      <c r="CO607" s="261">
        <f t="shared" si="661"/>
        <v>0</v>
      </c>
      <c r="CP607" s="261">
        <f t="shared" si="661"/>
        <v>0</v>
      </c>
      <c r="CQ607" s="261">
        <f>CR607+CS607+CT607</f>
        <v>0</v>
      </c>
      <c r="CR607" s="313">
        <v>0</v>
      </c>
      <c r="CS607" s="313">
        <v>0</v>
      </c>
      <c r="CT607" s="313">
        <v>0</v>
      </c>
      <c r="CU607" s="261">
        <f>CV607+CW607+CX607</f>
        <v>0</v>
      </c>
      <c r="CV607" s="313">
        <v>0</v>
      </c>
      <c r="CW607" s="313">
        <v>0</v>
      </c>
      <c r="CX607" s="313">
        <v>0</v>
      </c>
      <c r="CY607" s="261">
        <f>CZ607+DA607+DB607</f>
        <v>0</v>
      </c>
      <c r="CZ607" s="313">
        <v>0</v>
      </c>
      <c r="DA607" s="313">
        <v>0</v>
      </c>
      <c r="DB607" s="313">
        <v>0</v>
      </c>
      <c r="DC607" s="261">
        <f>$AW607-$AX607-BB607</f>
        <v>0</v>
      </c>
      <c r="DD607" s="261">
        <f t="shared" si="662"/>
        <v>0</v>
      </c>
      <c r="DE607" s="261">
        <f t="shared" si="662"/>
        <v>0</v>
      </c>
      <c r="DF607" s="261">
        <f t="shared" si="662"/>
        <v>0</v>
      </c>
      <c r="DG607" s="261">
        <f t="shared" si="662"/>
        <v>0</v>
      </c>
      <c r="DH607" s="261">
        <f>DI607+DJ607+DK607</f>
        <v>0</v>
      </c>
      <c r="DI607" s="313">
        <v>0</v>
      </c>
      <c r="DJ607" s="313">
        <v>0</v>
      </c>
      <c r="DK607" s="313">
        <v>0</v>
      </c>
      <c r="DL607" s="261">
        <f>DM607+DN607+DO607</f>
        <v>0</v>
      </c>
      <c r="DM607" s="313">
        <v>0</v>
      </c>
      <c r="DN607" s="313">
        <v>0</v>
      </c>
      <c r="DO607" s="313">
        <v>0</v>
      </c>
      <c r="DP607" s="261">
        <f>DQ607+DR607+DS607</f>
        <v>0</v>
      </c>
      <c r="DQ607" s="313">
        <v>0</v>
      </c>
      <c r="DR607" s="313">
        <v>0</v>
      </c>
      <c r="DS607" s="313">
        <v>0</v>
      </c>
      <c r="DT607" s="261">
        <f>$AW607-$AX607-BC607</f>
        <v>0</v>
      </c>
      <c r="DU607" s="261">
        <f>BC607-AY607</f>
        <v>0</v>
      </c>
      <c r="DV607" s="313"/>
      <c r="DW607" s="313"/>
      <c r="DX607" s="314"/>
      <c r="DY607" s="313"/>
      <c r="DZ607" s="314"/>
      <c r="EA607" s="343" t="s">
        <v>151</v>
      </c>
      <c r="EB607" s="164">
        <v>0</v>
      </c>
      <c r="EC607" s="162" t="str">
        <f>AN607 &amp; EB607</f>
        <v>Прочие0</v>
      </c>
      <c r="ED607" s="162" t="str">
        <f>AN607&amp;AO607</f>
        <v>Прочиенет</v>
      </c>
      <c r="EE607" s="163"/>
      <c r="EF607" s="163"/>
      <c r="EG607" s="179"/>
      <c r="EH607" s="179"/>
      <c r="EI607" s="179"/>
      <c r="EJ607" s="179"/>
      <c r="EV607" s="163"/>
    </row>
    <row r="608" spans="3:152" ht="11.25" customHeight="1">
      <c r="C608" s="217"/>
      <c r="D608" s="384" t="s">
        <v>1045</v>
      </c>
      <c r="E608" s="398" t="s">
        <v>1015</v>
      </c>
      <c r="F608" s="398"/>
      <c r="G608" s="398" t="s">
        <v>161</v>
      </c>
      <c r="H608" s="398" t="s">
        <v>1046</v>
      </c>
      <c r="I608" s="398" t="s">
        <v>783</v>
      </c>
      <c r="J608" s="398" t="s">
        <v>783</v>
      </c>
      <c r="K608" s="384" t="s">
        <v>784</v>
      </c>
      <c r="L608" s="336"/>
      <c r="M608" s="336"/>
      <c r="N608" s="384" t="s">
        <v>240</v>
      </c>
      <c r="O608" s="384" t="s">
        <v>5</v>
      </c>
      <c r="P608" s="386" t="s">
        <v>189</v>
      </c>
      <c r="Q608" s="386" t="s">
        <v>5</v>
      </c>
      <c r="R608" s="388">
        <v>0</v>
      </c>
      <c r="S608" s="390">
        <v>0</v>
      </c>
      <c r="T608" s="400" t="s">
        <v>151</v>
      </c>
      <c r="U608" s="305"/>
      <c r="V608" s="306"/>
      <c r="W608" s="306"/>
      <c r="X608" s="306"/>
      <c r="Y608" s="306"/>
      <c r="Z608" s="306"/>
      <c r="AA608" s="306"/>
      <c r="AB608" s="306"/>
      <c r="AC608" s="306"/>
      <c r="AD608" s="306"/>
      <c r="AE608" s="306"/>
      <c r="AF608" s="306"/>
      <c r="AG608" s="306"/>
      <c r="AH608" s="306"/>
      <c r="AI608" s="306"/>
      <c r="AJ608" s="306"/>
      <c r="AK608" s="306"/>
      <c r="AL608" s="306"/>
      <c r="AM608" s="306"/>
      <c r="AN608" s="306"/>
      <c r="AO608" s="306"/>
      <c r="AP608" s="306"/>
      <c r="AQ608" s="306"/>
      <c r="AR608" s="306"/>
      <c r="AS608" s="306"/>
      <c r="AT608" s="306"/>
      <c r="AU608" s="306"/>
      <c r="AV608" s="306"/>
      <c r="AW608" s="306"/>
      <c r="AX608" s="306"/>
      <c r="AY608" s="306"/>
      <c r="AZ608" s="306"/>
      <c r="BA608" s="306"/>
      <c r="BB608" s="306"/>
      <c r="BC608" s="306"/>
      <c r="BD608" s="306"/>
      <c r="BE608" s="306"/>
      <c r="BF608" s="306"/>
      <c r="BG608" s="306"/>
      <c r="BH608" s="306"/>
      <c r="BI608" s="306"/>
      <c r="BJ608" s="306"/>
      <c r="BK608" s="306"/>
      <c r="BL608" s="306"/>
      <c r="BM608" s="306"/>
      <c r="BN608" s="306"/>
      <c r="BO608" s="306"/>
      <c r="BP608" s="306"/>
      <c r="BQ608" s="306"/>
      <c r="BR608" s="306"/>
      <c r="BS608" s="306"/>
      <c r="BT608" s="306"/>
      <c r="BU608" s="306"/>
      <c r="BV608" s="306"/>
      <c r="BW608" s="306"/>
      <c r="BX608" s="306"/>
      <c r="BY608" s="306"/>
      <c r="BZ608" s="306"/>
      <c r="CA608" s="306"/>
      <c r="CB608" s="306"/>
      <c r="CC608" s="306"/>
      <c r="CD608" s="306"/>
      <c r="CE608" s="306"/>
      <c r="CF608" s="306"/>
      <c r="CG608" s="306"/>
      <c r="CH608" s="306"/>
      <c r="CI608" s="306"/>
      <c r="CJ608" s="306"/>
      <c r="CK608" s="306"/>
      <c r="CL608" s="306"/>
      <c r="CM608" s="306"/>
      <c r="CN608" s="306"/>
      <c r="CO608" s="306"/>
      <c r="CP608" s="306"/>
      <c r="CQ608" s="306"/>
      <c r="CR608" s="306"/>
      <c r="CS608" s="306"/>
      <c r="CT608" s="306"/>
      <c r="CU608" s="306"/>
      <c r="CV608" s="306"/>
      <c r="CW608" s="306"/>
      <c r="CX608" s="306"/>
      <c r="CY608" s="306"/>
      <c r="CZ608" s="306"/>
      <c r="DA608" s="306"/>
      <c r="DB608" s="306"/>
      <c r="DC608" s="306"/>
      <c r="DD608" s="306"/>
      <c r="DE608" s="306"/>
      <c r="DF608" s="306"/>
      <c r="DG608" s="306"/>
      <c r="DH608" s="306"/>
      <c r="DI608" s="306"/>
      <c r="DJ608" s="306"/>
      <c r="DK608" s="306"/>
      <c r="DL608" s="306"/>
      <c r="DM608" s="306"/>
      <c r="DN608" s="306"/>
      <c r="DO608" s="306"/>
      <c r="DP608" s="306"/>
      <c r="DQ608" s="306"/>
      <c r="DR608" s="306"/>
      <c r="DS608" s="306"/>
      <c r="DT608" s="306"/>
      <c r="DU608" s="306"/>
      <c r="DV608" s="306"/>
      <c r="DW608" s="306"/>
      <c r="DX608" s="306"/>
      <c r="DY608" s="306"/>
      <c r="DZ608" s="306"/>
      <c r="EA608" s="306"/>
      <c r="EB608" s="164"/>
      <c r="EC608" s="163"/>
      <c r="ED608" s="163"/>
      <c r="EE608" s="163"/>
      <c r="EF608" s="163"/>
      <c r="EG608" s="163"/>
      <c r="EH608" s="163"/>
      <c r="EI608" s="163"/>
    </row>
    <row r="609" spans="3:152" ht="11.25" customHeight="1">
      <c r="C609" s="217"/>
      <c r="D609" s="385"/>
      <c r="E609" s="399"/>
      <c r="F609" s="399"/>
      <c r="G609" s="399"/>
      <c r="H609" s="399"/>
      <c r="I609" s="399"/>
      <c r="J609" s="399"/>
      <c r="K609" s="385"/>
      <c r="L609" s="337"/>
      <c r="M609" s="337"/>
      <c r="N609" s="385"/>
      <c r="O609" s="385"/>
      <c r="P609" s="387"/>
      <c r="Q609" s="387"/>
      <c r="R609" s="389"/>
      <c r="S609" s="391"/>
      <c r="T609" s="401"/>
      <c r="U609" s="394"/>
      <c r="V609" s="396">
        <v>1</v>
      </c>
      <c r="W609" s="382" t="s">
        <v>821</v>
      </c>
      <c r="X609" s="382"/>
      <c r="Y609" s="382"/>
      <c r="Z609" s="382"/>
      <c r="AA609" s="382"/>
      <c r="AB609" s="382"/>
      <c r="AC609" s="382"/>
      <c r="AD609" s="382"/>
      <c r="AE609" s="382"/>
      <c r="AF609" s="382"/>
      <c r="AG609" s="382"/>
      <c r="AH609" s="382"/>
      <c r="AI609" s="382"/>
      <c r="AJ609" s="382"/>
      <c r="AK609" s="382"/>
      <c r="AL609" s="307"/>
      <c r="AM609" s="308"/>
      <c r="AN609" s="309"/>
      <c r="AO609" s="309"/>
      <c r="AP609" s="309"/>
      <c r="AQ609" s="309"/>
      <c r="AR609" s="309"/>
      <c r="AS609" s="309"/>
      <c r="AT609" s="309"/>
      <c r="AU609" s="309"/>
      <c r="AV609" s="309"/>
      <c r="AW609" s="95"/>
      <c r="AX609" s="95"/>
      <c r="AY609" s="95"/>
      <c r="AZ609" s="95"/>
      <c r="BA609" s="95"/>
      <c r="BB609" s="95"/>
      <c r="BC609" s="95"/>
      <c r="BD609" s="95"/>
      <c r="BE609" s="95"/>
      <c r="BF609" s="95"/>
      <c r="BG609" s="95"/>
      <c r="BH609" s="95"/>
      <c r="BI609" s="95"/>
      <c r="BJ609" s="95"/>
      <c r="BK609" s="95"/>
      <c r="BL609" s="95"/>
      <c r="BM609" s="95"/>
      <c r="BN609" s="95"/>
      <c r="BO609" s="95"/>
      <c r="BP609" s="95"/>
      <c r="BQ609" s="95"/>
      <c r="BR609" s="95"/>
      <c r="BS609" s="95"/>
      <c r="BT609" s="95"/>
      <c r="BU609" s="95"/>
      <c r="BV609" s="95"/>
      <c r="BW609" s="95"/>
      <c r="BX609" s="95"/>
      <c r="BY609" s="95"/>
      <c r="BZ609" s="95"/>
      <c r="CA609" s="95"/>
      <c r="CB609" s="95"/>
      <c r="CC609" s="95"/>
      <c r="CD609" s="95"/>
      <c r="CE609" s="95"/>
      <c r="CF609" s="95"/>
      <c r="CG609" s="95"/>
      <c r="CH609" s="95"/>
      <c r="CI609" s="95"/>
      <c r="CJ609" s="95"/>
      <c r="CK609" s="95"/>
      <c r="CL609" s="95"/>
      <c r="CM609" s="95"/>
      <c r="CN609" s="95"/>
      <c r="CO609" s="95"/>
      <c r="CP609" s="95"/>
      <c r="CQ609" s="95"/>
      <c r="CR609" s="95"/>
      <c r="CS609" s="95"/>
      <c r="CT609" s="95"/>
      <c r="CU609" s="95"/>
      <c r="CV609" s="95"/>
      <c r="CW609" s="95"/>
      <c r="CX609" s="95"/>
      <c r="CY609" s="95"/>
      <c r="CZ609" s="95"/>
      <c r="DA609" s="95"/>
      <c r="DB609" s="95"/>
      <c r="DC609" s="95"/>
      <c r="DD609" s="95"/>
      <c r="DE609" s="95"/>
      <c r="DF609" s="95"/>
      <c r="DG609" s="95"/>
      <c r="DH609" s="95"/>
      <c r="DI609" s="95"/>
      <c r="DJ609" s="95"/>
      <c r="DK609" s="95"/>
      <c r="DL609" s="95"/>
      <c r="DM609" s="95"/>
      <c r="DN609" s="95"/>
      <c r="DO609" s="95"/>
      <c r="DP609" s="95"/>
      <c r="DQ609" s="95"/>
      <c r="DR609" s="95"/>
      <c r="DS609" s="95"/>
      <c r="DT609" s="95"/>
      <c r="DU609" s="95"/>
      <c r="DV609" s="95"/>
      <c r="DW609" s="95"/>
      <c r="DX609" s="95"/>
      <c r="DY609" s="95"/>
      <c r="DZ609" s="95"/>
      <c r="EA609" s="95"/>
      <c r="EB609" s="164"/>
      <c r="EC609" s="179"/>
      <c r="ED609" s="179"/>
      <c r="EE609" s="179"/>
      <c r="EF609" s="163"/>
      <c r="EG609" s="179"/>
      <c r="EH609" s="179"/>
      <c r="EI609" s="179"/>
      <c r="EJ609" s="179"/>
      <c r="EK609" s="179"/>
    </row>
    <row r="610" spans="3:152" ht="15" customHeight="1">
      <c r="C610" s="217"/>
      <c r="D610" s="385"/>
      <c r="E610" s="399"/>
      <c r="F610" s="399"/>
      <c r="G610" s="399"/>
      <c r="H610" s="399"/>
      <c r="I610" s="399"/>
      <c r="J610" s="399"/>
      <c r="K610" s="385"/>
      <c r="L610" s="337"/>
      <c r="M610" s="337"/>
      <c r="N610" s="385"/>
      <c r="O610" s="385"/>
      <c r="P610" s="387"/>
      <c r="Q610" s="387"/>
      <c r="R610" s="389"/>
      <c r="S610" s="391"/>
      <c r="T610" s="401"/>
      <c r="U610" s="395"/>
      <c r="V610" s="397"/>
      <c r="W610" s="383"/>
      <c r="X610" s="383"/>
      <c r="Y610" s="383"/>
      <c r="Z610" s="383"/>
      <c r="AA610" s="383"/>
      <c r="AB610" s="383"/>
      <c r="AC610" s="383"/>
      <c r="AD610" s="383"/>
      <c r="AE610" s="383"/>
      <c r="AF610" s="383"/>
      <c r="AG610" s="383"/>
      <c r="AH610" s="383"/>
      <c r="AI610" s="383"/>
      <c r="AJ610" s="383"/>
      <c r="AK610" s="383"/>
      <c r="AL610" s="333"/>
      <c r="AM610" s="200" t="s">
        <v>240</v>
      </c>
      <c r="AN610" s="311" t="s">
        <v>215</v>
      </c>
      <c r="AO610" s="312" t="s">
        <v>18</v>
      </c>
      <c r="AP610" s="312"/>
      <c r="AQ610" s="312"/>
      <c r="AR610" s="312"/>
      <c r="AS610" s="312"/>
      <c r="AT610" s="312"/>
      <c r="AU610" s="312"/>
      <c r="AV610" s="312"/>
      <c r="AW610" s="261">
        <v>0</v>
      </c>
      <c r="AX610" s="261">
        <v>0</v>
      </c>
      <c r="AY610" s="261">
        <v>0</v>
      </c>
      <c r="AZ610" s="261">
        <f>BE610</f>
        <v>0</v>
      </c>
      <c r="BA610" s="261">
        <f>BV610</f>
        <v>0</v>
      </c>
      <c r="BB610" s="261">
        <f>CM610</f>
        <v>0</v>
      </c>
      <c r="BC610" s="261">
        <f>DD610</f>
        <v>0</v>
      </c>
      <c r="BD610" s="261">
        <f>AW610-AX610-BC610</f>
        <v>0</v>
      </c>
      <c r="BE610" s="261">
        <f t="shared" ref="BE610:BH611" si="663">BQ610</f>
        <v>0</v>
      </c>
      <c r="BF610" s="261">
        <f t="shared" si="663"/>
        <v>0</v>
      </c>
      <c r="BG610" s="261">
        <f t="shared" si="663"/>
        <v>0</v>
      </c>
      <c r="BH610" s="261">
        <f t="shared" si="663"/>
        <v>0</v>
      </c>
      <c r="BI610" s="261">
        <f>BJ610+BK610+BL610</f>
        <v>0</v>
      </c>
      <c r="BJ610" s="313">
        <v>0</v>
      </c>
      <c r="BK610" s="313">
        <v>0</v>
      </c>
      <c r="BL610" s="313">
        <v>0</v>
      </c>
      <c r="BM610" s="261">
        <f>BN610+BO610+BP610</f>
        <v>0</v>
      </c>
      <c r="BN610" s="313">
        <v>0</v>
      </c>
      <c r="BO610" s="313">
        <v>0</v>
      </c>
      <c r="BP610" s="313">
        <v>0</v>
      </c>
      <c r="BQ610" s="261">
        <f>BR610+BS610+BT610</f>
        <v>0</v>
      </c>
      <c r="BR610" s="313">
        <v>0</v>
      </c>
      <c r="BS610" s="313">
        <v>0</v>
      </c>
      <c r="BT610" s="313">
        <v>0</v>
      </c>
      <c r="BU610" s="261">
        <f>$AW610-$AX610-AZ610</f>
        <v>0</v>
      </c>
      <c r="BV610" s="261">
        <f t="shared" ref="BV610:BY611" si="664">CH610</f>
        <v>0</v>
      </c>
      <c r="BW610" s="261">
        <f t="shared" si="664"/>
        <v>0</v>
      </c>
      <c r="BX610" s="261">
        <f t="shared" si="664"/>
        <v>0</v>
      </c>
      <c r="BY610" s="261">
        <f t="shared" si="664"/>
        <v>0</v>
      </c>
      <c r="BZ610" s="261">
        <f>CA610+CB610+CC610</f>
        <v>0</v>
      </c>
      <c r="CA610" s="313">
        <v>0</v>
      </c>
      <c r="CB610" s="313">
        <v>0</v>
      </c>
      <c r="CC610" s="313">
        <v>0</v>
      </c>
      <c r="CD610" s="261">
        <f>CE610+CF610+CG610</f>
        <v>0</v>
      </c>
      <c r="CE610" s="313">
        <v>0</v>
      </c>
      <c r="CF610" s="313">
        <v>0</v>
      </c>
      <c r="CG610" s="313">
        <v>0</v>
      </c>
      <c r="CH610" s="261">
        <f>CI610+CJ610+CK610</f>
        <v>0</v>
      </c>
      <c r="CI610" s="313">
        <v>0</v>
      </c>
      <c r="CJ610" s="313">
        <v>0</v>
      </c>
      <c r="CK610" s="313">
        <v>0</v>
      </c>
      <c r="CL610" s="261">
        <f>$AW610-$AX610-BA610</f>
        <v>0</v>
      </c>
      <c r="CM610" s="261">
        <f t="shared" ref="CM610:CP611" si="665">CY610</f>
        <v>0</v>
      </c>
      <c r="CN610" s="261">
        <f t="shared" si="665"/>
        <v>0</v>
      </c>
      <c r="CO610" s="261">
        <f t="shared" si="665"/>
        <v>0</v>
      </c>
      <c r="CP610" s="261">
        <f t="shared" si="665"/>
        <v>0</v>
      </c>
      <c r="CQ610" s="261">
        <f>CR610+CS610+CT610</f>
        <v>0</v>
      </c>
      <c r="CR610" s="313">
        <v>0</v>
      </c>
      <c r="CS610" s="313">
        <v>0</v>
      </c>
      <c r="CT610" s="313">
        <v>0</v>
      </c>
      <c r="CU610" s="261">
        <f>CV610+CW610+CX610</f>
        <v>0</v>
      </c>
      <c r="CV610" s="313">
        <v>0</v>
      </c>
      <c r="CW610" s="313">
        <v>0</v>
      </c>
      <c r="CX610" s="313">
        <v>0</v>
      </c>
      <c r="CY610" s="261">
        <f>CZ610+DA610+DB610</f>
        <v>0</v>
      </c>
      <c r="CZ610" s="313">
        <v>0</v>
      </c>
      <c r="DA610" s="313">
        <v>0</v>
      </c>
      <c r="DB610" s="313">
        <v>0</v>
      </c>
      <c r="DC610" s="261">
        <f>$AW610-$AX610-BB610</f>
        <v>0</v>
      </c>
      <c r="DD610" s="261">
        <f t="shared" ref="DD610:DG611" si="666">DP610</f>
        <v>0</v>
      </c>
      <c r="DE610" s="261">
        <f t="shared" si="666"/>
        <v>0</v>
      </c>
      <c r="DF610" s="261">
        <f t="shared" si="666"/>
        <v>0</v>
      </c>
      <c r="DG610" s="261">
        <f t="shared" si="666"/>
        <v>0</v>
      </c>
      <c r="DH610" s="261">
        <f>DI610+DJ610+DK610</f>
        <v>0</v>
      </c>
      <c r="DI610" s="313">
        <v>0</v>
      </c>
      <c r="DJ610" s="313">
        <v>0</v>
      </c>
      <c r="DK610" s="313">
        <v>0</v>
      </c>
      <c r="DL610" s="261">
        <f>DM610+DN610+DO610</f>
        <v>0</v>
      </c>
      <c r="DM610" s="313">
        <v>0</v>
      </c>
      <c r="DN610" s="313">
        <v>0</v>
      </c>
      <c r="DO610" s="313">
        <v>0</v>
      </c>
      <c r="DP610" s="261">
        <f>DQ610+DR610+DS610</f>
        <v>0</v>
      </c>
      <c r="DQ610" s="313">
        <v>0</v>
      </c>
      <c r="DR610" s="313">
        <v>0</v>
      </c>
      <c r="DS610" s="313">
        <v>0</v>
      </c>
      <c r="DT610" s="261">
        <f>$AW610-$AX610-BC610</f>
        <v>0</v>
      </c>
      <c r="DU610" s="261">
        <f>BC610-AY610</f>
        <v>0</v>
      </c>
      <c r="DV610" s="313"/>
      <c r="DW610" s="313"/>
      <c r="DX610" s="314"/>
      <c r="DY610" s="313"/>
      <c r="DZ610" s="314"/>
      <c r="EA610" s="343" t="s">
        <v>151</v>
      </c>
      <c r="EB610" s="164">
        <v>0</v>
      </c>
      <c r="EC610" s="162" t="str">
        <f>AN610 &amp; EB610</f>
        <v>Прочие0</v>
      </c>
      <c r="ED610" s="162" t="str">
        <f>AN610&amp;AO610</f>
        <v>Прочиенет</v>
      </c>
      <c r="EE610" s="163"/>
      <c r="EF610" s="163"/>
      <c r="EG610" s="179"/>
      <c r="EH610" s="179"/>
      <c r="EI610" s="179"/>
      <c r="EJ610" s="179"/>
      <c r="EV610" s="163"/>
    </row>
    <row r="611" spans="3:152" ht="15" customHeight="1" thickBot="1">
      <c r="C611" s="217"/>
      <c r="D611" s="385"/>
      <c r="E611" s="399"/>
      <c r="F611" s="399"/>
      <c r="G611" s="399"/>
      <c r="H611" s="399"/>
      <c r="I611" s="399"/>
      <c r="J611" s="399"/>
      <c r="K611" s="385"/>
      <c r="L611" s="337"/>
      <c r="M611" s="337"/>
      <c r="N611" s="385"/>
      <c r="O611" s="385"/>
      <c r="P611" s="387"/>
      <c r="Q611" s="387"/>
      <c r="R611" s="389"/>
      <c r="S611" s="391"/>
      <c r="T611" s="401"/>
      <c r="U611" s="395"/>
      <c r="V611" s="397"/>
      <c r="W611" s="383"/>
      <c r="X611" s="383"/>
      <c r="Y611" s="383"/>
      <c r="Z611" s="383"/>
      <c r="AA611" s="383"/>
      <c r="AB611" s="383"/>
      <c r="AC611" s="383"/>
      <c r="AD611" s="383"/>
      <c r="AE611" s="383"/>
      <c r="AF611" s="383"/>
      <c r="AG611" s="383"/>
      <c r="AH611" s="383"/>
      <c r="AI611" s="383"/>
      <c r="AJ611" s="383"/>
      <c r="AK611" s="383"/>
      <c r="AL611" s="333"/>
      <c r="AM611" s="200" t="s">
        <v>115</v>
      </c>
      <c r="AN611" s="311" t="s">
        <v>215</v>
      </c>
      <c r="AO611" s="312" t="s">
        <v>18</v>
      </c>
      <c r="AP611" s="312"/>
      <c r="AQ611" s="312"/>
      <c r="AR611" s="312"/>
      <c r="AS611" s="312"/>
      <c r="AT611" s="312"/>
      <c r="AU611" s="312"/>
      <c r="AV611" s="312"/>
      <c r="AW611" s="261">
        <v>0</v>
      </c>
      <c r="AX611" s="261">
        <v>0</v>
      </c>
      <c r="AY611" s="261">
        <v>0</v>
      </c>
      <c r="AZ611" s="261">
        <f>BE611</f>
        <v>0</v>
      </c>
      <c r="BA611" s="261">
        <f>BV611</f>
        <v>0</v>
      </c>
      <c r="BB611" s="261">
        <f>CM611</f>
        <v>0</v>
      </c>
      <c r="BC611" s="261">
        <f>DD611</f>
        <v>0</v>
      </c>
      <c r="BD611" s="261">
        <f>AW611-AX611-BC611</f>
        <v>0</v>
      </c>
      <c r="BE611" s="261">
        <f t="shared" si="663"/>
        <v>0</v>
      </c>
      <c r="BF611" s="261">
        <f t="shared" si="663"/>
        <v>0</v>
      </c>
      <c r="BG611" s="261">
        <f t="shared" si="663"/>
        <v>0</v>
      </c>
      <c r="BH611" s="261">
        <f t="shared" si="663"/>
        <v>0</v>
      </c>
      <c r="BI611" s="261">
        <f>BJ611+BK611+BL611</f>
        <v>0</v>
      </c>
      <c r="BJ611" s="313">
        <v>0</v>
      </c>
      <c r="BK611" s="313">
        <v>0</v>
      </c>
      <c r="BL611" s="313">
        <v>0</v>
      </c>
      <c r="BM611" s="261">
        <f>BN611+BO611+BP611</f>
        <v>0</v>
      </c>
      <c r="BN611" s="313">
        <v>0</v>
      </c>
      <c r="BO611" s="313">
        <v>0</v>
      </c>
      <c r="BP611" s="313">
        <v>0</v>
      </c>
      <c r="BQ611" s="261">
        <f>BR611+BS611+BT611</f>
        <v>0</v>
      </c>
      <c r="BR611" s="313">
        <v>0</v>
      </c>
      <c r="BS611" s="313">
        <v>0</v>
      </c>
      <c r="BT611" s="313">
        <v>0</v>
      </c>
      <c r="BU611" s="261">
        <f>$AW611-$AX611-AZ611</f>
        <v>0</v>
      </c>
      <c r="BV611" s="261">
        <f t="shared" si="664"/>
        <v>0</v>
      </c>
      <c r="BW611" s="261">
        <f t="shared" si="664"/>
        <v>0</v>
      </c>
      <c r="BX611" s="261">
        <f t="shared" si="664"/>
        <v>0</v>
      </c>
      <c r="BY611" s="261">
        <f t="shared" si="664"/>
        <v>0</v>
      </c>
      <c r="BZ611" s="261">
        <f>CA611+CB611+CC611</f>
        <v>0</v>
      </c>
      <c r="CA611" s="313">
        <v>0</v>
      </c>
      <c r="CB611" s="313">
        <v>0</v>
      </c>
      <c r="CC611" s="313">
        <v>0</v>
      </c>
      <c r="CD611" s="261">
        <f>CE611+CF611+CG611</f>
        <v>0</v>
      </c>
      <c r="CE611" s="313">
        <v>0</v>
      </c>
      <c r="CF611" s="313">
        <v>0</v>
      </c>
      <c r="CG611" s="313">
        <v>0</v>
      </c>
      <c r="CH611" s="261">
        <f>CI611+CJ611+CK611</f>
        <v>0</v>
      </c>
      <c r="CI611" s="313">
        <v>0</v>
      </c>
      <c r="CJ611" s="313">
        <v>0</v>
      </c>
      <c r="CK611" s="313">
        <v>0</v>
      </c>
      <c r="CL611" s="261">
        <f>$AW611-$AX611-BA611</f>
        <v>0</v>
      </c>
      <c r="CM611" s="261">
        <f t="shared" si="665"/>
        <v>0</v>
      </c>
      <c r="CN611" s="261">
        <f t="shared" si="665"/>
        <v>0</v>
      </c>
      <c r="CO611" s="261">
        <f t="shared" si="665"/>
        <v>0</v>
      </c>
      <c r="CP611" s="261">
        <f t="shared" si="665"/>
        <v>0</v>
      </c>
      <c r="CQ611" s="261">
        <f>CR611+CS611+CT611</f>
        <v>0</v>
      </c>
      <c r="CR611" s="313">
        <v>0</v>
      </c>
      <c r="CS611" s="313">
        <v>0</v>
      </c>
      <c r="CT611" s="313">
        <v>0</v>
      </c>
      <c r="CU611" s="261">
        <f>CV611+CW611+CX611</f>
        <v>0</v>
      </c>
      <c r="CV611" s="313">
        <v>0</v>
      </c>
      <c r="CW611" s="313">
        <v>0</v>
      </c>
      <c r="CX611" s="313">
        <v>0</v>
      </c>
      <c r="CY611" s="261">
        <f>CZ611+DA611+DB611</f>
        <v>0</v>
      </c>
      <c r="CZ611" s="313">
        <v>0</v>
      </c>
      <c r="DA611" s="313">
        <v>0</v>
      </c>
      <c r="DB611" s="313">
        <v>0</v>
      </c>
      <c r="DC611" s="261">
        <f>$AW611-$AX611-BB611</f>
        <v>0</v>
      </c>
      <c r="DD611" s="261">
        <f t="shared" si="666"/>
        <v>0</v>
      </c>
      <c r="DE611" s="261">
        <f t="shared" si="666"/>
        <v>0</v>
      </c>
      <c r="DF611" s="261">
        <f t="shared" si="666"/>
        <v>0</v>
      </c>
      <c r="DG611" s="261">
        <f t="shared" si="666"/>
        <v>0</v>
      </c>
      <c r="DH611" s="261">
        <f>DI611+DJ611+DK611</f>
        <v>0</v>
      </c>
      <c r="DI611" s="313">
        <v>0</v>
      </c>
      <c r="DJ611" s="313">
        <v>0</v>
      </c>
      <c r="DK611" s="313">
        <v>0</v>
      </c>
      <c r="DL611" s="261">
        <f>DM611+DN611+DO611</f>
        <v>0</v>
      </c>
      <c r="DM611" s="313">
        <v>0</v>
      </c>
      <c r="DN611" s="313">
        <v>0</v>
      </c>
      <c r="DO611" s="313">
        <v>0</v>
      </c>
      <c r="DP611" s="261">
        <f>DQ611+DR611+DS611</f>
        <v>0</v>
      </c>
      <c r="DQ611" s="313">
        <v>0</v>
      </c>
      <c r="DR611" s="313">
        <v>0</v>
      </c>
      <c r="DS611" s="313">
        <v>0</v>
      </c>
      <c r="DT611" s="261">
        <f>$AW611-$AX611-BC611</f>
        <v>0</v>
      </c>
      <c r="DU611" s="261">
        <f>BC611-AY611</f>
        <v>0</v>
      </c>
      <c r="DV611" s="313"/>
      <c r="DW611" s="313"/>
      <c r="DX611" s="314"/>
      <c r="DY611" s="313"/>
      <c r="DZ611" s="314"/>
      <c r="EA611" s="343" t="s">
        <v>151</v>
      </c>
      <c r="EB611" s="164">
        <v>0</v>
      </c>
      <c r="EC611" s="162" t="str">
        <f>AN611 &amp; EB611</f>
        <v>Прочие0</v>
      </c>
      <c r="ED611" s="162" t="str">
        <f>AN611&amp;AO611</f>
        <v>Прочиенет</v>
      </c>
      <c r="EE611" s="163"/>
      <c r="EF611" s="163"/>
      <c r="EG611" s="179"/>
      <c r="EH611" s="179"/>
      <c r="EI611" s="179"/>
      <c r="EJ611" s="179"/>
      <c r="EV611" s="163"/>
    </row>
    <row r="612" spans="3:152" ht="11.25" customHeight="1">
      <c r="C612" s="217"/>
      <c r="D612" s="384" t="s">
        <v>1047</v>
      </c>
      <c r="E612" s="398" t="s">
        <v>823</v>
      </c>
      <c r="F612" s="398" t="s">
        <v>824</v>
      </c>
      <c r="G612" s="398" t="s">
        <v>161</v>
      </c>
      <c r="H612" s="398" t="s">
        <v>1048</v>
      </c>
      <c r="I612" s="398" t="s">
        <v>783</v>
      </c>
      <c r="J612" s="398" t="s">
        <v>783</v>
      </c>
      <c r="K612" s="384" t="s">
        <v>784</v>
      </c>
      <c r="L612" s="336"/>
      <c r="M612" s="336"/>
      <c r="N612" s="384" t="s">
        <v>116</v>
      </c>
      <c r="O612" s="384" t="s">
        <v>5</v>
      </c>
      <c r="P612" s="386" t="s">
        <v>189</v>
      </c>
      <c r="Q612" s="386" t="s">
        <v>5</v>
      </c>
      <c r="R612" s="388">
        <v>0</v>
      </c>
      <c r="S612" s="390">
        <v>5</v>
      </c>
      <c r="T612" s="392" t="s">
        <v>1147</v>
      </c>
      <c r="U612" s="305"/>
      <c r="V612" s="306"/>
      <c r="W612" s="306"/>
      <c r="X612" s="306"/>
      <c r="Y612" s="306"/>
      <c r="Z612" s="306"/>
      <c r="AA612" s="306"/>
      <c r="AB612" s="306"/>
      <c r="AC612" s="306"/>
      <c r="AD612" s="306"/>
      <c r="AE612" s="306"/>
      <c r="AF612" s="306"/>
      <c r="AG612" s="306"/>
      <c r="AH612" s="306"/>
      <c r="AI612" s="306"/>
      <c r="AJ612" s="306"/>
      <c r="AK612" s="306"/>
      <c r="AL612" s="306"/>
      <c r="AM612" s="306"/>
      <c r="AN612" s="306"/>
      <c r="AO612" s="306"/>
      <c r="AP612" s="306"/>
      <c r="AQ612" s="306"/>
      <c r="AR612" s="306"/>
      <c r="AS612" s="306"/>
      <c r="AT612" s="306"/>
      <c r="AU612" s="306"/>
      <c r="AV612" s="306"/>
      <c r="AW612" s="306"/>
      <c r="AX612" s="306"/>
      <c r="AY612" s="306"/>
      <c r="AZ612" s="306"/>
      <c r="BA612" s="306"/>
      <c r="BB612" s="306"/>
      <c r="BC612" s="306"/>
      <c r="BD612" s="306"/>
      <c r="BE612" s="306"/>
      <c r="BF612" s="306"/>
      <c r="BG612" s="306"/>
      <c r="BH612" s="306"/>
      <c r="BI612" s="306"/>
      <c r="BJ612" s="306"/>
      <c r="BK612" s="306"/>
      <c r="BL612" s="306"/>
      <c r="BM612" s="306"/>
      <c r="BN612" s="306"/>
      <c r="BO612" s="306"/>
      <c r="BP612" s="306"/>
      <c r="BQ612" s="306"/>
      <c r="BR612" s="306"/>
      <c r="BS612" s="306"/>
      <c r="BT612" s="306"/>
      <c r="BU612" s="306"/>
      <c r="BV612" s="306"/>
      <c r="BW612" s="306"/>
      <c r="BX612" s="306"/>
      <c r="BY612" s="306"/>
      <c r="BZ612" s="306"/>
      <c r="CA612" s="306"/>
      <c r="CB612" s="306"/>
      <c r="CC612" s="306"/>
      <c r="CD612" s="306"/>
      <c r="CE612" s="306"/>
      <c r="CF612" s="306"/>
      <c r="CG612" s="306"/>
      <c r="CH612" s="306"/>
      <c r="CI612" s="306"/>
      <c r="CJ612" s="306"/>
      <c r="CK612" s="306"/>
      <c r="CL612" s="306"/>
      <c r="CM612" s="306"/>
      <c r="CN612" s="306"/>
      <c r="CO612" s="306"/>
      <c r="CP612" s="306"/>
      <c r="CQ612" s="306"/>
      <c r="CR612" s="306"/>
      <c r="CS612" s="306"/>
      <c r="CT612" s="306"/>
      <c r="CU612" s="306"/>
      <c r="CV612" s="306"/>
      <c r="CW612" s="306"/>
      <c r="CX612" s="306"/>
      <c r="CY612" s="306"/>
      <c r="CZ612" s="306"/>
      <c r="DA612" s="306"/>
      <c r="DB612" s="306"/>
      <c r="DC612" s="306"/>
      <c r="DD612" s="306"/>
      <c r="DE612" s="306"/>
      <c r="DF612" s="306"/>
      <c r="DG612" s="306"/>
      <c r="DH612" s="306"/>
      <c r="DI612" s="306"/>
      <c r="DJ612" s="306"/>
      <c r="DK612" s="306"/>
      <c r="DL612" s="306"/>
      <c r="DM612" s="306"/>
      <c r="DN612" s="306"/>
      <c r="DO612" s="306"/>
      <c r="DP612" s="306"/>
      <c r="DQ612" s="306"/>
      <c r="DR612" s="306"/>
      <c r="DS612" s="306"/>
      <c r="DT612" s="306"/>
      <c r="DU612" s="306"/>
      <c r="DV612" s="306"/>
      <c r="DW612" s="306"/>
      <c r="DX612" s="306"/>
      <c r="DY612" s="306"/>
      <c r="DZ612" s="306"/>
      <c r="EA612" s="306"/>
      <c r="EB612" s="164"/>
      <c r="EC612" s="163"/>
      <c r="ED612" s="163"/>
      <c r="EE612" s="163"/>
      <c r="EF612" s="163"/>
      <c r="EG612" s="163"/>
      <c r="EH612" s="163"/>
      <c r="EI612" s="163"/>
    </row>
    <row r="613" spans="3:152" ht="11.25" customHeight="1">
      <c r="C613" s="217"/>
      <c r="D613" s="385"/>
      <c r="E613" s="399"/>
      <c r="F613" s="399"/>
      <c r="G613" s="399"/>
      <c r="H613" s="399"/>
      <c r="I613" s="399"/>
      <c r="J613" s="399"/>
      <c r="K613" s="385"/>
      <c r="L613" s="337"/>
      <c r="M613" s="337"/>
      <c r="N613" s="385"/>
      <c r="O613" s="385"/>
      <c r="P613" s="387"/>
      <c r="Q613" s="387"/>
      <c r="R613" s="389"/>
      <c r="S613" s="391"/>
      <c r="T613" s="393"/>
      <c r="U613" s="394"/>
      <c r="V613" s="396">
        <v>1</v>
      </c>
      <c r="W613" s="382" t="s">
        <v>821</v>
      </c>
      <c r="X613" s="382"/>
      <c r="Y613" s="382"/>
      <c r="Z613" s="382"/>
      <c r="AA613" s="382"/>
      <c r="AB613" s="382"/>
      <c r="AC613" s="382"/>
      <c r="AD613" s="382"/>
      <c r="AE613" s="382"/>
      <c r="AF613" s="382"/>
      <c r="AG613" s="382"/>
      <c r="AH613" s="382"/>
      <c r="AI613" s="382"/>
      <c r="AJ613" s="382"/>
      <c r="AK613" s="382"/>
      <c r="AL613" s="307"/>
      <c r="AM613" s="308"/>
      <c r="AN613" s="309"/>
      <c r="AO613" s="309"/>
      <c r="AP613" s="309"/>
      <c r="AQ613" s="309"/>
      <c r="AR613" s="309"/>
      <c r="AS613" s="309"/>
      <c r="AT613" s="309"/>
      <c r="AU613" s="309"/>
      <c r="AV613" s="309"/>
      <c r="AW613" s="95"/>
      <c r="AX613" s="95"/>
      <c r="AY613" s="95"/>
      <c r="AZ613" s="95"/>
      <c r="BA613" s="95"/>
      <c r="BB613" s="95"/>
      <c r="BC613" s="95"/>
      <c r="BD613" s="95"/>
      <c r="BE613" s="95"/>
      <c r="BF613" s="95"/>
      <c r="BG613" s="95"/>
      <c r="BH613" s="95"/>
      <c r="BI613" s="95"/>
      <c r="BJ613" s="95"/>
      <c r="BK613" s="95"/>
      <c r="BL613" s="95"/>
      <c r="BM613" s="95"/>
      <c r="BN613" s="95"/>
      <c r="BO613" s="95"/>
      <c r="BP613" s="95"/>
      <c r="BQ613" s="95"/>
      <c r="BR613" s="95"/>
      <c r="BS613" s="95"/>
      <c r="BT613" s="95"/>
      <c r="BU613" s="95"/>
      <c r="BV613" s="95"/>
      <c r="BW613" s="95"/>
      <c r="BX613" s="95"/>
      <c r="BY613" s="95"/>
      <c r="BZ613" s="95"/>
      <c r="CA613" s="95"/>
      <c r="CB613" s="95"/>
      <c r="CC613" s="95"/>
      <c r="CD613" s="95"/>
      <c r="CE613" s="95"/>
      <c r="CF613" s="95"/>
      <c r="CG613" s="95"/>
      <c r="CH613" s="95"/>
      <c r="CI613" s="95"/>
      <c r="CJ613" s="95"/>
      <c r="CK613" s="95"/>
      <c r="CL613" s="95"/>
      <c r="CM613" s="95"/>
      <c r="CN613" s="95"/>
      <c r="CO613" s="95"/>
      <c r="CP613" s="95"/>
      <c r="CQ613" s="95"/>
      <c r="CR613" s="95"/>
      <c r="CS613" s="95"/>
      <c r="CT613" s="95"/>
      <c r="CU613" s="95"/>
      <c r="CV613" s="95"/>
      <c r="CW613" s="95"/>
      <c r="CX613" s="95"/>
      <c r="CY613" s="95"/>
      <c r="CZ613" s="95"/>
      <c r="DA613" s="95"/>
      <c r="DB613" s="95"/>
      <c r="DC613" s="95"/>
      <c r="DD613" s="95"/>
      <c r="DE613" s="95"/>
      <c r="DF613" s="95"/>
      <c r="DG613" s="95"/>
      <c r="DH613" s="95"/>
      <c r="DI613" s="95"/>
      <c r="DJ613" s="95"/>
      <c r="DK613" s="95"/>
      <c r="DL613" s="95"/>
      <c r="DM613" s="95"/>
      <c r="DN613" s="95"/>
      <c r="DO613" s="95"/>
      <c r="DP613" s="95"/>
      <c r="DQ613" s="95"/>
      <c r="DR613" s="95"/>
      <c r="DS613" s="95"/>
      <c r="DT613" s="95"/>
      <c r="DU613" s="95"/>
      <c r="DV613" s="95"/>
      <c r="DW613" s="95"/>
      <c r="DX613" s="95"/>
      <c r="DY613" s="95"/>
      <c r="DZ613" s="95"/>
      <c r="EA613" s="95"/>
      <c r="EB613" s="164"/>
      <c r="EC613" s="179"/>
      <c r="ED613" s="179"/>
      <c r="EE613" s="179"/>
      <c r="EF613" s="163"/>
      <c r="EG613" s="179"/>
      <c r="EH613" s="179"/>
      <c r="EI613" s="179"/>
      <c r="EJ613" s="179"/>
      <c r="EK613" s="179"/>
    </row>
    <row r="614" spans="3:152" ht="15" customHeight="1">
      <c r="C614" s="217"/>
      <c r="D614" s="385"/>
      <c r="E614" s="399"/>
      <c r="F614" s="399"/>
      <c r="G614" s="399"/>
      <c r="H614" s="399"/>
      <c r="I614" s="399"/>
      <c r="J614" s="399"/>
      <c r="K614" s="385"/>
      <c r="L614" s="337"/>
      <c r="M614" s="337"/>
      <c r="N614" s="385"/>
      <c r="O614" s="385"/>
      <c r="P614" s="387"/>
      <c r="Q614" s="387"/>
      <c r="R614" s="389"/>
      <c r="S614" s="391"/>
      <c r="T614" s="393"/>
      <c r="U614" s="395"/>
      <c r="V614" s="397"/>
      <c r="W614" s="383"/>
      <c r="X614" s="383"/>
      <c r="Y614" s="383"/>
      <c r="Z614" s="383"/>
      <c r="AA614" s="383"/>
      <c r="AB614" s="383"/>
      <c r="AC614" s="383"/>
      <c r="AD614" s="383"/>
      <c r="AE614" s="383"/>
      <c r="AF614" s="383"/>
      <c r="AG614" s="383"/>
      <c r="AH614" s="383"/>
      <c r="AI614" s="383"/>
      <c r="AJ614" s="383"/>
      <c r="AK614" s="383"/>
      <c r="AL614" s="333"/>
      <c r="AM614" s="200" t="s">
        <v>240</v>
      </c>
      <c r="AN614" s="311" t="s">
        <v>1146</v>
      </c>
      <c r="AO614" s="312" t="s">
        <v>18</v>
      </c>
      <c r="AP614" s="312"/>
      <c r="AQ614" s="312"/>
      <c r="AR614" s="312"/>
      <c r="AS614" s="312"/>
      <c r="AT614" s="312"/>
      <c r="AU614" s="312"/>
      <c r="AV614" s="312"/>
      <c r="AW614" s="261">
        <v>357429.74996666698</v>
      </c>
      <c r="AX614" s="261">
        <v>72192.876950000005</v>
      </c>
      <c r="AY614" s="261">
        <v>207894.29166666701</v>
      </c>
      <c r="AZ614" s="261">
        <f>BE614</f>
        <v>713.94800999999995</v>
      </c>
      <c r="BA614" s="261">
        <f>BV614</f>
        <v>22069.994559999999</v>
      </c>
      <c r="BB614" s="261">
        <f>CM614</f>
        <v>34843.48936</v>
      </c>
      <c r="BC614" s="261">
        <f>DD614</f>
        <v>46449.532870000003</v>
      </c>
      <c r="BD614" s="261">
        <f>AW614-AX614-BC614</f>
        <v>238787.34014666697</v>
      </c>
      <c r="BE614" s="261">
        <f t="shared" ref="BE614:BH615" si="667">BQ614</f>
        <v>713.94800999999995</v>
      </c>
      <c r="BF614" s="261">
        <f t="shared" si="667"/>
        <v>713.94800999999995</v>
      </c>
      <c r="BG614" s="261">
        <f t="shared" si="667"/>
        <v>0</v>
      </c>
      <c r="BH614" s="261">
        <f t="shared" si="667"/>
        <v>0</v>
      </c>
      <c r="BI614" s="261">
        <f>BJ614+BK614+BL614</f>
        <v>51.262459999999997</v>
      </c>
      <c r="BJ614" s="313">
        <v>51.262459999999997</v>
      </c>
      <c r="BK614" s="313">
        <v>0</v>
      </c>
      <c r="BL614" s="313">
        <v>0</v>
      </c>
      <c r="BM614" s="261">
        <f>BN614+BO614+BP614</f>
        <v>276.48744999999997</v>
      </c>
      <c r="BN614" s="313">
        <v>276.48744999999997</v>
      </c>
      <c r="BO614" s="313">
        <v>0</v>
      </c>
      <c r="BP614" s="313">
        <v>0</v>
      </c>
      <c r="BQ614" s="261">
        <f>BR614+BS614+BT614</f>
        <v>713.94800999999995</v>
      </c>
      <c r="BR614" s="313">
        <v>713.94800999999995</v>
      </c>
      <c r="BS614" s="313">
        <v>0</v>
      </c>
      <c r="BT614" s="313">
        <v>0</v>
      </c>
      <c r="BU614" s="261">
        <f>$AW614-$AX614-AZ614</f>
        <v>284522.92500666698</v>
      </c>
      <c r="BV614" s="261">
        <f t="shared" ref="BV614:BY615" si="668">CH614</f>
        <v>22069.994559999999</v>
      </c>
      <c r="BW614" s="261">
        <f t="shared" si="668"/>
        <v>22069.994559999999</v>
      </c>
      <c r="BX614" s="261">
        <f t="shared" si="668"/>
        <v>0</v>
      </c>
      <c r="BY614" s="261">
        <f t="shared" si="668"/>
        <v>0</v>
      </c>
      <c r="BZ614" s="261">
        <f>CA614+CB614+CC614</f>
        <v>2036.4703200000001</v>
      </c>
      <c r="CA614" s="313">
        <v>2036.4703200000001</v>
      </c>
      <c r="CB614" s="313">
        <v>0</v>
      </c>
      <c r="CC614" s="313">
        <v>0</v>
      </c>
      <c r="CD614" s="261">
        <f>CE614+CF614+CG614</f>
        <v>12527.82186</v>
      </c>
      <c r="CE614" s="313">
        <v>12527.82186</v>
      </c>
      <c r="CF614" s="313">
        <v>0</v>
      </c>
      <c r="CG614" s="313">
        <v>0</v>
      </c>
      <c r="CH614" s="261">
        <f>CI614+CJ614+CK614</f>
        <v>22069.994559999999</v>
      </c>
      <c r="CI614" s="313">
        <v>22069.994559999999</v>
      </c>
      <c r="CJ614" s="313">
        <v>0</v>
      </c>
      <c r="CK614" s="313">
        <v>0</v>
      </c>
      <c r="CL614" s="261">
        <f>$AW614-$AX614-BA614</f>
        <v>263166.87845666695</v>
      </c>
      <c r="CM614" s="261">
        <f t="shared" ref="CM614:CP615" si="669">CY614</f>
        <v>34843.48936</v>
      </c>
      <c r="CN614" s="261">
        <f t="shared" si="669"/>
        <v>34843.48936</v>
      </c>
      <c r="CO614" s="261">
        <f t="shared" si="669"/>
        <v>0</v>
      </c>
      <c r="CP614" s="261">
        <f t="shared" si="669"/>
        <v>0</v>
      </c>
      <c r="CQ614" s="261">
        <f>CR614+CS614+CT614</f>
        <v>34821.311310000005</v>
      </c>
      <c r="CR614" s="313">
        <v>34821.311310000005</v>
      </c>
      <c r="CS614" s="313">
        <v>0</v>
      </c>
      <c r="CT614" s="313">
        <v>0</v>
      </c>
      <c r="CU614" s="261">
        <f>CV614+CW614+CX614</f>
        <v>34821.311310000005</v>
      </c>
      <c r="CV614" s="313">
        <v>34821.311310000005</v>
      </c>
      <c r="CW614" s="313">
        <v>0</v>
      </c>
      <c r="CX614" s="313">
        <v>0</v>
      </c>
      <c r="CY614" s="261">
        <f>CZ614+DA614+DB614</f>
        <v>34843.48936</v>
      </c>
      <c r="CZ614" s="313">
        <v>34843.48936</v>
      </c>
      <c r="DA614" s="313">
        <v>0</v>
      </c>
      <c r="DB614" s="313">
        <v>0</v>
      </c>
      <c r="DC614" s="261">
        <f>$AW614-$AX614-BB614</f>
        <v>250393.38365666696</v>
      </c>
      <c r="DD614" s="261">
        <f t="shared" ref="DD614:DG615" si="670">DP614</f>
        <v>46449.532870000003</v>
      </c>
      <c r="DE614" s="261">
        <f t="shared" si="670"/>
        <v>46449.532870000003</v>
      </c>
      <c r="DF614" s="261">
        <f t="shared" si="670"/>
        <v>0</v>
      </c>
      <c r="DG614" s="261">
        <f t="shared" si="670"/>
        <v>0</v>
      </c>
      <c r="DH614" s="261">
        <f>DI614+DJ614+DK614</f>
        <v>34846.724620000001</v>
      </c>
      <c r="DI614" s="313">
        <v>34846.724620000001</v>
      </c>
      <c r="DJ614" s="313">
        <v>0</v>
      </c>
      <c r="DK614" s="313">
        <v>0</v>
      </c>
      <c r="DL614" s="261">
        <f>DM614+DN614+DO614</f>
        <v>35684.321709999997</v>
      </c>
      <c r="DM614" s="313">
        <v>35684.321709999997</v>
      </c>
      <c r="DN614" s="313">
        <v>0</v>
      </c>
      <c r="DO614" s="313">
        <v>0</v>
      </c>
      <c r="DP614" s="261">
        <f>DQ614+DR614+DS614</f>
        <v>46449.532870000003</v>
      </c>
      <c r="DQ614" s="313">
        <v>46449.532870000003</v>
      </c>
      <c r="DR614" s="313">
        <v>0</v>
      </c>
      <c r="DS614" s="313">
        <v>0</v>
      </c>
      <c r="DT614" s="261">
        <f>$AW614-$AX614-BC614</f>
        <v>238787.34014666697</v>
      </c>
      <c r="DU614" s="261">
        <f>BC614-AY614</f>
        <v>-161444.75879666701</v>
      </c>
      <c r="DV614" s="313"/>
      <c r="DW614" s="313"/>
      <c r="DX614" s="347" t="s">
        <v>1150</v>
      </c>
      <c r="DY614" s="313">
        <f>-DU614</f>
        <v>161444.75879666701</v>
      </c>
      <c r="DZ614" s="346" t="s">
        <v>1164</v>
      </c>
      <c r="EA614" s="343" t="s">
        <v>151</v>
      </c>
      <c r="EB614" s="164">
        <v>0</v>
      </c>
      <c r="EC614" s="162" t="str">
        <f>AN614 &amp; EB614</f>
        <v>за счет платы за технологическое присоединение0</v>
      </c>
      <c r="ED614" s="162" t="str">
        <f>AN614&amp;AO614</f>
        <v>за счет платы за технологическое присоединениенет</v>
      </c>
      <c r="EE614" s="163"/>
      <c r="EF614" s="163"/>
      <c r="EG614" s="179"/>
      <c r="EH614" s="179"/>
      <c r="EI614" s="179"/>
      <c r="EJ614" s="179"/>
      <c r="EV614" s="163"/>
    </row>
    <row r="615" spans="3:152" ht="15" customHeight="1" thickBot="1">
      <c r="C615" s="217"/>
      <c r="D615" s="385"/>
      <c r="E615" s="399"/>
      <c r="F615" s="399"/>
      <c r="G615" s="399"/>
      <c r="H615" s="399"/>
      <c r="I615" s="399"/>
      <c r="J615" s="399"/>
      <c r="K615" s="385"/>
      <c r="L615" s="337"/>
      <c r="M615" s="337"/>
      <c r="N615" s="385"/>
      <c r="O615" s="385"/>
      <c r="P615" s="387"/>
      <c r="Q615" s="387"/>
      <c r="R615" s="389"/>
      <c r="S615" s="391"/>
      <c r="T615" s="393"/>
      <c r="U615" s="395"/>
      <c r="V615" s="397"/>
      <c r="W615" s="383"/>
      <c r="X615" s="383"/>
      <c r="Y615" s="383"/>
      <c r="Z615" s="383"/>
      <c r="AA615" s="383"/>
      <c r="AB615" s="383"/>
      <c r="AC615" s="383"/>
      <c r="AD615" s="383"/>
      <c r="AE615" s="383"/>
      <c r="AF615" s="383"/>
      <c r="AG615" s="383"/>
      <c r="AH615" s="383"/>
      <c r="AI615" s="383"/>
      <c r="AJ615" s="383"/>
      <c r="AK615" s="383"/>
      <c r="AL615" s="333"/>
      <c r="AM615" s="200" t="s">
        <v>115</v>
      </c>
      <c r="AN615" s="311" t="s">
        <v>199</v>
      </c>
      <c r="AO615" s="312" t="s">
        <v>18</v>
      </c>
      <c r="AP615" s="312"/>
      <c r="AQ615" s="312"/>
      <c r="AR615" s="312"/>
      <c r="AS615" s="312"/>
      <c r="AT615" s="312"/>
      <c r="AU615" s="312"/>
      <c r="AV615" s="312"/>
      <c r="AW615" s="261">
        <v>0</v>
      </c>
      <c r="AX615" s="261">
        <v>0</v>
      </c>
      <c r="AY615" s="261">
        <v>0</v>
      </c>
      <c r="AZ615" s="261">
        <f>BE615</f>
        <v>0</v>
      </c>
      <c r="BA615" s="261">
        <f>BV615</f>
        <v>0</v>
      </c>
      <c r="BB615" s="261">
        <f>CM615</f>
        <v>0</v>
      </c>
      <c r="BC615" s="261">
        <f>DD615</f>
        <v>0</v>
      </c>
      <c r="BD615" s="261">
        <f>AW615-AX615-BC615</f>
        <v>0</v>
      </c>
      <c r="BE615" s="261">
        <f t="shared" si="667"/>
        <v>0</v>
      </c>
      <c r="BF615" s="261">
        <f t="shared" si="667"/>
        <v>0</v>
      </c>
      <c r="BG615" s="261">
        <f t="shared" si="667"/>
        <v>0</v>
      </c>
      <c r="BH615" s="261">
        <f t="shared" si="667"/>
        <v>0</v>
      </c>
      <c r="BI615" s="261">
        <f>BJ615+BK615+BL615</f>
        <v>0</v>
      </c>
      <c r="BJ615" s="313">
        <v>0</v>
      </c>
      <c r="BK615" s="313">
        <v>0</v>
      </c>
      <c r="BL615" s="313">
        <v>0</v>
      </c>
      <c r="BM615" s="261">
        <f>BN615+BO615+BP615</f>
        <v>0</v>
      </c>
      <c r="BN615" s="313">
        <v>0</v>
      </c>
      <c r="BO615" s="313">
        <v>0</v>
      </c>
      <c r="BP615" s="313">
        <v>0</v>
      </c>
      <c r="BQ615" s="261">
        <f>BR615+BS615+BT615</f>
        <v>0</v>
      </c>
      <c r="BR615" s="313">
        <v>0</v>
      </c>
      <c r="BS615" s="313">
        <v>0</v>
      </c>
      <c r="BT615" s="313">
        <v>0</v>
      </c>
      <c r="BU615" s="261">
        <f>$AW615-$AX615-AZ615</f>
        <v>0</v>
      </c>
      <c r="BV615" s="261">
        <f t="shared" si="668"/>
        <v>0</v>
      </c>
      <c r="BW615" s="261">
        <f t="shared" si="668"/>
        <v>0</v>
      </c>
      <c r="BX615" s="261">
        <f t="shared" si="668"/>
        <v>0</v>
      </c>
      <c r="BY615" s="261">
        <f t="shared" si="668"/>
        <v>0</v>
      </c>
      <c r="BZ615" s="261">
        <f>CA615+CB615+CC615</f>
        <v>0</v>
      </c>
      <c r="CA615" s="313">
        <v>0</v>
      </c>
      <c r="CB615" s="313">
        <v>0</v>
      </c>
      <c r="CC615" s="313">
        <v>0</v>
      </c>
      <c r="CD615" s="261">
        <f>CE615+CF615+CG615</f>
        <v>0</v>
      </c>
      <c r="CE615" s="313">
        <v>0</v>
      </c>
      <c r="CF615" s="313">
        <v>0</v>
      </c>
      <c r="CG615" s="313">
        <v>0</v>
      </c>
      <c r="CH615" s="261">
        <f>CI615+CJ615+CK615</f>
        <v>0</v>
      </c>
      <c r="CI615" s="313">
        <v>0</v>
      </c>
      <c r="CJ615" s="313">
        <v>0</v>
      </c>
      <c r="CK615" s="313">
        <v>0</v>
      </c>
      <c r="CL615" s="261">
        <f>$AW615-$AX615-BA615</f>
        <v>0</v>
      </c>
      <c r="CM615" s="261">
        <f t="shared" si="669"/>
        <v>0</v>
      </c>
      <c r="CN615" s="261">
        <f t="shared" si="669"/>
        <v>0</v>
      </c>
      <c r="CO615" s="261">
        <f t="shared" si="669"/>
        <v>0</v>
      </c>
      <c r="CP615" s="261">
        <f t="shared" si="669"/>
        <v>0</v>
      </c>
      <c r="CQ615" s="261">
        <f>CR615+CS615+CT615</f>
        <v>0</v>
      </c>
      <c r="CR615" s="313">
        <v>0</v>
      </c>
      <c r="CS615" s="313">
        <v>0</v>
      </c>
      <c r="CT615" s="313">
        <v>0</v>
      </c>
      <c r="CU615" s="261">
        <f>CV615+CW615+CX615</f>
        <v>0</v>
      </c>
      <c r="CV615" s="313">
        <v>0</v>
      </c>
      <c r="CW615" s="313">
        <v>0</v>
      </c>
      <c r="CX615" s="313">
        <v>0</v>
      </c>
      <c r="CY615" s="261">
        <f>CZ615+DA615+DB615</f>
        <v>0</v>
      </c>
      <c r="CZ615" s="313">
        <v>0</v>
      </c>
      <c r="DA615" s="313">
        <v>0</v>
      </c>
      <c r="DB615" s="313">
        <v>0</v>
      </c>
      <c r="DC615" s="261">
        <f>$AW615-$AX615-BB615</f>
        <v>0</v>
      </c>
      <c r="DD615" s="261">
        <f t="shared" si="670"/>
        <v>0</v>
      </c>
      <c r="DE615" s="261">
        <f t="shared" si="670"/>
        <v>0</v>
      </c>
      <c r="DF615" s="261">
        <f t="shared" si="670"/>
        <v>0</v>
      </c>
      <c r="DG615" s="261">
        <f t="shared" si="670"/>
        <v>0</v>
      </c>
      <c r="DH615" s="261">
        <f>DI615+DJ615+DK615</f>
        <v>0</v>
      </c>
      <c r="DI615" s="313">
        <v>0</v>
      </c>
      <c r="DJ615" s="313">
        <v>0</v>
      </c>
      <c r="DK615" s="313">
        <v>0</v>
      </c>
      <c r="DL615" s="261">
        <f>DM615+DN615+DO615</f>
        <v>0</v>
      </c>
      <c r="DM615" s="313">
        <v>0</v>
      </c>
      <c r="DN615" s="313">
        <v>0</v>
      </c>
      <c r="DO615" s="313">
        <v>0</v>
      </c>
      <c r="DP615" s="261">
        <f>DQ615+DR615+DS615</f>
        <v>0</v>
      </c>
      <c r="DQ615" s="313">
        <v>0</v>
      </c>
      <c r="DR615" s="313">
        <v>0</v>
      </c>
      <c r="DS615" s="313">
        <v>0</v>
      </c>
      <c r="DT615" s="261">
        <f>$AW615-$AX615-BC615</f>
        <v>0</v>
      </c>
      <c r="DU615" s="261">
        <f>BC615-AY615</f>
        <v>0</v>
      </c>
      <c r="DV615" s="313"/>
      <c r="DW615" s="313"/>
      <c r="DX615" s="314"/>
      <c r="DY615" s="313"/>
      <c r="DZ615" s="314"/>
      <c r="EA615" s="343" t="s">
        <v>151</v>
      </c>
      <c r="EB615" s="164">
        <v>0</v>
      </c>
      <c r="EC615" s="162" t="str">
        <f>AN615 &amp; EB615</f>
        <v>Прочие собственные средства0</v>
      </c>
      <c r="ED615" s="162" t="str">
        <f>AN615&amp;AO615</f>
        <v>Прочие собственные средстванет</v>
      </c>
      <c r="EE615" s="163"/>
      <c r="EF615" s="163"/>
      <c r="EG615" s="179"/>
      <c r="EH615" s="179"/>
      <c r="EI615" s="179"/>
      <c r="EJ615" s="179"/>
      <c r="EV615" s="163"/>
    </row>
    <row r="616" spans="3:152" ht="11.25" customHeight="1">
      <c r="C616" s="217"/>
      <c r="D616" s="384" t="s">
        <v>1049</v>
      </c>
      <c r="E616" s="398" t="s">
        <v>823</v>
      </c>
      <c r="F616" s="398" t="s">
        <v>827</v>
      </c>
      <c r="G616" s="398" t="s">
        <v>161</v>
      </c>
      <c r="H616" s="398" t="s">
        <v>1050</v>
      </c>
      <c r="I616" s="398" t="s">
        <v>783</v>
      </c>
      <c r="J616" s="398" t="s">
        <v>783</v>
      </c>
      <c r="K616" s="384" t="s">
        <v>784</v>
      </c>
      <c r="L616" s="336"/>
      <c r="M616" s="336"/>
      <c r="N616" s="384" t="s">
        <v>115</v>
      </c>
      <c r="O616" s="384" t="s">
        <v>5</v>
      </c>
      <c r="P616" s="386" t="s">
        <v>189</v>
      </c>
      <c r="Q616" s="386" t="s">
        <v>6</v>
      </c>
      <c r="R616" s="388">
        <v>0</v>
      </c>
      <c r="S616" s="390">
        <v>0</v>
      </c>
      <c r="T616" s="400" t="s">
        <v>151</v>
      </c>
      <c r="U616" s="305"/>
      <c r="V616" s="306"/>
      <c r="W616" s="306"/>
      <c r="X616" s="306"/>
      <c r="Y616" s="306"/>
      <c r="Z616" s="306"/>
      <c r="AA616" s="306"/>
      <c r="AB616" s="306"/>
      <c r="AC616" s="306"/>
      <c r="AD616" s="306"/>
      <c r="AE616" s="306"/>
      <c r="AF616" s="306"/>
      <c r="AG616" s="306"/>
      <c r="AH616" s="306"/>
      <c r="AI616" s="306"/>
      <c r="AJ616" s="306"/>
      <c r="AK616" s="306"/>
      <c r="AL616" s="306"/>
      <c r="AM616" s="306"/>
      <c r="AN616" s="306"/>
      <c r="AO616" s="306"/>
      <c r="AP616" s="306"/>
      <c r="AQ616" s="306"/>
      <c r="AR616" s="306"/>
      <c r="AS616" s="306"/>
      <c r="AT616" s="306"/>
      <c r="AU616" s="306"/>
      <c r="AV616" s="306"/>
      <c r="AW616" s="306"/>
      <c r="AX616" s="306"/>
      <c r="AY616" s="306"/>
      <c r="AZ616" s="306"/>
      <c r="BA616" s="306"/>
      <c r="BB616" s="306"/>
      <c r="BC616" s="306"/>
      <c r="BD616" s="306"/>
      <c r="BE616" s="306"/>
      <c r="BF616" s="306"/>
      <c r="BG616" s="306"/>
      <c r="BH616" s="306"/>
      <c r="BI616" s="306"/>
      <c r="BJ616" s="306"/>
      <c r="BK616" s="306"/>
      <c r="BL616" s="306"/>
      <c r="BM616" s="306"/>
      <c r="BN616" s="306"/>
      <c r="BO616" s="306"/>
      <c r="BP616" s="306"/>
      <c r="BQ616" s="306"/>
      <c r="BR616" s="306"/>
      <c r="BS616" s="306"/>
      <c r="BT616" s="306"/>
      <c r="BU616" s="306"/>
      <c r="BV616" s="306"/>
      <c r="BW616" s="306"/>
      <c r="BX616" s="306"/>
      <c r="BY616" s="306"/>
      <c r="BZ616" s="306"/>
      <c r="CA616" s="306"/>
      <c r="CB616" s="306"/>
      <c r="CC616" s="306"/>
      <c r="CD616" s="306"/>
      <c r="CE616" s="306"/>
      <c r="CF616" s="306"/>
      <c r="CG616" s="306"/>
      <c r="CH616" s="306"/>
      <c r="CI616" s="306"/>
      <c r="CJ616" s="306"/>
      <c r="CK616" s="306"/>
      <c r="CL616" s="306"/>
      <c r="CM616" s="306"/>
      <c r="CN616" s="306"/>
      <c r="CO616" s="306"/>
      <c r="CP616" s="306"/>
      <c r="CQ616" s="306"/>
      <c r="CR616" s="306"/>
      <c r="CS616" s="306"/>
      <c r="CT616" s="306"/>
      <c r="CU616" s="306"/>
      <c r="CV616" s="306"/>
      <c r="CW616" s="306"/>
      <c r="CX616" s="306"/>
      <c r="CY616" s="306"/>
      <c r="CZ616" s="306"/>
      <c r="DA616" s="306"/>
      <c r="DB616" s="306"/>
      <c r="DC616" s="306"/>
      <c r="DD616" s="306"/>
      <c r="DE616" s="306"/>
      <c r="DF616" s="306"/>
      <c r="DG616" s="306"/>
      <c r="DH616" s="306"/>
      <c r="DI616" s="306"/>
      <c r="DJ616" s="306"/>
      <c r="DK616" s="306"/>
      <c r="DL616" s="306"/>
      <c r="DM616" s="306"/>
      <c r="DN616" s="306"/>
      <c r="DO616" s="306"/>
      <c r="DP616" s="306"/>
      <c r="DQ616" s="306"/>
      <c r="DR616" s="306"/>
      <c r="DS616" s="306"/>
      <c r="DT616" s="306"/>
      <c r="DU616" s="306"/>
      <c r="DV616" s="306"/>
      <c r="DW616" s="306"/>
      <c r="DX616" s="306"/>
      <c r="DY616" s="306"/>
      <c r="DZ616" s="306"/>
      <c r="EA616" s="306"/>
      <c r="EB616" s="164"/>
      <c r="EC616" s="163"/>
      <c r="ED616" s="163"/>
      <c r="EE616" s="163"/>
      <c r="EF616" s="163"/>
      <c r="EG616" s="163"/>
      <c r="EH616" s="163"/>
      <c r="EI616" s="163"/>
    </row>
    <row r="617" spans="3:152" ht="11.25" customHeight="1">
      <c r="C617" s="217"/>
      <c r="D617" s="385"/>
      <c r="E617" s="399"/>
      <c r="F617" s="399"/>
      <c r="G617" s="399"/>
      <c r="H617" s="399"/>
      <c r="I617" s="399"/>
      <c r="J617" s="399"/>
      <c r="K617" s="385"/>
      <c r="L617" s="337"/>
      <c r="M617" s="337"/>
      <c r="N617" s="385"/>
      <c r="O617" s="385"/>
      <c r="P617" s="387"/>
      <c r="Q617" s="387"/>
      <c r="R617" s="389"/>
      <c r="S617" s="391"/>
      <c r="T617" s="401"/>
      <c r="U617" s="394"/>
      <c r="V617" s="396">
        <v>1</v>
      </c>
      <c r="W617" s="382" t="s">
        <v>821</v>
      </c>
      <c r="X617" s="382"/>
      <c r="Y617" s="382"/>
      <c r="Z617" s="382"/>
      <c r="AA617" s="382"/>
      <c r="AB617" s="382"/>
      <c r="AC617" s="382"/>
      <c r="AD617" s="382"/>
      <c r="AE617" s="382"/>
      <c r="AF617" s="382"/>
      <c r="AG617" s="382"/>
      <c r="AH617" s="382"/>
      <c r="AI617" s="382"/>
      <c r="AJ617" s="382"/>
      <c r="AK617" s="382"/>
      <c r="AL617" s="307"/>
      <c r="AM617" s="308"/>
      <c r="AN617" s="309"/>
      <c r="AO617" s="309"/>
      <c r="AP617" s="309"/>
      <c r="AQ617" s="309"/>
      <c r="AR617" s="309"/>
      <c r="AS617" s="309"/>
      <c r="AT617" s="309"/>
      <c r="AU617" s="309"/>
      <c r="AV617" s="309"/>
      <c r="AW617" s="95"/>
      <c r="AX617" s="95"/>
      <c r="AY617" s="95"/>
      <c r="AZ617" s="95"/>
      <c r="BA617" s="95"/>
      <c r="BB617" s="95"/>
      <c r="BC617" s="95"/>
      <c r="BD617" s="95"/>
      <c r="BE617" s="95"/>
      <c r="BF617" s="95"/>
      <c r="BG617" s="95"/>
      <c r="BH617" s="95"/>
      <c r="BI617" s="95"/>
      <c r="BJ617" s="95"/>
      <c r="BK617" s="95"/>
      <c r="BL617" s="95"/>
      <c r="BM617" s="95"/>
      <c r="BN617" s="95"/>
      <c r="BO617" s="95"/>
      <c r="BP617" s="95"/>
      <c r="BQ617" s="95"/>
      <c r="BR617" s="9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95"/>
      <c r="CZ617" s="95"/>
      <c r="DA617" s="95"/>
      <c r="DB617" s="95"/>
      <c r="DC617" s="95"/>
      <c r="DD617" s="95"/>
      <c r="DE617" s="95"/>
      <c r="DF617" s="95"/>
      <c r="DG617" s="95"/>
      <c r="DH617" s="95"/>
      <c r="DI617" s="95"/>
      <c r="DJ617" s="95"/>
      <c r="DK617" s="95"/>
      <c r="DL617" s="95"/>
      <c r="DM617" s="95"/>
      <c r="DN617" s="95"/>
      <c r="DO617" s="95"/>
      <c r="DP617" s="95"/>
      <c r="DQ617" s="95"/>
      <c r="DR617" s="95"/>
      <c r="DS617" s="95"/>
      <c r="DT617" s="95"/>
      <c r="DU617" s="95"/>
      <c r="DV617" s="95"/>
      <c r="DW617" s="95"/>
      <c r="DX617" s="95"/>
      <c r="DY617" s="95"/>
      <c r="DZ617" s="95"/>
      <c r="EA617" s="95"/>
      <c r="EB617" s="164"/>
      <c r="EC617" s="179"/>
      <c r="ED617" s="179"/>
      <c r="EE617" s="179"/>
      <c r="EF617" s="163"/>
      <c r="EG617" s="179"/>
      <c r="EH617" s="179"/>
      <c r="EI617" s="179"/>
      <c r="EJ617" s="179"/>
      <c r="EK617" s="179"/>
    </row>
    <row r="618" spans="3:152" ht="15" customHeight="1">
      <c r="C618" s="217"/>
      <c r="D618" s="385"/>
      <c r="E618" s="399"/>
      <c r="F618" s="399"/>
      <c r="G618" s="399"/>
      <c r="H618" s="399"/>
      <c r="I618" s="399"/>
      <c r="J618" s="399"/>
      <c r="K618" s="385"/>
      <c r="L618" s="337"/>
      <c r="M618" s="337"/>
      <c r="N618" s="385"/>
      <c r="O618" s="385"/>
      <c r="P618" s="387"/>
      <c r="Q618" s="387"/>
      <c r="R618" s="389"/>
      <c r="S618" s="391"/>
      <c r="T618" s="401"/>
      <c r="U618" s="395"/>
      <c r="V618" s="397"/>
      <c r="W618" s="383"/>
      <c r="X618" s="383"/>
      <c r="Y618" s="383"/>
      <c r="Z618" s="383"/>
      <c r="AA618" s="383"/>
      <c r="AB618" s="383"/>
      <c r="AC618" s="383"/>
      <c r="AD618" s="383"/>
      <c r="AE618" s="383"/>
      <c r="AF618" s="383"/>
      <c r="AG618" s="383"/>
      <c r="AH618" s="383"/>
      <c r="AI618" s="383"/>
      <c r="AJ618" s="383"/>
      <c r="AK618" s="383"/>
      <c r="AL618" s="333"/>
      <c r="AM618" s="200" t="s">
        <v>240</v>
      </c>
      <c r="AN618" s="311" t="s">
        <v>1146</v>
      </c>
      <c r="AO618" s="312" t="s">
        <v>18</v>
      </c>
      <c r="AP618" s="312"/>
      <c r="AQ618" s="312"/>
      <c r="AR618" s="312"/>
      <c r="AS618" s="312"/>
      <c r="AT618" s="312"/>
      <c r="AU618" s="312"/>
      <c r="AV618" s="312"/>
      <c r="AW618" s="261">
        <v>0</v>
      </c>
      <c r="AX618" s="261">
        <v>0</v>
      </c>
      <c r="AY618" s="261">
        <v>0</v>
      </c>
      <c r="AZ618" s="261">
        <f>BE618</f>
        <v>0</v>
      </c>
      <c r="BA618" s="261">
        <f>BV618</f>
        <v>0</v>
      </c>
      <c r="BB618" s="261">
        <f>CM618</f>
        <v>0</v>
      </c>
      <c r="BC618" s="261">
        <f>DD618</f>
        <v>0</v>
      </c>
      <c r="BD618" s="261">
        <f>AW618-AX618-BC618</f>
        <v>0</v>
      </c>
      <c r="BE618" s="261">
        <f t="shared" ref="BE618:BH619" si="671">BQ618</f>
        <v>0</v>
      </c>
      <c r="BF618" s="261">
        <f t="shared" si="671"/>
        <v>0</v>
      </c>
      <c r="BG618" s="261">
        <f t="shared" si="671"/>
        <v>0</v>
      </c>
      <c r="BH618" s="261">
        <f t="shared" si="671"/>
        <v>0</v>
      </c>
      <c r="BI618" s="261">
        <f>BJ618+BK618+BL618</f>
        <v>0</v>
      </c>
      <c r="BJ618" s="313">
        <v>0</v>
      </c>
      <c r="BK618" s="313">
        <v>0</v>
      </c>
      <c r="BL618" s="313">
        <v>0</v>
      </c>
      <c r="BM618" s="261">
        <f>BN618+BO618+BP618</f>
        <v>0</v>
      </c>
      <c r="BN618" s="313">
        <v>0</v>
      </c>
      <c r="BO618" s="313">
        <v>0</v>
      </c>
      <c r="BP618" s="313">
        <v>0</v>
      </c>
      <c r="BQ618" s="261">
        <f>BR618+BS618+BT618</f>
        <v>0</v>
      </c>
      <c r="BR618" s="313">
        <v>0</v>
      </c>
      <c r="BS618" s="313">
        <v>0</v>
      </c>
      <c r="BT618" s="313">
        <v>0</v>
      </c>
      <c r="BU618" s="261">
        <f>$AW618-$AX618-AZ618</f>
        <v>0</v>
      </c>
      <c r="BV618" s="261">
        <f t="shared" ref="BV618:BY619" si="672">CH618</f>
        <v>0</v>
      </c>
      <c r="BW618" s="261">
        <f t="shared" si="672"/>
        <v>0</v>
      </c>
      <c r="BX618" s="261">
        <f t="shared" si="672"/>
        <v>0</v>
      </c>
      <c r="BY618" s="261">
        <f t="shared" si="672"/>
        <v>0</v>
      </c>
      <c r="BZ618" s="261">
        <f>CA618+CB618+CC618</f>
        <v>0</v>
      </c>
      <c r="CA618" s="313">
        <v>0</v>
      </c>
      <c r="CB618" s="313">
        <v>0</v>
      </c>
      <c r="CC618" s="313">
        <v>0</v>
      </c>
      <c r="CD618" s="261">
        <f>CE618+CF618+CG618</f>
        <v>0</v>
      </c>
      <c r="CE618" s="313">
        <v>0</v>
      </c>
      <c r="CF618" s="313">
        <v>0</v>
      </c>
      <c r="CG618" s="313">
        <v>0</v>
      </c>
      <c r="CH618" s="261">
        <f>CI618+CJ618+CK618</f>
        <v>0</v>
      </c>
      <c r="CI618" s="313">
        <v>0</v>
      </c>
      <c r="CJ618" s="313">
        <v>0</v>
      </c>
      <c r="CK618" s="313">
        <v>0</v>
      </c>
      <c r="CL618" s="261">
        <f>$AW618-$AX618-BA618</f>
        <v>0</v>
      </c>
      <c r="CM618" s="261">
        <f t="shared" ref="CM618:CP619" si="673">CY618</f>
        <v>0</v>
      </c>
      <c r="CN618" s="261">
        <f t="shared" si="673"/>
        <v>0</v>
      </c>
      <c r="CO618" s="261">
        <f t="shared" si="673"/>
        <v>0</v>
      </c>
      <c r="CP618" s="261">
        <f t="shared" si="673"/>
        <v>0</v>
      </c>
      <c r="CQ618" s="261">
        <f>CR618+CS618+CT618</f>
        <v>0</v>
      </c>
      <c r="CR618" s="313">
        <v>0</v>
      </c>
      <c r="CS618" s="313">
        <v>0</v>
      </c>
      <c r="CT618" s="313">
        <v>0</v>
      </c>
      <c r="CU618" s="261">
        <f>CV618+CW618+CX618</f>
        <v>0</v>
      </c>
      <c r="CV618" s="313">
        <v>0</v>
      </c>
      <c r="CW618" s="313">
        <v>0</v>
      </c>
      <c r="CX618" s="313">
        <v>0</v>
      </c>
      <c r="CY618" s="261">
        <f>CZ618+DA618+DB618</f>
        <v>0</v>
      </c>
      <c r="CZ618" s="313">
        <v>0</v>
      </c>
      <c r="DA618" s="313">
        <v>0</v>
      </c>
      <c r="DB618" s="313">
        <v>0</v>
      </c>
      <c r="DC618" s="261">
        <f>$AW618-$AX618-BB618</f>
        <v>0</v>
      </c>
      <c r="DD618" s="261">
        <f t="shared" ref="DD618:DG619" si="674">DP618</f>
        <v>0</v>
      </c>
      <c r="DE618" s="261">
        <f t="shared" si="674"/>
        <v>0</v>
      </c>
      <c r="DF618" s="261">
        <f t="shared" si="674"/>
        <v>0</v>
      </c>
      <c r="DG618" s="261">
        <f t="shared" si="674"/>
        <v>0</v>
      </c>
      <c r="DH618" s="261">
        <f>DI618+DJ618+DK618</f>
        <v>0</v>
      </c>
      <c r="DI618" s="313">
        <v>0</v>
      </c>
      <c r="DJ618" s="313">
        <v>0</v>
      </c>
      <c r="DK618" s="313">
        <v>0</v>
      </c>
      <c r="DL618" s="261">
        <f>DM618+DN618+DO618</f>
        <v>0</v>
      </c>
      <c r="DM618" s="313">
        <v>0</v>
      </c>
      <c r="DN618" s="313">
        <v>0</v>
      </c>
      <c r="DO618" s="313">
        <v>0</v>
      </c>
      <c r="DP618" s="261">
        <f>DQ618+DR618+DS618</f>
        <v>0</v>
      </c>
      <c r="DQ618" s="313">
        <v>0</v>
      </c>
      <c r="DR618" s="313">
        <v>0</v>
      </c>
      <c r="DS618" s="313">
        <v>0</v>
      </c>
      <c r="DT618" s="261">
        <f>$AW618-$AX618-BC618</f>
        <v>0</v>
      </c>
      <c r="DU618" s="261">
        <f>BC618-AY618</f>
        <v>0</v>
      </c>
      <c r="DV618" s="313"/>
      <c r="DW618" s="313"/>
      <c r="DX618" s="314"/>
      <c r="DY618" s="313"/>
      <c r="DZ618" s="314"/>
      <c r="EA618" s="343" t="s">
        <v>151</v>
      </c>
      <c r="EB618" s="164">
        <v>0</v>
      </c>
      <c r="EC618" s="162" t="str">
        <f>AN618 &amp; EB618</f>
        <v>за счет платы за технологическое присоединение0</v>
      </c>
      <c r="ED618" s="162" t="str">
        <f>AN618&amp;AO618</f>
        <v>за счет платы за технологическое присоединениенет</v>
      </c>
      <c r="EE618" s="163"/>
      <c r="EF618" s="163"/>
      <c r="EG618" s="179"/>
      <c r="EH618" s="179"/>
      <c r="EI618" s="179"/>
      <c r="EJ618" s="179"/>
      <c r="EV618" s="163"/>
    </row>
    <row r="619" spans="3:152" ht="15" customHeight="1" thickBot="1">
      <c r="C619" s="217"/>
      <c r="D619" s="385"/>
      <c r="E619" s="399"/>
      <c r="F619" s="399"/>
      <c r="G619" s="399"/>
      <c r="H619" s="399"/>
      <c r="I619" s="399"/>
      <c r="J619" s="399"/>
      <c r="K619" s="385"/>
      <c r="L619" s="337"/>
      <c r="M619" s="337"/>
      <c r="N619" s="385"/>
      <c r="O619" s="385"/>
      <c r="P619" s="387"/>
      <c r="Q619" s="387"/>
      <c r="R619" s="389"/>
      <c r="S619" s="391"/>
      <c r="T619" s="401"/>
      <c r="U619" s="395"/>
      <c r="V619" s="397"/>
      <c r="W619" s="383"/>
      <c r="X619" s="383"/>
      <c r="Y619" s="383"/>
      <c r="Z619" s="383"/>
      <c r="AA619" s="383"/>
      <c r="AB619" s="383"/>
      <c r="AC619" s="383"/>
      <c r="AD619" s="383"/>
      <c r="AE619" s="383"/>
      <c r="AF619" s="383"/>
      <c r="AG619" s="383"/>
      <c r="AH619" s="383"/>
      <c r="AI619" s="383"/>
      <c r="AJ619" s="383"/>
      <c r="AK619" s="383"/>
      <c r="AL619" s="333"/>
      <c r="AM619" s="200" t="s">
        <v>115</v>
      </c>
      <c r="AN619" s="311" t="s">
        <v>199</v>
      </c>
      <c r="AO619" s="312" t="s">
        <v>18</v>
      </c>
      <c r="AP619" s="312"/>
      <c r="AQ619" s="312"/>
      <c r="AR619" s="312"/>
      <c r="AS619" s="312"/>
      <c r="AT619" s="312"/>
      <c r="AU619" s="312"/>
      <c r="AV619" s="312"/>
      <c r="AW619" s="261">
        <v>0</v>
      </c>
      <c r="AX619" s="261">
        <v>0</v>
      </c>
      <c r="AY619" s="261">
        <v>0</v>
      </c>
      <c r="AZ619" s="261">
        <f>BE619</f>
        <v>0</v>
      </c>
      <c r="BA619" s="261">
        <f>BV619</f>
        <v>0</v>
      </c>
      <c r="BB619" s="261">
        <f>CM619</f>
        <v>0</v>
      </c>
      <c r="BC619" s="261">
        <f>DD619</f>
        <v>0</v>
      </c>
      <c r="BD619" s="261">
        <f>AW619-AX619-BC619</f>
        <v>0</v>
      </c>
      <c r="BE619" s="261">
        <f t="shared" si="671"/>
        <v>0</v>
      </c>
      <c r="BF619" s="261">
        <f t="shared" si="671"/>
        <v>0</v>
      </c>
      <c r="BG619" s="261">
        <f t="shared" si="671"/>
        <v>0</v>
      </c>
      <c r="BH619" s="261">
        <f t="shared" si="671"/>
        <v>0</v>
      </c>
      <c r="BI619" s="261">
        <f>BJ619+BK619+BL619</f>
        <v>0</v>
      </c>
      <c r="BJ619" s="313">
        <v>0</v>
      </c>
      <c r="BK619" s="313">
        <v>0</v>
      </c>
      <c r="BL619" s="313">
        <v>0</v>
      </c>
      <c r="BM619" s="261">
        <f>BN619+BO619+BP619</f>
        <v>0</v>
      </c>
      <c r="BN619" s="313">
        <v>0</v>
      </c>
      <c r="BO619" s="313">
        <v>0</v>
      </c>
      <c r="BP619" s="313">
        <v>0</v>
      </c>
      <c r="BQ619" s="261">
        <f>BR619+BS619+BT619</f>
        <v>0</v>
      </c>
      <c r="BR619" s="313">
        <v>0</v>
      </c>
      <c r="BS619" s="313">
        <v>0</v>
      </c>
      <c r="BT619" s="313">
        <v>0</v>
      </c>
      <c r="BU619" s="261">
        <f>$AW619-$AX619-AZ619</f>
        <v>0</v>
      </c>
      <c r="BV619" s="261">
        <f t="shared" si="672"/>
        <v>0</v>
      </c>
      <c r="BW619" s="261">
        <f t="shared" si="672"/>
        <v>0</v>
      </c>
      <c r="BX619" s="261">
        <f t="shared" si="672"/>
        <v>0</v>
      </c>
      <c r="BY619" s="261">
        <f t="shared" si="672"/>
        <v>0</v>
      </c>
      <c r="BZ619" s="261">
        <f>CA619+CB619+CC619</f>
        <v>0</v>
      </c>
      <c r="CA619" s="313">
        <v>0</v>
      </c>
      <c r="CB619" s="313">
        <v>0</v>
      </c>
      <c r="CC619" s="313">
        <v>0</v>
      </c>
      <c r="CD619" s="261">
        <f>CE619+CF619+CG619</f>
        <v>0</v>
      </c>
      <c r="CE619" s="313">
        <v>0</v>
      </c>
      <c r="CF619" s="313">
        <v>0</v>
      </c>
      <c r="CG619" s="313">
        <v>0</v>
      </c>
      <c r="CH619" s="261">
        <f>CI619+CJ619+CK619</f>
        <v>0</v>
      </c>
      <c r="CI619" s="313">
        <v>0</v>
      </c>
      <c r="CJ619" s="313">
        <v>0</v>
      </c>
      <c r="CK619" s="313">
        <v>0</v>
      </c>
      <c r="CL619" s="261">
        <f>$AW619-$AX619-BA619</f>
        <v>0</v>
      </c>
      <c r="CM619" s="261">
        <f t="shared" si="673"/>
        <v>0</v>
      </c>
      <c r="CN619" s="261">
        <f t="shared" si="673"/>
        <v>0</v>
      </c>
      <c r="CO619" s="261">
        <f t="shared" si="673"/>
        <v>0</v>
      </c>
      <c r="CP619" s="261">
        <f t="shared" si="673"/>
        <v>0</v>
      </c>
      <c r="CQ619" s="261">
        <f>CR619+CS619+CT619</f>
        <v>0</v>
      </c>
      <c r="CR619" s="313">
        <v>0</v>
      </c>
      <c r="CS619" s="313">
        <v>0</v>
      </c>
      <c r="CT619" s="313">
        <v>0</v>
      </c>
      <c r="CU619" s="261">
        <f>CV619+CW619+CX619</f>
        <v>0</v>
      </c>
      <c r="CV619" s="313">
        <v>0</v>
      </c>
      <c r="CW619" s="313">
        <v>0</v>
      </c>
      <c r="CX619" s="313">
        <v>0</v>
      </c>
      <c r="CY619" s="261">
        <f>CZ619+DA619+DB619</f>
        <v>0</v>
      </c>
      <c r="CZ619" s="313">
        <v>0</v>
      </c>
      <c r="DA619" s="313">
        <v>0</v>
      </c>
      <c r="DB619" s="313">
        <v>0</v>
      </c>
      <c r="DC619" s="261">
        <f>$AW619-$AX619-BB619</f>
        <v>0</v>
      </c>
      <c r="DD619" s="261">
        <f t="shared" si="674"/>
        <v>0</v>
      </c>
      <c r="DE619" s="261">
        <f t="shared" si="674"/>
        <v>0</v>
      </c>
      <c r="DF619" s="261">
        <f t="shared" si="674"/>
        <v>0</v>
      </c>
      <c r="DG619" s="261">
        <f t="shared" si="674"/>
        <v>0</v>
      </c>
      <c r="DH619" s="261">
        <f>DI619+DJ619+DK619</f>
        <v>0</v>
      </c>
      <c r="DI619" s="313">
        <v>0</v>
      </c>
      <c r="DJ619" s="313">
        <v>0</v>
      </c>
      <c r="DK619" s="313">
        <v>0</v>
      </c>
      <c r="DL619" s="261">
        <f>DM619+DN619+DO619</f>
        <v>0</v>
      </c>
      <c r="DM619" s="313">
        <v>0</v>
      </c>
      <c r="DN619" s="313">
        <v>0</v>
      </c>
      <c r="DO619" s="313">
        <v>0</v>
      </c>
      <c r="DP619" s="261">
        <f>DQ619+DR619+DS619</f>
        <v>0</v>
      </c>
      <c r="DQ619" s="313">
        <v>0</v>
      </c>
      <c r="DR619" s="313">
        <v>0</v>
      </c>
      <c r="DS619" s="313">
        <v>0</v>
      </c>
      <c r="DT619" s="261">
        <f>$AW619-$AX619-BC619</f>
        <v>0</v>
      </c>
      <c r="DU619" s="261">
        <f>BC619-AY619</f>
        <v>0</v>
      </c>
      <c r="DV619" s="313"/>
      <c r="DW619" s="313"/>
      <c r="DX619" s="314"/>
      <c r="DY619" s="313"/>
      <c r="DZ619" s="314"/>
      <c r="EA619" s="343" t="s">
        <v>151</v>
      </c>
      <c r="EB619" s="164">
        <v>0</v>
      </c>
      <c r="EC619" s="162" t="str">
        <f>AN619 &amp; EB619</f>
        <v>Прочие собственные средства0</v>
      </c>
      <c r="ED619" s="162" t="str">
        <f>AN619&amp;AO619</f>
        <v>Прочие собственные средстванет</v>
      </c>
      <c r="EE619" s="163"/>
      <c r="EF619" s="163"/>
      <c r="EG619" s="179"/>
      <c r="EH619" s="179"/>
      <c r="EI619" s="179"/>
      <c r="EJ619" s="179"/>
      <c r="EV619" s="163"/>
    </row>
    <row r="620" spans="3:152" ht="11.25" customHeight="1">
      <c r="C620" s="217"/>
      <c r="D620" s="384" t="s">
        <v>1051</v>
      </c>
      <c r="E620" s="398" t="s">
        <v>823</v>
      </c>
      <c r="F620" s="398" t="s">
        <v>827</v>
      </c>
      <c r="G620" s="398" t="s">
        <v>161</v>
      </c>
      <c r="H620" s="398" t="s">
        <v>1052</v>
      </c>
      <c r="I620" s="398" t="s">
        <v>783</v>
      </c>
      <c r="J620" s="398" t="s">
        <v>783</v>
      </c>
      <c r="K620" s="384" t="s">
        <v>784</v>
      </c>
      <c r="L620" s="336"/>
      <c r="M620" s="336"/>
      <c r="N620" s="384" t="s">
        <v>240</v>
      </c>
      <c r="O620" s="384" t="s">
        <v>4</v>
      </c>
      <c r="P620" s="386" t="s">
        <v>189</v>
      </c>
      <c r="Q620" s="386" t="s">
        <v>4</v>
      </c>
      <c r="R620" s="388">
        <v>0</v>
      </c>
      <c r="S620" s="390">
        <v>0</v>
      </c>
      <c r="T620" s="400" t="s">
        <v>151</v>
      </c>
      <c r="U620" s="305"/>
      <c r="V620" s="306"/>
      <c r="W620" s="306"/>
      <c r="X620" s="306"/>
      <c r="Y620" s="306"/>
      <c r="Z620" s="306"/>
      <c r="AA620" s="306"/>
      <c r="AB620" s="306"/>
      <c r="AC620" s="306"/>
      <c r="AD620" s="306"/>
      <c r="AE620" s="306"/>
      <c r="AF620" s="306"/>
      <c r="AG620" s="306"/>
      <c r="AH620" s="306"/>
      <c r="AI620" s="306"/>
      <c r="AJ620" s="306"/>
      <c r="AK620" s="306"/>
      <c r="AL620" s="306"/>
      <c r="AM620" s="306"/>
      <c r="AN620" s="306"/>
      <c r="AO620" s="306"/>
      <c r="AP620" s="306"/>
      <c r="AQ620" s="306"/>
      <c r="AR620" s="306"/>
      <c r="AS620" s="306"/>
      <c r="AT620" s="306"/>
      <c r="AU620" s="306"/>
      <c r="AV620" s="306"/>
      <c r="AW620" s="306"/>
      <c r="AX620" s="306"/>
      <c r="AY620" s="306"/>
      <c r="AZ620" s="306"/>
      <c r="BA620" s="306"/>
      <c r="BB620" s="306"/>
      <c r="BC620" s="306"/>
      <c r="BD620" s="306"/>
      <c r="BE620" s="306"/>
      <c r="BF620" s="306"/>
      <c r="BG620" s="306"/>
      <c r="BH620" s="306"/>
      <c r="BI620" s="306"/>
      <c r="BJ620" s="306"/>
      <c r="BK620" s="306"/>
      <c r="BL620" s="306"/>
      <c r="BM620" s="306"/>
      <c r="BN620" s="306"/>
      <c r="BO620" s="306"/>
      <c r="BP620" s="306"/>
      <c r="BQ620" s="306"/>
      <c r="BR620" s="306"/>
      <c r="BS620" s="306"/>
      <c r="BT620" s="306"/>
      <c r="BU620" s="306"/>
      <c r="BV620" s="306"/>
      <c r="BW620" s="306"/>
      <c r="BX620" s="306"/>
      <c r="BY620" s="306"/>
      <c r="BZ620" s="306"/>
      <c r="CA620" s="306"/>
      <c r="CB620" s="306"/>
      <c r="CC620" s="306"/>
      <c r="CD620" s="306"/>
      <c r="CE620" s="306"/>
      <c r="CF620" s="306"/>
      <c r="CG620" s="306"/>
      <c r="CH620" s="306"/>
      <c r="CI620" s="306"/>
      <c r="CJ620" s="306"/>
      <c r="CK620" s="306"/>
      <c r="CL620" s="306"/>
      <c r="CM620" s="306"/>
      <c r="CN620" s="306"/>
      <c r="CO620" s="306"/>
      <c r="CP620" s="306"/>
      <c r="CQ620" s="306"/>
      <c r="CR620" s="306"/>
      <c r="CS620" s="306"/>
      <c r="CT620" s="306"/>
      <c r="CU620" s="306"/>
      <c r="CV620" s="306"/>
      <c r="CW620" s="306"/>
      <c r="CX620" s="306"/>
      <c r="CY620" s="306"/>
      <c r="CZ620" s="306"/>
      <c r="DA620" s="306"/>
      <c r="DB620" s="306"/>
      <c r="DC620" s="306"/>
      <c r="DD620" s="306"/>
      <c r="DE620" s="306"/>
      <c r="DF620" s="306"/>
      <c r="DG620" s="306"/>
      <c r="DH620" s="306"/>
      <c r="DI620" s="306"/>
      <c r="DJ620" s="306"/>
      <c r="DK620" s="306"/>
      <c r="DL620" s="306"/>
      <c r="DM620" s="306"/>
      <c r="DN620" s="306"/>
      <c r="DO620" s="306"/>
      <c r="DP620" s="306"/>
      <c r="DQ620" s="306"/>
      <c r="DR620" s="306"/>
      <c r="DS620" s="306"/>
      <c r="DT620" s="306"/>
      <c r="DU620" s="306"/>
      <c r="DV620" s="306"/>
      <c r="DW620" s="306"/>
      <c r="DX620" s="306"/>
      <c r="DY620" s="306"/>
      <c r="DZ620" s="306"/>
      <c r="EA620" s="306"/>
      <c r="EB620" s="164"/>
      <c r="EC620" s="163"/>
      <c r="ED620" s="163"/>
      <c r="EE620" s="163"/>
      <c r="EF620" s="163"/>
      <c r="EG620" s="163"/>
      <c r="EH620" s="163"/>
      <c r="EI620" s="163"/>
    </row>
    <row r="621" spans="3:152" ht="11.25" customHeight="1">
      <c r="C621" s="217"/>
      <c r="D621" s="385"/>
      <c r="E621" s="399"/>
      <c r="F621" s="399"/>
      <c r="G621" s="399"/>
      <c r="H621" s="399"/>
      <c r="I621" s="399"/>
      <c r="J621" s="399"/>
      <c r="K621" s="385"/>
      <c r="L621" s="337"/>
      <c r="M621" s="337"/>
      <c r="N621" s="385"/>
      <c r="O621" s="385"/>
      <c r="P621" s="387"/>
      <c r="Q621" s="387"/>
      <c r="R621" s="389"/>
      <c r="S621" s="391"/>
      <c r="T621" s="401"/>
      <c r="U621" s="394"/>
      <c r="V621" s="396">
        <v>1</v>
      </c>
      <c r="W621" s="382" t="s">
        <v>821</v>
      </c>
      <c r="X621" s="382"/>
      <c r="Y621" s="382"/>
      <c r="Z621" s="382"/>
      <c r="AA621" s="382"/>
      <c r="AB621" s="382"/>
      <c r="AC621" s="382"/>
      <c r="AD621" s="382"/>
      <c r="AE621" s="382"/>
      <c r="AF621" s="382"/>
      <c r="AG621" s="382"/>
      <c r="AH621" s="382"/>
      <c r="AI621" s="382"/>
      <c r="AJ621" s="382"/>
      <c r="AK621" s="382"/>
      <c r="AL621" s="307"/>
      <c r="AM621" s="308"/>
      <c r="AN621" s="309"/>
      <c r="AO621" s="309"/>
      <c r="AP621" s="309"/>
      <c r="AQ621" s="309"/>
      <c r="AR621" s="309"/>
      <c r="AS621" s="309"/>
      <c r="AT621" s="309"/>
      <c r="AU621" s="309"/>
      <c r="AV621" s="309"/>
      <c r="AW621" s="95"/>
      <c r="AX621" s="95"/>
      <c r="AY621" s="95"/>
      <c r="AZ621" s="95"/>
      <c r="BA621" s="95"/>
      <c r="BB621" s="95"/>
      <c r="BC621" s="95"/>
      <c r="BD621" s="95"/>
      <c r="BE621" s="95"/>
      <c r="BF621" s="95"/>
      <c r="BG621" s="95"/>
      <c r="BH621" s="95"/>
      <c r="BI621" s="95"/>
      <c r="BJ621" s="95"/>
      <c r="BK621" s="95"/>
      <c r="BL621" s="95"/>
      <c r="BM621" s="95"/>
      <c r="BN621" s="95"/>
      <c r="BO621" s="95"/>
      <c r="BP621" s="95"/>
      <c r="BQ621" s="95"/>
      <c r="BR621" s="95"/>
      <c r="BS621" s="95"/>
      <c r="BT621" s="95"/>
      <c r="BU621" s="95"/>
      <c r="BV621" s="95"/>
      <c r="BW621" s="95"/>
      <c r="BX621" s="95"/>
      <c r="BY621" s="95"/>
      <c r="BZ621" s="95"/>
      <c r="CA621" s="95"/>
      <c r="CB621" s="95"/>
      <c r="CC621" s="95"/>
      <c r="CD621" s="95"/>
      <c r="CE621" s="95"/>
      <c r="CF621" s="95"/>
      <c r="CG621" s="95"/>
      <c r="CH621" s="95"/>
      <c r="CI621" s="95"/>
      <c r="CJ621" s="95"/>
      <c r="CK621" s="95"/>
      <c r="CL621" s="95"/>
      <c r="CM621" s="95"/>
      <c r="CN621" s="95"/>
      <c r="CO621" s="95"/>
      <c r="CP621" s="95"/>
      <c r="CQ621" s="95"/>
      <c r="CR621" s="95"/>
      <c r="CS621" s="95"/>
      <c r="CT621" s="95"/>
      <c r="CU621" s="95"/>
      <c r="CV621" s="95"/>
      <c r="CW621" s="95"/>
      <c r="CX621" s="95"/>
      <c r="CY621" s="95"/>
      <c r="CZ621" s="95"/>
      <c r="DA621" s="95"/>
      <c r="DB621" s="95"/>
      <c r="DC621" s="95"/>
      <c r="DD621" s="95"/>
      <c r="DE621" s="95"/>
      <c r="DF621" s="95"/>
      <c r="DG621" s="95"/>
      <c r="DH621" s="95"/>
      <c r="DI621" s="95"/>
      <c r="DJ621" s="95"/>
      <c r="DK621" s="95"/>
      <c r="DL621" s="95"/>
      <c r="DM621" s="95"/>
      <c r="DN621" s="95"/>
      <c r="DO621" s="95"/>
      <c r="DP621" s="95"/>
      <c r="DQ621" s="95"/>
      <c r="DR621" s="95"/>
      <c r="DS621" s="95"/>
      <c r="DT621" s="95"/>
      <c r="DU621" s="95"/>
      <c r="DV621" s="95"/>
      <c r="DW621" s="95"/>
      <c r="DX621" s="95"/>
      <c r="DY621" s="95"/>
      <c r="DZ621" s="95"/>
      <c r="EA621" s="95"/>
      <c r="EB621" s="164"/>
      <c r="EC621" s="179"/>
      <c r="ED621" s="179"/>
      <c r="EE621" s="179"/>
      <c r="EF621" s="163"/>
      <c r="EG621" s="179"/>
      <c r="EH621" s="179"/>
      <c r="EI621" s="179"/>
      <c r="EJ621" s="179"/>
      <c r="EK621" s="179"/>
    </row>
    <row r="622" spans="3:152" ht="15" customHeight="1">
      <c r="C622" s="217"/>
      <c r="D622" s="385"/>
      <c r="E622" s="399"/>
      <c r="F622" s="399"/>
      <c r="G622" s="399"/>
      <c r="H622" s="399"/>
      <c r="I622" s="399"/>
      <c r="J622" s="399"/>
      <c r="K622" s="385"/>
      <c r="L622" s="337"/>
      <c r="M622" s="337"/>
      <c r="N622" s="385"/>
      <c r="O622" s="385"/>
      <c r="P622" s="387"/>
      <c r="Q622" s="387"/>
      <c r="R622" s="389"/>
      <c r="S622" s="391"/>
      <c r="T622" s="401"/>
      <c r="U622" s="395"/>
      <c r="V622" s="397"/>
      <c r="W622" s="383"/>
      <c r="X622" s="383"/>
      <c r="Y622" s="383"/>
      <c r="Z622" s="383"/>
      <c r="AA622" s="383"/>
      <c r="AB622" s="383"/>
      <c r="AC622" s="383"/>
      <c r="AD622" s="383"/>
      <c r="AE622" s="383"/>
      <c r="AF622" s="383"/>
      <c r="AG622" s="383"/>
      <c r="AH622" s="383"/>
      <c r="AI622" s="383"/>
      <c r="AJ622" s="383"/>
      <c r="AK622" s="383"/>
      <c r="AL622" s="333"/>
      <c r="AM622" s="200" t="s">
        <v>240</v>
      </c>
      <c r="AN622" s="311" t="s">
        <v>1146</v>
      </c>
      <c r="AO622" s="312" t="s">
        <v>18</v>
      </c>
      <c r="AP622" s="312"/>
      <c r="AQ622" s="312"/>
      <c r="AR622" s="312"/>
      <c r="AS622" s="312"/>
      <c r="AT622" s="312"/>
      <c r="AU622" s="312"/>
      <c r="AV622" s="312"/>
      <c r="AW622" s="261">
        <v>4174.0083000000004</v>
      </c>
      <c r="AX622" s="261">
        <v>0</v>
      </c>
      <c r="AY622" s="261">
        <v>0</v>
      </c>
      <c r="AZ622" s="261">
        <f>BE622</f>
        <v>0</v>
      </c>
      <c r="BA622" s="261">
        <f>BV622</f>
        <v>0</v>
      </c>
      <c r="BB622" s="261">
        <f>CM622</f>
        <v>0</v>
      </c>
      <c r="BC622" s="261">
        <f>DD622</f>
        <v>0</v>
      </c>
      <c r="BD622" s="261">
        <f>AW622-AX622-BC622</f>
        <v>4174.0083000000004</v>
      </c>
      <c r="BE622" s="261">
        <f t="shared" ref="BE622:BH623" si="675">BQ622</f>
        <v>0</v>
      </c>
      <c r="BF622" s="261">
        <f t="shared" si="675"/>
        <v>0</v>
      </c>
      <c r="BG622" s="261">
        <f t="shared" si="675"/>
        <v>0</v>
      </c>
      <c r="BH622" s="261">
        <f t="shared" si="675"/>
        <v>0</v>
      </c>
      <c r="BI622" s="261">
        <f>BJ622+BK622+BL622</f>
        <v>0</v>
      </c>
      <c r="BJ622" s="313">
        <v>0</v>
      </c>
      <c r="BK622" s="313">
        <v>0</v>
      </c>
      <c r="BL622" s="313">
        <v>0</v>
      </c>
      <c r="BM622" s="261">
        <f>BN622+BO622+BP622</f>
        <v>0</v>
      </c>
      <c r="BN622" s="313">
        <v>0</v>
      </c>
      <c r="BO622" s="313">
        <v>0</v>
      </c>
      <c r="BP622" s="313">
        <v>0</v>
      </c>
      <c r="BQ622" s="261">
        <f>BR622+BS622+BT622</f>
        <v>0</v>
      </c>
      <c r="BR622" s="313">
        <v>0</v>
      </c>
      <c r="BS622" s="313">
        <v>0</v>
      </c>
      <c r="BT622" s="313">
        <v>0</v>
      </c>
      <c r="BU622" s="261">
        <f>$AW622-$AX622-AZ622</f>
        <v>4174.0083000000004</v>
      </c>
      <c r="BV622" s="261">
        <f t="shared" ref="BV622:BY623" si="676">CH622</f>
        <v>0</v>
      </c>
      <c r="BW622" s="261">
        <f t="shared" si="676"/>
        <v>0</v>
      </c>
      <c r="BX622" s="261">
        <f t="shared" si="676"/>
        <v>0</v>
      </c>
      <c r="BY622" s="261">
        <f t="shared" si="676"/>
        <v>0</v>
      </c>
      <c r="BZ622" s="261">
        <f>CA622+CB622+CC622</f>
        <v>0</v>
      </c>
      <c r="CA622" s="313">
        <v>0</v>
      </c>
      <c r="CB622" s="313">
        <v>0</v>
      </c>
      <c r="CC622" s="313">
        <v>0</v>
      </c>
      <c r="CD622" s="261">
        <f>CE622+CF622+CG622</f>
        <v>0</v>
      </c>
      <c r="CE622" s="313">
        <v>0</v>
      </c>
      <c r="CF622" s="313">
        <v>0</v>
      </c>
      <c r="CG622" s="313">
        <v>0</v>
      </c>
      <c r="CH622" s="261">
        <f>CI622+CJ622+CK622</f>
        <v>0</v>
      </c>
      <c r="CI622" s="313">
        <v>0</v>
      </c>
      <c r="CJ622" s="313">
        <v>0</v>
      </c>
      <c r="CK622" s="313">
        <v>0</v>
      </c>
      <c r="CL622" s="261">
        <f>$AW622-$AX622-BA622</f>
        <v>4174.0083000000004</v>
      </c>
      <c r="CM622" s="261">
        <f t="shared" ref="CM622:CP623" si="677">CY622</f>
        <v>0</v>
      </c>
      <c r="CN622" s="261">
        <f t="shared" si="677"/>
        <v>0</v>
      </c>
      <c r="CO622" s="261">
        <f t="shared" si="677"/>
        <v>0</v>
      </c>
      <c r="CP622" s="261">
        <f t="shared" si="677"/>
        <v>0</v>
      </c>
      <c r="CQ622" s="261">
        <f>CR622+CS622+CT622</f>
        <v>0</v>
      </c>
      <c r="CR622" s="313">
        <v>0</v>
      </c>
      <c r="CS622" s="313">
        <v>0</v>
      </c>
      <c r="CT622" s="313">
        <v>0</v>
      </c>
      <c r="CU622" s="261">
        <f>CV622+CW622+CX622</f>
        <v>0</v>
      </c>
      <c r="CV622" s="313">
        <v>0</v>
      </c>
      <c r="CW622" s="313">
        <v>0</v>
      </c>
      <c r="CX622" s="313">
        <v>0</v>
      </c>
      <c r="CY622" s="261">
        <f>CZ622+DA622+DB622</f>
        <v>0</v>
      </c>
      <c r="CZ622" s="313">
        <v>0</v>
      </c>
      <c r="DA622" s="313">
        <v>0</v>
      </c>
      <c r="DB622" s="313">
        <v>0</v>
      </c>
      <c r="DC622" s="261">
        <f>$AW622-$AX622-BB622</f>
        <v>4174.0083000000004</v>
      </c>
      <c r="DD622" s="261">
        <f t="shared" ref="DD622:DG623" si="678">DP622</f>
        <v>0</v>
      </c>
      <c r="DE622" s="261">
        <f t="shared" si="678"/>
        <v>0</v>
      </c>
      <c r="DF622" s="261">
        <f t="shared" si="678"/>
        <v>0</v>
      </c>
      <c r="DG622" s="261">
        <f t="shared" si="678"/>
        <v>0</v>
      </c>
      <c r="DH622" s="261">
        <f>DI622+DJ622+DK622</f>
        <v>0</v>
      </c>
      <c r="DI622" s="313">
        <v>0</v>
      </c>
      <c r="DJ622" s="313">
        <v>0</v>
      </c>
      <c r="DK622" s="313">
        <v>0</v>
      </c>
      <c r="DL622" s="261">
        <f>DM622+DN622+DO622</f>
        <v>0</v>
      </c>
      <c r="DM622" s="313">
        <v>0</v>
      </c>
      <c r="DN622" s="313">
        <v>0</v>
      </c>
      <c r="DO622" s="313">
        <v>0</v>
      </c>
      <c r="DP622" s="261">
        <f>DQ622+DR622+DS622</f>
        <v>0</v>
      </c>
      <c r="DQ622" s="313">
        <v>0</v>
      </c>
      <c r="DR622" s="313">
        <v>0</v>
      </c>
      <c r="DS622" s="313">
        <v>0</v>
      </c>
      <c r="DT622" s="261">
        <f>$AW622-$AX622-BC622</f>
        <v>4174.0083000000004</v>
      </c>
      <c r="DU622" s="261">
        <f>BC622-AY622</f>
        <v>0</v>
      </c>
      <c r="DV622" s="313"/>
      <c r="DW622" s="313"/>
      <c r="DX622" s="314"/>
      <c r="DY622" s="313"/>
      <c r="DZ622" s="314"/>
      <c r="EA622" s="343" t="s">
        <v>151</v>
      </c>
      <c r="EB622" s="164">
        <v>0</v>
      </c>
      <c r="EC622" s="162" t="str">
        <f>AN622 &amp; EB622</f>
        <v>за счет платы за технологическое присоединение0</v>
      </c>
      <c r="ED622" s="162" t="str">
        <f>AN622&amp;AO622</f>
        <v>за счет платы за технологическое присоединениенет</v>
      </c>
      <c r="EE622" s="163"/>
      <c r="EF622" s="163"/>
      <c r="EG622" s="179"/>
      <c r="EH622" s="179"/>
      <c r="EI622" s="179"/>
      <c r="EJ622" s="179"/>
      <c r="EV622" s="163"/>
    </row>
    <row r="623" spans="3:152" ht="15" customHeight="1" thickBot="1">
      <c r="C623" s="217"/>
      <c r="D623" s="385"/>
      <c r="E623" s="399"/>
      <c r="F623" s="399"/>
      <c r="G623" s="399"/>
      <c r="H623" s="399"/>
      <c r="I623" s="399"/>
      <c r="J623" s="399"/>
      <c r="K623" s="385"/>
      <c r="L623" s="337"/>
      <c r="M623" s="337"/>
      <c r="N623" s="385"/>
      <c r="O623" s="385"/>
      <c r="P623" s="387"/>
      <c r="Q623" s="387"/>
      <c r="R623" s="389"/>
      <c r="S623" s="391"/>
      <c r="T623" s="401"/>
      <c r="U623" s="395"/>
      <c r="V623" s="397"/>
      <c r="W623" s="383"/>
      <c r="X623" s="383"/>
      <c r="Y623" s="383"/>
      <c r="Z623" s="383"/>
      <c r="AA623" s="383"/>
      <c r="AB623" s="383"/>
      <c r="AC623" s="383"/>
      <c r="AD623" s="383"/>
      <c r="AE623" s="383"/>
      <c r="AF623" s="383"/>
      <c r="AG623" s="383"/>
      <c r="AH623" s="383"/>
      <c r="AI623" s="383"/>
      <c r="AJ623" s="383"/>
      <c r="AK623" s="383"/>
      <c r="AL623" s="333"/>
      <c r="AM623" s="200" t="s">
        <v>115</v>
      </c>
      <c r="AN623" s="311" t="s">
        <v>199</v>
      </c>
      <c r="AO623" s="312" t="s">
        <v>18</v>
      </c>
      <c r="AP623" s="312"/>
      <c r="AQ623" s="312"/>
      <c r="AR623" s="312"/>
      <c r="AS623" s="312"/>
      <c r="AT623" s="312"/>
      <c r="AU623" s="312"/>
      <c r="AV623" s="312"/>
      <c r="AW623" s="261">
        <v>0</v>
      </c>
      <c r="AX623" s="261">
        <v>0</v>
      </c>
      <c r="AY623" s="261">
        <v>0</v>
      </c>
      <c r="AZ623" s="261">
        <f>BE623</f>
        <v>0</v>
      </c>
      <c r="BA623" s="261">
        <f>BV623</f>
        <v>0</v>
      </c>
      <c r="BB623" s="261">
        <f>CM623</f>
        <v>0</v>
      </c>
      <c r="BC623" s="261">
        <f>DD623</f>
        <v>0</v>
      </c>
      <c r="BD623" s="261">
        <f>AW623-AX623-BC623</f>
        <v>0</v>
      </c>
      <c r="BE623" s="261">
        <f t="shared" si="675"/>
        <v>0</v>
      </c>
      <c r="BF623" s="261">
        <f t="shared" si="675"/>
        <v>0</v>
      </c>
      <c r="BG623" s="261">
        <f t="shared" si="675"/>
        <v>0</v>
      </c>
      <c r="BH623" s="261">
        <f t="shared" si="675"/>
        <v>0</v>
      </c>
      <c r="BI623" s="261">
        <f>BJ623+BK623+BL623</f>
        <v>0</v>
      </c>
      <c r="BJ623" s="313">
        <v>0</v>
      </c>
      <c r="BK623" s="313">
        <v>0</v>
      </c>
      <c r="BL623" s="313">
        <v>0</v>
      </c>
      <c r="BM623" s="261">
        <f>BN623+BO623+BP623</f>
        <v>0</v>
      </c>
      <c r="BN623" s="313">
        <v>0</v>
      </c>
      <c r="BO623" s="313">
        <v>0</v>
      </c>
      <c r="BP623" s="313">
        <v>0</v>
      </c>
      <c r="BQ623" s="261">
        <f>BR623+BS623+BT623</f>
        <v>0</v>
      </c>
      <c r="BR623" s="313">
        <v>0</v>
      </c>
      <c r="BS623" s="313">
        <v>0</v>
      </c>
      <c r="BT623" s="313">
        <v>0</v>
      </c>
      <c r="BU623" s="261">
        <f>$AW623-$AX623-AZ623</f>
        <v>0</v>
      </c>
      <c r="BV623" s="261">
        <f t="shared" si="676"/>
        <v>0</v>
      </c>
      <c r="BW623" s="261">
        <f t="shared" si="676"/>
        <v>0</v>
      </c>
      <c r="BX623" s="261">
        <f t="shared" si="676"/>
        <v>0</v>
      </c>
      <c r="BY623" s="261">
        <f t="shared" si="676"/>
        <v>0</v>
      </c>
      <c r="BZ623" s="261">
        <f>CA623+CB623+CC623</f>
        <v>0</v>
      </c>
      <c r="CA623" s="313">
        <v>0</v>
      </c>
      <c r="CB623" s="313">
        <v>0</v>
      </c>
      <c r="CC623" s="313">
        <v>0</v>
      </c>
      <c r="CD623" s="261">
        <f>CE623+CF623+CG623</f>
        <v>0</v>
      </c>
      <c r="CE623" s="313">
        <v>0</v>
      </c>
      <c r="CF623" s="313">
        <v>0</v>
      </c>
      <c r="CG623" s="313">
        <v>0</v>
      </c>
      <c r="CH623" s="261">
        <f>CI623+CJ623+CK623</f>
        <v>0</v>
      </c>
      <c r="CI623" s="313">
        <v>0</v>
      </c>
      <c r="CJ623" s="313">
        <v>0</v>
      </c>
      <c r="CK623" s="313">
        <v>0</v>
      </c>
      <c r="CL623" s="261">
        <f>$AW623-$AX623-BA623</f>
        <v>0</v>
      </c>
      <c r="CM623" s="261">
        <f t="shared" si="677"/>
        <v>0</v>
      </c>
      <c r="CN623" s="261">
        <f t="shared" si="677"/>
        <v>0</v>
      </c>
      <c r="CO623" s="261">
        <f t="shared" si="677"/>
        <v>0</v>
      </c>
      <c r="CP623" s="261">
        <f t="shared" si="677"/>
        <v>0</v>
      </c>
      <c r="CQ623" s="261">
        <f>CR623+CS623+CT623</f>
        <v>0</v>
      </c>
      <c r="CR623" s="313">
        <v>0</v>
      </c>
      <c r="CS623" s="313">
        <v>0</v>
      </c>
      <c r="CT623" s="313">
        <v>0</v>
      </c>
      <c r="CU623" s="261">
        <f>CV623+CW623+CX623</f>
        <v>0</v>
      </c>
      <c r="CV623" s="313">
        <v>0</v>
      </c>
      <c r="CW623" s="313">
        <v>0</v>
      </c>
      <c r="CX623" s="313">
        <v>0</v>
      </c>
      <c r="CY623" s="261">
        <f>CZ623+DA623+DB623</f>
        <v>0</v>
      </c>
      <c r="CZ623" s="313">
        <v>0</v>
      </c>
      <c r="DA623" s="313">
        <v>0</v>
      </c>
      <c r="DB623" s="313">
        <v>0</v>
      </c>
      <c r="DC623" s="261">
        <f>$AW623-$AX623-BB623</f>
        <v>0</v>
      </c>
      <c r="DD623" s="261">
        <f t="shared" si="678"/>
        <v>0</v>
      </c>
      <c r="DE623" s="261">
        <f t="shared" si="678"/>
        <v>0</v>
      </c>
      <c r="DF623" s="261">
        <f t="shared" si="678"/>
        <v>0</v>
      </c>
      <c r="DG623" s="261">
        <f t="shared" si="678"/>
        <v>0</v>
      </c>
      <c r="DH623" s="261">
        <f>DI623+DJ623+DK623</f>
        <v>0</v>
      </c>
      <c r="DI623" s="313">
        <v>0</v>
      </c>
      <c r="DJ623" s="313">
        <v>0</v>
      </c>
      <c r="DK623" s="313">
        <v>0</v>
      </c>
      <c r="DL623" s="261">
        <f>DM623+DN623+DO623</f>
        <v>0</v>
      </c>
      <c r="DM623" s="313">
        <v>0</v>
      </c>
      <c r="DN623" s="313">
        <v>0</v>
      </c>
      <c r="DO623" s="313">
        <v>0</v>
      </c>
      <c r="DP623" s="261">
        <f>DQ623+DR623+DS623</f>
        <v>0</v>
      </c>
      <c r="DQ623" s="313">
        <v>0</v>
      </c>
      <c r="DR623" s="313">
        <v>0</v>
      </c>
      <c r="DS623" s="313">
        <v>0</v>
      </c>
      <c r="DT623" s="261">
        <f>$AW623-$AX623-BC623</f>
        <v>0</v>
      </c>
      <c r="DU623" s="261">
        <f>BC623-AY623</f>
        <v>0</v>
      </c>
      <c r="DV623" s="313"/>
      <c r="DW623" s="313"/>
      <c r="DX623" s="314"/>
      <c r="DY623" s="313"/>
      <c r="DZ623" s="314"/>
      <c r="EA623" s="343" t="s">
        <v>151</v>
      </c>
      <c r="EB623" s="164">
        <v>0</v>
      </c>
      <c r="EC623" s="162" t="str">
        <f>AN623 &amp; EB623</f>
        <v>Прочие собственные средства0</v>
      </c>
      <c r="ED623" s="162" t="str">
        <f>AN623&amp;AO623</f>
        <v>Прочие собственные средстванет</v>
      </c>
      <c r="EE623" s="163"/>
      <c r="EF623" s="163"/>
      <c r="EG623" s="179"/>
      <c r="EH623" s="179"/>
      <c r="EI623" s="179"/>
      <c r="EJ623" s="179"/>
      <c r="EV623" s="163"/>
    </row>
    <row r="624" spans="3:152" ht="11.25" customHeight="1">
      <c r="C624" s="217"/>
      <c r="D624" s="384" t="s">
        <v>1053</v>
      </c>
      <c r="E624" s="398" t="s">
        <v>823</v>
      </c>
      <c r="F624" s="398" t="s">
        <v>827</v>
      </c>
      <c r="G624" s="398" t="s">
        <v>161</v>
      </c>
      <c r="H624" s="398" t="s">
        <v>1054</v>
      </c>
      <c r="I624" s="398" t="s">
        <v>783</v>
      </c>
      <c r="J624" s="398" t="s">
        <v>783</v>
      </c>
      <c r="K624" s="384" t="s">
        <v>784</v>
      </c>
      <c r="L624" s="336"/>
      <c r="M624" s="336"/>
      <c r="N624" s="384" t="s">
        <v>115</v>
      </c>
      <c r="O624" s="384" t="s">
        <v>5</v>
      </c>
      <c r="P624" s="386" t="s">
        <v>189</v>
      </c>
      <c r="Q624" s="386" t="s">
        <v>5</v>
      </c>
      <c r="R624" s="402">
        <v>0</v>
      </c>
      <c r="S624" s="390">
        <v>0</v>
      </c>
      <c r="T624" s="400" t="s">
        <v>151</v>
      </c>
      <c r="U624" s="305"/>
      <c r="V624" s="306"/>
      <c r="W624" s="306"/>
      <c r="X624" s="306"/>
      <c r="Y624" s="306"/>
      <c r="Z624" s="306"/>
      <c r="AA624" s="306"/>
      <c r="AB624" s="306"/>
      <c r="AC624" s="306"/>
      <c r="AD624" s="306"/>
      <c r="AE624" s="306"/>
      <c r="AF624" s="306"/>
      <c r="AG624" s="306"/>
      <c r="AH624" s="306"/>
      <c r="AI624" s="306"/>
      <c r="AJ624" s="306"/>
      <c r="AK624" s="306"/>
      <c r="AL624" s="306"/>
      <c r="AM624" s="306"/>
      <c r="AN624" s="306"/>
      <c r="AO624" s="306"/>
      <c r="AP624" s="306"/>
      <c r="AQ624" s="306"/>
      <c r="AR624" s="306"/>
      <c r="AS624" s="306"/>
      <c r="AT624" s="306"/>
      <c r="AU624" s="306"/>
      <c r="AV624" s="306"/>
      <c r="AW624" s="306"/>
      <c r="AX624" s="306"/>
      <c r="AY624" s="306"/>
      <c r="AZ624" s="306"/>
      <c r="BA624" s="306"/>
      <c r="BB624" s="306"/>
      <c r="BC624" s="306"/>
      <c r="BD624" s="306"/>
      <c r="BE624" s="306"/>
      <c r="BF624" s="306"/>
      <c r="BG624" s="306"/>
      <c r="BH624" s="306"/>
      <c r="BI624" s="306"/>
      <c r="BJ624" s="306"/>
      <c r="BK624" s="306"/>
      <c r="BL624" s="306"/>
      <c r="BM624" s="306"/>
      <c r="BN624" s="306"/>
      <c r="BO624" s="306"/>
      <c r="BP624" s="306"/>
      <c r="BQ624" s="306"/>
      <c r="BR624" s="306"/>
      <c r="BS624" s="306"/>
      <c r="BT624" s="306"/>
      <c r="BU624" s="306"/>
      <c r="BV624" s="306"/>
      <c r="BW624" s="306"/>
      <c r="BX624" s="306"/>
      <c r="BY624" s="306"/>
      <c r="BZ624" s="306"/>
      <c r="CA624" s="306"/>
      <c r="CB624" s="306"/>
      <c r="CC624" s="306"/>
      <c r="CD624" s="306"/>
      <c r="CE624" s="306"/>
      <c r="CF624" s="306"/>
      <c r="CG624" s="306"/>
      <c r="CH624" s="306"/>
      <c r="CI624" s="306"/>
      <c r="CJ624" s="306"/>
      <c r="CK624" s="306"/>
      <c r="CL624" s="306"/>
      <c r="CM624" s="306"/>
      <c r="CN624" s="306"/>
      <c r="CO624" s="306"/>
      <c r="CP624" s="306"/>
      <c r="CQ624" s="306"/>
      <c r="CR624" s="306"/>
      <c r="CS624" s="306"/>
      <c r="CT624" s="306"/>
      <c r="CU624" s="306"/>
      <c r="CV624" s="306"/>
      <c r="CW624" s="306"/>
      <c r="CX624" s="306"/>
      <c r="CY624" s="306"/>
      <c r="CZ624" s="306"/>
      <c r="DA624" s="306"/>
      <c r="DB624" s="306"/>
      <c r="DC624" s="306"/>
      <c r="DD624" s="306"/>
      <c r="DE624" s="306"/>
      <c r="DF624" s="306"/>
      <c r="DG624" s="306"/>
      <c r="DH624" s="306"/>
      <c r="DI624" s="306"/>
      <c r="DJ624" s="306"/>
      <c r="DK624" s="306"/>
      <c r="DL624" s="306"/>
      <c r="DM624" s="306"/>
      <c r="DN624" s="306"/>
      <c r="DO624" s="306"/>
      <c r="DP624" s="306"/>
      <c r="DQ624" s="306"/>
      <c r="DR624" s="306"/>
      <c r="DS624" s="306"/>
      <c r="DT624" s="306"/>
      <c r="DU624" s="306"/>
      <c r="DV624" s="306"/>
      <c r="DW624" s="306"/>
      <c r="DX624" s="306"/>
      <c r="DY624" s="306"/>
      <c r="DZ624" s="306"/>
      <c r="EA624" s="306"/>
      <c r="EB624" s="164"/>
      <c r="EC624" s="163"/>
      <c r="ED624" s="163"/>
      <c r="EE624" s="163"/>
      <c r="EF624" s="163"/>
      <c r="EG624" s="163"/>
      <c r="EH624" s="163"/>
      <c r="EI624" s="163"/>
    </row>
    <row r="625" spans="3:152" ht="11.25" customHeight="1">
      <c r="C625" s="217"/>
      <c r="D625" s="385"/>
      <c r="E625" s="399"/>
      <c r="F625" s="399"/>
      <c r="G625" s="399"/>
      <c r="H625" s="399"/>
      <c r="I625" s="399"/>
      <c r="J625" s="399"/>
      <c r="K625" s="385"/>
      <c r="L625" s="337"/>
      <c r="M625" s="337"/>
      <c r="N625" s="385"/>
      <c r="O625" s="385"/>
      <c r="P625" s="387"/>
      <c r="Q625" s="387"/>
      <c r="R625" s="403"/>
      <c r="S625" s="391"/>
      <c r="T625" s="401"/>
      <c r="U625" s="394"/>
      <c r="V625" s="396">
        <v>1</v>
      </c>
      <c r="W625" s="382" t="s">
        <v>821</v>
      </c>
      <c r="X625" s="382"/>
      <c r="Y625" s="382"/>
      <c r="Z625" s="382"/>
      <c r="AA625" s="382"/>
      <c r="AB625" s="382"/>
      <c r="AC625" s="382"/>
      <c r="AD625" s="382"/>
      <c r="AE625" s="382"/>
      <c r="AF625" s="382"/>
      <c r="AG625" s="382"/>
      <c r="AH625" s="382"/>
      <c r="AI625" s="382"/>
      <c r="AJ625" s="382"/>
      <c r="AK625" s="382"/>
      <c r="AL625" s="307"/>
      <c r="AM625" s="308"/>
      <c r="AN625" s="309"/>
      <c r="AO625" s="309"/>
      <c r="AP625" s="309"/>
      <c r="AQ625" s="309"/>
      <c r="AR625" s="309"/>
      <c r="AS625" s="309"/>
      <c r="AT625" s="309"/>
      <c r="AU625" s="309"/>
      <c r="AV625" s="309"/>
      <c r="AW625" s="95"/>
      <c r="AX625" s="95"/>
      <c r="AY625" s="95"/>
      <c r="AZ625" s="95"/>
      <c r="BA625" s="95"/>
      <c r="BB625" s="95"/>
      <c r="BC625" s="95"/>
      <c r="BD625" s="95"/>
      <c r="BE625" s="95"/>
      <c r="BF625" s="95"/>
      <c r="BG625" s="95"/>
      <c r="BH625" s="95"/>
      <c r="BI625" s="95"/>
      <c r="BJ625" s="95"/>
      <c r="BK625" s="95"/>
      <c r="BL625" s="95"/>
      <c r="BM625" s="95"/>
      <c r="BN625" s="95"/>
      <c r="BO625" s="95"/>
      <c r="BP625" s="95"/>
      <c r="BQ625" s="95"/>
      <c r="BR625" s="95"/>
      <c r="BS625" s="95"/>
      <c r="BT625" s="95"/>
      <c r="BU625" s="95"/>
      <c r="BV625" s="95"/>
      <c r="BW625" s="95"/>
      <c r="BX625" s="95"/>
      <c r="BY625" s="95"/>
      <c r="BZ625" s="95"/>
      <c r="CA625" s="95"/>
      <c r="CB625" s="95"/>
      <c r="CC625" s="95"/>
      <c r="CD625" s="95"/>
      <c r="CE625" s="95"/>
      <c r="CF625" s="95"/>
      <c r="CG625" s="95"/>
      <c r="CH625" s="95"/>
      <c r="CI625" s="95"/>
      <c r="CJ625" s="95"/>
      <c r="CK625" s="95"/>
      <c r="CL625" s="95"/>
      <c r="CM625" s="95"/>
      <c r="CN625" s="95"/>
      <c r="CO625" s="95"/>
      <c r="CP625" s="95"/>
      <c r="CQ625" s="95"/>
      <c r="CR625" s="95"/>
      <c r="CS625" s="95"/>
      <c r="CT625" s="95"/>
      <c r="CU625" s="95"/>
      <c r="CV625" s="95"/>
      <c r="CW625" s="95"/>
      <c r="CX625" s="95"/>
      <c r="CY625" s="95"/>
      <c r="CZ625" s="95"/>
      <c r="DA625" s="95"/>
      <c r="DB625" s="95"/>
      <c r="DC625" s="95"/>
      <c r="DD625" s="95"/>
      <c r="DE625" s="95"/>
      <c r="DF625" s="95"/>
      <c r="DG625" s="95"/>
      <c r="DH625" s="95"/>
      <c r="DI625" s="95"/>
      <c r="DJ625" s="95"/>
      <c r="DK625" s="95"/>
      <c r="DL625" s="95"/>
      <c r="DM625" s="95"/>
      <c r="DN625" s="95"/>
      <c r="DO625" s="95"/>
      <c r="DP625" s="95"/>
      <c r="DQ625" s="95"/>
      <c r="DR625" s="95"/>
      <c r="DS625" s="95"/>
      <c r="DT625" s="95"/>
      <c r="DU625" s="95"/>
      <c r="DV625" s="95"/>
      <c r="DW625" s="95"/>
      <c r="DX625" s="95"/>
      <c r="DY625" s="95"/>
      <c r="DZ625" s="95"/>
      <c r="EA625" s="95"/>
      <c r="EB625" s="164"/>
      <c r="EC625" s="179"/>
      <c r="ED625" s="179"/>
      <c r="EE625" s="179"/>
      <c r="EF625" s="163"/>
      <c r="EG625" s="179"/>
      <c r="EH625" s="179"/>
      <c r="EI625" s="179"/>
      <c r="EJ625" s="179"/>
      <c r="EK625" s="179"/>
    </row>
    <row r="626" spans="3:152" ht="15" customHeight="1">
      <c r="C626" s="217"/>
      <c r="D626" s="385"/>
      <c r="E626" s="399"/>
      <c r="F626" s="399"/>
      <c r="G626" s="399"/>
      <c r="H626" s="399"/>
      <c r="I626" s="399"/>
      <c r="J626" s="399"/>
      <c r="K626" s="385"/>
      <c r="L626" s="337"/>
      <c r="M626" s="337"/>
      <c r="N626" s="385"/>
      <c r="O626" s="385"/>
      <c r="P626" s="387"/>
      <c r="Q626" s="387"/>
      <c r="R626" s="403"/>
      <c r="S626" s="391"/>
      <c r="T626" s="401"/>
      <c r="U626" s="395"/>
      <c r="V626" s="397"/>
      <c r="W626" s="383"/>
      <c r="X626" s="383"/>
      <c r="Y626" s="383"/>
      <c r="Z626" s="383"/>
      <c r="AA626" s="383"/>
      <c r="AB626" s="383"/>
      <c r="AC626" s="383"/>
      <c r="AD626" s="383"/>
      <c r="AE626" s="383"/>
      <c r="AF626" s="383"/>
      <c r="AG626" s="383"/>
      <c r="AH626" s="383"/>
      <c r="AI626" s="383"/>
      <c r="AJ626" s="383"/>
      <c r="AK626" s="383"/>
      <c r="AL626" s="333"/>
      <c r="AM626" s="200" t="s">
        <v>240</v>
      </c>
      <c r="AN626" s="311" t="s">
        <v>1146</v>
      </c>
      <c r="AO626" s="312" t="s">
        <v>18</v>
      </c>
      <c r="AP626" s="312"/>
      <c r="AQ626" s="312"/>
      <c r="AR626" s="312"/>
      <c r="AS626" s="312"/>
      <c r="AT626" s="312"/>
      <c r="AU626" s="312"/>
      <c r="AV626" s="312"/>
      <c r="AW626" s="261">
        <v>1468.0250000000001</v>
      </c>
      <c r="AX626" s="261">
        <v>0</v>
      </c>
      <c r="AY626" s="261">
        <v>0</v>
      </c>
      <c r="AZ626" s="261">
        <f>BE626</f>
        <v>0</v>
      </c>
      <c r="BA626" s="261">
        <f>BV626</f>
        <v>0</v>
      </c>
      <c r="BB626" s="261">
        <f>CM626</f>
        <v>0</v>
      </c>
      <c r="BC626" s="261">
        <f>DD626</f>
        <v>0</v>
      </c>
      <c r="BD626" s="261">
        <f>AW626-AX626-BC626</f>
        <v>1468.0250000000001</v>
      </c>
      <c r="BE626" s="261">
        <f t="shared" ref="BE626:BH627" si="679">BQ626</f>
        <v>0</v>
      </c>
      <c r="BF626" s="261">
        <f t="shared" si="679"/>
        <v>0</v>
      </c>
      <c r="BG626" s="261">
        <f t="shared" si="679"/>
        <v>0</v>
      </c>
      <c r="BH626" s="261">
        <f t="shared" si="679"/>
        <v>0</v>
      </c>
      <c r="BI626" s="261">
        <f>BJ626+BK626+BL626</f>
        <v>0</v>
      </c>
      <c r="BJ626" s="313">
        <v>0</v>
      </c>
      <c r="BK626" s="313">
        <v>0</v>
      </c>
      <c r="BL626" s="313">
        <v>0</v>
      </c>
      <c r="BM626" s="261">
        <f>BN626+BO626+BP626</f>
        <v>0</v>
      </c>
      <c r="BN626" s="313">
        <v>0</v>
      </c>
      <c r="BO626" s="313">
        <v>0</v>
      </c>
      <c r="BP626" s="313">
        <v>0</v>
      </c>
      <c r="BQ626" s="261">
        <f>BR626+BS626+BT626</f>
        <v>0</v>
      </c>
      <c r="BR626" s="313">
        <v>0</v>
      </c>
      <c r="BS626" s="313">
        <v>0</v>
      </c>
      <c r="BT626" s="313">
        <v>0</v>
      </c>
      <c r="BU626" s="261">
        <f>$AW626-$AX626-AZ626</f>
        <v>1468.0250000000001</v>
      </c>
      <c r="BV626" s="261">
        <f t="shared" ref="BV626:BY627" si="680">CH626</f>
        <v>0</v>
      </c>
      <c r="BW626" s="261">
        <f t="shared" si="680"/>
        <v>0</v>
      </c>
      <c r="BX626" s="261">
        <f t="shared" si="680"/>
        <v>0</v>
      </c>
      <c r="BY626" s="261">
        <f t="shared" si="680"/>
        <v>0</v>
      </c>
      <c r="BZ626" s="261">
        <f>CA626+CB626+CC626</f>
        <v>0</v>
      </c>
      <c r="CA626" s="313">
        <v>0</v>
      </c>
      <c r="CB626" s="313">
        <v>0</v>
      </c>
      <c r="CC626" s="313">
        <v>0</v>
      </c>
      <c r="CD626" s="261">
        <f>CE626+CF626+CG626</f>
        <v>0</v>
      </c>
      <c r="CE626" s="313">
        <v>0</v>
      </c>
      <c r="CF626" s="313">
        <v>0</v>
      </c>
      <c r="CG626" s="313">
        <v>0</v>
      </c>
      <c r="CH626" s="261">
        <f>CI626+CJ626+CK626</f>
        <v>0</v>
      </c>
      <c r="CI626" s="313">
        <v>0</v>
      </c>
      <c r="CJ626" s="313">
        <v>0</v>
      </c>
      <c r="CK626" s="313">
        <v>0</v>
      </c>
      <c r="CL626" s="261">
        <f>$AW626-$AX626-BA626</f>
        <v>1468.0250000000001</v>
      </c>
      <c r="CM626" s="261">
        <f t="shared" ref="CM626:CP627" si="681">CY626</f>
        <v>0</v>
      </c>
      <c r="CN626" s="261">
        <f t="shared" si="681"/>
        <v>0</v>
      </c>
      <c r="CO626" s="261">
        <f t="shared" si="681"/>
        <v>0</v>
      </c>
      <c r="CP626" s="261">
        <f t="shared" si="681"/>
        <v>0</v>
      </c>
      <c r="CQ626" s="261">
        <f>CR626+CS626+CT626</f>
        <v>0</v>
      </c>
      <c r="CR626" s="313">
        <v>0</v>
      </c>
      <c r="CS626" s="313">
        <v>0</v>
      </c>
      <c r="CT626" s="313">
        <v>0</v>
      </c>
      <c r="CU626" s="261">
        <f>CV626+CW626+CX626</f>
        <v>0</v>
      </c>
      <c r="CV626" s="313">
        <v>0</v>
      </c>
      <c r="CW626" s="313">
        <v>0</v>
      </c>
      <c r="CX626" s="313">
        <v>0</v>
      </c>
      <c r="CY626" s="261">
        <f>CZ626+DA626+DB626</f>
        <v>0</v>
      </c>
      <c r="CZ626" s="313">
        <v>0</v>
      </c>
      <c r="DA626" s="313">
        <v>0</v>
      </c>
      <c r="DB626" s="313">
        <v>0</v>
      </c>
      <c r="DC626" s="261">
        <f>$AW626-$AX626-BB626</f>
        <v>1468.0250000000001</v>
      </c>
      <c r="DD626" s="261">
        <f t="shared" ref="DD626:DG627" si="682">DP626</f>
        <v>0</v>
      </c>
      <c r="DE626" s="261">
        <f t="shared" si="682"/>
        <v>0</v>
      </c>
      <c r="DF626" s="261">
        <f t="shared" si="682"/>
        <v>0</v>
      </c>
      <c r="DG626" s="261">
        <f t="shared" si="682"/>
        <v>0</v>
      </c>
      <c r="DH626" s="261">
        <f>DI626+DJ626+DK626</f>
        <v>0</v>
      </c>
      <c r="DI626" s="313">
        <v>0</v>
      </c>
      <c r="DJ626" s="313">
        <v>0</v>
      </c>
      <c r="DK626" s="313">
        <v>0</v>
      </c>
      <c r="DL626" s="261">
        <f>DM626+DN626+DO626</f>
        <v>0</v>
      </c>
      <c r="DM626" s="313">
        <v>0</v>
      </c>
      <c r="DN626" s="313">
        <v>0</v>
      </c>
      <c r="DO626" s="313">
        <v>0</v>
      </c>
      <c r="DP626" s="261">
        <f>DQ626+DR626+DS626</f>
        <v>0</v>
      </c>
      <c r="DQ626" s="313">
        <v>0</v>
      </c>
      <c r="DR626" s="313">
        <v>0</v>
      </c>
      <c r="DS626" s="313">
        <v>0</v>
      </c>
      <c r="DT626" s="261">
        <f>$AW626-$AX626-BC626</f>
        <v>1468.0250000000001</v>
      </c>
      <c r="DU626" s="261">
        <f>BC626-AY626</f>
        <v>0</v>
      </c>
      <c r="DV626" s="313"/>
      <c r="DW626" s="313"/>
      <c r="DX626" s="314"/>
      <c r="DY626" s="313"/>
      <c r="DZ626" s="314"/>
      <c r="EA626" s="343" t="s">
        <v>151</v>
      </c>
      <c r="EB626" s="164">
        <v>0</v>
      </c>
      <c r="EC626" s="162" t="str">
        <f>AN626 &amp; EB626</f>
        <v>за счет платы за технологическое присоединение0</v>
      </c>
      <c r="ED626" s="162" t="str">
        <f>AN626&amp;AO626</f>
        <v>за счет платы за технологическое присоединениенет</v>
      </c>
      <c r="EE626" s="163"/>
      <c r="EF626" s="163"/>
      <c r="EG626" s="179"/>
      <c r="EH626" s="179"/>
      <c r="EI626" s="179"/>
      <c r="EJ626" s="179"/>
      <c r="EV626" s="163"/>
    </row>
    <row r="627" spans="3:152" ht="15" customHeight="1" thickBot="1">
      <c r="C627" s="217"/>
      <c r="D627" s="385"/>
      <c r="E627" s="399"/>
      <c r="F627" s="399"/>
      <c r="G627" s="399"/>
      <c r="H627" s="399"/>
      <c r="I627" s="399"/>
      <c r="J627" s="399"/>
      <c r="K627" s="385"/>
      <c r="L627" s="337"/>
      <c r="M627" s="337"/>
      <c r="N627" s="385"/>
      <c r="O627" s="385"/>
      <c r="P627" s="387"/>
      <c r="Q627" s="387"/>
      <c r="R627" s="404"/>
      <c r="S627" s="391"/>
      <c r="T627" s="401"/>
      <c r="U627" s="395"/>
      <c r="V627" s="397"/>
      <c r="W627" s="383"/>
      <c r="X627" s="383"/>
      <c r="Y627" s="383"/>
      <c r="Z627" s="383"/>
      <c r="AA627" s="383"/>
      <c r="AB627" s="383"/>
      <c r="AC627" s="383"/>
      <c r="AD627" s="383"/>
      <c r="AE627" s="383"/>
      <c r="AF627" s="383"/>
      <c r="AG627" s="383"/>
      <c r="AH627" s="383"/>
      <c r="AI627" s="383"/>
      <c r="AJ627" s="383"/>
      <c r="AK627" s="383"/>
      <c r="AL627" s="333"/>
      <c r="AM627" s="200" t="s">
        <v>115</v>
      </c>
      <c r="AN627" s="311" t="s">
        <v>199</v>
      </c>
      <c r="AO627" s="312" t="s">
        <v>18</v>
      </c>
      <c r="AP627" s="312"/>
      <c r="AQ627" s="312"/>
      <c r="AR627" s="312"/>
      <c r="AS627" s="312"/>
      <c r="AT627" s="312"/>
      <c r="AU627" s="312"/>
      <c r="AV627" s="312"/>
      <c r="AW627" s="261">
        <v>0</v>
      </c>
      <c r="AX627" s="261">
        <v>0</v>
      </c>
      <c r="AY627" s="261">
        <v>0</v>
      </c>
      <c r="AZ627" s="261">
        <f>BE627</f>
        <v>0</v>
      </c>
      <c r="BA627" s="261">
        <f>BV627</f>
        <v>0</v>
      </c>
      <c r="BB627" s="261">
        <f>CM627</f>
        <v>0</v>
      </c>
      <c r="BC627" s="261">
        <f>DD627</f>
        <v>0</v>
      </c>
      <c r="BD627" s="261">
        <f>AW627-AX627-BC627</f>
        <v>0</v>
      </c>
      <c r="BE627" s="261">
        <f t="shared" si="679"/>
        <v>0</v>
      </c>
      <c r="BF627" s="261">
        <f t="shared" si="679"/>
        <v>0</v>
      </c>
      <c r="BG627" s="261">
        <f t="shared" si="679"/>
        <v>0</v>
      </c>
      <c r="BH627" s="261">
        <f t="shared" si="679"/>
        <v>0</v>
      </c>
      <c r="BI627" s="261">
        <f>BJ627+BK627+BL627</f>
        <v>0</v>
      </c>
      <c r="BJ627" s="313">
        <v>0</v>
      </c>
      <c r="BK627" s="313">
        <v>0</v>
      </c>
      <c r="BL627" s="313">
        <v>0</v>
      </c>
      <c r="BM627" s="261">
        <f>BN627+BO627+BP627</f>
        <v>0</v>
      </c>
      <c r="BN627" s="313">
        <v>0</v>
      </c>
      <c r="BO627" s="313">
        <v>0</v>
      </c>
      <c r="BP627" s="313">
        <v>0</v>
      </c>
      <c r="BQ627" s="261">
        <f>BR627+BS627+BT627</f>
        <v>0</v>
      </c>
      <c r="BR627" s="313">
        <v>0</v>
      </c>
      <c r="BS627" s="313">
        <v>0</v>
      </c>
      <c r="BT627" s="313">
        <v>0</v>
      </c>
      <c r="BU627" s="261">
        <f>$AW627-$AX627-AZ627</f>
        <v>0</v>
      </c>
      <c r="BV627" s="261">
        <f t="shared" si="680"/>
        <v>0</v>
      </c>
      <c r="BW627" s="261">
        <f t="shared" si="680"/>
        <v>0</v>
      </c>
      <c r="BX627" s="261">
        <f t="shared" si="680"/>
        <v>0</v>
      </c>
      <c r="BY627" s="261">
        <f t="shared" si="680"/>
        <v>0</v>
      </c>
      <c r="BZ627" s="261">
        <f>CA627+CB627+CC627</f>
        <v>0</v>
      </c>
      <c r="CA627" s="313">
        <v>0</v>
      </c>
      <c r="CB627" s="313">
        <v>0</v>
      </c>
      <c r="CC627" s="313">
        <v>0</v>
      </c>
      <c r="CD627" s="261">
        <f>CE627+CF627+CG627</f>
        <v>0</v>
      </c>
      <c r="CE627" s="313">
        <v>0</v>
      </c>
      <c r="CF627" s="313">
        <v>0</v>
      </c>
      <c r="CG627" s="313">
        <v>0</v>
      </c>
      <c r="CH627" s="261">
        <f>CI627+CJ627+CK627</f>
        <v>0</v>
      </c>
      <c r="CI627" s="313">
        <v>0</v>
      </c>
      <c r="CJ627" s="313">
        <v>0</v>
      </c>
      <c r="CK627" s="313">
        <v>0</v>
      </c>
      <c r="CL627" s="261">
        <f>$AW627-$AX627-BA627</f>
        <v>0</v>
      </c>
      <c r="CM627" s="261">
        <f t="shared" si="681"/>
        <v>0</v>
      </c>
      <c r="CN627" s="261">
        <f t="shared" si="681"/>
        <v>0</v>
      </c>
      <c r="CO627" s="261">
        <f t="shared" si="681"/>
        <v>0</v>
      </c>
      <c r="CP627" s="261">
        <f t="shared" si="681"/>
        <v>0</v>
      </c>
      <c r="CQ627" s="261">
        <f>CR627+CS627+CT627</f>
        <v>0</v>
      </c>
      <c r="CR627" s="313">
        <v>0</v>
      </c>
      <c r="CS627" s="313">
        <v>0</v>
      </c>
      <c r="CT627" s="313">
        <v>0</v>
      </c>
      <c r="CU627" s="261">
        <f>CV627+CW627+CX627</f>
        <v>0</v>
      </c>
      <c r="CV627" s="313">
        <v>0</v>
      </c>
      <c r="CW627" s="313">
        <v>0</v>
      </c>
      <c r="CX627" s="313">
        <v>0</v>
      </c>
      <c r="CY627" s="261">
        <f>CZ627+DA627+DB627</f>
        <v>0</v>
      </c>
      <c r="CZ627" s="313">
        <v>0</v>
      </c>
      <c r="DA627" s="313">
        <v>0</v>
      </c>
      <c r="DB627" s="313">
        <v>0</v>
      </c>
      <c r="DC627" s="261">
        <f>$AW627-$AX627-BB627</f>
        <v>0</v>
      </c>
      <c r="DD627" s="261">
        <f t="shared" si="682"/>
        <v>0</v>
      </c>
      <c r="DE627" s="261">
        <f t="shared" si="682"/>
        <v>0</v>
      </c>
      <c r="DF627" s="261">
        <f t="shared" si="682"/>
        <v>0</v>
      </c>
      <c r="DG627" s="261">
        <f t="shared" si="682"/>
        <v>0</v>
      </c>
      <c r="DH627" s="261">
        <f>DI627+DJ627+DK627</f>
        <v>0</v>
      </c>
      <c r="DI627" s="313">
        <v>0</v>
      </c>
      <c r="DJ627" s="313">
        <v>0</v>
      </c>
      <c r="DK627" s="313">
        <v>0</v>
      </c>
      <c r="DL627" s="261">
        <f>DM627+DN627+DO627</f>
        <v>0</v>
      </c>
      <c r="DM627" s="313">
        <v>0</v>
      </c>
      <c r="DN627" s="313">
        <v>0</v>
      </c>
      <c r="DO627" s="313">
        <v>0</v>
      </c>
      <c r="DP627" s="261">
        <f>DQ627+DR627+DS627</f>
        <v>0</v>
      </c>
      <c r="DQ627" s="313">
        <v>0</v>
      </c>
      <c r="DR627" s="313">
        <v>0</v>
      </c>
      <c r="DS627" s="313">
        <v>0</v>
      </c>
      <c r="DT627" s="261">
        <f>$AW627-$AX627-BC627</f>
        <v>0</v>
      </c>
      <c r="DU627" s="261">
        <f>BC627-AY627</f>
        <v>0</v>
      </c>
      <c r="DV627" s="313"/>
      <c r="DW627" s="313"/>
      <c r="DX627" s="314"/>
      <c r="DY627" s="313"/>
      <c r="DZ627" s="314"/>
      <c r="EA627" s="343" t="s">
        <v>151</v>
      </c>
      <c r="EB627" s="164">
        <v>0</v>
      </c>
      <c r="EC627" s="162" t="str">
        <f>AN627 &amp; EB627</f>
        <v>Прочие собственные средства0</v>
      </c>
      <c r="ED627" s="162" t="str">
        <f>AN627&amp;AO627</f>
        <v>Прочие собственные средстванет</v>
      </c>
      <c r="EE627" s="163"/>
      <c r="EF627" s="163"/>
      <c r="EG627" s="179"/>
      <c r="EH627" s="179"/>
      <c r="EI627" s="179"/>
      <c r="EJ627" s="179"/>
      <c r="EV627" s="163"/>
    </row>
    <row r="628" spans="3:152" ht="11.25" customHeight="1">
      <c r="C628" s="217"/>
      <c r="D628" s="384" t="s">
        <v>1055</v>
      </c>
      <c r="E628" s="398" t="s">
        <v>823</v>
      </c>
      <c r="F628" s="398" t="s">
        <v>827</v>
      </c>
      <c r="G628" s="398" t="s">
        <v>161</v>
      </c>
      <c r="H628" s="398" t="s">
        <v>1056</v>
      </c>
      <c r="I628" s="398" t="s">
        <v>783</v>
      </c>
      <c r="J628" s="398" t="s">
        <v>783</v>
      </c>
      <c r="K628" s="384" t="s">
        <v>784</v>
      </c>
      <c r="L628" s="336"/>
      <c r="M628" s="336"/>
      <c r="N628" s="384" t="s">
        <v>115</v>
      </c>
      <c r="O628" s="384" t="s">
        <v>5</v>
      </c>
      <c r="P628" s="386" t="s">
        <v>189</v>
      </c>
      <c r="Q628" s="386" t="s">
        <v>6</v>
      </c>
      <c r="R628" s="388">
        <v>0</v>
      </c>
      <c r="S628" s="390">
        <v>0</v>
      </c>
      <c r="T628" s="400" t="s">
        <v>151</v>
      </c>
      <c r="U628" s="305"/>
      <c r="V628" s="306"/>
      <c r="W628" s="306"/>
      <c r="X628" s="306"/>
      <c r="Y628" s="306"/>
      <c r="Z628" s="306"/>
      <c r="AA628" s="306"/>
      <c r="AB628" s="306"/>
      <c r="AC628" s="306"/>
      <c r="AD628" s="306"/>
      <c r="AE628" s="306"/>
      <c r="AF628" s="306"/>
      <c r="AG628" s="306"/>
      <c r="AH628" s="306"/>
      <c r="AI628" s="306"/>
      <c r="AJ628" s="306"/>
      <c r="AK628" s="306"/>
      <c r="AL628" s="306"/>
      <c r="AM628" s="306"/>
      <c r="AN628" s="306"/>
      <c r="AO628" s="306"/>
      <c r="AP628" s="306"/>
      <c r="AQ628" s="306"/>
      <c r="AR628" s="306"/>
      <c r="AS628" s="306"/>
      <c r="AT628" s="306"/>
      <c r="AU628" s="306"/>
      <c r="AV628" s="306"/>
      <c r="AW628" s="306"/>
      <c r="AX628" s="306"/>
      <c r="AY628" s="306"/>
      <c r="AZ628" s="306"/>
      <c r="BA628" s="306"/>
      <c r="BB628" s="306"/>
      <c r="BC628" s="306"/>
      <c r="BD628" s="306"/>
      <c r="BE628" s="306"/>
      <c r="BF628" s="306"/>
      <c r="BG628" s="306"/>
      <c r="BH628" s="306"/>
      <c r="BI628" s="306"/>
      <c r="BJ628" s="306"/>
      <c r="BK628" s="306"/>
      <c r="BL628" s="306"/>
      <c r="BM628" s="306"/>
      <c r="BN628" s="306"/>
      <c r="BO628" s="306"/>
      <c r="BP628" s="306"/>
      <c r="BQ628" s="306"/>
      <c r="BR628" s="306"/>
      <c r="BS628" s="306"/>
      <c r="BT628" s="306"/>
      <c r="BU628" s="306"/>
      <c r="BV628" s="306"/>
      <c r="BW628" s="306"/>
      <c r="BX628" s="306"/>
      <c r="BY628" s="306"/>
      <c r="BZ628" s="306"/>
      <c r="CA628" s="306"/>
      <c r="CB628" s="306"/>
      <c r="CC628" s="306"/>
      <c r="CD628" s="306"/>
      <c r="CE628" s="306"/>
      <c r="CF628" s="306"/>
      <c r="CG628" s="306"/>
      <c r="CH628" s="306"/>
      <c r="CI628" s="306"/>
      <c r="CJ628" s="306"/>
      <c r="CK628" s="306"/>
      <c r="CL628" s="306"/>
      <c r="CM628" s="306"/>
      <c r="CN628" s="306"/>
      <c r="CO628" s="306"/>
      <c r="CP628" s="306"/>
      <c r="CQ628" s="306"/>
      <c r="CR628" s="306"/>
      <c r="CS628" s="306"/>
      <c r="CT628" s="306"/>
      <c r="CU628" s="306"/>
      <c r="CV628" s="306"/>
      <c r="CW628" s="306"/>
      <c r="CX628" s="306"/>
      <c r="CY628" s="306"/>
      <c r="CZ628" s="306"/>
      <c r="DA628" s="306"/>
      <c r="DB628" s="306"/>
      <c r="DC628" s="306"/>
      <c r="DD628" s="306"/>
      <c r="DE628" s="306"/>
      <c r="DF628" s="306"/>
      <c r="DG628" s="306"/>
      <c r="DH628" s="306"/>
      <c r="DI628" s="306"/>
      <c r="DJ628" s="306"/>
      <c r="DK628" s="306"/>
      <c r="DL628" s="306"/>
      <c r="DM628" s="306"/>
      <c r="DN628" s="306"/>
      <c r="DO628" s="306"/>
      <c r="DP628" s="306"/>
      <c r="DQ628" s="306"/>
      <c r="DR628" s="306"/>
      <c r="DS628" s="306"/>
      <c r="DT628" s="306"/>
      <c r="DU628" s="306"/>
      <c r="DV628" s="306"/>
      <c r="DW628" s="306"/>
      <c r="DX628" s="306"/>
      <c r="DY628" s="306"/>
      <c r="DZ628" s="306"/>
      <c r="EA628" s="306"/>
      <c r="EB628" s="164"/>
      <c r="EC628" s="163"/>
      <c r="ED628" s="163"/>
      <c r="EE628" s="163"/>
      <c r="EF628" s="163"/>
      <c r="EG628" s="163"/>
      <c r="EH628" s="163"/>
      <c r="EI628" s="163"/>
    </row>
    <row r="629" spans="3:152" ht="11.25" customHeight="1">
      <c r="C629" s="217"/>
      <c r="D629" s="385"/>
      <c r="E629" s="399"/>
      <c r="F629" s="399"/>
      <c r="G629" s="399"/>
      <c r="H629" s="399"/>
      <c r="I629" s="399"/>
      <c r="J629" s="399"/>
      <c r="K629" s="385"/>
      <c r="L629" s="337"/>
      <c r="M629" s="337"/>
      <c r="N629" s="385"/>
      <c r="O629" s="385"/>
      <c r="P629" s="387"/>
      <c r="Q629" s="387"/>
      <c r="R629" s="389"/>
      <c r="S629" s="391"/>
      <c r="T629" s="401"/>
      <c r="U629" s="394"/>
      <c r="V629" s="396">
        <v>1</v>
      </c>
      <c r="W629" s="382" t="s">
        <v>821</v>
      </c>
      <c r="X629" s="382"/>
      <c r="Y629" s="382"/>
      <c r="Z629" s="382"/>
      <c r="AA629" s="382"/>
      <c r="AB629" s="382"/>
      <c r="AC629" s="382"/>
      <c r="AD629" s="382"/>
      <c r="AE629" s="382"/>
      <c r="AF629" s="382"/>
      <c r="AG629" s="382"/>
      <c r="AH629" s="382"/>
      <c r="AI629" s="382"/>
      <c r="AJ629" s="382"/>
      <c r="AK629" s="382"/>
      <c r="AL629" s="307"/>
      <c r="AM629" s="308"/>
      <c r="AN629" s="309"/>
      <c r="AO629" s="309"/>
      <c r="AP629" s="309"/>
      <c r="AQ629" s="309"/>
      <c r="AR629" s="309"/>
      <c r="AS629" s="309"/>
      <c r="AT629" s="309"/>
      <c r="AU629" s="309"/>
      <c r="AV629" s="309"/>
      <c r="AW629" s="95"/>
      <c r="AX629" s="95"/>
      <c r="AY629" s="95"/>
      <c r="AZ629" s="95"/>
      <c r="BA629" s="95"/>
      <c r="BB629" s="95"/>
      <c r="BC629" s="95"/>
      <c r="BD629" s="95"/>
      <c r="BE629" s="95"/>
      <c r="BF629" s="95"/>
      <c r="BG629" s="95"/>
      <c r="BH629" s="95"/>
      <c r="BI629" s="95"/>
      <c r="BJ629" s="95"/>
      <c r="BK629" s="95"/>
      <c r="BL629" s="95"/>
      <c r="BM629" s="95"/>
      <c r="BN629" s="95"/>
      <c r="BO629" s="95"/>
      <c r="BP629" s="95"/>
      <c r="BQ629" s="95"/>
      <c r="BR629" s="95"/>
      <c r="BS629" s="95"/>
      <c r="BT629" s="95"/>
      <c r="BU629" s="95"/>
      <c r="BV629" s="95"/>
      <c r="BW629" s="95"/>
      <c r="BX629" s="95"/>
      <c r="BY629" s="95"/>
      <c r="BZ629" s="95"/>
      <c r="CA629" s="95"/>
      <c r="CB629" s="95"/>
      <c r="CC629" s="95"/>
      <c r="CD629" s="95"/>
      <c r="CE629" s="95"/>
      <c r="CF629" s="95"/>
      <c r="CG629" s="95"/>
      <c r="CH629" s="95"/>
      <c r="CI629" s="95"/>
      <c r="CJ629" s="95"/>
      <c r="CK629" s="95"/>
      <c r="CL629" s="95"/>
      <c r="CM629" s="95"/>
      <c r="CN629" s="95"/>
      <c r="CO629" s="95"/>
      <c r="CP629" s="95"/>
      <c r="CQ629" s="95"/>
      <c r="CR629" s="95"/>
      <c r="CS629" s="95"/>
      <c r="CT629" s="95"/>
      <c r="CU629" s="95"/>
      <c r="CV629" s="95"/>
      <c r="CW629" s="95"/>
      <c r="CX629" s="95"/>
      <c r="CY629" s="95"/>
      <c r="CZ629" s="95"/>
      <c r="DA629" s="95"/>
      <c r="DB629" s="95"/>
      <c r="DC629" s="95"/>
      <c r="DD629" s="95"/>
      <c r="DE629" s="95"/>
      <c r="DF629" s="95"/>
      <c r="DG629" s="95"/>
      <c r="DH629" s="95"/>
      <c r="DI629" s="95"/>
      <c r="DJ629" s="95"/>
      <c r="DK629" s="95"/>
      <c r="DL629" s="95"/>
      <c r="DM629" s="95"/>
      <c r="DN629" s="95"/>
      <c r="DO629" s="95"/>
      <c r="DP629" s="95"/>
      <c r="DQ629" s="95"/>
      <c r="DR629" s="95"/>
      <c r="DS629" s="95"/>
      <c r="DT629" s="95"/>
      <c r="DU629" s="95"/>
      <c r="DV629" s="95"/>
      <c r="DW629" s="95"/>
      <c r="DX629" s="95"/>
      <c r="DY629" s="95"/>
      <c r="DZ629" s="95"/>
      <c r="EA629" s="95"/>
      <c r="EB629" s="164"/>
      <c r="EC629" s="179"/>
      <c r="ED629" s="179"/>
      <c r="EE629" s="179"/>
      <c r="EF629" s="163"/>
      <c r="EG629" s="179"/>
      <c r="EH629" s="179"/>
      <c r="EI629" s="179"/>
      <c r="EJ629" s="179"/>
      <c r="EK629" s="179"/>
    </row>
    <row r="630" spans="3:152" ht="15" customHeight="1">
      <c r="C630" s="217"/>
      <c r="D630" s="385"/>
      <c r="E630" s="399"/>
      <c r="F630" s="399"/>
      <c r="G630" s="399"/>
      <c r="H630" s="399"/>
      <c r="I630" s="399"/>
      <c r="J630" s="399"/>
      <c r="K630" s="385"/>
      <c r="L630" s="337"/>
      <c r="M630" s="337"/>
      <c r="N630" s="385"/>
      <c r="O630" s="385"/>
      <c r="P630" s="387"/>
      <c r="Q630" s="387"/>
      <c r="R630" s="389"/>
      <c r="S630" s="391"/>
      <c r="T630" s="401"/>
      <c r="U630" s="395"/>
      <c r="V630" s="397"/>
      <c r="W630" s="383"/>
      <c r="X630" s="383"/>
      <c r="Y630" s="383"/>
      <c r="Z630" s="383"/>
      <c r="AA630" s="383"/>
      <c r="AB630" s="383"/>
      <c r="AC630" s="383"/>
      <c r="AD630" s="383"/>
      <c r="AE630" s="383"/>
      <c r="AF630" s="383"/>
      <c r="AG630" s="383"/>
      <c r="AH630" s="383"/>
      <c r="AI630" s="383"/>
      <c r="AJ630" s="383"/>
      <c r="AK630" s="383"/>
      <c r="AL630" s="333"/>
      <c r="AM630" s="200" t="s">
        <v>240</v>
      </c>
      <c r="AN630" s="311" t="s">
        <v>1146</v>
      </c>
      <c r="AO630" s="312" t="s">
        <v>18</v>
      </c>
      <c r="AP630" s="312"/>
      <c r="AQ630" s="312"/>
      <c r="AR630" s="312"/>
      <c r="AS630" s="312"/>
      <c r="AT630" s="312"/>
      <c r="AU630" s="312"/>
      <c r="AV630" s="312"/>
      <c r="AW630" s="261">
        <v>0</v>
      </c>
      <c r="AX630" s="261">
        <v>0</v>
      </c>
      <c r="AY630" s="261">
        <v>0</v>
      </c>
      <c r="AZ630" s="261">
        <f>BE630</f>
        <v>0</v>
      </c>
      <c r="BA630" s="261">
        <f>BV630</f>
        <v>0</v>
      </c>
      <c r="BB630" s="261">
        <f>CM630</f>
        <v>0</v>
      </c>
      <c r="BC630" s="261">
        <f>DD630</f>
        <v>0</v>
      </c>
      <c r="BD630" s="261">
        <f>AW630-AX630-BC630</f>
        <v>0</v>
      </c>
      <c r="BE630" s="261">
        <f t="shared" ref="BE630:BH631" si="683">BQ630</f>
        <v>0</v>
      </c>
      <c r="BF630" s="261">
        <f t="shared" si="683"/>
        <v>0</v>
      </c>
      <c r="BG630" s="261">
        <f t="shared" si="683"/>
        <v>0</v>
      </c>
      <c r="BH630" s="261">
        <f t="shared" si="683"/>
        <v>0</v>
      </c>
      <c r="BI630" s="261">
        <f>BJ630+BK630+BL630</f>
        <v>0</v>
      </c>
      <c r="BJ630" s="313">
        <v>0</v>
      </c>
      <c r="BK630" s="313">
        <v>0</v>
      </c>
      <c r="BL630" s="313">
        <v>0</v>
      </c>
      <c r="BM630" s="261">
        <f>BN630+BO630+BP630</f>
        <v>0</v>
      </c>
      <c r="BN630" s="313">
        <v>0</v>
      </c>
      <c r="BO630" s="313">
        <v>0</v>
      </c>
      <c r="BP630" s="313">
        <v>0</v>
      </c>
      <c r="BQ630" s="261">
        <f>BR630+BS630+BT630</f>
        <v>0</v>
      </c>
      <c r="BR630" s="313">
        <v>0</v>
      </c>
      <c r="BS630" s="313">
        <v>0</v>
      </c>
      <c r="BT630" s="313">
        <v>0</v>
      </c>
      <c r="BU630" s="261">
        <f>$AW630-$AX630-AZ630</f>
        <v>0</v>
      </c>
      <c r="BV630" s="261">
        <f t="shared" ref="BV630:BY631" si="684">CH630</f>
        <v>0</v>
      </c>
      <c r="BW630" s="261">
        <f t="shared" si="684"/>
        <v>0</v>
      </c>
      <c r="BX630" s="261">
        <f t="shared" si="684"/>
        <v>0</v>
      </c>
      <c r="BY630" s="261">
        <f t="shared" si="684"/>
        <v>0</v>
      </c>
      <c r="BZ630" s="261">
        <f>CA630+CB630+CC630</f>
        <v>0</v>
      </c>
      <c r="CA630" s="313">
        <v>0</v>
      </c>
      <c r="CB630" s="313">
        <v>0</v>
      </c>
      <c r="CC630" s="313">
        <v>0</v>
      </c>
      <c r="CD630" s="261">
        <f>CE630+CF630+CG630</f>
        <v>0</v>
      </c>
      <c r="CE630" s="313">
        <v>0</v>
      </c>
      <c r="CF630" s="313">
        <v>0</v>
      </c>
      <c r="CG630" s="313">
        <v>0</v>
      </c>
      <c r="CH630" s="261">
        <f>CI630+CJ630+CK630</f>
        <v>0</v>
      </c>
      <c r="CI630" s="313">
        <v>0</v>
      </c>
      <c r="CJ630" s="313">
        <v>0</v>
      </c>
      <c r="CK630" s="313">
        <v>0</v>
      </c>
      <c r="CL630" s="261">
        <f>$AW630-$AX630-BA630</f>
        <v>0</v>
      </c>
      <c r="CM630" s="261">
        <f t="shared" ref="CM630:CP631" si="685">CY630</f>
        <v>0</v>
      </c>
      <c r="CN630" s="261">
        <f t="shared" si="685"/>
        <v>0</v>
      </c>
      <c r="CO630" s="261">
        <f t="shared" si="685"/>
        <v>0</v>
      </c>
      <c r="CP630" s="261">
        <f t="shared" si="685"/>
        <v>0</v>
      </c>
      <c r="CQ630" s="261">
        <f>CR630+CS630+CT630</f>
        <v>0</v>
      </c>
      <c r="CR630" s="313">
        <v>0</v>
      </c>
      <c r="CS630" s="313">
        <v>0</v>
      </c>
      <c r="CT630" s="313">
        <v>0</v>
      </c>
      <c r="CU630" s="261">
        <f>CV630+CW630+CX630</f>
        <v>0</v>
      </c>
      <c r="CV630" s="313">
        <v>0</v>
      </c>
      <c r="CW630" s="313">
        <v>0</v>
      </c>
      <c r="CX630" s="313">
        <v>0</v>
      </c>
      <c r="CY630" s="261">
        <f>CZ630+DA630+DB630</f>
        <v>0</v>
      </c>
      <c r="CZ630" s="313">
        <v>0</v>
      </c>
      <c r="DA630" s="313">
        <v>0</v>
      </c>
      <c r="DB630" s="313">
        <v>0</v>
      </c>
      <c r="DC630" s="261">
        <f>$AW630-$AX630-BB630</f>
        <v>0</v>
      </c>
      <c r="DD630" s="261">
        <f t="shared" ref="DD630:DG631" si="686">DP630</f>
        <v>0</v>
      </c>
      <c r="DE630" s="261">
        <f t="shared" si="686"/>
        <v>0</v>
      </c>
      <c r="DF630" s="261">
        <f t="shared" si="686"/>
        <v>0</v>
      </c>
      <c r="DG630" s="261">
        <f t="shared" si="686"/>
        <v>0</v>
      </c>
      <c r="DH630" s="261">
        <f>DI630+DJ630+DK630</f>
        <v>0</v>
      </c>
      <c r="DI630" s="313">
        <v>0</v>
      </c>
      <c r="DJ630" s="313">
        <v>0</v>
      </c>
      <c r="DK630" s="313">
        <v>0</v>
      </c>
      <c r="DL630" s="261">
        <f>DM630+DN630+DO630</f>
        <v>0</v>
      </c>
      <c r="DM630" s="313">
        <v>0</v>
      </c>
      <c r="DN630" s="313">
        <v>0</v>
      </c>
      <c r="DO630" s="313">
        <v>0</v>
      </c>
      <c r="DP630" s="261">
        <f>DQ630+DR630+DS630</f>
        <v>0</v>
      </c>
      <c r="DQ630" s="313">
        <v>0</v>
      </c>
      <c r="DR630" s="313">
        <v>0</v>
      </c>
      <c r="DS630" s="313">
        <v>0</v>
      </c>
      <c r="DT630" s="261">
        <f>$AW630-$AX630-BC630</f>
        <v>0</v>
      </c>
      <c r="DU630" s="261">
        <f>BC630-AY630</f>
        <v>0</v>
      </c>
      <c r="DV630" s="313"/>
      <c r="DW630" s="313"/>
      <c r="DX630" s="314"/>
      <c r="DY630" s="313"/>
      <c r="DZ630" s="314"/>
      <c r="EA630" s="343" t="s">
        <v>151</v>
      </c>
      <c r="EB630" s="164">
        <v>0</v>
      </c>
      <c r="EC630" s="162" t="str">
        <f>AN630 &amp; EB630</f>
        <v>за счет платы за технологическое присоединение0</v>
      </c>
      <c r="ED630" s="162" t="str">
        <f>AN630&amp;AO630</f>
        <v>за счет платы за технологическое присоединениенет</v>
      </c>
      <c r="EE630" s="163"/>
      <c r="EF630" s="163"/>
      <c r="EG630" s="179"/>
      <c r="EH630" s="179"/>
      <c r="EI630" s="179"/>
      <c r="EJ630" s="179"/>
      <c r="EV630" s="163"/>
    </row>
    <row r="631" spans="3:152" ht="15" customHeight="1" thickBot="1">
      <c r="C631" s="217"/>
      <c r="D631" s="385"/>
      <c r="E631" s="399"/>
      <c r="F631" s="399"/>
      <c r="G631" s="399"/>
      <c r="H631" s="399"/>
      <c r="I631" s="399"/>
      <c r="J631" s="399"/>
      <c r="K631" s="385"/>
      <c r="L631" s="337"/>
      <c r="M631" s="337"/>
      <c r="N631" s="385"/>
      <c r="O631" s="385"/>
      <c r="P631" s="387"/>
      <c r="Q631" s="387"/>
      <c r="R631" s="389"/>
      <c r="S631" s="391"/>
      <c r="T631" s="401"/>
      <c r="U631" s="395"/>
      <c r="V631" s="397"/>
      <c r="W631" s="383"/>
      <c r="X631" s="383"/>
      <c r="Y631" s="383"/>
      <c r="Z631" s="383"/>
      <c r="AA631" s="383"/>
      <c r="AB631" s="383"/>
      <c r="AC631" s="383"/>
      <c r="AD631" s="383"/>
      <c r="AE631" s="383"/>
      <c r="AF631" s="383"/>
      <c r="AG631" s="383"/>
      <c r="AH631" s="383"/>
      <c r="AI631" s="383"/>
      <c r="AJ631" s="383"/>
      <c r="AK631" s="383"/>
      <c r="AL631" s="333"/>
      <c r="AM631" s="200" t="s">
        <v>115</v>
      </c>
      <c r="AN631" s="311" t="s">
        <v>199</v>
      </c>
      <c r="AO631" s="312" t="s">
        <v>18</v>
      </c>
      <c r="AP631" s="312"/>
      <c r="AQ631" s="312"/>
      <c r="AR631" s="312"/>
      <c r="AS631" s="312"/>
      <c r="AT631" s="312"/>
      <c r="AU631" s="312"/>
      <c r="AV631" s="312"/>
      <c r="AW631" s="261">
        <v>0</v>
      </c>
      <c r="AX631" s="261">
        <v>0</v>
      </c>
      <c r="AY631" s="261">
        <v>0</v>
      </c>
      <c r="AZ631" s="261">
        <f>BE631</f>
        <v>0</v>
      </c>
      <c r="BA631" s="261">
        <f>BV631</f>
        <v>0</v>
      </c>
      <c r="BB631" s="261">
        <f>CM631</f>
        <v>0</v>
      </c>
      <c r="BC631" s="261">
        <f>DD631</f>
        <v>0</v>
      </c>
      <c r="BD631" s="261">
        <f>AW631-AX631-BC631</f>
        <v>0</v>
      </c>
      <c r="BE631" s="261">
        <f t="shared" si="683"/>
        <v>0</v>
      </c>
      <c r="BF631" s="261">
        <f t="shared" si="683"/>
        <v>0</v>
      </c>
      <c r="BG631" s="261">
        <f t="shared" si="683"/>
        <v>0</v>
      </c>
      <c r="BH631" s="261">
        <f t="shared" si="683"/>
        <v>0</v>
      </c>
      <c r="BI631" s="261">
        <f>BJ631+BK631+BL631</f>
        <v>0</v>
      </c>
      <c r="BJ631" s="313">
        <v>0</v>
      </c>
      <c r="BK631" s="313">
        <v>0</v>
      </c>
      <c r="BL631" s="313">
        <v>0</v>
      </c>
      <c r="BM631" s="261">
        <f>BN631+BO631+BP631</f>
        <v>0</v>
      </c>
      <c r="BN631" s="313">
        <v>0</v>
      </c>
      <c r="BO631" s="313">
        <v>0</v>
      </c>
      <c r="BP631" s="313">
        <v>0</v>
      </c>
      <c r="BQ631" s="261">
        <f>BR631+BS631+BT631</f>
        <v>0</v>
      </c>
      <c r="BR631" s="313">
        <v>0</v>
      </c>
      <c r="BS631" s="313">
        <v>0</v>
      </c>
      <c r="BT631" s="313">
        <v>0</v>
      </c>
      <c r="BU631" s="261">
        <f>$AW631-$AX631-AZ631</f>
        <v>0</v>
      </c>
      <c r="BV631" s="261">
        <f t="shared" si="684"/>
        <v>0</v>
      </c>
      <c r="BW631" s="261">
        <f t="shared" si="684"/>
        <v>0</v>
      </c>
      <c r="BX631" s="261">
        <f t="shared" si="684"/>
        <v>0</v>
      </c>
      <c r="BY631" s="261">
        <f t="shared" si="684"/>
        <v>0</v>
      </c>
      <c r="BZ631" s="261">
        <f>CA631+CB631+CC631</f>
        <v>0</v>
      </c>
      <c r="CA631" s="313">
        <v>0</v>
      </c>
      <c r="CB631" s="313">
        <v>0</v>
      </c>
      <c r="CC631" s="313">
        <v>0</v>
      </c>
      <c r="CD631" s="261">
        <f>CE631+CF631+CG631</f>
        <v>0</v>
      </c>
      <c r="CE631" s="313">
        <v>0</v>
      </c>
      <c r="CF631" s="313">
        <v>0</v>
      </c>
      <c r="CG631" s="313">
        <v>0</v>
      </c>
      <c r="CH631" s="261">
        <f>CI631+CJ631+CK631</f>
        <v>0</v>
      </c>
      <c r="CI631" s="313">
        <v>0</v>
      </c>
      <c r="CJ631" s="313">
        <v>0</v>
      </c>
      <c r="CK631" s="313">
        <v>0</v>
      </c>
      <c r="CL631" s="261">
        <f>$AW631-$AX631-BA631</f>
        <v>0</v>
      </c>
      <c r="CM631" s="261">
        <f t="shared" si="685"/>
        <v>0</v>
      </c>
      <c r="CN631" s="261">
        <f t="shared" si="685"/>
        <v>0</v>
      </c>
      <c r="CO631" s="261">
        <f t="shared" si="685"/>
        <v>0</v>
      </c>
      <c r="CP631" s="261">
        <f t="shared" si="685"/>
        <v>0</v>
      </c>
      <c r="CQ631" s="261">
        <f>CR631+CS631+CT631</f>
        <v>0</v>
      </c>
      <c r="CR631" s="313">
        <v>0</v>
      </c>
      <c r="CS631" s="313">
        <v>0</v>
      </c>
      <c r="CT631" s="313">
        <v>0</v>
      </c>
      <c r="CU631" s="261">
        <f>CV631+CW631+CX631</f>
        <v>0</v>
      </c>
      <c r="CV631" s="313">
        <v>0</v>
      </c>
      <c r="CW631" s="313">
        <v>0</v>
      </c>
      <c r="CX631" s="313">
        <v>0</v>
      </c>
      <c r="CY631" s="261">
        <f>CZ631+DA631+DB631</f>
        <v>0</v>
      </c>
      <c r="CZ631" s="313">
        <v>0</v>
      </c>
      <c r="DA631" s="313">
        <v>0</v>
      </c>
      <c r="DB631" s="313">
        <v>0</v>
      </c>
      <c r="DC631" s="261">
        <f>$AW631-$AX631-BB631</f>
        <v>0</v>
      </c>
      <c r="DD631" s="261">
        <f t="shared" si="686"/>
        <v>0</v>
      </c>
      <c r="DE631" s="261">
        <f t="shared" si="686"/>
        <v>0</v>
      </c>
      <c r="DF631" s="261">
        <f t="shared" si="686"/>
        <v>0</v>
      </c>
      <c r="DG631" s="261">
        <f t="shared" si="686"/>
        <v>0</v>
      </c>
      <c r="DH631" s="261">
        <f>DI631+DJ631+DK631</f>
        <v>0</v>
      </c>
      <c r="DI631" s="313">
        <v>0</v>
      </c>
      <c r="DJ631" s="313">
        <v>0</v>
      </c>
      <c r="DK631" s="313">
        <v>0</v>
      </c>
      <c r="DL631" s="261">
        <f>DM631+DN631+DO631</f>
        <v>0</v>
      </c>
      <c r="DM631" s="313">
        <v>0</v>
      </c>
      <c r="DN631" s="313">
        <v>0</v>
      </c>
      <c r="DO631" s="313">
        <v>0</v>
      </c>
      <c r="DP631" s="261">
        <f>DQ631+DR631+DS631</f>
        <v>0</v>
      </c>
      <c r="DQ631" s="313">
        <v>0</v>
      </c>
      <c r="DR631" s="313">
        <v>0</v>
      </c>
      <c r="DS631" s="313">
        <v>0</v>
      </c>
      <c r="DT631" s="261">
        <f>$AW631-$AX631-BC631</f>
        <v>0</v>
      </c>
      <c r="DU631" s="261">
        <f>BC631-AY631</f>
        <v>0</v>
      </c>
      <c r="DV631" s="313"/>
      <c r="DW631" s="313"/>
      <c r="DX631" s="314"/>
      <c r="DY631" s="313"/>
      <c r="DZ631" s="314"/>
      <c r="EA631" s="343" t="s">
        <v>151</v>
      </c>
      <c r="EB631" s="164">
        <v>0</v>
      </c>
      <c r="EC631" s="162" t="str">
        <f>AN631 &amp; EB631</f>
        <v>Прочие собственные средства0</v>
      </c>
      <c r="ED631" s="162" t="str">
        <f>AN631&amp;AO631</f>
        <v>Прочие собственные средстванет</v>
      </c>
      <c r="EE631" s="163"/>
      <c r="EF631" s="163"/>
      <c r="EG631" s="179"/>
      <c r="EH631" s="179"/>
      <c r="EI631" s="179"/>
      <c r="EJ631" s="179"/>
      <c r="EV631" s="163"/>
    </row>
    <row r="632" spans="3:152" ht="11.25" customHeight="1">
      <c r="C632" s="217"/>
      <c r="D632" s="384" t="s">
        <v>1057</v>
      </c>
      <c r="E632" s="398" t="s">
        <v>823</v>
      </c>
      <c r="F632" s="398" t="s">
        <v>827</v>
      </c>
      <c r="G632" s="398" t="s">
        <v>161</v>
      </c>
      <c r="H632" s="398" t="s">
        <v>1058</v>
      </c>
      <c r="I632" s="398" t="s">
        <v>783</v>
      </c>
      <c r="J632" s="398" t="s">
        <v>783</v>
      </c>
      <c r="K632" s="384" t="s">
        <v>784</v>
      </c>
      <c r="L632" s="336"/>
      <c r="M632" s="336"/>
      <c r="N632" s="384" t="s">
        <v>115</v>
      </c>
      <c r="O632" s="384" t="s">
        <v>5</v>
      </c>
      <c r="P632" s="386" t="s">
        <v>189</v>
      </c>
      <c r="Q632" s="386" t="s">
        <v>6</v>
      </c>
      <c r="R632" s="388">
        <v>0</v>
      </c>
      <c r="S632" s="390">
        <v>0</v>
      </c>
      <c r="T632" s="400" t="s">
        <v>151</v>
      </c>
      <c r="U632" s="305"/>
      <c r="V632" s="306"/>
      <c r="W632" s="306"/>
      <c r="X632" s="306"/>
      <c r="Y632" s="306"/>
      <c r="Z632" s="306"/>
      <c r="AA632" s="306"/>
      <c r="AB632" s="306"/>
      <c r="AC632" s="306"/>
      <c r="AD632" s="306"/>
      <c r="AE632" s="306"/>
      <c r="AF632" s="306"/>
      <c r="AG632" s="306"/>
      <c r="AH632" s="306"/>
      <c r="AI632" s="306"/>
      <c r="AJ632" s="306"/>
      <c r="AK632" s="306"/>
      <c r="AL632" s="306"/>
      <c r="AM632" s="306"/>
      <c r="AN632" s="306"/>
      <c r="AO632" s="306"/>
      <c r="AP632" s="306"/>
      <c r="AQ632" s="306"/>
      <c r="AR632" s="306"/>
      <c r="AS632" s="306"/>
      <c r="AT632" s="306"/>
      <c r="AU632" s="306"/>
      <c r="AV632" s="306"/>
      <c r="AW632" s="306"/>
      <c r="AX632" s="306"/>
      <c r="AY632" s="306"/>
      <c r="AZ632" s="306"/>
      <c r="BA632" s="306"/>
      <c r="BB632" s="306"/>
      <c r="BC632" s="306"/>
      <c r="BD632" s="306"/>
      <c r="BE632" s="306"/>
      <c r="BF632" s="306"/>
      <c r="BG632" s="306"/>
      <c r="BH632" s="306"/>
      <c r="BI632" s="306"/>
      <c r="BJ632" s="306"/>
      <c r="BK632" s="306"/>
      <c r="BL632" s="306"/>
      <c r="BM632" s="306"/>
      <c r="BN632" s="306"/>
      <c r="BO632" s="306"/>
      <c r="BP632" s="306"/>
      <c r="BQ632" s="306"/>
      <c r="BR632" s="306"/>
      <c r="BS632" s="306"/>
      <c r="BT632" s="306"/>
      <c r="BU632" s="306"/>
      <c r="BV632" s="306"/>
      <c r="BW632" s="306"/>
      <c r="BX632" s="306"/>
      <c r="BY632" s="306"/>
      <c r="BZ632" s="306"/>
      <c r="CA632" s="306"/>
      <c r="CB632" s="306"/>
      <c r="CC632" s="306"/>
      <c r="CD632" s="306"/>
      <c r="CE632" s="306"/>
      <c r="CF632" s="306"/>
      <c r="CG632" s="306"/>
      <c r="CH632" s="306"/>
      <c r="CI632" s="306"/>
      <c r="CJ632" s="306"/>
      <c r="CK632" s="306"/>
      <c r="CL632" s="306"/>
      <c r="CM632" s="306"/>
      <c r="CN632" s="306"/>
      <c r="CO632" s="306"/>
      <c r="CP632" s="306"/>
      <c r="CQ632" s="306"/>
      <c r="CR632" s="306"/>
      <c r="CS632" s="306"/>
      <c r="CT632" s="306"/>
      <c r="CU632" s="306"/>
      <c r="CV632" s="306"/>
      <c r="CW632" s="306"/>
      <c r="CX632" s="306"/>
      <c r="CY632" s="306"/>
      <c r="CZ632" s="306"/>
      <c r="DA632" s="306"/>
      <c r="DB632" s="306"/>
      <c r="DC632" s="306"/>
      <c r="DD632" s="306"/>
      <c r="DE632" s="306"/>
      <c r="DF632" s="306"/>
      <c r="DG632" s="306"/>
      <c r="DH632" s="306"/>
      <c r="DI632" s="306"/>
      <c r="DJ632" s="306"/>
      <c r="DK632" s="306"/>
      <c r="DL632" s="306"/>
      <c r="DM632" s="306"/>
      <c r="DN632" s="306"/>
      <c r="DO632" s="306"/>
      <c r="DP632" s="306"/>
      <c r="DQ632" s="306"/>
      <c r="DR632" s="306"/>
      <c r="DS632" s="306"/>
      <c r="DT632" s="306"/>
      <c r="DU632" s="306"/>
      <c r="DV632" s="306"/>
      <c r="DW632" s="306"/>
      <c r="DX632" s="306"/>
      <c r="DY632" s="306"/>
      <c r="DZ632" s="306"/>
      <c r="EA632" s="306"/>
      <c r="EB632" s="164"/>
      <c r="EC632" s="163"/>
      <c r="ED632" s="163"/>
      <c r="EE632" s="163"/>
      <c r="EF632" s="163"/>
      <c r="EG632" s="163"/>
      <c r="EH632" s="163"/>
      <c r="EI632" s="163"/>
    </row>
    <row r="633" spans="3:152" ht="11.25" customHeight="1">
      <c r="C633" s="217"/>
      <c r="D633" s="385"/>
      <c r="E633" s="399"/>
      <c r="F633" s="399"/>
      <c r="G633" s="399"/>
      <c r="H633" s="399"/>
      <c r="I633" s="399"/>
      <c r="J633" s="399"/>
      <c r="K633" s="385"/>
      <c r="L633" s="337"/>
      <c r="M633" s="337"/>
      <c r="N633" s="385"/>
      <c r="O633" s="385"/>
      <c r="P633" s="387"/>
      <c r="Q633" s="387"/>
      <c r="R633" s="389"/>
      <c r="S633" s="391"/>
      <c r="T633" s="401"/>
      <c r="U633" s="394"/>
      <c r="V633" s="396">
        <v>1</v>
      </c>
      <c r="W633" s="382" t="s">
        <v>821</v>
      </c>
      <c r="X633" s="382"/>
      <c r="Y633" s="382"/>
      <c r="Z633" s="382"/>
      <c r="AA633" s="382"/>
      <c r="AB633" s="382"/>
      <c r="AC633" s="382"/>
      <c r="AD633" s="382"/>
      <c r="AE633" s="382"/>
      <c r="AF633" s="382"/>
      <c r="AG633" s="382"/>
      <c r="AH633" s="382"/>
      <c r="AI633" s="382"/>
      <c r="AJ633" s="382"/>
      <c r="AK633" s="382"/>
      <c r="AL633" s="307"/>
      <c r="AM633" s="308"/>
      <c r="AN633" s="309"/>
      <c r="AO633" s="309"/>
      <c r="AP633" s="309"/>
      <c r="AQ633" s="309"/>
      <c r="AR633" s="309"/>
      <c r="AS633" s="309"/>
      <c r="AT633" s="309"/>
      <c r="AU633" s="309"/>
      <c r="AV633" s="309"/>
      <c r="AW633" s="95"/>
      <c r="AX633" s="95"/>
      <c r="AY633" s="95"/>
      <c r="AZ633" s="95"/>
      <c r="BA633" s="95"/>
      <c r="BB633" s="95"/>
      <c r="BC633" s="95"/>
      <c r="BD633" s="95"/>
      <c r="BE633" s="95"/>
      <c r="BF633" s="95"/>
      <c r="BG633" s="95"/>
      <c r="BH633" s="95"/>
      <c r="BI633" s="95"/>
      <c r="BJ633" s="95"/>
      <c r="BK633" s="95"/>
      <c r="BL633" s="95"/>
      <c r="BM633" s="95"/>
      <c r="BN633" s="95"/>
      <c r="BO633" s="95"/>
      <c r="BP633" s="95"/>
      <c r="BQ633" s="95"/>
      <c r="BR633" s="95"/>
      <c r="BS633" s="95"/>
      <c r="BT633" s="95"/>
      <c r="BU633" s="95"/>
      <c r="BV633" s="95"/>
      <c r="BW633" s="95"/>
      <c r="BX633" s="95"/>
      <c r="BY633" s="95"/>
      <c r="BZ633" s="95"/>
      <c r="CA633" s="95"/>
      <c r="CB633" s="95"/>
      <c r="CC633" s="95"/>
      <c r="CD633" s="95"/>
      <c r="CE633" s="95"/>
      <c r="CF633" s="95"/>
      <c r="CG633" s="95"/>
      <c r="CH633" s="95"/>
      <c r="CI633" s="95"/>
      <c r="CJ633" s="95"/>
      <c r="CK633" s="95"/>
      <c r="CL633" s="95"/>
      <c r="CM633" s="95"/>
      <c r="CN633" s="95"/>
      <c r="CO633" s="95"/>
      <c r="CP633" s="95"/>
      <c r="CQ633" s="95"/>
      <c r="CR633" s="95"/>
      <c r="CS633" s="95"/>
      <c r="CT633" s="95"/>
      <c r="CU633" s="95"/>
      <c r="CV633" s="95"/>
      <c r="CW633" s="95"/>
      <c r="CX633" s="95"/>
      <c r="CY633" s="95"/>
      <c r="CZ633" s="95"/>
      <c r="DA633" s="95"/>
      <c r="DB633" s="95"/>
      <c r="DC633" s="95"/>
      <c r="DD633" s="95"/>
      <c r="DE633" s="95"/>
      <c r="DF633" s="95"/>
      <c r="DG633" s="95"/>
      <c r="DH633" s="95"/>
      <c r="DI633" s="95"/>
      <c r="DJ633" s="95"/>
      <c r="DK633" s="95"/>
      <c r="DL633" s="95"/>
      <c r="DM633" s="95"/>
      <c r="DN633" s="95"/>
      <c r="DO633" s="95"/>
      <c r="DP633" s="95"/>
      <c r="DQ633" s="95"/>
      <c r="DR633" s="95"/>
      <c r="DS633" s="95"/>
      <c r="DT633" s="95"/>
      <c r="DU633" s="95"/>
      <c r="DV633" s="95"/>
      <c r="DW633" s="95"/>
      <c r="DX633" s="95"/>
      <c r="DY633" s="95"/>
      <c r="DZ633" s="95"/>
      <c r="EA633" s="95"/>
      <c r="EB633" s="164"/>
      <c r="EC633" s="179"/>
      <c r="ED633" s="179"/>
      <c r="EE633" s="179"/>
      <c r="EF633" s="163"/>
      <c r="EG633" s="179"/>
      <c r="EH633" s="179"/>
      <c r="EI633" s="179"/>
      <c r="EJ633" s="179"/>
      <c r="EK633" s="179"/>
    </row>
    <row r="634" spans="3:152" ht="15" customHeight="1">
      <c r="C634" s="217"/>
      <c r="D634" s="385"/>
      <c r="E634" s="399"/>
      <c r="F634" s="399"/>
      <c r="G634" s="399"/>
      <c r="H634" s="399"/>
      <c r="I634" s="399"/>
      <c r="J634" s="399"/>
      <c r="K634" s="385"/>
      <c r="L634" s="337"/>
      <c r="M634" s="337"/>
      <c r="N634" s="385"/>
      <c r="O634" s="385"/>
      <c r="P634" s="387"/>
      <c r="Q634" s="387"/>
      <c r="R634" s="389"/>
      <c r="S634" s="391"/>
      <c r="T634" s="401"/>
      <c r="U634" s="395"/>
      <c r="V634" s="397"/>
      <c r="W634" s="383"/>
      <c r="X634" s="383"/>
      <c r="Y634" s="383"/>
      <c r="Z634" s="383"/>
      <c r="AA634" s="383"/>
      <c r="AB634" s="383"/>
      <c r="AC634" s="383"/>
      <c r="AD634" s="383"/>
      <c r="AE634" s="383"/>
      <c r="AF634" s="383"/>
      <c r="AG634" s="383"/>
      <c r="AH634" s="383"/>
      <c r="AI634" s="383"/>
      <c r="AJ634" s="383"/>
      <c r="AK634" s="383"/>
      <c r="AL634" s="333"/>
      <c r="AM634" s="200" t="s">
        <v>240</v>
      </c>
      <c r="AN634" s="311" t="s">
        <v>1146</v>
      </c>
      <c r="AO634" s="312" t="s">
        <v>18</v>
      </c>
      <c r="AP634" s="312"/>
      <c r="AQ634" s="312"/>
      <c r="AR634" s="312"/>
      <c r="AS634" s="312"/>
      <c r="AT634" s="312"/>
      <c r="AU634" s="312"/>
      <c r="AV634" s="312"/>
      <c r="AW634" s="261">
        <v>0</v>
      </c>
      <c r="AX634" s="261">
        <v>0</v>
      </c>
      <c r="AY634" s="261">
        <v>0</v>
      </c>
      <c r="AZ634" s="261">
        <f>BE634</f>
        <v>0</v>
      </c>
      <c r="BA634" s="261">
        <f>BV634</f>
        <v>0</v>
      </c>
      <c r="BB634" s="261">
        <f>CM634</f>
        <v>0</v>
      </c>
      <c r="BC634" s="261">
        <f>DD634</f>
        <v>0</v>
      </c>
      <c r="BD634" s="261">
        <f>AW634-AX634-BC634</f>
        <v>0</v>
      </c>
      <c r="BE634" s="261">
        <f t="shared" ref="BE634:BH635" si="687">BQ634</f>
        <v>0</v>
      </c>
      <c r="BF634" s="261">
        <f t="shared" si="687"/>
        <v>0</v>
      </c>
      <c r="BG634" s="261">
        <f t="shared" si="687"/>
        <v>0</v>
      </c>
      <c r="BH634" s="261">
        <f t="shared" si="687"/>
        <v>0</v>
      </c>
      <c r="BI634" s="261">
        <f>BJ634+BK634+BL634</f>
        <v>0</v>
      </c>
      <c r="BJ634" s="313">
        <v>0</v>
      </c>
      <c r="BK634" s="313">
        <v>0</v>
      </c>
      <c r="BL634" s="313">
        <v>0</v>
      </c>
      <c r="BM634" s="261">
        <f>BN634+BO634+BP634</f>
        <v>0</v>
      </c>
      <c r="BN634" s="313">
        <v>0</v>
      </c>
      <c r="BO634" s="313">
        <v>0</v>
      </c>
      <c r="BP634" s="313">
        <v>0</v>
      </c>
      <c r="BQ634" s="261">
        <f>BR634+BS634+BT634</f>
        <v>0</v>
      </c>
      <c r="BR634" s="313">
        <v>0</v>
      </c>
      <c r="BS634" s="313">
        <v>0</v>
      </c>
      <c r="BT634" s="313">
        <v>0</v>
      </c>
      <c r="BU634" s="261">
        <f>$AW634-$AX634-AZ634</f>
        <v>0</v>
      </c>
      <c r="BV634" s="261">
        <f t="shared" ref="BV634:BY635" si="688">CH634</f>
        <v>0</v>
      </c>
      <c r="BW634" s="261">
        <f t="shared" si="688"/>
        <v>0</v>
      </c>
      <c r="BX634" s="261">
        <f t="shared" si="688"/>
        <v>0</v>
      </c>
      <c r="BY634" s="261">
        <f t="shared" si="688"/>
        <v>0</v>
      </c>
      <c r="BZ634" s="261">
        <f>CA634+CB634+CC634</f>
        <v>0</v>
      </c>
      <c r="CA634" s="313">
        <v>0</v>
      </c>
      <c r="CB634" s="313">
        <v>0</v>
      </c>
      <c r="CC634" s="313">
        <v>0</v>
      </c>
      <c r="CD634" s="261">
        <f>CE634+CF634+CG634</f>
        <v>0</v>
      </c>
      <c r="CE634" s="313">
        <v>0</v>
      </c>
      <c r="CF634" s="313">
        <v>0</v>
      </c>
      <c r="CG634" s="313">
        <v>0</v>
      </c>
      <c r="CH634" s="261">
        <f>CI634+CJ634+CK634</f>
        <v>0</v>
      </c>
      <c r="CI634" s="313">
        <v>0</v>
      </c>
      <c r="CJ634" s="313">
        <v>0</v>
      </c>
      <c r="CK634" s="313">
        <v>0</v>
      </c>
      <c r="CL634" s="261">
        <f>$AW634-$AX634-BA634</f>
        <v>0</v>
      </c>
      <c r="CM634" s="261">
        <f t="shared" ref="CM634:CP635" si="689">CY634</f>
        <v>0</v>
      </c>
      <c r="CN634" s="261">
        <f t="shared" si="689"/>
        <v>0</v>
      </c>
      <c r="CO634" s="261">
        <f t="shared" si="689"/>
        <v>0</v>
      </c>
      <c r="CP634" s="261">
        <f t="shared" si="689"/>
        <v>0</v>
      </c>
      <c r="CQ634" s="261">
        <f>CR634+CS634+CT634</f>
        <v>0</v>
      </c>
      <c r="CR634" s="313">
        <v>0</v>
      </c>
      <c r="CS634" s="313">
        <v>0</v>
      </c>
      <c r="CT634" s="313">
        <v>0</v>
      </c>
      <c r="CU634" s="261">
        <f>CV634+CW634+CX634</f>
        <v>0</v>
      </c>
      <c r="CV634" s="313">
        <v>0</v>
      </c>
      <c r="CW634" s="313">
        <v>0</v>
      </c>
      <c r="CX634" s="313">
        <v>0</v>
      </c>
      <c r="CY634" s="261">
        <f>CZ634+DA634+DB634</f>
        <v>0</v>
      </c>
      <c r="CZ634" s="313">
        <v>0</v>
      </c>
      <c r="DA634" s="313">
        <v>0</v>
      </c>
      <c r="DB634" s="313">
        <v>0</v>
      </c>
      <c r="DC634" s="261">
        <f>$AW634-$AX634-BB634</f>
        <v>0</v>
      </c>
      <c r="DD634" s="261">
        <f t="shared" ref="DD634:DG635" si="690">DP634</f>
        <v>0</v>
      </c>
      <c r="DE634" s="261">
        <f t="shared" si="690"/>
        <v>0</v>
      </c>
      <c r="DF634" s="261">
        <f t="shared" si="690"/>
        <v>0</v>
      </c>
      <c r="DG634" s="261">
        <f t="shared" si="690"/>
        <v>0</v>
      </c>
      <c r="DH634" s="261">
        <f>DI634+DJ634+DK634</f>
        <v>0</v>
      </c>
      <c r="DI634" s="313">
        <v>0</v>
      </c>
      <c r="DJ634" s="313">
        <v>0</v>
      </c>
      <c r="DK634" s="313">
        <v>0</v>
      </c>
      <c r="DL634" s="261">
        <f>DM634+DN634+DO634</f>
        <v>0</v>
      </c>
      <c r="DM634" s="313">
        <v>0</v>
      </c>
      <c r="DN634" s="313">
        <v>0</v>
      </c>
      <c r="DO634" s="313">
        <v>0</v>
      </c>
      <c r="DP634" s="261">
        <f>DQ634+DR634+DS634</f>
        <v>0</v>
      </c>
      <c r="DQ634" s="313">
        <v>0</v>
      </c>
      <c r="DR634" s="313">
        <v>0</v>
      </c>
      <c r="DS634" s="313">
        <v>0</v>
      </c>
      <c r="DT634" s="261">
        <f>$AW634-$AX634-BC634</f>
        <v>0</v>
      </c>
      <c r="DU634" s="261">
        <f>BC634-AY634</f>
        <v>0</v>
      </c>
      <c r="DV634" s="313"/>
      <c r="DW634" s="313"/>
      <c r="DX634" s="314"/>
      <c r="DY634" s="313"/>
      <c r="DZ634" s="314"/>
      <c r="EA634" s="343" t="s">
        <v>151</v>
      </c>
      <c r="EB634" s="164">
        <v>0</v>
      </c>
      <c r="EC634" s="162" t="str">
        <f>AN634 &amp; EB634</f>
        <v>за счет платы за технологическое присоединение0</v>
      </c>
      <c r="ED634" s="162" t="str">
        <f>AN634&amp;AO634</f>
        <v>за счет платы за технологическое присоединениенет</v>
      </c>
      <c r="EE634" s="163"/>
      <c r="EF634" s="163"/>
      <c r="EG634" s="179"/>
      <c r="EH634" s="179"/>
      <c r="EI634" s="179"/>
      <c r="EJ634" s="179"/>
      <c r="EV634" s="163"/>
    </row>
    <row r="635" spans="3:152" ht="15" customHeight="1" thickBot="1">
      <c r="C635" s="217"/>
      <c r="D635" s="385"/>
      <c r="E635" s="399"/>
      <c r="F635" s="399"/>
      <c r="G635" s="399"/>
      <c r="H635" s="399"/>
      <c r="I635" s="399"/>
      <c r="J635" s="399"/>
      <c r="K635" s="385"/>
      <c r="L635" s="337"/>
      <c r="M635" s="337"/>
      <c r="N635" s="385"/>
      <c r="O635" s="385"/>
      <c r="P635" s="387"/>
      <c r="Q635" s="387"/>
      <c r="R635" s="389"/>
      <c r="S635" s="391"/>
      <c r="T635" s="401"/>
      <c r="U635" s="395"/>
      <c r="V635" s="397"/>
      <c r="W635" s="383"/>
      <c r="X635" s="383"/>
      <c r="Y635" s="383"/>
      <c r="Z635" s="383"/>
      <c r="AA635" s="383"/>
      <c r="AB635" s="383"/>
      <c r="AC635" s="383"/>
      <c r="AD635" s="383"/>
      <c r="AE635" s="383"/>
      <c r="AF635" s="383"/>
      <c r="AG635" s="383"/>
      <c r="AH635" s="383"/>
      <c r="AI635" s="383"/>
      <c r="AJ635" s="383"/>
      <c r="AK635" s="383"/>
      <c r="AL635" s="333"/>
      <c r="AM635" s="200" t="s">
        <v>115</v>
      </c>
      <c r="AN635" s="311" t="s">
        <v>199</v>
      </c>
      <c r="AO635" s="312" t="s">
        <v>18</v>
      </c>
      <c r="AP635" s="312"/>
      <c r="AQ635" s="312"/>
      <c r="AR635" s="312"/>
      <c r="AS635" s="312"/>
      <c r="AT635" s="312"/>
      <c r="AU635" s="312"/>
      <c r="AV635" s="312"/>
      <c r="AW635" s="261">
        <v>0</v>
      </c>
      <c r="AX635" s="261">
        <v>0</v>
      </c>
      <c r="AY635" s="261">
        <v>0</v>
      </c>
      <c r="AZ635" s="261">
        <f>BE635</f>
        <v>0</v>
      </c>
      <c r="BA635" s="261">
        <f>BV635</f>
        <v>0</v>
      </c>
      <c r="BB635" s="261">
        <f>CM635</f>
        <v>0</v>
      </c>
      <c r="BC635" s="261">
        <f>DD635</f>
        <v>0</v>
      </c>
      <c r="BD635" s="261">
        <f>AW635-AX635-BC635</f>
        <v>0</v>
      </c>
      <c r="BE635" s="261">
        <f t="shared" si="687"/>
        <v>0</v>
      </c>
      <c r="BF635" s="261">
        <f t="shared" si="687"/>
        <v>0</v>
      </c>
      <c r="BG635" s="261">
        <f t="shared" si="687"/>
        <v>0</v>
      </c>
      <c r="BH635" s="261">
        <f t="shared" si="687"/>
        <v>0</v>
      </c>
      <c r="BI635" s="261">
        <f>BJ635+BK635+BL635</f>
        <v>0</v>
      </c>
      <c r="BJ635" s="313">
        <v>0</v>
      </c>
      <c r="BK635" s="313">
        <v>0</v>
      </c>
      <c r="BL635" s="313">
        <v>0</v>
      </c>
      <c r="BM635" s="261">
        <f>BN635+BO635+BP635</f>
        <v>0</v>
      </c>
      <c r="BN635" s="313">
        <v>0</v>
      </c>
      <c r="BO635" s="313">
        <v>0</v>
      </c>
      <c r="BP635" s="313">
        <v>0</v>
      </c>
      <c r="BQ635" s="261">
        <f>BR635+BS635+BT635</f>
        <v>0</v>
      </c>
      <c r="BR635" s="313">
        <v>0</v>
      </c>
      <c r="BS635" s="313">
        <v>0</v>
      </c>
      <c r="BT635" s="313">
        <v>0</v>
      </c>
      <c r="BU635" s="261">
        <f>$AW635-$AX635-AZ635</f>
        <v>0</v>
      </c>
      <c r="BV635" s="261">
        <f t="shared" si="688"/>
        <v>0</v>
      </c>
      <c r="BW635" s="261">
        <f t="shared" si="688"/>
        <v>0</v>
      </c>
      <c r="BX635" s="261">
        <f t="shared" si="688"/>
        <v>0</v>
      </c>
      <c r="BY635" s="261">
        <f t="shared" si="688"/>
        <v>0</v>
      </c>
      <c r="BZ635" s="261">
        <f>CA635+CB635+CC635</f>
        <v>0</v>
      </c>
      <c r="CA635" s="313">
        <v>0</v>
      </c>
      <c r="CB635" s="313">
        <v>0</v>
      </c>
      <c r="CC635" s="313">
        <v>0</v>
      </c>
      <c r="CD635" s="261">
        <f>CE635+CF635+CG635</f>
        <v>0</v>
      </c>
      <c r="CE635" s="313">
        <v>0</v>
      </c>
      <c r="CF635" s="313">
        <v>0</v>
      </c>
      <c r="CG635" s="313">
        <v>0</v>
      </c>
      <c r="CH635" s="261">
        <f>CI635+CJ635+CK635</f>
        <v>0</v>
      </c>
      <c r="CI635" s="313">
        <v>0</v>
      </c>
      <c r="CJ635" s="313">
        <v>0</v>
      </c>
      <c r="CK635" s="313">
        <v>0</v>
      </c>
      <c r="CL635" s="261">
        <f>$AW635-$AX635-BA635</f>
        <v>0</v>
      </c>
      <c r="CM635" s="261">
        <f t="shared" si="689"/>
        <v>0</v>
      </c>
      <c r="CN635" s="261">
        <f t="shared" si="689"/>
        <v>0</v>
      </c>
      <c r="CO635" s="261">
        <f t="shared" si="689"/>
        <v>0</v>
      </c>
      <c r="CP635" s="261">
        <f t="shared" si="689"/>
        <v>0</v>
      </c>
      <c r="CQ635" s="261">
        <f>CR635+CS635+CT635</f>
        <v>0</v>
      </c>
      <c r="CR635" s="313">
        <v>0</v>
      </c>
      <c r="CS635" s="313">
        <v>0</v>
      </c>
      <c r="CT635" s="313">
        <v>0</v>
      </c>
      <c r="CU635" s="261">
        <f>CV635+CW635+CX635</f>
        <v>0</v>
      </c>
      <c r="CV635" s="313">
        <v>0</v>
      </c>
      <c r="CW635" s="313">
        <v>0</v>
      </c>
      <c r="CX635" s="313">
        <v>0</v>
      </c>
      <c r="CY635" s="261">
        <f>CZ635+DA635+DB635</f>
        <v>0</v>
      </c>
      <c r="CZ635" s="313">
        <v>0</v>
      </c>
      <c r="DA635" s="313">
        <v>0</v>
      </c>
      <c r="DB635" s="313">
        <v>0</v>
      </c>
      <c r="DC635" s="261">
        <f>$AW635-$AX635-BB635</f>
        <v>0</v>
      </c>
      <c r="DD635" s="261">
        <f t="shared" si="690"/>
        <v>0</v>
      </c>
      <c r="DE635" s="261">
        <f t="shared" si="690"/>
        <v>0</v>
      </c>
      <c r="DF635" s="261">
        <f t="shared" si="690"/>
        <v>0</v>
      </c>
      <c r="DG635" s="261">
        <f t="shared" si="690"/>
        <v>0</v>
      </c>
      <c r="DH635" s="261">
        <f>DI635+DJ635+DK635</f>
        <v>0</v>
      </c>
      <c r="DI635" s="313">
        <v>0</v>
      </c>
      <c r="DJ635" s="313">
        <v>0</v>
      </c>
      <c r="DK635" s="313">
        <v>0</v>
      </c>
      <c r="DL635" s="261">
        <f>DM635+DN635+DO635</f>
        <v>0</v>
      </c>
      <c r="DM635" s="313">
        <v>0</v>
      </c>
      <c r="DN635" s="313">
        <v>0</v>
      </c>
      <c r="DO635" s="313">
        <v>0</v>
      </c>
      <c r="DP635" s="261">
        <f>DQ635+DR635+DS635</f>
        <v>0</v>
      </c>
      <c r="DQ635" s="313">
        <v>0</v>
      </c>
      <c r="DR635" s="313">
        <v>0</v>
      </c>
      <c r="DS635" s="313">
        <v>0</v>
      </c>
      <c r="DT635" s="261">
        <f>$AW635-$AX635-BC635</f>
        <v>0</v>
      </c>
      <c r="DU635" s="261">
        <f>BC635-AY635</f>
        <v>0</v>
      </c>
      <c r="DV635" s="313"/>
      <c r="DW635" s="313"/>
      <c r="DX635" s="314"/>
      <c r="DY635" s="313"/>
      <c r="DZ635" s="314"/>
      <c r="EA635" s="343" t="s">
        <v>151</v>
      </c>
      <c r="EB635" s="164">
        <v>0</v>
      </c>
      <c r="EC635" s="162" t="str">
        <f>AN635 &amp; EB635</f>
        <v>Прочие собственные средства0</v>
      </c>
      <c r="ED635" s="162" t="str">
        <f>AN635&amp;AO635</f>
        <v>Прочие собственные средстванет</v>
      </c>
      <c r="EE635" s="163"/>
      <c r="EF635" s="163"/>
      <c r="EG635" s="179"/>
      <c r="EH635" s="179"/>
      <c r="EI635" s="179"/>
      <c r="EJ635" s="179"/>
      <c r="EV635" s="163"/>
    </row>
    <row r="636" spans="3:152" ht="11.25" customHeight="1">
      <c r="C636" s="217"/>
      <c r="D636" s="384" t="s">
        <v>1059</v>
      </c>
      <c r="E636" s="398" t="s">
        <v>823</v>
      </c>
      <c r="F636" s="398" t="s">
        <v>827</v>
      </c>
      <c r="G636" s="398" t="s">
        <v>161</v>
      </c>
      <c r="H636" s="398" t="s">
        <v>1060</v>
      </c>
      <c r="I636" s="398" t="s">
        <v>783</v>
      </c>
      <c r="J636" s="398" t="s">
        <v>783</v>
      </c>
      <c r="K636" s="384" t="s">
        <v>784</v>
      </c>
      <c r="L636" s="336"/>
      <c r="M636" s="336"/>
      <c r="N636" s="384" t="s">
        <v>115</v>
      </c>
      <c r="O636" s="384" t="s">
        <v>5</v>
      </c>
      <c r="P636" s="386" t="s">
        <v>189</v>
      </c>
      <c r="Q636" s="386" t="s">
        <v>6</v>
      </c>
      <c r="R636" s="388">
        <v>0</v>
      </c>
      <c r="S636" s="390">
        <v>0</v>
      </c>
      <c r="T636" s="400" t="s">
        <v>151</v>
      </c>
      <c r="U636" s="305"/>
      <c r="V636" s="306"/>
      <c r="W636" s="306"/>
      <c r="X636" s="306"/>
      <c r="Y636" s="306"/>
      <c r="Z636" s="306"/>
      <c r="AA636" s="306"/>
      <c r="AB636" s="306"/>
      <c r="AC636" s="306"/>
      <c r="AD636" s="306"/>
      <c r="AE636" s="306"/>
      <c r="AF636" s="306"/>
      <c r="AG636" s="306"/>
      <c r="AH636" s="306"/>
      <c r="AI636" s="306"/>
      <c r="AJ636" s="306"/>
      <c r="AK636" s="306"/>
      <c r="AL636" s="306"/>
      <c r="AM636" s="306"/>
      <c r="AN636" s="306"/>
      <c r="AO636" s="306"/>
      <c r="AP636" s="306"/>
      <c r="AQ636" s="306"/>
      <c r="AR636" s="306"/>
      <c r="AS636" s="306"/>
      <c r="AT636" s="306"/>
      <c r="AU636" s="306"/>
      <c r="AV636" s="306"/>
      <c r="AW636" s="306"/>
      <c r="AX636" s="306"/>
      <c r="AY636" s="306"/>
      <c r="AZ636" s="306"/>
      <c r="BA636" s="306"/>
      <c r="BB636" s="306"/>
      <c r="BC636" s="306"/>
      <c r="BD636" s="306"/>
      <c r="BE636" s="306"/>
      <c r="BF636" s="306"/>
      <c r="BG636" s="306"/>
      <c r="BH636" s="306"/>
      <c r="BI636" s="306"/>
      <c r="BJ636" s="306"/>
      <c r="BK636" s="306"/>
      <c r="BL636" s="306"/>
      <c r="BM636" s="306"/>
      <c r="BN636" s="306"/>
      <c r="BO636" s="306"/>
      <c r="BP636" s="306"/>
      <c r="BQ636" s="306"/>
      <c r="BR636" s="306"/>
      <c r="BS636" s="306"/>
      <c r="BT636" s="306"/>
      <c r="BU636" s="306"/>
      <c r="BV636" s="306"/>
      <c r="BW636" s="306"/>
      <c r="BX636" s="306"/>
      <c r="BY636" s="306"/>
      <c r="BZ636" s="306"/>
      <c r="CA636" s="306"/>
      <c r="CB636" s="306"/>
      <c r="CC636" s="306"/>
      <c r="CD636" s="306"/>
      <c r="CE636" s="306"/>
      <c r="CF636" s="306"/>
      <c r="CG636" s="306"/>
      <c r="CH636" s="306"/>
      <c r="CI636" s="306"/>
      <c r="CJ636" s="306"/>
      <c r="CK636" s="306"/>
      <c r="CL636" s="306"/>
      <c r="CM636" s="306"/>
      <c r="CN636" s="306"/>
      <c r="CO636" s="306"/>
      <c r="CP636" s="306"/>
      <c r="CQ636" s="306"/>
      <c r="CR636" s="306"/>
      <c r="CS636" s="306"/>
      <c r="CT636" s="306"/>
      <c r="CU636" s="306"/>
      <c r="CV636" s="306"/>
      <c r="CW636" s="306"/>
      <c r="CX636" s="306"/>
      <c r="CY636" s="306"/>
      <c r="CZ636" s="306"/>
      <c r="DA636" s="306"/>
      <c r="DB636" s="306"/>
      <c r="DC636" s="306"/>
      <c r="DD636" s="306"/>
      <c r="DE636" s="306"/>
      <c r="DF636" s="306"/>
      <c r="DG636" s="306"/>
      <c r="DH636" s="306"/>
      <c r="DI636" s="306"/>
      <c r="DJ636" s="306"/>
      <c r="DK636" s="306"/>
      <c r="DL636" s="306"/>
      <c r="DM636" s="306"/>
      <c r="DN636" s="306"/>
      <c r="DO636" s="306"/>
      <c r="DP636" s="306"/>
      <c r="DQ636" s="306"/>
      <c r="DR636" s="306"/>
      <c r="DS636" s="306"/>
      <c r="DT636" s="306"/>
      <c r="DU636" s="306"/>
      <c r="DV636" s="306"/>
      <c r="DW636" s="306"/>
      <c r="DX636" s="306"/>
      <c r="DY636" s="306"/>
      <c r="DZ636" s="306"/>
      <c r="EA636" s="306"/>
      <c r="EB636" s="164"/>
      <c r="EC636" s="163"/>
      <c r="ED636" s="163"/>
      <c r="EE636" s="163"/>
      <c r="EF636" s="163"/>
      <c r="EG636" s="163"/>
      <c r="EH636" s="163"/>
      <c r="EI636" s="163"/>
    </row>
    <row r="637" spans="3:152" ht="11.25" customHeight="1">
      <c r="C637" s="217"/>
      <c r="D637" s="385"/>
      <c r="E637" s="399"/>
      <c r="F637" s="399"/>
      <c r="G637" s="399"/>
      <c r="H637" s="399"/>
      <c r="I637" s="399"/>
      <c r="J637" s="399"/>
      <c r="K637" s="385"/>
      <c r="L637" s="337"/>
      <c r="M637" s="337"/>
      <c r="N637" s="385"/>
      <c r="O637" s="385"/>
      <c r="P637" s="387"/>
      <c r="Q637" s="387"/>
      <c r="R637" s="389"/>
      <c r="S637" s="391"/>
      <c r="T637" s="401"/>
      <c r="U637" s="394"/>
      <c r="V637" s="396">
        <v>1</v>
      </c>
      <c r="W637" s="382" t="s">
        <v>821</v>
      </c>
      <c r="X637" s="382"/>
      <c r="Y637" s="382"/>
      <c r="Z637" s="382"/>
      <c r="AA637" s="382"/>
      <c r="AB637" s="382"/>
      <c r="AC637" s="382"/>
      <c r="AD637" s="382"/>
      <c r="AE637" s="382"/>
      <c r="AF637" s="382"/>
      <c r="AG637" s="382"/>
      <c r="AH637" s="382"/>
      <c r="AI637" s="382"/>
      <c r="AJ637" s="382"/>
      <c r="AK637" s="382"/>
      <c r="AL637" s="307"/>
      <c r="AM637" s="308"/>
      <c r="AN637" s="309"/>
      <c r="AO637" s="309"/>
      <c r="AP637" s="309"/>
      <c r="AQ637" s="309"/>
      <c r="AR637" s="309"/>
      <c r="AS637" s="309"/>
      <c r="AT637" s="309"/>
      <c r="AU637" s="309"/>
      <c r="AV637" s="309"/>
      <c r="AW637" s="95"/>
      <c r="AX637" s="95"/>
      <c r="AY637" s="95"/>
      <c r="AZ637" s="95"/>
      <c r="BA637" s="95"/>
      <c r="BB637" s="95"/>
      <c r="BC637" s="95"/>
      <c r="BD637" s="95"/>
      <c r="BE637" s="95"/>
      <c r="BF637" s="95"/>
      <c r="BG637" s="95"/>
      <c r="BH637" s="95"/>
      <c r="BI637" s="95"/>
      <c r="BJ637" s="95"/>
      <c r="BK637" s="95"/>
      <c r="BL637" s="95"/>
      <c r="BM637" s="95"/>
      <c r="BN637" s="95"/>
      <c r="BO637" s="95"/>
      <c r="BP637" s="95"/>
      <c r="BQ637" s="95"/>
      <c r="BR637" s="95"/>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95"/>
      <c r="CZ637" s="95"/>
      <c r="DA637" s="95"/>
      <c r="DB637" s="95"/>
      <c r="DC637" s="95"/>
      <c r="DD637" s="95"/>
      <c r="DE637" s="95"/>
      <c r="DF637" s="95"/>
      <c r="DG637" s="95"/>
      <c r="DH637" s="95"/>
      <c r="DI637" s="95"/>
      <c r="DJ637" s="95"/>
      <c r="DK637" s="95"/>
      <c r="DL637" s="95"/>
      <c r="DM637" s="95"/>
      <c r="DN637" s="95"/>
      <c r="DO637" s="95"/>
      <c r="DP637" s="95"/>
      <c r="DQ637" s="95"/>
      <c r="DR637" s="95"/>
      <c r="DS637" s="95"/>
      <c r="DT637" s="95"/>
      <c r="DU637" s="95"/>
      <c r="DV637" s="95"/>
      <c r="DW637" s="95"/>
      <c r="DX637" s="95"/>
      <c r="DY637" s="95"/>
      <c r="DZ637" s="95"/>
      <c r="EA637" s="95"/>
      <c r="EB637" s="164"/>
      <c r="EC637" s="179"/>
      <c r="ED637" s="179"/>
      <c r="EE637" s="179"/>
      <c r="EF637" s="163"/>
      <c r="EG637" s="179"/>
      <c r="EH637" s="179"/>
      <c r="EI637" s="179"/>
      <c r="EJ637" s="179"/>
      <c r="EK637" s="179"/>
    </row>
    <row r="638" spans="3:152" ht="15" customHeight="1">
      <c r="C638" s="217"/>
      <c r="D638" s="385"/>
      <c r="E638" s="399"/>
      <c r="F638" s="399"/>
      <c r="G638" s="399"/>
      <c r="H638" s="399"/>
      <c r="I638" s="399"/>
      <c r="J638" s="399"/>
      <c r="K638" s="385"/>
      <c r="L638" s="337"/>
      <c r="M638" s="337"/>
      <c r="N638" s="385"/>
      <c r="O638" s="385"/>
      <c r="P638" s="387"/>
      <c r="Q638" s="387"/>
      <c r="R638" s="389"/>
      <c r="S638" s="391"/>
      <c r="T638" s="401"/>
      <c r="U638" s="395"/>
      <c r="V638" s="397"/>
      <c r="W638" s="383"/>
      <c r="X638" s="383"/>
      <c r="Y638" s="383"/>
      <c r="Z638" s="383"/>
      <c r="AA638" s="383"/>
      <c r="AB638" s="383"/>
      <c r="AC638" s="383"/>
      <c r="AD638" s="383"/>
      <c r="AE638" s="383"/>
      <c r="AF638" s="383"/>
      <c r="AG638" s="383"/>
      <c r="AH638" s="383"/>
      <c r="AI638" s="383"/>
      <c r="AJ638" s="383"/>
      <c r="AK638" s="383"/>
      <c r="AL638" s="333"/>
      <c r="AM638" s="200" t="s">
        <v>240</v>
      </c>
      <c r="AN638" s="311" t="s">
        <v>1146</v>
      </c>
      <c r="AO638" s="312" t="s">
        <v>18</v>
      </c>
      <c r="AP638" s="312"/>
      <c r="AQ638" s="312"/>
      <c r="AR638" s="312"/>
      <c r="AS638" s="312"/>
      <c r="AT638" s="312"/>
      <c r="AU638" s="312"/>
      <c r="AV638" s="312"/>
      <c r="AW638" s="261">
        <v>0</v>
      </c>
      <c r="AX638" s="261">
        <v>0</v>
      </c>
      <c r="AY638" s="261">
        <v>0</v>
      </c>
      <c r="AZ638" s="261">
        <f>BE638</f>
        <v>0</v>
      </c>
      <c r="BA638" s="261">
        <f>BV638</f>
        <v>0</v>
      </c>
      <c r="BB638" s="261">
        <f>CM638</f>
        <v>0</v>
      </c>
      <c r="BC638" s="261">
        <f>DD638</f>
        <v>0</v>
      </c>
      <c r="BD638" s="261">
        <f>AW638-AX638-BC638</f>
        <v>0</v>
      </c>
      <c r="BE638" s="261">
        <f t="shared" ref="BE638:BH639" si="691">BQ638</f>
        <v>0</v>
      </c>
      <c r="BF638" s="261">
        <f t="shared" si="691"/>
        <v>0</v>
      </c>
      <c r="BG638" s="261">
        <f t="shared" si="691"/>
        <v>0</v>
      </c>
      <c r="BH638" s="261">
        <f t="shared" si="691"/>
        <v>0</v>
      </c>
      <c r="BI638" s="261">
        <f>BJ638+BK638+BL638</f>
        <v>0</v>
      </c>
      <c r="BJ638" s="313">
        <v>0</v>
      </c>
      <c r="BK638" s="313">
        <v>0</v>
      </c>
      <c r="BL638" s="313">
        <v>0</v>
      </c>
      <c r="BM638" s="261">
        <f>BN638+BO638+BP638</f>
        <v>0</v>
      </c>
      <c r="BN638" s="313">
        <v>0</v>
      </c>
      <c r="BO638" s="313">
        <v>0</v>
      </c>
      <c r="BP638" s="313">
        <v>0</v>
      </c>
      <c r="BQ638" s="261">
        <f>BR638+BS638+BT638</f>
        <v>0</v>
      </c>
      <c r="BR638" s="313">
        <v>0</v>
      </c>
      <c r="BS638" s="313">
        <v>0</v>
      </c>
      <c r="BT638" s="313">
        <v>0</v>
      </c>
      <c r="BU638" s="261">
        <f>$AW638-$AX638-AZ638</f>
        <v>0</v>
      </c>
      <c r="BV638" s="261">
        <f t="shared" ref="BV638:BY639" si="692">CH638</f>
        <v>0</v>
      </c>
      <c r="BW638" s="261">
        <f t="shared" si="692"/>
        <v>0</v>
      </c>
      <c r="BX638" s="261">
        <f t="shared" si="692"/>
        <v>0</v>
      </c>
      <c r="BY638" s="261">
        <f t="shared" si="692"/>
        <v>0</v>
      </c>
      <c r="BZ638" s="261">
        <f>CA638+CB638+CC638</f>
        <v>0</v>
      </c>
      <c r="CA638" s="313">
        <v>0</v>
      </c>
      <c r="CB638" s="313">
        <v>0</v>
      </c>
      <c r="CC638" s="313">
        <v>0</v>
      </c>
      <c r="CD638" s="261">
        <f>CE638+CF638+CG638</f>
        <v>0</v>
      </c>
      <c r="CE638" s="313">
        <v>0</v>
      </c>
      <c r="CF638" s="313">
        <v>0</v>
      </c>
      <c r="CG638" s="313">
        <v>0</v>
      </c>
      <c r="CH638" s="261">
        <f>CI638+CJ638+CK638</f>
        <v>0</v>
      </c>
      <c r="CI638" s="313">
        <v>0</v>
      </c>
      <c r="CJ638" s="313">
        <v>0</v>
      </c>
      <c r="CK638" s="313">
        <v>0</v>
      </c>
      <c r="CL638" s="261">
        <f>$AW638-$AX638-BA638</f>
        <v>0</v>
      </c>
      <c r="CM638" s="261">
        <f t="shared" ref="CM638:CP639" si="693">CY638</f>
        <v>0</v>
      </c>
      <c r="CN638" s="261">
        <f t="shared" si="693"/>
        <v>0</v>
      </c>
      <c r="CO638" s="261">
        <f t="shared" si="693"/>
        <v>0</v>
      </c>
      <c r="CP638" s="261">
        <f t="shared" si="693"/>
        <v>0</v>
      </c>
      <c r="CQ638" s="261">
        <f>CR638+CS638+CT638</f>
        <v>0</v>
      </c>
      <c r="CR638" s="313">
        <v>0</v>
      </c>
      <c r="CS638" s="313">
        <v>0</v>
      </c>
      <c r="CT638" s="313">
        <v>0</v>
      </c>
      <c r="CU638" s="261">
        <f>CV638+CW638+CX638</f>
        <v>0</v>
      </c>
      <c r="CV638" s="313">
        <v>0</v>
      </c>
      <c r="CW638" s="313">
        <v>0</v>
      </c>
      <c r="CX638" s="313">
        <v>0</v>
      </c>
      <c r="CY638" s="261">
        <f>CZ638+DA638+DB638</f>
        <v>0</v>
      </c>
      <c r="CZ638" s="313">
        <v>0</v>
      </c>
      <c r="DA638" s="313">
        <v>0</v>
      </c>
      <c r="DB638" s="313">
        <v>0</v>
      </c>
      <c r="DC638" s="261">
        <f>$AW638-$AX638-BB638</f>
        <v>0</v>
      </c>
      <c r="DD638" s="261">
        <f t="shared" ref="DD638:DG639" si="694">DP638</f>
        <v>0</v>
      </c>
      <c r="DE638" s="261">
        <f t="shared" si="694"/>
        <v>0</v>
      </c>
      <c r="DF638" s="261">
        <f t="shared" si="694"/>
        <v>0</v>
      </c>
      <c r="DG638" s="261">
        <f t="shared" si="694"/>
        <v>0</v>
      </c>
      <c r="DH638" s="261">
        <f>DI638+DJ638+DK638</f>
        <v>0</v>
      </c>
      <c r="DI638" s="313">
        <v>0</v>
      </c>
      <c r="DJ638" s="313">
        <v>0</v>
      </c>
      <c r="DK638" s="313">
        <v>0</v>
      </c>
      <c r="DL638" s="261">
        <f>DM638+DN638+DO638</f>
        <v>0</v>
      </c>
      <c r="DM638" s="313">
        <v>0</v>
      </c>
      <c r="DN638" s="313">
        <v>0</v>
      </c>
      <c r="DO638" s="313">
        <v>0</v>
      </c>
      <c r="DP638" s="261">
        <f>DQ638+DR638+DS638</f>
        <v>0</v>
      </c>
      <c r="DQ638" s="313">
        <v>0</v>
      </c>
      <c r="DR638" s="313">
        <v>0</v>
      </c>
      <c r="DS638" s="313">
        <v>0</v>
      </c>
      <c r="DT638" s="261">
        <f>$AW638-$AX638-BC638</f>
        <v>0</v>
      </c>
      <c r="DU638" s="261">
        <f>BC638-AY638</f>
        <v>0</v>
      </c>
      <c r="DV638" s="313"/>
      <c r="DW638" s="313"/>
      <c r="DX638" s="314"/>
      <c r="DY638" s="313"/>
      <c r="DZ638" s="314"/>
      <c r="EA638" s="343" t="s">
        <v>151</v>
      </c>
      <c r="EB638" s="164">
        <v>0</v>
      </c>
      <c r="EC638" s="162" t="str">
        <f>AN638 &amp; EB638</f>
        <v>за счет платы за технологическое присоединение0</v>
      </c>
      <c r="ED638" s="162" t="str">
        <f>AN638&amp;AO638</f>
        <v>за счет платы за технологическое присоединениенет</v>
      </c>
      <c r="EE638" s="163"/>
      <c r="EF638" s="163"/>
      <c r="EG638" s="179"/>
      <c r="EH638" s="179"/>
      <c r="EI638" s="179"/>
      <c r="EJ638" s="179"/>
      <c r="EV638" s="163"/>
    </row>
    <row r="639" spans="3:152" ht="15" customHeight="1" thickBot="1">
      <c r="C639" s="217"/>
      <c r="D639" s="385"/>
      <c r="E639" s="399"/>
      <c r="F639" s="399"/>
      <c r="G639" s="399"/>
      <c r="H639" s="399"/>
      <c r="I639" s="399"/>
      <c r="J639" s="399"/>
      <c r="K639" s="385"/>
      <c r="L639" s="337"/>
      <c r="M639" s="337"/>
      <c r="N639" s="385"/>
      <c r="O639" s="385"/>
      <c r="P639" s="387"/>
      <c r="Q639" s="387"/>
      <c r="R639" s="389"/>
      <c r="S639" s="391"/>
      <c r="T639" s="401"/>
      <c r="U639" s="395"/>
      <c r="V639" s="397"/>
      <c r="W639" s="383"/>
      <c r="X639" s="383"/>
      <c r="Y639" s="383"/>
      <c r="Z639" s="383"/>
      <c r="AA639" s="383"/>
      <c r="AB639" s="383"/>
      <c r="AC639" s="383"/>
      <c r="AD639" s="383"/>
      <c r="AE639" s="383"/>
      <c r="AF639" s="383"/>
      <c r="AG639" s="383"/>
      <c r="AH639" s="383"/>
      <c r="AI639" s="383"/>
      <c r="AJ639" s="383"/>
      <c r="AK639" s="383"/>
      <c r="AL639" s="333"/>
      <c r="AM639" s="200" t="s">
        <v>115</v>
      </c>
      <c r="AN639" s="311" t="s">
        <v>199</v>
      </c>
      <c r="AO639" s="312" t="s">
        <v>18</v>
      </c>
      <c r="AP639" s="312"/>
      <c r="AQ639" s="312"/>
      <c r="AR639" s="312"/>
      <c r="AS639" s="312"/>
      <c r="AT639" s="312"/>
      <c r="AU639" s="312"/>
      <c r="AV639" s="312"/>
      <c r="AW639" s="261">
        <v>0</v>
      </c>
      <c r="AX639" s="261">
        <v>0</v>
      </c>
      <c r="AY639" s="261">
        <v>0</v>
      </c>
      <c r="AZ639" s="261">
        <f>BE639</f>
        <v>0</v>
      </c>
      <c r="BA639" s="261">
        <f>BV639</f>
        <v>0</v>
      </c>
      <c r="BB639" s="261">
        <f>CM639</f>
        <v>0</v>
      </c>
      <c r="BC639" s="261">
        <f>DD639</f>
        <v>0</v>
      </c>
      <c r="BD639" s="261">
        <f>AW639-AX639-BC639</f>
        <v>0</v>
      </c>
      <c r="BE639" s="261">
        <f t="shared" si="691"/>
        <v>0</v>
      </c>
      <c r="BF639" s="261">
        <f t="shared" si="691"/>
        <v>0</v>
      </c>
      <c r="BG639" s="261">
        <f t="shared" si="691"/>
        <v>0</v>
      </c>
      <c r="BH639" s="261">
        <f t="shared" si="691"/>
        <v>0</v>
      </c>
      <c r="BI639" s="261">
        <f>BJ639+BK639+BL639</f>
        <v>0</v>
      </c>
      <c r="BJ639" s="313">
        <v>0</v>
      </c>
      <c r="BK639" s="313">
        <v>0</v>
      </c>
      <c r="BL639" s="313">
        <v>0</v>
      </c>
      <c r="BM639" s="261">
        <f>BN639+BO639+BP639</f>
        <v>0</v>
      </c>
      <c r="BN639" s="313">
        <v>0</v>
      </c>
      <c r="BO639" s="313">
        <v>0</v>
      </c>
      <c r="BP639" s="313">
        <v>0</v>
      </c>
      <c r="BQ639" s="261">
        <f>BR639+BS639+BT639</f>
        <v>0</v>
      </c>
      <c r="BR639" s="313">
        <v>0</v>
      </c>
      <c r="BS639" s="313">
        <v>0</v>
      </c>
      <c r="BT639" s="313">
        <v>0</v>
      </c>
      <c r="BU639" s="261">
        <f>$AW639-$AX639-AZ639</f>
        <v>0</v>
      </c>
      <c r="BV639" s="261">
        <f t="shared" si="692"/>
        <v>0</v>
      </c>
      <c r="BW639" s="261">
        <f t="shared" si="692"/>
        <v>0</v>
      </c>
      <c r="BX639" s="261">
        <f t="shared" si="692"/>
        <v>0</v>
      </c>
      <c r="BY639" s="261">
        <f t="shared" si="692"/>
        <v>0</v>
      </c>
      <c r="BZ639" s="261">
        <f>CA639+CB639+CC639</f>
        <v>0</v>
      </c>
      <c r="CA639" s="313">
        <v>0</v>
      </c>
      <c r="CB639" s="313">
        <v>0</v>
      </c>
      <c r="CC639" s="313">
        <v>0</v>
      </c>
      <c r="CD639" s="261">
        <f>CE639+CF639+CG639</f>
        <v>0</v>
      </c>
      <c r="CE639" s="313">
        <v>0</v>
      </c>
      <c r="CF639" s="313">
        <v>0</v>
      </c>
      <c r="CG639" s="313">
        <v>0</v>
      </c>
      <c r="CH639" s="261">
        <f>CI639+CJ639+CK639</f>
        <v>0</v>
      </c>
      <c r="CI639" s="313">
        <v>0</v>
      </c>
      <c r="CJ639" s="313">
        <v>0</v>
      </c>
      <c r="CK639" s="313">
        <v>0</v>
      </c>
      <c r="CL639" s="261">
        <f>$AW639-$AX639-BA639</f>
        <v>0</v>
      </c>
      <c r="CM639" s="261">
        <f t="shared" si="693"/>
        <v>0</v>
      </c>
      <c r="CN639" s="261">
        <f t="shared" si="693"/>
        <v>0</v>
      </c>
      <c r="CO639" s="261">
        <f t="shared" si="693"/>
        <v>0</v>
      </c>
      <c r="CP639" s="261">
        <f t="shared" si="693"/>
        <v>0</v>
      </c>
      <c r="CQ639" s="261">
        <f>CR639+CS639+CT639</f>
        <v>0</v>
      </c>
      <c r="CR639" s="313">
        <v>0</v>
      </c>
      <c r="CS639" s="313">
        <v>0</v>
      </c>
      <c r="CT639" s="313">
        <v>0</v>
      </c>
      <c r="CU639" s="261">
        <f>CV639+CW639+CX639</f>
        <v>0</v>
      </c>
      <c r="CV639" s="313">
        <v>0</v>
      </c>
      <c r="CW639" s="313">
        <v>0</v>
      </c>
      <c r="CX639" s="313">
        <v>0</v>
      </c>
      <c r="CY639" s="261">
        <f>CZ639+DA639+DB639</f>
        <v>0</v>
      </c>
      <c r="CZ639" s="313">
        <v>0</v>
      </c>
      <c r="DA639" s="313">
        <v>0</v>
      </c>
      <c r="DB639" s="313">
        <v>0</v>
      </c>
      <c r="DC639" s="261">
        <f>$AW639-$AX639-BB639</f>
        <v>0</v>
      </c>
      <c r="DD639" s="261">
        <f t="shared" si="694"/>
        <v>0</v>
      </c>
      <c r="DE639" s="261">
        <f t="shared" si="694"/>
        <v>0</v>
      </c>
      <c r="DF639" s="261">
        <f t="shared" si="694"/>
        <v>0</v>
      </c>
      <c r="DG639" s="261">
        <f t="shared" si="694"/>
        <v>0</v>
      </c>
      <c r="DH639" s="261">
        <f>DI639+DJ639+DK639</f>
        <v>0</v>
      </c>
      <c r="DI639" s="313">
        <v>0</v>
      </c>
      <c r="DJ639" s="313">
        <v>0</v>
      </c>
      <c r="DK639" s="313">
        <v>0</v>
      </c>
      <c r="DL639" s="261">
        <f>DM639+DN639+DO639</f>
        <v>0</v>
      </c>
      <c r="DM639" s="313">
        <v>0</v>
      </c>
      <c r="DN639" s="313">
        <v>0</v>
      </c>
      <c r="DO639" s="313">
        <v>0</v>
      </c>
      <c r="DP639" s="261">
        <f>DQ639+DR639+DS639</f>
        <v>0</v>
      </c>
      <c r="DQ639" s="313">
        <v>0</v>
      </c>
      <c r="DR639" s="313">
        <v>0</v>
      </c>
      <c r="DS639" s="313">
        <v>0</v>
      </c>
      <c r="DT639" s="261">
        <f>$AW639-$AX639-BC639</f>
        <v>0</v>
      </c>
      <c r="DU639" s="261">
        <f>BC639-AY639</f>
        <v>0</v>
      </c>
      <c r="DV639" s="313"/>
      <c r="DW639" s="313"/>
      <c r="DX639" s="314"/>
      <c r="DY639" s="313"/>
      <c r="DZ639" s="314"/>
      <c r="EA639" s="343" t="s">
        <v>151</v>
      </c>
      <c r="EB639" s="164">
        <v>0</v>
      </c>
      <c r="EC639" s="162" t="str">
        <f>AN639 &amp; EB639</f>
        <v>Прочие собственные средства0</v>
      </c>
      <c r="ED639" s="162" t="str">
        <f>AN639&amp;AO639</f>
        <v>Прочие собственные средстванет</v>
      </c>
      <c r="EE639" s="163"/>
      <c r="EF639" s="163"/>
      <c r="EG639" s="179"/>
      <c r="EH639" s="179"/>
      <c r="EI639" s="179"/>
      <c r="EJ639" s="179"/>
      <c r="EV639" s="163"/>
    </row>
    <row r="640" spans="3:152" ht="11.25" customHeight="1">
      <c r="C640" s="217"/>
      <c r="D640" s="384" t="s">
        <v>1061</v>
      </c>
      <c r="E640" s="398" t="s">
        <v>823</v>
      </c>
      <c r="F640" s="398" t="s">
        <v>827</v>
      </c>
      <c r="G640" s="398" t="s">
        <v>161</v>
      </c>
      <c r="H640" s="398" t="s">
        <v>1062</v>
      </c>
      <c r="I640" s="398" t="s">
        <v>783</v>
      </c>
      <c r="J640" s="398" t="s">
        <v>783</v>
      </c>
      <c r="K640" s="384" t="s">
        <v>784</v>
      </c>
      <c r="L640" s="336"/>
      <c r="M640" s="336"/>
      <c r="N640" s="384" t="s">
        <v>115</v>
      </c>
      <c r="O640" s="384" t="s">
        <v>5</v>
      </c>
      <c r="P640" s="386" t="s">
        <v>189</v>
      </c>
      <c r="Q640" s="386" t="s">
        <v>6</v>
      </c>
      <c r="R640" s="388">
        <v>0</v>
      </c>
      <c r="S640" s="390">
        <v>0</v>
      </c>
      <c r="T640" s="400" t="s">
        <v>151</v>
      </c>
      <c r="U640" s="305"/>
      <c r="V640" s="306"/>
      <c r="W640" s="306"/>
      <c r="X640" s="306"/>
      <c r="Y640" s="306"/>
      <c r="Z640" s="306"/>
      <c r="AA640" s="306"/>
      <c r="AB640" s="306"/>
      <c r="AC640" s="306"/>
      <c r="AD640" s="306"/>
      <c r="AE640" s="306"/>
      <c r="AF640" s="306"/>
      <c r="AG640" s="306"/>
      <c r="AH640" s="306"/>
      <c r="AI640" s="306"/>
      <c r="AJ640" s="306"/>
      <c r="AK640" s="306"/>
      <c r="AL640" s="306"/>
      <c r="AM640" s="306"/>
      <c r="AN640" s="306"/>
      <c r="AO640" s="306"/>
      <c r="AP640" s="306"/>
      <c r="AQ640" s="306"/>
      <c r="AR640" s="306"/>
      <c r="AS640" s="306"/>
      <c r="AT640" s="306"/>
      <c r="AU640" s="306"/>
      <c r="AV640" s="306"/>
      <c r="AW640" s="306"/>
      <c r="AX640" s="306"/>
      <c r="AY640" s="306"/>
      <c r="AZ640" s="306"/>
      <c r="BA640" s="306"/>
      <c r="BB640" s="306"/>
      <c r="BC640" s="306"/>
      <c r="BD640" s="306"/>
      <c r="BE640" s="306"/>
      <c r="BF640" s="306"/>
      <c r="BG640" s="306"/>
      <c r="BH640" s="306"/>
      <c r="BI640" s="306"/>
      <c r="BJ640" s="306"/>
      <c r="BK640" s="306"/>
      <c r="BL640" s="306"/>
      <c r="BM640" s="306"/>
      <c r="BN640" s="306"/>
      <c r="BO640" s="306"/>
      <c r="BP640" s="306"/>
      <c r="BQ640" s="306"/>
      <c r="BR640" s="306"/>
      <c r="BS640" s="306"/>
      <c r="BT640" s="306"/>
      <c r="BU640" s="306"/>
      <c r="BV640" s="306"/>
      <c r="BW640" s="306"/>
      <c r="BX640" s="306"/>
      <c r="BY640" s="306"/>
      <c r="BZ640" s="306"/>
      <c r="CA640" s="306"/>
      <c r="CB640" s="306"/>
      <c r="CC640" s="306"/>
      <c r="CD640" s="306"/>
      <c r="CE640" s="306"/>
      <c r="CF640" s="306"/>
      <c r="CG640" s="306"/>
      <c r="CH640" s="306"/>
      <c r="CI640" s="306"/>
      <c r="CJ640" s="306"/>
      <c r="CK640" s="306"/>
      <c r="CL640" s="306"/>
      <c r="CM640" s="306"/>
      <c r="CN640" s="306"/>
      <c r="CO640" s="306"/>
      <c r="CP640" s="306"/>
      <c r="CQ640" s="306"/>
      <c r="CR640" s="306"/>
      <c r="CS640" s="306"/>
      <c r="CT640" s="306"/>
      <c r="CU640" s="306"/>
      <c r="CV640" s="306"/>
      <c r="CW640" s="306"/>
      <c r="CX640" s="306"/>
      <c r="CY640" s="306"/>
      <c r="CZ640" s="306"/>
      <c r="DA640" s="306"/>
      <c r="DB640" s="306"/>
      <c r="DC640" s="306"/>
      <c r="DD640" s="306"/>
      <c r="DE640" s="306"/>
      <c r="DF640" s="306"/>
      <c r="DG640" s="306"/>
      <c r="DH640" s="306"/>
      <c r="DI640" s="306"/>
      <c r="DJ640" s="306"/>
      <c r="DK640" s="306"/>
      <c r="DL640" s="306"/>
      <c r="DM640" s="306"/>
      <c r="DN640" s="306"/>
      <c r="DO640" s="306"/>
      <c r="DP640" s="306"/>
      <c r="DQ640" s="306"/>
      <c r="DR640" s="306"/>
      <c r="DS640" s="306"/>
      <c r="DT640" s="306"/>
      <c r="DU640" s="306"/>
      <c r="DV640" s="306"/>
      <c r="DW640" s="306"/>
      <c r="DX640" s="306"/>
      <c r="DY640" s="306"/>
      <c r="DZ640" s="306"/>
      <c r="EA640" s="306"/>
      <c r="EB640" s="164"/>
      <c r="EC640" s="163"/>
      <c r="ED640" s="163"/>
      <c r="EE640" s="163"/>
      <c r="EF640" s="163"/>
      <c r="EG640" s="163"/>
      <c r="EH640" s="163"/>
      <c r="EI640" s="163"/>
    </row>
    <row r="641" spans="3:152" ht="11.25" customHeight="1">
      <c r="C641" s="217"/>
      <c r="D641" s="385"/>
      <c r="E641" s="399"/>
      <c r="F641" s="399"/>
      <c r="G641" s="399"/>
      <c r="H641" s="399"/>
      <c r="I641" s="399"/>
      <c r="J641" s="399"/>
      <c r="K641" s="385"/>
      <c r="L641" s="337"/>
      <c r="M641" s="337"/>
      <c r="N641" s="385"/>
      <c r="O641" s="385"/>
      <c r="P641" s="387"/>
      <c r="Q641" s="387"/>
      <c r="R641" s="389"/>
      <c r="S641" s="391"/>
      <c r="T641" s="401"/>
      <c r="U641" s="394"/>
      <c r="V641" s="396">
        <v>1</v>
      </c>
      <c r="W641" s="382" t="s">
        <v>821</v>
      </c>
      <c r="X641" s="382"/>
      <c r="Y641" s="382"/>
      <c r="Z641" s="382"/>
      <c r="AA641" s="382"/>
      <c r="AB641" s="382"/>
      <c r="AC641" s="382"/>
      <c r="AD641" s="382"/>
      <c r="AE641" s="382"/>
      <c r="AF641" s="382"/>
      <c r="AG641" s="382"/>
      <c r="AH641" s="382"/>
      <c r="AI641" s="382"/>
      <c r="AJ641" s="382"/>
      <c r="AK641" s="382"/>
      <c r="AL641" s="307"/>
      <c r="AM641" s="308"/>
      <c r="AN641" s="309"/>
      <c r="AO641" s="309"/>
      <c r="AP641" s="309"/>
      <c r="AQ641" s="309"/>
      <c r="AR641" s="309"/>
      <c r="AS641" s="309"/>
      <c r="AT641" s="309"/>
      <c r="AU641" s="309"/>
      <c r="AV641" s="309"/>
      <c r="AW641" s="95"/>
      <c r="AX641" s="95"/>
      <c r="AY641" s="95"/>
      <c r="AZ641" s="95"/>
      <c r="BA641" s="95"/>
      <c r="BB641" s="95"/>
      <c r="BC641" s="95"/>
      <c r="BD641" s="95"/>
      <c r="BE641" s="95"/>
      <c r="BF641" s="95"/>
      <c r="BG641" s="95"/>
      <c r="BH641" s="95"/>
      <c r="BI641" s="95"/>
      <c r="BJ641" s="95"/>
      <c r="BK641" s="95"/>
      <c r="BL641" s="95"/>
      <c r="BM641" s="95"/>
      <c r="BN641" s="95"/>
      <c r="BO641" s="95"/>
      <c r="BP641" s="95"/>
      <c r="BQ641" s="95"/>
      <c r="BR641" s="95"/>
      <c r="BS641" s="95"/>
      <c r="BT641" s="95"/>
      <c r="BU641" s="95"/>
      <c r="BV641" s="95"/>
      <c r="BW641" s="95"/>
      <c r="BX641" s="95"/>
      <c r="BY641" s="95"/>
      <c r="BZ641" s="95"/>
      <c r="CA641" s="95"/>
      <c r="CB641" s="95"/>
      <c r="CC641" s="95"/>
      <c r="CD641" s="95"/>
      <c r="CE641" s="95"/>
      <c r="CF641" s="95"/>
      <c r="CG641" s="95"/>
      <c r="CH641" s="95"/>
      <c r="CI641" s="95"/>
      <c r="CJ641" s="95"/>
      <c r="CK641" s="95"/>
      <c r="CL641" s="95"/>
      <c r="CM641" s="95"/>
      <c r="CN641" s="95"/>
      <c r="CO641" s="95"/>
      <c r="CP641" s="95"/>
      <c r="CQ641" s="95"/>
      <c r="CR641" s="95"/>
      <c r="CS641" s="95"/>
      <c r="CT641" s="95"/>
      <c r="CU641" s="95"/>
      <c r="CV641" s="95"/>
      <c r="CW641" s="95"/>
      <c r="CX641" s="95"/>
      <c r="CY641" s="95"/>
      <c r="CZ641" s="95"/>
      <c r="DA641" s="95"/>
      <c r="DB641" s="95"/>
      <c r="DC641" s="95"/>
      <c r="DD641" s="95"/>
      <c r="DE641" s="95"/>
      <c r="DF641" s="95"/>
      <c r="DG641" s="95"/>
      <c r="DH641" s="95"/>
      <c r="DI641" s="95"/>
      <c r="DJ641" s="95"/>
      <c r="DK641" s="95"/>
      <c r="DL641" s="95"/>
      <c r="DM641" s="95"/>
      <c r="DN641" s="95"/>
      <c r="DO641" s="95"/>
      <c r="DP641" s="95"/>
      <c r="DQ641" s="95"/>
      <c r="DR641" s="95"/>
      <c r="DS641" s="95"/>
      <c r="DT641" s="95"/>
      <c r="DU641" s="95"/>
      <c r="DV641" s="95"/>
      <c r="DW641" s="95"/>
      <c r="DX641" s="95"/>
      <c r="DY641" s="95"/>
      <c r="DZ641" s="95"/>
      <c r="EA641" s="95"/>
      <c r="EB641" s="164"/>
      <c r="EC641" s="179"/>
      <c r="ED641" s="179"/>
      <c r="EE641" s="179"/>
      <c r="EF641" s="163"/>
      <c r="EG641" s="179"/>
      <c r="EH641" s="179"/>
      <c r="EI641" s="179"/>
      <c r="EJ641" s="179"/>
      <c r="EK641" s="179"/>
    </row>
    <row r="642" spans="3:152" ht="15" customHeight="1">
      <c r="C642" s="217"/>
      <c r="D642" s="385"/>
      <c r="E642" s="399"/>
      <c r="F642" s="399"/>
      <c r="G642" s="399"/>
      <c r="H642" s="399"/>
      <c r="I642" s="399"/>
      <c r="J642" s="399"/>
      <c r="K642" s="385"/>
      <c r="L642" s="337"/>
      <c r="M642" s="337"/>
      <c r="N642" s="385"/>
      <c r="O642" s="385"/>
      <c r="P642" s="387"/>
      <c r="Q642" s="387"/>
      <c r="R642" s="389"/>
      <c r="S642" s="391"/>
      <c r="T642" s="401"/>
      <c r="U642" s="395"/>
      <c r="V642" s="397"/>
      <c r="W642" s="383"/>
      <c r="X642" s="383"/>
      <c r="Y642" s="383"/>
      <c r="Z642" s="383"/>
      <c r="AA642" s="383"/>
      <c r="AB642" s="383"/>
      <c r="AC642" s="383"/>
      <c r="AD642" s="383"/>
      <c r="AE642" s="383"/>
      <c r="AF642" s="383"/>
      <c r="AG642" s="383"/>
      <c r="AH642" s="383"/>
      <c r="AI642" s="383"/>
      <c r="AJ642" s="383"/>
      <c r="AK642" s="383"/>
      <c r="AL642" s="333"/>
      <c r="AM642" s="200" t="s">
        <v>240</v>
      </c>
      <c r="AN642" s="311" t="s">
        <v>1146</v>
      </c>
      <c r="AO642" s="312" t="s">
        <v>18</v>
      </c>
      <c r="AP642" s="312"/>
      <c r="AQ642" s="312"/>
      <c r="AR642" s="312"/>
      <c r="AS642" s="312"/>
      <c r="AT642" s="312"/>
      <c r="AU642" s="312"/>
      <c r="AV642" s="312"/>
      <c r="AW642" s="261">
        <v>0</v>
      </c>
      <c r="AX642" s="261">
        <v>0</v>
      </c>
      <c r="AY642" s="261">
        <v>0</v>
      </c>
      <c r="AZ642" s="261">
        <f>BE642</f>
        <v>0</v>
      </c>
      <c r="BA642" s="261">
        <f>BV642</f>
        <v>0</v>
      </c>
      <c r="BB642" s="261">
        <f>CM642</f>
        <v>0</v>
      </c>
      <c r="BC642" s="261">
        <f>DD642</f>
        <v>0</v>
      </c>
      <c r="BD642" s="261">
        <f>AW642-AX642-BC642</f>
        <v>0</v>
      </c>
      <c r="BE642" s="261">
        <f t="shared" ref="BE642:BH643" si="695">BQ642</f>
        <v>0</v>
      </c>
      <c r="BF642" s="261">
        <f t="shared" si="695"/>
        <v>0</v>
      </c>
      <c r="BG642" s="261">
        <f t="shared" si="695"/>
        <v>0</v>
      </c>
      <c r="BH642" s="261">
        <f t="shared" si="695"/>
        <v>0</v>
      </c>
      <c r="BI642" s="261">
        <f>BJ642+BK642+BL642</f>
        <v>0</v>
      </c>
      <c r="BJ642" s="313">
        <v>0</v>
      </c>
      <c r="BK642" s="313">
        <v>0</v>
      </c>
      <c r="BL642" s="313">
        <v>0</v>
      </c>
      <c r="BM642" s="261">
        <f>BN642+BO642+BP642</f>
        <v>0</v>
      </c>
      <c r="BN642" s="313">
        <v>0</v>
      </c>
      <c r="BO642" s="313">
        <v>0</v>
      </c>
      <c r="BP642" s="313">
        <v>0</v>
      </c>
      <c r="BQ642" s="261">
        <f>BR642+BS642+BT642</f>
        <v>0</v>
      </c>
      <c r="BR642" s="313">
        <v>0</v>
      </c>
      <c r="BS642" s="313">
        <v>0</v>
      </c>
      <c r="BT642" s="313">
        <v>0</v>
      </c>
      <c r="BU642" s="261">
        <f>$AW642-$AX642-AZ642</f>
        <v>0</v>
      </c>
      <c r="BV642" s="261">
        <f t="shared" ref="BV642:BY643" si="696">CH642</f>
        <v>0</v>
      </c>
      <c r="BW642" s="261">
        <f t="shared" si="696"/>
        <v>0</v>
      </c>
      <c r="BX642" s="261">
        <f t="shared" si="696"/>
        <v>0</v>
      </c>
      <c r="BY642" s="261">
        <f t="shared" si="696"/>
        <v>0</v>
      </c>
      <c r="BZ642" s="261">
        <f>CA642+CB642+CC642</f>
        <v>0</v>
      </c>
      <c r="CA642" s="313">
        <v>0</v>
      </c>
      <c r="CB642" s="313">
        <v>0</v>
      </c>
      <c r="CC642" s="313">
        <v>0</v>
      </c>
      <c r="CD642" s="261">
        <f>CE642+CF642+CG642</f>
        <v>0</v>
      </c>
      <c r="CE642" s="313">
        <v>0</v>
      </c>
      <c r="CF642" s="313">
        <v>0</v>
      </c>
      <c r="CG642" s="313">
        <v>0</v>
      </c>
      <c r="CH642" s="261">
        <f>CI642+CJ642+CK642</f>
        <v>0</v>
      </c>
      <c r="CI642" s="313">
        <v>0</v>
      </c>
      <c r="CJ642" s="313">
        <v>0</v>
      </c>
      <c r="CK642" s="313">
        <v>0</v>
      </c>
      <c r="CL642" s="261">
        <f>$AW642-$AX642-BA642</f>
        <v>0</v>
      </c>
      <c r="CM642" s="261">
        <f t="shared" ref="CM642:CP643" si="697">CY642</f>
        <v>0</v>
      </c>
      <c r="CN642" s="261">
        <f t="shared" si="697"/>
        <v>0</v>
      </c>
      <c r="CO642" s="261">
        <f t="shared" si="697"/>
        <v>0</v>
      </c>
      <c r="CP642" s="261">
        <f t="shared" si="697"/>
        <v>0</v>
      </c>
      <c r="CQ642" s="261">
        <f>CR642+CS642+CT642</f>
        <v>0</v>
      </c>
      <c r="CR642" s="313">
        <v>0</v>
      </c>
      <c r="CS642" s="313">
        <v>0</v>
      </c>
      <c r="CT642" s="313">
        <v>0</v>
      </c>
      <c r="CU642" s="261">
        <f>CV642+CW642+CX642</f>
        <v>0</v>
      </c>
      <c r="CV642" s="313">
        <v>0</v>
      </c>
      <c r="CW642" s="313">
        <v>0</v>
      </c>
      <c r="CX642" s="313">
        <v>0</v>
      </c>
      <c r="CY642" s="261">
        <f>CZ642+DA642+DB642</f>
        <v>0</v>
      </c>
      <c r="CZ642" s="313">
        <v>0</v>
      </c>
      <c r="DA642" s="313">
        <v>0</v>
      </c>
      <c r="DB642" s="313">
        <v>0</v>
      </c>
      <c r="DC642" s="261">
        <f>$AW642-$AX642-BB642</f>
        <v>0</v>
      </c>
      <c r="DD642" s="261">
        <f t="shared" ref="DD642:DG643" si="698">DP642</f>
        <v>0</v>
      </c>
      <c r="DE642" s="261">
        <f t="shared" si="698"/>
        <v>0</v>
      </c>
      <c r="DF642" s="261">
        <f t="shared" si="698"/>
        <v>0</v>
      </c>
      <c r="DG642" s="261">
        <f t="shared" si="698"/>
        <v>0</v>
      </c>
      <c r="DH642" s="261">
        <f>DI642+DJ642+DK642</f>
        <v>0</v>
      </c>
      <c r="DI642" s="313">
        <v>0</v>
      </c>
      <c r="DJ642" s="313">
        <v>0</v>
      </c>
      <c r="DK642" s="313">
        <v>0</v>
      </c>
      <c r="DL642" s="261">
        <f>DM642+DN642+DO642</f>
        <v>0</v>
      </c>
      <c r="DM642" s="313">
        <v>0</v>
      </c>
      <c r="DN642" s="313">
        <v>0</v>
      </c>
      <c r="DO642" s="313">
        <v>0</v>
      </c>
      <c r="DP642" s="261">
        <f>DQ642+DR642+DS642</f>
        <v>0</v>
      </c>
      <c r="DQ642" s="313">
        <v>0</v>
      </c>
      <c r="DR642" s="313">
        <v>0</v>
      </c>
      <c r="DS642" s="313">
        <v>0</v>
      </c>
      <c r="DT642" s="261">
        <f>$AW642-$AX642-BC642</f>
        <v>0</v>
      </c>
      <c r="DU642" s="261">
        <f>BC642-AY642</f>
        <v>0</v>
      </c>
      <c r="DV642" s="313"/>
      <c r="DW642" s="313"/>
      <c r="DX642" s="314"/>
      <c r="DY642" s="313"/>
      <c r="DZ642" s="314"/>
      <c r="EA642" s="343" t="s">
        <v>151</v>
      </c>
      <c r="EB642" s="164">
        <v>0</v>
      </c>
      <c r="EC642" s="162" t="str">
        <f>AN642 &amp; EB642</f>
        <v>за счет платы за технологическое присоединение0</v>
      </c>
      <c r="ED642" s="162" t="str">
        <f>AN642&amp;AO642</f>
        <v>за счет платы за технологическое присоединениенет</v>
      </c>
      <c r="EE642" s="163"/>
      <c r="EF642" s="163"/>
      <c r="EG642" s="179"/>
      <c r="EH642" s="179"/>
      <c r="EI642" s="179"/>
      <c r="EJ642" s="179"/>
      <c r="EV642" s="163"/>
    </row>
    <row r="643" spans="3:152" ht="15" customHeight="1" thickBot="1">
      <c r="C643" s="217"/>
      <c r="D643" s="385"/>
      <c r="E643" s="399"/>
      <c r="F643" s="399"/>
      <c r="G643" s="399"/>
      <c r="H643" s="399"/>
      <c r="I643" s="399"/>
      <c r="J643" s="399"/>
      <c r="K643" s="385"/>
      <c r="L643" s="337"/>
      <c r="M643" s="337"/>
      <c r="N643" s="385"/>
      <c r="O643" s="385"/>
      <c r="P643" s="387"/>
      <c r="Q643" s="387"/>
      <c r="R643" s="389"/>
      <c r="S643" s="391"/>
      <c r="T643" s="401"/>
      <c r="U643" s="395"/>
      <c r="V643" s="397"/>
      <c r="W643" s="383"/>
      <c r="X643" s="383"/>
      <c r="Y643" s="383"/>
      <c r="Z643" s="383"/>
      <c r="AA643" s="383"/>
      <c r="AB643" s="383"/>
      <c r="AC643" s="383"/>
      <c r="AD643" s="383"/>
      <c r="AE643" s="383"/>
      <c r="AF643" s="383"/>
      <c r="AG643" s="383"/>
      <c r="AH643" s="383"/>
      <c r="AI643" s="383"/>
      <c r="AJ643" s="383"/>
      <c r="AK643" s="383"/>
      <c r="AL643" s="333"/>
      <c r="AM643" s="200" t="s">
        <v>115</v>
      </c>
      <c r="AN643" s="311" t="s">
        <v>199</v>
      </c>
      <c r="AO643" s="312" t="s">
        <v>18</v>
      </c>
      <c r="AP643" s="312"/>
      <c r="AQ643" s="312"/>
      <c r="AR643" s="312"/>
      <c r="AS643" s="312"/>
      <c r="AT643" s="312"/>
      <c r="AU643" s="312"/>
      <c r="AV643" s="312"/>
      <c r="AW643" s="261">
        <v>0</v>
      </c>
      <c r="AX643" s="261">
        <v>0</v>
      </c>
      <c r="AY643" s="261">
        <v>0</v>
      </c>
      <c r="AZ643" s="261">
        <f>BE643</f>
        <v>0</v>
      </c>
      <c r="BA643" s="261">
        <f>BV643</f>
        <v>0</v>
      </c>
      <c r="BB643" s="261">
        <f>CM643</f>
        <v>0</v>
      </c>
      <c r="BC643" s="261">
        <f>DD643</f>
        <v>0</v>
      </c>
      <c r="BD643" s="261">
        <f>AW643-AX643-BC643</f>
        <v>0</v>
      </c>
      <c r="BE643" s="261">
        <f t="shared" si="695"/>
        <v>0</v>
      </c>
      <c r="BF643" s="261">
        <f t="shared" si="695"/>
        <v>0</v>
      </c>
      <c r="BG643" s="261">
        <f t="shared" si="695"/>
        <v>0</v>
      </c>
      <c r="BH643" s="261">
        <f t="shared" si="695"/>
        <v>0</v>
      </c>
      <c r="BI643" s="261">
        <f>BJ643+BK643+BL643</f>
        <v>0</v>
      </c>
      <c r="BJ643" s="313">
        <v>0</v>
      </c>
      <c r="BK643" s="313">
        <v>0</v>
      </c>
      <c r="BL643" s="313">
        <v>0</v>
      </c>
      <c r="BM643" s="261">
        <f>BN643+BO643+BP643</f>
        <v>0</v>
      </c>
      <c r="BN643" s="313">
        <v>0</v>
      </c>
      <c r="BO643" s="313">
        <v>0</v>
      </c>
      <c r="BP643" s="313">
        <v>0</v>
      </c>
      <c r="BQ643" s="261">
        <f>BR643+BS643+BT643</f>
        <v>0</v>
      </c>
      <c r="BR643" s="313">
        <v>0</v>
      </c>
      <c r="BS643" s="313">
        <v>0</v>
      </c>
      <c r="BT643" s="313">
        <v>0</v>
      </c>
      <c r="BU643" s="261">
        <f>$AW643-$AX643-AZ643</f>
        <v>0</v>
      </c>
      <c r="BV643" s="261">
        <f t="shared" si="696"/>
        <v>0</v>
      </c>
      <c r="BW643" s="261">
        <f t="shared" si="696"/>
        <v>0</v>
      </c>
      <c r="BX643" s="261">
        <f t="shared" si="696"/>
        <v>0</v>
      </c>
      <c r="BY643" s="261">
        <f t="shared" si="696"/>
        <v>0</v>
      </c>
      <c r="BZ643" s="261">
        <f>CA643+CB643+CC643</f>
        <v>0</v>
      </c>
      <c r="CA643" s="313">
        <v>0</v>
      </c>
      <c r="CB643" s="313">
        <v>0</v>
      </c>
      <c r="CC643" s="313">
        <v>0</v>
      </c>
      <c r="CD643" s="261">
        <f>CE643+CF643+CG643</f>
        <v>0</v>
      </c>
      <c r="CE643" s="313">
        <v>0</v>
      </c>
      <c r="CF643" s="313">
        <v>0</v>
      </c>
      <c r="CG643" s="313">
        <v>0</v>
      </c>
      <c r="CH643" s="261">
        <f>CI643+CJ643+CK643</f>
        <v>0</v>
      </c>
      <c r="CI643" s="313">
        <v>0</v>
      </c>
      <c r="CJ643" s="313">
        <v>0</v>
      </c>
      <c r="CK643" s="313">
        <v>0</v>
      </c>
      <c r="CL643" s="261">
        <f>$AW643-$AX643-BA643</f>
        <v>0</v>
      </c>
      <c r="CM643" s="261">
        <f t="shared" si="697"/>
        <v>0</v>
      </c>
      <c r="CN643" s="261">
        <f t="shared" si="697"/>
        <v>0</v>
      </c>
      <c r="CO643" s="261">
        <f t="shared" si="697"/>
        <v>0</v>
      </c>
      <c r="CP643" s="261">
        <f t="shared" si="697"/>
        <v>0</v>
      </c>
      <c r="CQ643" s="261">
        <f>CR643+CS643+CT643</f>
        <v>0</v>
      </c>
      <c r="CR643" s="313">
        <v>0</v>
      </c>
      <c r="CS643" s="313">
        <v>0</v>
      </c>
      <c r="CT643" s="313">
        <v>0</v>
      </c>
      <c r="CU643" s="261">
        <f>CV643+CW643+CX643</f>
        <v>0</v>
      </c>
      <c r="CV643" s="313">
        <v>0</v>
      </c>
      <c r="CW643" s="313">
        <v>0</v>
      </c>
      <c r="CX643" s="313">
        <v>0</v>
      </c>
      <c r="CY643" s="261">
        <f>CZ643+DA643+DB643</f>
        <v>0</v>
      </c>
      <c r="CZ643" s="313">
        <v>0</v>
      </c>
      <c r="DA643" s="313">
        <v>0</v>
      </c>
      <c r="DB643" s="313">
        <v>0</v>
      </c>
      <c r="DC643" s="261">
        <f>$AW643-$AX643-BB643</f>
        <v>0</v>
      </c>
      <c r="DD643" s="261">
        <f t="shared" si="698"/>
        <v>0</v>
      </c>
      <c r="DE643" s="261">
        <f t="shared" si="698"/>
        <v>0</v>
      </c>
      <c r="DF643" s="261">
        <f t="shared" si="698"/>
        <v>0</v>
      </c>
      <c r="DG643" s="261">
        <f t="shared" si="698"/>
        <v>0</v>
      </c>
      <c r="DH643" s="261">
        <f>DI643+DJ643+DK643</f>
        <v>0</v>
      </c>
      <c r="DI643" s="313">
        <v>0</v>
      </c>
      <c r="DJ643" s="313">
        <v>0</v>
      </c>
      <c r="DK643" s="313">
        <v>0</v>
      </c>
      <c r="DL643" s="261">
        <f>DM643+DN643+DO643</f>
        <v>0</v>
      </c>
      <c r="DM643" s="313">
        <v>0</v>
      </c>
      <c r="DN643" s="313">
        <v>0</v>
      </c>
      <c r="DO643" s="313">
        <v>0</v>
      </c>
      <c r="DP643" s="261">
        <f>DQ643+DR643+DS643</f>
        <v>0</v>
      </c>
      <c r="DQ643" s="313">
        <v>0</v>
      </c>
      <c r="DR643" s="313">
        <v>0</v>
      </c>
      <c r="DS643" s="313">
        <v>0</v>
      </c>
      <c r="DT643" s="261">
        <f>$AW643-$AX643-BC643</f>
        <v>0</v>
      </c>
      <c r="DU643" s="261">
        <f>BC643-AY643</f>
        <v>0</v>
      </c>
      <c r="DV643" s="313"/>
      <c r="DW643" s="313"/>
      <c r="DX643" s="314"/>
      <c r="DY643" s="313"/>
      <c r="DZ643" s="314"/>
      <c r="EA643" s="343" t="s">
        <v>151</v>
      </c>
      <c r="EB643" s="164">
        <v>0</v>
      </c>
      <c r="EC643" s="162" t="str">
        <f>AN643 &amp; EB643</f>
        <v>Прочие собственные средства0</v>
      </c>
      <c r="ED643" s="162" t="str">
        <f>AN643&amp;AO643</f>
        <v>Прочие собственные средстванет</v>
      </c>
      <c r="EE643" s="163"/>
      <c r="EF643" s="163"/>
      <c r="EG643" s="179"/>
      <c r="EH643" s="179"/>
      <c r="EI643" s="179"/>
      <c r="EJ643" s="179"/>
      <c r="EV643" s="163"/>
    </row>
    <row r="644" spans="3:152" ht="11.25" customHeight="1">
      <c r="C644" s="217"/>
      <c r="D644" s="384" t="s">
        <v>1063</v>
      </c>
      <c r="E644" s="398" t="s">
        <v>823</v>
      </c>
      <c r="F644" s="398" t="s">
        <v>827</v>
      </c>
      <c r="G644" s="398" t="s">
        <v>161</v>
      </c>
      <c r="H644" s="398" t="s">
        <v>1064</v>
      </c>
      <c r="I644" s="398" t="s">
        <v>783</v>
      </c>
      <c r="J644" s="398" t="s">
        <v>783</v>
      </c>
      <c r="K644" s="384" t="s">
        <v>784</v>
      </c>
      <c r="L644" s="336"/>
      <c r="M644" s="336"/>
      <c r="N644" s="384" t="s">
        <v>115</v>
      </c>
      <c r="O644" s="384" t="s">
        <v>5</v>
      </c>
      <c r="P644" s="386" t="s">
        <v>189</v>
      </c>
      <c r="Q644" s="386" t="s">
        <v>6</v>
      </c>
      <c r="R644" s="388">
        <v>0</v>
      </c>
      <c r="S644" s="390">
        <v>0</v>
      </c>
      <c r="T644" s="400" t="s">
        <v>151</v>
      </c>
      <c r="U644" s="305"/>
      <c r="V644" s="306"/>
      <c r="W644" s="306"/>
      <c r="X644" s="306"/>
      <c r="Y644" s="306"/>
      <c r="Z644" s="306"/>
      <c r="AA644" s="306"/>
      <c r="AB644" s="306"/>
      <c r="AC644" s="306"/>
      <c r="AD644" s="306"/>
      <c r="AE644" s="306"/>
      <c r="AF644" s="306"/>
      <c r="AG644" s="306"/>
      <c r="AH644" s="306"/>
      <c r="AI644" s="306"/>
      <c r="AJ644" s="306"/>
      <c r="AK644" s="306"/>
      <c r="AL644" s="306"/>
      <c r="AM644" s="306"/>
      <c r="AN644" s="306"/>
      <c r="AO644" s="306"/>
      <c r="AP644" s="306"/>
      <c r="AQ644" s="306"/>
      <c r="AR644" s="306"/>
      <c r="AS644" s="306"/>
      <c r="AT644" s="306"/>
      <c r="AU644" s="306"/>
      <c r="AV644" s="306"/>
      <c r="AW644" s="306"/>
      <c r="AX644" s="306"/>
      <c r="AY644" s="306"/>
      <c r="AZ644" s="306"/>
      <c r="BA644" s="306"/>
      <c r="BB644" s="306"/>
      <c r="BC644" s="306"/>
      <c r="BD644" s="306"/>
      <c r="BE644" s="306"/>
      <c r="BF644" s="306"/>
      <c r="BG644" s="306"/>
      <c r="BH644" s="306"/>
      <c r="BI644" s="306"/>
      <c r="BJ644" s="306"/>
      <c r="BK644" s="306"/>
      <c r="BL644" s="306"/>
      <c r="BM644" s="306"/>
      <c r="BN644" s="306"/>
      <c r="BO644" s="306"/>
      <c r="BP644" s="306"/>
      <c r="BQ644" s="306"/>
      <c r="BR644" s="306"/>
      <c r="BS644" s="306"/>
      <c r="BT644" s="306"/>
      <c r="BU644" s="306"/>
      <c r="BV644" s="306"/>
      <c r="BW644" s="306"/>
      <c r="BX644" s="306"/>
      <c r="BY644" s="306"/>
      <c r="BZ644" s="306"/>
      <c r="CA644" s="306"/>
      <c r="CB644" s="306"/>
      <c r="CC644" s="306"/>
      <c r="CD644" s="306"/>
      <c r="CE644" s="306"/>
      <c r="CF644" s="306"/>
      <c r="CG644" s="306"/>
      <c r="CH644" s="306"/>
      <c r="CI644" s="306"/>
      <c r="CJ644" s="306"/>
      <c r="CK644" s="306"/>
      <c r="CL644" s="306"/>
      <c r="CM644" s="306"/>
      <c r="CN644" s="306"/>
      <c r="CO644" s="306"/>
      <c r="CP644" s="306"/>
      <c r="CQ644" s="306"/>
      <c r="CR644" s="306"/>
      <c r="CS644" s="306"/>
      <c r="CT644" s="306"/>
      <c r="CU644" s="306"/>
      <c r="CV644" s="306"/>
      <c r="CW644" s="306"/>
      <c r="CX644" s="306"/>
      <c r="CY644" s="306"/>
      <c r="CZ644" s="306"/>
      <c r="DA644" s="306"/>
      <c r="DB644" s="306"/>
      <c r="DC644" s="306"/>
      <c r="DD644" s="306"/>
      <c r="DE644" s="306"/>
      <c r="DF644" s="306"/>
      <c r="DG644" s="306"/>
      <c r="DH644" s="306"/>
      <c r="DI644" s="306"/>
      <c r="DJ644" s="306"/>
      <c r="DK644" s="306"/>
      <c r="DL644" s="306"/>
      <c r="DM644" s="306"/>
      <c r="DN644" s="306"/>
      <c r="DO644" s="306"/>
      <c r="DP644" s="306"/>
      <c r="DQ644" s="306"/>
      <c r="DR644" s="306"/>
      <c r="DS644" s="306"/>
      <c r="DT644" s="306"/>
      <c r="DU644" s="306"/>
      <c r="DV644" s="306"/>
      <c r="DW644" s="306"/>
      <c r="DX644" s="306"/>
      <c r="DY644" s="306"/>
      <c r="DZ644" s="306"/>
      <c r="EA644" s="306"/>
      <c r="EB644" s="164"/>
      <c r="EC644" s="163"/>
      <c r="ED644" s="163"/>
      <c r="EE644" s="163"/>
      <c r="EF644" s="163"/>
      <c r="EG644" s="163"/>
      <c r="EH644" s="163"/>
      <c r="EI644" s="163"/>
    </row>
    <row r="645" spans="3:152" ht="11.25" customHeight="1">
      <c r="C645" s="217"/>
      <c r="D645" s="385"/>
      <c r="E645" s="399"/>
      <c r="F645" s="399"/>
      <c r="G645" s="399"/>
      <c r="H645" s="399"/>
      <c r="I645" s="399"/>
      <c r="J645" s="399"/>
      <c r="K645" s="385"/>
      <c r="L645" s="337"/>
      <c r="M645" s="337"/>
      <c r="N645" s="385"/>
      <c r="O645" s="385"/>
      <c r="P645" s="387"/>
      <c r="Q645" s="387"/>
      <c r="R645" s="389"/>
      <c r="S645" s="391"/>
      <c r="T645" s="401"/>
      <c r="U645" s="394"/>
      <c r="V645" s="396">
        <v>1</v>
      </c>
      <c r="W645" s="382" t="s">
        <v>821</v>
      </c>
      <c r="X645" s="382"/>
      <c r="Y645" s="382"/>
      <c r="Z645" s="382"/>
      <c r="AA645" s="382"/>
      <c r="AB645" s="382"/>
      <c r="AC645" s="382"/>
      <c r="AD645" s="382"/>
      <c r="AE645" s="382"/>
      <c r="AF645" s="382"/>
      <c r="AG645" s="382"/>
      <c r="AH645" s="382"/>
      <c r="AI645" s="382"/>
      <c r="AJ645" s="382"/>
      <c r="AK645" s="382"/>
      <c r="AL645" s="307"/>
      <c r="AM645" s="308"/>
      <c r="AN645" s="309"/>
      <c r="AO645" s="309"/>
      <c r="AP645" s="309"/>
      <c r="AQ645" s="309"/>
      <c r="AR645" s="309"/>
      <c r="AS645" s="309"/>
      <c r="AT645" s="309"/>
      <c r="AU645" s="309"/>
      <c r="AV645" s="309"/>
      <c r="AW645" s="95"/>
      <c r="AX645" s="95"/>
      <c r="AY645" s="95"/>
      <c r="AZ645" s="95"/>
      <c r="BA645" s="95"/>
      <c r="BB645" s="95"/>
      <c r="BC645" s="95"/>
      <c r="BD645" s="95"/>
      <c r="BE645" s="95"/>
      <c r="BF645" s="95"/>
      <c r="BG645" s="95"/>
      <c r="BH645" s="95"/>
      <c r="BI645" s="95"/>
      <c r="BJ645" s="95"/>
      <c r="BK645" s="95"/>
      <c r="BL645" s="95"/>
      <c r="BM645" s="95"/>
      <c r="BN645" s="95"/>
      <c r="BO645" s="95"/>
      <c r="BP645" s="95"/>
      <c r="BQ645" s="95"/>
      <c r="BR645" s="95"/>
      <c r="BS645" s="95"/>
      <c r="BT645" s="95"/>
      <c r="BU645" s="95"/>
      <c r="BV645" s="95"/>
      <c r="BW645" s="95"/>
      <c r="BX645" s="95"/>
      <c r="BY645" s="95"/>
      <c r="BZ645" s="95"/>
      <c r="CA645" s="95"/>
      <c r="CB645" s="95"/>
      <c r="CC645" s="95"/>
      <c r="CD645" s="95"/>
      <c r="CE645" s="95"/>
      <c r="CF645" s="95"/>
      <c r="CG645" s="95"/>
      <c r="CH645" s="95"/>
      <c r="CI645" s="95"/>
      <c r="CJ645" s="95"/>
      <c r="CK645" s="95"/>
      <c r="CL645" s="95"/>
      <c r="CM645" s="95"/>
      <c r="CN645" s="95"/>
      <c r="CO645" s="95"/>
      <c r="CP645" s="95"/>
      <c r="CQ645" s="95"/>
      <c r="CR645" s="95"/>
      <c r="CS645" s="95"/>
      <c r="CT645" s="95"/>
      <c r="CU645" s="95"/>
      <c r="CV645" s="95"/>
      <c r="CW645" s="95"/>
      <c r="CX645" s="95"/>
      <c r="CY645" s="95"/>
      <c r="CZ645" s="95"/>
      <c r="DA645" s="95"/>
      <c r="DB645" s="95"/>
      <c r="DC645" s="95"/>
      <c r="DD645" s="95"/>
      <c r="DE645" s="95"/>
      <c r="DF645" s="95"/>
      <c r="DG645" s="95"/>
      <c r="DH645" s="95"/>
      <c r="DI645" s="95"/>
      <c r="DJ645" s="95"/>
      <c r="DK645" s="95"/>
      <c r="DL645" s="95"/>
      <c r="DM645" s="95"/>
      <c r="DN645" s="95"/>
      <c r="DO645" s="95"/>
      <c r="DP645" s="95"/>
      <c r="DQ645" s="95"/>
      <c r="DR645" s="95"/>
      <c r="DS645" s="95"/>
      <c r="DT645" s="95"/>
      <c r="DU645" s="95"/>
      <c r="DV645" s="95"/>
      <c r="DW645" s="95"/>
      <c r="DX645" s="95"/>
      <c r="DY645" s="95"/>
      <c r="DZ645" s="95"/>
      <c r="EA645" s="95"/>
      <c r="EB645" s="164"/>
      <c r="EC645" s="179"/>
      <c r="ED645" s="179"/>
      <c r="EE645" s="179"/>
      <c r="EF645" s="163"/>
      <c r="EG645" s="179"/>
      <c r="EH645" s="179"/>
      <c r="EI645" s="179"/>
      <c r="EJ645" s="179"/>
      <c r="EK645" s="179"/>
    </row>
    <row r="646" spans="3:152" ht="15" customHeight="1">
      <c r="C646" s="217"/>
      <c r="D646" s="385"/>
      <c r="E646" s="399"/>
      <c r="F646" s="399"/>
      <c r="G646" s="399"/>
      <c r="H646" s="399"/>
      <c r="I646" s="399"/>
      <c r="J646" s="399"/>
      <c r="K646" s="385"/>
      <c r="L646" s="337"/>
      <c r="M646" s="337"/>
      <c r="N646" s="385"/>
      <c r="O646" s="385"/>
      <c r="P646" s="387"/>
      <c r="Q646" s="387"/>
      <c r="R646" s="389"/>
      <c r="S646" s="391"/>
      <c r="T646" s="401"/>
      <c r="U646" s="395"/>
      <c r="V646" s="397"/>
      <c r="W646" s="383"/>
      <c r="X646" s="383"/>
      <c r="Y646" s="383"/>
      <c r="Z646" s="383"/>
      <c r="AA646" s="383"/>
      <c r="AB646" s="383"/>
      <c r="AC646" s="383"/>
      <c r="AD646" s="383"/>
      <c r="AE646" s="383"/>
      <c r="AF646" s="383"/>
      <c r="AG646" s="383"/>
      <c r="AH646" s="383"/>
      <c r="AI646" s="383"/>
      <c r="AJ646" s="383"/>
      <c r="AK646" s="383"/>
      <c r="AL646" s="333"/>
      <c r="AM646" s="200" t="s">
        <v>240</v>
      </c>
      <c r="AN646" s="311" t="s">
        <v>1146</v>
      </c>
      <c r="AO646" s="312" t="s">
        <v>18</v>
      </c>
      <c r="AP646" s="312"/>
      <c r="AQ646" s="312"/>
      <c r="AR646" s="312"/>
      <c r="AS646" s="312"/>
      <c r="AT646" s="312"/>
      <c r="AU646" s="312"/>
      <c r="AV646" s="312"/>
      <c r="AW646" s="261">
        <v>0</v>
      </c>
      <c r="AX646" s="261">
        <v>0</v>
      </c>
      <c r="AY646" s="261">
        <v>0</v>
      </c>
      <c r="AZ646" s="261">
        <f>BE646</f>
        <v>0</v>
      </c>
      <c r="BA646" s="261">
        <f>BV646</f>
        <v>0</v>
      </c>
      <c r="BB646" s="261">
        <f>CM646</f>
        <v>0</v>
      </c>
      <c r="BC646" s="261">
        <f>DD646</f>
        <v>0</v>
      </c>
      <c r="BD646" s="261">
        <f>AW646-AX646-BC646</f>
        <v>0</v>
      </c>
      <c r="BE646" s="261">
        <f t="shared" ref="BE646:BH647" si="699">BQ646</f>
        <v>0</v>
      </c>
      <c r="BF646" s="261">
        <f t="shared" si="699"/>
        <v>0</v>
      </c>
      <c r="BG646" s="261">
        <f t="shared" si="699"/>
        <v>0</v>
      </c>
      <c r="BH646" s="261">
        <f t="shared" si="699"/>
        <v>0</v>
      </c>
      <c r="BI646" s="261">
        <f>BJ646+BK646+BL646</f>
        <v>0</v>
      </c>
      <c r="BJ646" s="313">
        <v>0</v>
      </c>
      <c r="BK646" s="313">
        <v>0</v>
      </c>
      <c r="BL646" s="313">
        <v>0</v>
      </c>
      <c r="BM646" s="261">
        <f>BN646+BO646+BP646</f>
        <v>0</v>
      </c>
      <c r="BN646" s="313">
        <v>0</v>
      </c>
      <c r="BO646" s="313">
        <v>0</v>
      </c>
      <c r="BP646" s="313">
        <v>0</v>
      </c>
      <c r="BQ646" s="261">
        <f>BR646+BS646+BT646</f>
        <v>0</v>
      </c>
      <c r="BR646" s="313">
        <v>0</v>
      </c>
      <c r="BS646" s="313">
        <v>0</v>
      </c>
      <c r="BT646" s="313">
        <v>0</v>
      </c>
      <c r="BU646" s="261">
        <f>$AW646-$AX646-AZ646</f>
        <v>0</v>
      </c>
      <c r="BV646" s="261">
        <f t="shared" ref="BV646:BY647" si="700">CH646</f>
        <v>0</v>
      </c>
      <c r="BW646" s="261">
        <f t="shared" si="700"/>
        <v>0</v>
      </c>
      <c r="BX646" s="261">
        <f t="shared" si="700"/>
        <v>0</v>
      </c>
      <c r="BY646" s="261">
        <f t="shared" si="700"/>
        <v>0</v>
      </c>
      <c r="BZ646" s="261">
        <f>CA646+CB646+CC646</f>
        <v>0</v>
      </c>
      <c r="CA646" s="313">
        <v>0</v>
      </c>
      <c r="CB646" s="313">
        <v>0</v>
      </c>
      <c r="CC646" s="313">
        <v>0</v>
      </c>
      <c r="CD646" s="261">
        <f>CE646+CF646+CG646</f>
        <v>0</v>
      </c>
      <c r="CE646" s="313">
        <v>0</v>
      </c>
      <c r="CF646" s="313">
        <v>0</v>
      </c>
      <c r="CG646" s="313">
        <v>0</v>
      </c>
      <c r="CH646" s="261">
        <f>CI646+CJ646+CK646</f>
        <v>0</v>
      </c>
      <c r="CI646" s="313">
        <v>0</v>
      </c>
      <c r="CJ646" s="313">
        <v>0</v>
      </c>
      <c r="CK646" s="313">
        <v>0</v>
      </c>
      <c r="CL646" s="261">
        <f>$AW646-$AX646-BA646</f>
        <v>0</v>
      </c>
      <c r="CM646" s="261">
        <f t="shared" ref="CM646:CP647" si="701">CY646</f>
        <v>0</v>
      </c>
      <c r="CN646" s="261">
        <f t="shared" si="701"/>
        <v>0</v>
      </c>
      <c r="CO646" s="261">
        <f t="shared" si="701"/>
        <v>0</v>
      </c>
      <c r="CP646" s="261">
        <f t="shared" si="701"/>
        <v>0</v>
      </c>
      <c r="CQ646" s="261">
        <f>CR646+CS646+CT646</f>
        <v>0</v>
      </c>
      <c r="CR646" s="313">
        <v>0</v>
      </c>
      <c r="CS646" s="313">
        <v>0</v>
      </c>
      <c r="CT646" s="313">
        <v>0</v>
      </c>
      <c r="CU646" s="261">
        <f>CV646+CW646+CX646</f>
        <v>0</v>
      </c>
      <c r="CV646" s="313">
        <v>0</v>
      </c>
      <c r="CW646" s="313">
        <v>0</v>
      </c>
      <c r="CX646" s="313">
        <v>0</v>
      </c>
      <c r="CY646" s="261">
        <f>CZ646+DA646+DB646</f>
        <v>0</v>
      </c>
      <c r="CZ646" s="313">
        <v>0</v>
      </c>
      <c r="DA646" s="313">
        <v>0</v>
      </c>
      <c r="DB646" s="313">
        <v>0</v>
      </c>
      <c r="DC646" s="261">
        <f>$AW646-$AX646-BB646</f>
        <v>0</v>
      </c>
      <c r="DD646" s="261">
        <f t="shared" ref="DD646:DG647" si="702">DP646</f>
        <v>0</v>
      </c>
      <c r="DE646" s="261">
        <f t="shared" si="702"/>
        <v>0</v>
      </c>
      <c r="DF646" s="261">
        <f t="shared" si="702"/>
        <v>0</v>
      </c>
      <c r="DG646" s="261">
        <f t="shared" si="702"/>
        <v>0</v>
      </c>
      <c r="DH646" s="261">
        <f>DI646+DJ646+DK646</f>
        <v>0</v>
      </c>
      <c r="DI646" s="313">
        <v>0</v>
      </c>
      <c r="DJ646" s="313">
        <v>0</v>
      </c>
      <c r="DK646" s="313">
        <v>0</v>
      </c>
      <c r="DL646" s="261">
        <f>DM646+DN646+DO646</f>
        <v>0</v>
      </c>
      <c r="DM646" s="313">
        <v>0</v>
      </c>
      <c r="DN646" s="313">
        <v>0</v>
      </c>
      <c r="DO646" s="313">
        <v>0</v>
      </c>
      <c r="DP646" s="261">
        <f>DQ646+DR646+DS646</f>
        <v>0</v>
      </c>
      <c r="DQ646" s="313">
        <v>0</v>
      </c>
      <c r="DR646" s="313">
        <v>0</v>
      </c>
      <c r="DS646" s="313">
        <v>0</v>
      </c>
      <c r="DT646" s="261">
        <f>$AW646-$AX646-BC646</f>
        <v>0</v>
      </c>
      <c r="DU646" s="261">
        <f>BC646-AY646</f>
        <v>0</v>
      </c>
      <c r="DV646" s="313"/>
      <c r="DW646" s="313"/>
      <c r="DX646" s="314"/>
      <c r="DY646" s="313"/>
      <c r="DZ646" s="314"/>
      <c r="EA646" s="343" t="s">
        <v>151</v>
      </c>
      <c r="EB646" s="164">
        <v>0</v>
      </c>
      <c r="EC646" s="162" t="str">
        <f>AN646 &amp; EB646</f>
        <v>за счет платы за технологическое присоединение0</v>
      </c>
      <c r="ED646" s="162" t="str">
        <f>AN646&amp;AO646</f>
        <v>за счет платы за технологическое присоединениенет</v>
      </c>
      <c r="EE646" s="163"/>
      <c r="EF646" s="163"/>
      <c r="EG646" s="179"/>
      <c r="EH646" s="179"/>
      <c r="EI646" s="179"/>
      <c r="EJ646" s="179"/>
      <c r="EV646" s="163"/>
    </row>
    <row r="647" spans="3:152" ht="15" customHeight="1" thickBot="1">
      <c r="C647" s="217"/>
      <c r="D647" s="385"/>
      <c r="E647" s="399"/>
      <c r="F647" s="399"/>
      <c r="G647" s="399"/>
      <c r="H647" s="399"/>
      <c r="I647" s="399"/>
      <c r="J647" s="399"/>
      <c r="K647" s="385"/>
      <c r="L647" s="337"/>
      <c r="M647" s="337"/>
      <c r="N647" s="385"/>
      <c r="O647" s="385"/>
      <c r="P647" s="387"/>
      <c r="Q647" s="387"/>
      <c r="R647" s="389"/>
      <c r="S647" s="391"/>
      <c r="T647" s="401"/>
      <c r="U647" s="395"/>
      <c r="V647" s="397"/>
      <c r="W647" s="383"/>
      <c r="X647" s="383"/>
      <c r="Y647" s="383"/>
      <c r="Z647" s="383"/>
      <c r="AA647" s="383"/>
      <c r="AB647" s="383"/>
      <c r="AC647" s="383"/>
      <c r="AD647" s="383"/>
      <c r="AE647" s="383"/>
      <c r="AF647" s="383"/>
      <c r="AG647" s="383"/>
      <c r="AH647" s="383"/>
      <c r="AI647" s="383"/>
      <c r="AJ647" s="383"/>
      <c r="AK647" s="383"/>
      <c r="AL647" s="333"/>
      <c r="AM647" s="200" t="s">
        <v>115</v>
      </c>
      <c r="AN647" s="311" t="s">
        <v>199</v>
      </c>
      <c r="AO647" s="312" t="s">
        <v>18</v>
      </c>
      <c r="AP647" s="312"/>
      <c r="AQ647" s="312"/>
      <c r="AR647" s="312"/>
      <c r="AS647" s="312"/>
      <c r="AT647" s="312"/>
      <c r="AU647" s="312"/>
      <c r="AV647" s="312"/>
      <c r="AW647" s="261">
        <v>0</v>
      </c>
      <c r="AX647" s="261">
        <v>0</v>
      </c>
      <c r="AY647" s="261">
        <v>0</v>
      </c>
      <c r="AZ647" s="261">
        <f>BE647</f>
        <v>0</v>
      </c>
      <c r="BA647" s="261">
        <f>BV647</f>
        <v>0</v>
      </c>
      <c r="BB647" s="261">
        <f>CM647</f>
        <v>0</v>
      </c>
      <c r="BC647" s="261">
        <f>DD647</f>
        <v>0</v>
      </c>
      <c r="BD647" s="261">
        <f>AW647-AX647-BC647</f>
        <v>0</v>
      </c>
      <c r="BE647" s="261">
        <f t="shared" si="699"/>
        <v>0</v>
      </c>
      <c r="BF647" s="261">
        <f t="shared" si="699"/>
        <v>0</v>
      </c>
      <c r="BG647" s="261">
        <f t="shared" si="699"/>
        <v>0</v>
      </c>
      <c r="BH647" s="261">
        <f t="shared" si="699"/>
        <v>0</v>
      </c>
      <c r="BI647" s="261">
        <f>BJ647+BK647+BL647</f>
        <v>0</v>
      </c>
      <c r="BJ647" s="313">
        <v>0</v>
      </c>
      <c r="BK647" s="313">
        <v>0</v>
      </c>
      <c r="BL647" s="313">
        <v>0</v>
      </c>
      <c r="BM647" s="261">
        <f>BN647+BO647+BP647</f>
        <v>0</v>
      </c>
      <c r="BN647" s="313">
        <v>0</v>
      </c>
      <c r="BO647" s="313">
        <v>0</v>
      </c>
      <c r="BP647" s="313">
        <v>0</v>
      </c>
      <c r="BQ647" s="261">
        <f>BR647+BS647+BT647</f>
        <v>0</v>
      </c>
      <c r="BR647" s="313">
        <v>0</v>
      </c>
      <c r="BS647" s="313">
        <v>0</v>
      </c>
      <c r="BT647" s="313">
        <v>0</v>
      </c>
      <c r="BU647" s="261">
        <f>$AW647-$AX647-AZ647</f>
        <v>0</v>
      </c>
      <c r="BV647" s="261">
        <f t="shared" si="700"/>
        <v>0</v>
      </c>
      <c r="BW647" s="261">
        <f t="shared" si="700"/>
        <v>0</v>
      </c>
      <c r="BX647" s="261">
        <f t="shared" si="700"/>
        <v>0</v>
      </c>
      <c r="BY647" s="261">
        <f t="shared" si="700"/>
        <v>0</v>
      </c>
      <c r="BZ647" s="261">
        <f>CA647+CB647+CC647</f>
        <v>0</v>
      </c>
      <c r="CA647" s="313">
        <v>0</v>
      </c>
      <c r="CB647" s="313">
        <v>0</v>
      </c>
      <c r="CC647" s="313">
        <v>0</v>
      </c>
      <c r="CD647" s="261">
        <f>CE647+CF647+CG647</f>
        <v>0</v>
      </c>
      <c r="CE647" s="313">
        <v>0</v>
      </c>
      <c r="CF647" s="313">
        <v>0</v>
      </c>
      <c r="CG647" s="313">
        <v>0</v>
      </c>
      <c r="CH647" s="261">
        <f>CI647+CJ647+CK647</f>
        <v>0</v>
      </c>
      <c r="CI647" s="313">
        <v>0</v>
      </c>
      <c r="CJ647" s="313">
        <v>0</v>
      </c>
      <c r="CK647" s="313">
        <v>0</v>
      </c>
      <c r="CL647" s="261">
        <f>$AW647-$AX647-BA647</f>
        <v>0</v>
      </c>
      <c r="CM647" s="261">
        <f t="shared" si="701"/>
        <v>0</v>
      </c>
      <c r="CN647" s="261">
        <f t="shared" si="701"/>
        <v>0</v>
      </c>
      <c r="CO647" s="261">
        <f t="shared" si="701"/>
        <v>0</v>
      </c>
      <c r="CP647" s="261">
        <f t="shared" si="701"/>
        <v>0</v>
      </c>
      <c r="CQ647" s="261">
        <f>CR647+CS647+CT647</f>
        <v>0</v>
      </c>
      <c r="CR647" s="313">
        <v>0</v>
      </c>
      <c r="CS647" s="313">
        <v>0</v>
      </c>
      <c r="CT647" s="313">
        <v>0</v>
      </c>
      <c r="CU647" s="261">
        <f>CV647+CW647+CX647</f>
        <v>0</v>
      </c>
      <c r="CV647" s="313">
        <v>0</v>
      </c>
      <c r="CW647" s="313">
        <v>0</v>
      </c>
      <c r="CX647" s="313">
        <v>0</v>
      </c>
      <c r="CY647" s="261">
        <f>CZ647+DA647+DB647</f>
        <v>0</v>
      </c>
      <c r="CZ647" s="313">
        <v>0</v>
      </c>
      <c r="DA647" s="313">
        <v>0</v>
      </c>
      <c r="DB647" s="313">
        <v>0</v>
      </c>
      <c r="DC647" s="261">
        <f>$AW647-$AX647-BB647</f>
        <v>0</v>
      </c>
      <c r="DD647" s="261">
        <f t="shared" si="702"/>
        <v>0</v>
      </c>
      <c r="DE647" s="261">
        <f t="shared" si="702"/>
        <v>0</v>
      </c>
      <c r="DF647" s="261">
        <f t="shared" si="702"/>
        <v>0</v>
      </c>
      <c r="DG647" s="261">
        <f t="shared" si="702"/>
        <v>0</v>
      </c>
      <c r="DH647" s="261">
        <f>DI647+DJ647+DK647</f>
        <v>0</v>
      </c>
      <c r="DI647" s="313">
        <v>0</v>
      </c>
      <c r="DJ647" s="313">
        <v>0</v>
      </c>
      <c r="DK647" s="313">
        <v>0</v>
      </c>
      <c r="DL647" s="261">
        <f>DM647+DN647+DO647</f>
        <v>0</v>
      </c>
      <c r="DM647" s="313">
        <v>0</v>
      </c>
      <c r="DN647" s="313">
        <v>0</v>
      </c>
      <c r="DO647" s="313">
        <v>0</v>
      </c>
      <c r="DP647" s="261">
        <f>DQ647+DR647+DS647</f>
        <v>0</v>
      </c>
      <c r="DQ647" s="313">
        <v>0</v>
      </c>
      <c r="DR647" s="313">
        <v>0</v>
      </c>
      <c r="DS647" s="313">
        <v>0</v>
      </c>
      <c r="DT647" s="261">
        <f>$AW647-$AX647-BC647</f>
        <v>0</v>
      </c>
      <c r="DU647" s="261">
        <f>BC647-AY647</f>
        <v>0</v>
      </c>
      <c r="DV647" s="313"/>
      <c r="DW647" s="313"/>
      <c r="DX647" s="314"/>
      <c r="DY647" s="313"/>
      <c r="DZ647" s="314"/>
      <c r="EA647" s="343" t="s">
        <v>151</v>
      </c>
      <c r="EB647" s="164">
        <v>0</v>
      </c>
      <c r="EC647" s="162" t="str">
        <f>AN647 &amp; EB647</f>
        <v>Прочие собственные средства0</v>
      </c>
      <c r="ED647" s="162" t="str">
        <f>AN647&amp;AO647</f>
        <v>Прочие собственные средстванет</v>
      </c>
      <c r="EE647" s="163"/>
      <c r="EF647" s="163"/>
      <c r="EG647" s="179"/>
      <c r="EH647" s="179"/>
      <c r="EI647" s="179"/>
      <c r="EJ647" s="179"/>
      <c r="EV647" s="163"/>
    </row>
    <row r="648" spans="3:152" ht="11.25" customHeight="1">
      <c r="C648" s="217"/>
      <c r="D648" s="384" t="s">
        <v>1065</v>
      </c>
      <c r="E648" s="398" t="s">
        <v>823</v>
      </c>
      <c r="F648" s="398" t="s">
        <v>827</v>
      </c>
      <c r="G648" s="398" t="s">
        <v>161</v>
      </c>
      <c r="H648" s="398" t="s">
        <v>1066</v>
      </c>
      <c r="I648" s="398" t="s">
        <v>783</v>
      </c>
      <c r="J648" s="398" t="s">
        <v>783</v>
      </c>
      <c r="K648" s="384" t="s">
        <v>784</v>
      </c>
      <c r="L648" s="336"/>
      <c r="M648" s="336"/>
      <c r="N648" s="384" t="s">
        <v>115</v>
      </c>
      <c r="O648" s="384" t="s">
        <v>5</v>
      </c>
      <c r="P648" s="386" t="s">
        <v>189</v>
      </c>
      <c r="Q648" s="386" t="s">
        <v>6</v>
      </c>
      <c r="R648" s="388">
        <v>0</v>
      </c>
      <c r="S648" s="390">
        <v>0</v>
      </c>
      <c r="T648" s="400" t="s">
        <v>151</v>
      </c>
      <c r="U648" s="305"/>
      <c r="V648" s="306"/>
      <c r="W648" s="306"/>
      <c r="X648" s="306"/>
      <c r="Y648" s="306"/>
      <c r="Z648" s="306"/>
      <c r="AA648" s="306"/>
      <c r="AB648" s="306"/>
      <c r="AC648" s="306"/>
      <c r="AD648" s="306"/>
      <c r="AE648" s="306"/>
      <c r="AF648" s="306"/>
      <c r="AG648" s="306"/>
      <c r="AH648" s="306"/>
      <c r="AI648" s="306"/>
      <c r="AJ648" s="306"/>
      <c r="AK648" s="306"/>
      <c r="AL648" s="306"/>
      <c r="AM648" s="306"/>
      <c r="AN648" s="306"/>
      <c r="AO648" s="306"/>
      <c r="AP648" s="306"/>
      <c r="AQ648" s="306"/>
      <c r="AR648" s="306"/>
      <c r="AS648" s="306"/>
      <c r="AT648" s="306"/>
      <c r="AU648" s="306"/>
      <c r="AV648" s="306"/>
      <c r="AW648" s="306"/>
      <c r="AX648" s="306"/>
      <c r="AY648" s="306"/>
      <c r="AZ648" s="306"/>
      <c r="BA648" s="306"/>
      <c r="BB648" s="306"/>
      <c r="BC648" s="306"/>
      <c r="BD648" s="306"/>
      <c r="BE648" s="306"/>
      <c r="BF648" s="306"/>
      <c r="BG648" s="306"/>
      <c r="BH648" s="306"/>
      <c r="BI648" s="306"/>
      <c r="BJ648" s="306"/>
      <c r="BK648" s="306"/>
      <c r="BL648" s="306"/>
      <c r="BM648" s="306"/>
      <c r="BN648" s="306"/>
      <c r="BO648" s="306"/>
      <c r="BP648" s="306"/>
      <c r="BQ648" s="306"/>
      <c r="BR648" s="306"/>
      <c r="BS648" s="306"/>
      <c r="BT648" s="306"/>
      <c r="BU648" s="306"/>
      <c r="BV648" s="306"/>
      <c r="BW648" s="306"/>
      <c r="BX648" s="306"/>
      <c r="BY648" s="306"/>
      <c r="BZ648" s="306"/>
      <c r="CA648" s="306"/>
      <c r="CB648" s="306"/>
      <c r="CC648" s="306"/>
      <c r="CD648" s="306"/>
      <c r="CE648" s="306"/>
      <c r="CF648" s="306"/>
      <c r="CG648" s="306"/>
      <c r="CH648" s="306"/>
      <c r="CI648" s="306"/>
      <c r="CJ648" s="306"/>
      <c r="CK648" s="306"/>
      <c r="CL648" s="306"/>
      <c r="CM648" s="306"/>
      <c r="CN648" s="306"/>
      <c r="CO648" s="306"/>
      <c r="CP648" s="306"/>
      <c r="CQ648" s="306"/>
      <c r="CR648" s="306"/>
      <c r="CS648" s="306"/>
      <c r="CT648" s="306"/>
      <c r="CU648" s="306"/>
      <c r="CV648" s="306"/>
      <c r="CW648" s="306"/>
      <c r="CX648" s="306"/>
      <c r="CY648" s="306"/>
      <c r="CZ648" s="306"/>
      <c r="DA648" s="306"/>
      <c r="DB648" s="306"/>
      <c r="DC648" s="306"/>
      <c r="DD648" s="306"/>
      <c r="DE648" s="306"/>
      <c r="DF648" s="306"/>
      <c r="DG648" s="306"/>
      <c r="DH648" s="306"/>
      <c r="DI648" s="306"/>
      <c r="DJ648" s="306"/>
      <c r="DK648" s="306"/>
      <c r="DL648" s="306"/>
      <c r="DM648" s="306"/>
      <c r="DN648" s="306"/>
      <c r="DO648" s="306"/>
      <c r="DP648" s="306"/>
      <c r="DQ648" s="306"/>
      <c r="DR648" s="306"/>
      <c r="DS648" s="306"/>
      <c r="DT648" s="306"/>
      <c r="DU648" s="306"/>
      <c r="DV648" s="306"/>
      <c r="DW648" s="306"/>
      <c r="DX648" s="306"/>
      <c r="DY648" s="306"/>
      <c r="DZ648" s="306"/>
      <c r="EA648" s="306"/>
      <c r="EB648" s="164"/>
      <c r="EC648" s="163"/>
      <c r="ED648" s="163"/>
      <c r="EE648" s="163"/>
      <c r="EF648" s="163"/>
      <c r="EG648" s="163"/>
      <c r="EH648" s="163"/>
      <c r="EI648" s="163"/>
    </row>
    <row r="649" spans="3:152" ht="11.25" customHeight="1">
      <c r="C649" s="217"/>
      <c r="D649" s="385"/>
      <c r="E649" s="399"/>
      <c r="F649" s="399"/>
      <c r="G649" s="399"/>
      <c r="H649" s="399"/>
      <c r="I649" s="399"/>
      <c r="J649" s="399"/>
      <c r="K649" s="385"/>
      <c r="L649" s="337"/>
      <c r="M649" s="337"/>
      <c r="N649" s="385"/>
      <c r="O649" s="385"/>
      <c r="P649" s="387"/>
      <c r="Q649" s="387"/>
      <c r="R649" s="389"/>
      <c r="S649" s="391"/>
      <c r="T649" s="401"/>
      <c r="U649" s="394"/>
      <c r="V649" s="396">
        <v>1</v>
      </c>
      <c r="W649" s="382" t="s">
        <v>821</v>
      </c>
      <c r="X649" s="382"/>
      <c r="Y649" s="382"/>
      <c r="Z649" s="382"/>
      <c r="AA649" s="382"/>
      <c r="AB649" s="382"/>
      <c r="AC649" s="382"/>
      <c r="AD649" s="382"/>
      <c r="AE649" s="382"/>
      <c r="AF649" s="382"/>
      <c r="AG649" s="382"/>
      <c r="AH649" s="382"/>
      <c r="AI649" s="382"/>
      <c r="AJ649" s="382"/>
      <c r="AK649" s="382"/>
      <c r="AL649" s="307"/>
      <c r="AM649" s="308"/>
      <c r="AN649" s="309"/>
      <c r="AO649" s="309"/>
      <c r="AP649" s="309"/>
      <c r="AQ649" s="309"/>
      <c r="AR649" s="309"/>
      <c r="AS649" s="309"/>
      <c r="AT649" s="309"/>
      <c r="AU649" s="309"/>
      <c r="AV649" s="309"/>
      <c r="AW649" s="95"/>
      <c r="AX649" s="95"/>
      <c r="AY649" s="95"/>
      <c r="AZ649" s="95"/>
      <c r="BA649" s="95"/>
      <c r="BB649" s="95"/>
      <c r="BC649" s="95"/>
      <c r="BD649" s="95"/>
      <c r="BE649" s="95"/>
      <c r="BF649" s="95"/>
      <c r="BG649" s="95"/>
      <c r="BH649" s="95"/>
      <c r="BI649" s="95"/>
      <c r="BJ649" s="95"/>
      <c r="BK649" s="95"/>
      <c r="BL649" s="95"/>
      <c r="BM649" s="95"/>
      <c r="BN649" s="95"/>
      <c r="BO649" s="95"/>
      <c r="BP649" s="95"/>
      <c r="BQ649" s="95"/>
      <c r="BR649" s="95"/>
      <c r="BS649" s="95"/>
      <c r="BT649" s="95"/>
      <c r="BU649" s="95"/>
      <c r="BV649" s="95"/>
      <c r="BW649" s="95"/>
      <c r="BX649" s="95"/>
      <c r="BY649" s="95"/>
      <c r="BZ649" s="95"/>
      <c r="CA649" s="95"/>
      <c r="CB649" s="95"/>
      <c r="CC649" s="95"/>
      <c r="CD649" s="95"/>
      <c r="CE649" s="95"/>
      <c r="CF649" s="95"/>
      <c r="CG649" s="95"/>
      <c r="CH649" s="95"/>
      <c r="CI649" s="95"/>
      <c r="CJ649" s="95"/>
      <c r="CK649" s="95"/>
      <c r="CL649" s="95"/>
      <c r="CM649" s="95"/>
      <c r="CN649" s="95"/>
      <c r="CO649" s="95"/>
      <c r="CP649" s="95"/>
      <c r="CQ649" s="95"/>
      <c r="CR649" s="95"/>
      <c r="CS649" s="95"/>
      <c r="CT649" s="95"/>
      <c r="CU649" s="95"/>
      <c r="CV649" s="95"/>
      <c r="CW649" s="95"/>
      <c r="CX649" s="95"/>
      <c r="CY649" s="95"/>
      <c r="CZ649" s="95"/>
      <c r="DA649" s="95"/>
      <c r="DB649" s="95"/>
      <c r="DC649" s="95"/>
      <c r="DD649" s="95"/>
      <c r="DE649" s="95"/>
      <c r="DF649" s="95"/>
      <c r="DG649" s="95"/>
      <c r="DH649" s="95"/>
      <c r="DI649" s="95"/>
      <c r="DJ649" s="95"/>
      <c r="DK649" s="95"/>
      <c r="DL649" s="95"/>
      <c r="DM649" s="95"/>
      <c r="DN649" s="95"/>
      <c r="DO649" s="95"/>
      <c r="DP649" s="95"/>
      <c r="DQ649" s="95"/>
      <c r="DR649" s="95"/>
      <c r="DS649" s="95"/>
      <c r="DT649" s="95"/>
      <c r="DU649" s="95"/>
      <c r="DV649" s="95"/>
      <c r="DW649" s="95"/>
      <c r="DX649" s="95"/>
      <c r="DY649" s="95"/>
      <c r="DZ649" s="95"/>
      <c r="EA649" s="95"/>
      <c r="EB649" s="164"/>
      <c r="EC649" s="179"/>
      <c r="ED649" s="179"/>
      <c r="EE649" s="179"/>
      <c r="EF649" s="163"/>
      <c r="EG649" s="179"/>
      <c r="EH649" s="179"/>
      <c r="EI649" s="179"/>
      <c r="EJ649" s="179"/>
      <c r="EK649" s="179"/>
    </row>
    <row r="650" spans="3:152" ht="15" customHeight="1">
      <c r="C650" s="217"/>
      <c r="D650" s="385"/>
      <c r="E650" s="399"/>
      <c r="F650" s="399"/>
      <c r="G650" s="399"/>
      <c r="H650" s="399"/>
      <c r="I650" s="399"/>
      <c r="J650" s="399"/>
      <c r="K650" s="385"/>
      <c r="L650" s="337"/>
      <c r="M650" s="337"/>
      <c r="N650" s="385"/>
      <c r="O650" s="385"/>
      <c r="P650" s="387"/>
      <c r="Q650" s="387"/>
      <c r="R650" s="389"/>
      <c r="S650" s="391"/>
      <c r="T650" s="401"/>
      <c r="U650" s="395"/>
      <c r="V650" s="397"/>
      <c r="W650" s="383"/>
      <c r="X650" s="383"/>
      <c r="Y650" s="383"/>
      <c r="Z650" s="383"/>
      <c r="AA650" s="383"/>
      <c r="AB650" s="383"/>
      <c r="AC650" s="383"/>
      <c r="AD650" s="383"/>
      <c r="AE650" s="383"/>
      <c r="AF650" s="383"/>
      <c r="AG650" s="383"/>
      <c r="AH650" s="383"/>
      <c r="AI650" s="383"/>
      <c r="AJ650" s="383"/>
      <c r="AK650" s="383"/>
      <c r="AL650" s="333"/>
      <c r="AM650" s="200" t="s">
        <v>240</v>
      </c>
      <c r="AN650" s="311" t="s">
        <v>1146</v>
      </c>
      <c r="AO650" s="312" t="s">
        <v>18</v>
      </c>
      <c r="AP650" s="312"/>
      <c r="AQ650" s="312"/>
      <c r="AR650" s="312"/>
      <c r="AS650" s="312"/>
      <c r="AT650" s="312"/>
      <c r="AU650" s="312"/>
      <c r="AV650" s="312"/>
      <c r="AW650" s="261">
        <v>0</v>
      </c>
      <c r="AX650" s="261">
        <v>0</v>
      </c>
      <c r="AY650" s="261">
        <v>0</v>
      </c>
      <c r="AZ650" s="261">
        <f>BE650</f>
        <v>0</v>
      </c>
      <c r="BA650" s="261">
        <f>BV650</f>
        <v>0</v>
      </c>
      <c r="BB650" s="261">
        <f>CM650</f>
        <v>0</v>
      </c>
      <c r="BC650" s="261">
        <f>DD650</f>
        <v>0</v>
      </c>
      <c r="BD650" s="261">
        <f>AW650-AX650-BC650</f>
        <v>0</v>
      </c>
      <c r="BE650" s="261">
        <f t="shared" ref="BE650:BH651" si="703">BQ650</f>
        <v>0</v>
      </c>
      <c r="BF650" s="261">
        <f t="shared" si="703"/>
        <v>0</v>
      </c>
      <c r="BG650" s="261">
        <f t="shared" si="703"/>
        <v>0</v>
      </c>
      <c r="BH650" s="261">
        <f t="shared" si="703"/>
        <v>0</v>
      </c>
      <c r="BI650" s="261">
        <f>BJ650+BK650+BL650</f>
        <v>0</v>
      </c>
      <c r="BJ650" s="313">
        <v>0</v>
      </c>
      <c r="BK650" s="313">
        <v>0</v>
      </c>
      <c r="BL650" s="313">
        <v>0</v>
      </c>
      <c r="BM650" s="261">
        <f>BN650+BO650+BP650</f>
        <v>0</v>
      </c>
      <c r="BN650" s="313">
        <v>0</v>
      </c>
      <c r="BO650" s="313">
        <v>0</v>
      </c>
      <c r="BP650" s="313">
        <v>0</v>
      </c>
      <c r="BQ650" s="261">
        <f>BR650+BS650+BT650</f>
        <v>0</v>
      </c>
      <c r="BR650" s="313">
        <v>0</v>
      </c>
      <c r="BS650" s="313">
        <v>0</v>
      </c>
      <c r="BT650" s="313">
        <v>0</v>
      </c>
      <c r="BU650" s="261">
        <f>$AW650-$AX650-AZ650</f>
        <v>0</v>
      </c>
      <c r="BV650" s="261">
        <f t="shared" ref="BV650:BY651" si="704">CH650</f>
        <v>0</v>
      </c>
      <c r="BW650" s="261">
        <f t="shared" si="704"/>
        <v>0</v>
      </c>
      <c r="BX650" s="261">
        <f t="shared" si="704"/>
        <v>0</v>
      </c>
      <c r="BY650" s="261">
        <f t="shared" si="704"/>
        <v>0</v>
      </c>
      <c r="BZ650" s="261">
        <f>CA650+CB650+CC650</f>
        <v>0</v>
      </c>
      <c r="CA650" s="313">
        <v>0</v>
      </c>
      <c r="CB650" s="313">
        <v>0</v>
      </c>
      <c r="CC650" s="313">
        <v>0</v>
      </c>
      <c r="CD650" s="261">
        <f>CE650+CF650+CG650</f>
        <v>0</v>
      </c>
      <c r="CE650" s="313">
        <v>0</v>
      </c>
      <c r="CF650" s="313">
        <v>0</v>
      </c>
      <c r="CG650" s="313">
        <v>0</v>
      </c>
      <c r="CH650" s="261">
        <f>CI650+CJ650+CK650</f>
        <v>0</v>
      </c>
      <c r="CI650" s="313">
        <v>0</v>
      </c>
      <c r="CJ650" s="313">
        <v>0</v>
      </c>
      <c r="CK650" s="313">
        <v>0</v>
      </c>
      <c r="CL650" s="261">
        <f>$AW650-$AX650-BA650</f>
        <v>0</v>
      </c>
      <c r="CM650" s="261">
        <f t="shared" ref="CM650:CP651" si="705">CY650</f>
        <v>0</v>
      </c>
      <c r="CN650" s="261">
        <f t="shared" si="705"/>
        <v>0</v>
      </c>
      <c r="CO650" s="261">
        <f t="shared" si="705"/>
        <v>0</v>
      </c>
      <c r="CP650" s="261">
        <f t="shared" si="705"/>
        <v>0</v>
      </c>
      <c r="CQ650" s="261">
        <f>CR650+CS650+CT650</f>
        <v>0</v>
      </c>
      <c r="CR650" s="313">
        <v>0</v>
      </c>
      <c r="CS650" s="313">
        <v>0</v>
      </c>
      <c r="CT650" s="313">
        <v>0</v>
      </c>
      <c r="CU650" s="261">
        <f>CV650+CW650+CX650</f>
        <v>0</v>
      </c>
      <c r="CV650" s="313">
        <v>0</v>
      </c>
      <c r="CW650" s="313">
        <v>0</v>
      </c>
      <c r="CX650" s="313">
        <v>0</v>
      </c>
      <c r="CY650" s="261">
        <f>CZ650+DA650+DB650</f>
        <v>0</v>
      </c>
      <c r="CZ650" s="313">
        <v>0</v>
      </c>
      <c r="DA650" s="313">
        <v>0</v>
      </c>
      <c r="DB650" s="313">
        <v>0</v>
      </c>
      <c r="DC650" s="261">
        <f>$AW650-$AX650-BB650</f>
        <v>0</v>
      </c>
      <c r="DD650" s="261">
        <f t="shared" ref="DD650:DG651" si="706">DP650</f>
        <v>0</v>
      </c>
      <c r="DE650" s="261">
        <f t="shared" si="706"/>
        <v>0</v>
      </c>
      <c r="DF650" s="261">
        <f t="shared" si="706"/>
        <v>0</v>
      </c>
      <c r="DG650" s="261">
        <f t="shared" si="706"/>
        <v>0</v>
      </c>
      <c r="DH650" s="261">
        <f>DI650+DJ650+DK650</f>
        <v>0</v>
      </c>
      <c r="DI650" s="313">
        <v>0</v>
      </c>
      <c r="DJ650" s="313">
        <v>0</v>
      </c>
      <c r="DK650" s="313">
        <v>0</v>
      </c>
      <c r="DL650" s="261">
        <f>DM650+DN650+DO650</f>
        <v>0</v>
      </c>
      <c r="DM650" s="313">
        <v>0</v>
      </c>
      <c r="DN650" s="313">
        <v>0</v>
      </c>
      <c r="DO650" s="313">
        <v>0</v>
      </c>
      <c r="DP650" s="261">
        <f>DQ650+DR650+DS650</f>
        <v>0</v>
      </c>
      <c r="DQ650" s="313">
        <v>0</v>
      </c>
      <c r="DR650" s="313">
        <v>0</v>
      </c>
      <c r="DS650" s="313">
        <v>0</v>
      </c>
      <c r="DT650" s="261">
        <f>$AW650-$AX650-BC650</f>
        <v>0</v>
      </c>
      <c r="DU650" s="261">
        <f>BC650-AY650</f>
        <v>0</v>
      </c>
      <c r="DV650" s="313"/>
      <c r="DW650" s="313"/>
      <c r="DX650" s="314"/>
      <c r="DY650" s="313"/>
      <c r="DZ650" s="314"/>
      <c r="EA650" s="343" t="s">
        <v>151</v>
      </c>
      <c r="EB650" s="164">
        <v>0</v>
      </c>
      <c r="EC650" s="162" t="str">
        <f>AN650 &amp; EB650</f>
        <v>за счет платы за технологическое присоединение0</v>
      </c>
      <c r="ED650" s="162" t="str">
        <f>AN650&amp;AO650</f>
        <v>за счет платы за технологическое присоединениенет</v>
      </c>
      <c r="EE650" s="163"/>
      <c r="EF650" s="163"/>
      <c r="EG650" s="179"/>
      <c r="EH650" s="179"/>
      <c r="EI650" s="179"/>
      <c r="EJ650" s="179"/>
      <c r="EV650" s="163"/>
    </row>
    <row r="651" spans="3:152" ht="15" customHeight="1" thickBot="1">
      <c r="C651" s="217"/>
      <c r="D651" s="385"/>
      <c r="E651" s="399"/>
      <c r="F651" s="399"/>
      <c r="G651" s="399"/>
      <c r="H651" s="399"/>
      <c r="I651" s="399"/>
      <c r="J651" s="399"/>
      <c r="K651" s="385"/>
      <c r="L651" s="337"/>
      <c r="M651" s="337"/>
      <c r="N651" s="385"/>
      <c r="O651" s="385"/>
      <c r="P651" s="387"/>
      <c r="Q651" s="387"/>
      <c r="R651" s="389"/>
      <c r="S651" s="391"/>
      <c r="T651" s="401"/>
      <c r="U651" s="395"/>
      <c r="V651" s="397"/>
      <c r="W651" s="383"/>
      <c r="X651" s="383"/>
      <c r="Y651" s="383"/>
      <c r="Z651" s="383"/>
      <c r="AA651" s="383"/>
      <c r="AB651" s="383"/>
      <c r="AC651" s="383"/>
      <c r="AD651" s="383"/>
      <c r="AE651" s="383"/>
      <c r="AF651" s="383"/>
      <c r="AG651" s="383"/>
      <c r="AH651" s="383"/>
      <c r="AI651" s="383"/>
      <c r="AJ651" s="383"/>
      <c r="AK651" s="383"/>
      <c r="AL651" s="333"/>
      <c r="AM651" s="200" t="s">
        <v>115</v>
      </c>
      <c r="AN651" s="311" t="s">
        <v>199</v>
      </c>
      <c r="AO651" s="312" t="s">
        <v>18</v>
      </c>
      <c r="AP651" s="312"/>
      <c r="AQ651" s="312"/>
      <c r="AR651" s="312"/>
      <c r="AS651" s="312"/>
      <c r="AT651" s="312"/>
      <c r="AU651" s="312"/>
      <c r="AV651" s="312"/>
      <c r="AW651" s="261">
        <v>0</v>
      </c>
      <c r="AX651" s="261">
        <v>0</v>
      </c>
      <c r="AY651" s="261">
        <v>0</v>
      </c>
      <c r="AZ651" s="261">
        <f>BE651</f>
        <v>0</v>
      </c>
      <c r="BA651" s="261">
        <f>BV651</f>
        <v>0</v>
      </c>
      <c r="BB651" s="261">
        <f>CM651</f>
        <v>0</v>
      </c>
      <c r="BC651" s="261">
        <f>DD651</f>
        <v>0</v>
      </c>
      <c r="BD651" s="261">
        <f>AW651-AX651-BC651</f>
        <v>0</v>
      </c>
      <c r="BE651" s="261">
        <f t="shared" si="703"/>
        <v>0</v>
      </c>
      <c r="BF651" s="261">
        <f t="shared" si="703"/>
        <v>0</v>
      </c>
      <c r="BG651" s="261">
        <f t="shared" si="703"/>
        <v>0</v>
      </c>
      <c r="BH651" s="261">
        <f t="shared" si="703"/>
        <v>0</v>
      </c>
      <c r="BI651" s="261">
        <f>BJ651+BK651+BL651</f>
        <v>0</v>
      </c>
      <c r="BJ651" s="313">
        <v>0</v>
      </c>
      <c r="BK651" s="313">
        <v>0</v>
      </c>
      <c r="BL651" s="313">
        <v>0</v>
      </c>
      <c r="BM651" s="261">
        <f>BN651+BO651+BP651</f>
        <v>0</v>
      </c>
      <c r="BN651" s="313">
        <v>0</v>
      </c>
      <c r="BO651" s="313">
        <v>0</v>
      </c>
      <c r="BP651" s="313">
        <v>0</v>
      </c>
      <c r="BQ651" s="261">
        <f>BR651+BS651+BT651</f>
        <v>0</v>
      </c>
      <c r="BR651" s="313">
        <v>0</v>
      </c>
      <c r="BS651" s="313">
        <v>0</v>
      </c>
      <c r="BT651" s="313">
        <v>0</v>
      </c>
      <c r="BU651" s="261">
        <f>$AW651-$AX651-AZ651</f>
        <v>0</v>
      </c>
      <c r="BV651" s="261">
        <f t="shared" si="704"/>
        <v>0</v>
      </c>
      <c r="BW651" s="261">
        <f t="shared" si="704"/>
        <v>0</v>
      </c>
      <c r="BX651" s="261">
        <f t="shared" si="704"/>
        <v>0</v>
      </c>
      <c r="BY651" s="261">
        <f t="shared" si="704"/>
        <v>0</v>
      </c>
      <c r="BZ651" s="261">
        <f>CA651+CB651+CC651</f>
        <v>0</v>
      </c>
      <c r="CA651" s="313">
        <v>0</v>
      </c>
      <c r="CB651" s="313">
        <v>0</v>
      </c>
      <c r="CC651" s="313">
        <v>0</v>
      </c>
      <c r="CD651" s="261">
        <f>CE651+CF651+CG651</f>
        <v>0</v>
      </c>
      <c r="CE651" s="313">
        <v>0</v>
      </c>
      <c r="CF651" s="313">
        <v>0</v>
      </c>
      <c r="CG651" s="313">
        <v>0</v>
      </c>
      <c r="CH651" s="261">
        <f>CI651+CJ651+CK651</f>
        <v>0</v>
      </c>
      <c r="CI651" s="313">
        <v>0</v>
      </c>
      <c r="CJ651" s="313">
        <v>0</v>
      </c>
      <c r="CK651" s="313">
        <v>0</v>
      </c>
      <c r="CL651" s="261">
        <f>$AW651-$AX651-BA651</f>
        <v>0</v>
      </c>
      <c r="CM651" s="261">
        <f t="shared" si="705"/>
        <v>0</v>
      </c>
      <c r="CN651" s="261">
        <f t="shared" si="705"/>
        <v>0</v>
      </c>
      <c r="CO651" s="261">
        <f t="shared" si="705"/>
        <v>0</v>
      </c>
      <c r="CP651" s="261">
        <f t="shared" si="705"/>
        <v>0</v>
      </c>
      <c r="CQ651" s="261">
        <f>CR651+CS651+CT651</f>
        <v>0</v>
      </c>
      <c r="CR651" s="313">
        <v>0</v>
      </c>
      <c r="CS651" s="313">
        <v>0</v>
      </c>
      <c r="CT651" s="313">
        <v>0</v>
      </c>
      <c r="CU651" s="261">
        <f>CV651+CW651+CX651</f>
        <v>0</v>
      </c>
      <c r="CV651" s="313">
        <v>0</v>
      </c>
      <c r="CW651" s="313">
        <v>0</v>
      </c>
      <c r="CX651" s="313">
        <v>0</v>
      </c>
      <c r="CY651" s="261">
        <f>CZ651+DA651+DB651</f>
        <v>0</v>
      </c>
      <c r="CZ651" s="313">
        <v>0</v>
      </c>
      <c r="DA651" s="313">
        <v>0</v>
      </c>
      <c r="DB651" s="313">
        <v>0</v>
      </c>
      <c r="DC651" s="261">
        <f>$AW651-$AX651-BB651</f>
        <v>0</v>
      </c>
      <c r="DD651" s="261">
        <f t="shared" si="706"/>
        <v>0</v>
      </c>
      <c r="DE651" s="261">
        <f t="shared" si="706"/>
        <v>0</v>
      </c>
      <c r="DF651" s="261">
        <f t="shared" si="706"/>
        <v>0</v>
      </c>
      <c r="DG651" s="261">
        <f t="shared" si="706"/>
        <v>0</v>
      </c>
      <c r="DH651" s="261">
        <f>DI651+DJ651+DK651</f>
        <v>0</v>
      </c>
      <c r="DI651" s="313">
        <v>0</v>
      </c>
      <c r="DJ651" s="313">
        <v>0</v>
      </c>
      <c r="DK651" s="313">
        <v>0</v>
      </c>
      <c r="DL651" s="261">
        <f>DM651+DN651+DO651</f>
        <v>0</v>
      </c>
      <c r="DM651" s="313">
        <v>0</v>
      </c>
      <c r="DN651" s="313">
        <v>0</v>
      </c>
      <c r="DO651" s="313">
        <v>0</v>
      </c>
      <c r="DP651" s="261">
        <f>DQ651+DR651+DS651</f>
        <v>0</v>
      </c>
      <c r="DQ651" s="313">
        <v>0</v>
      </c>
      <c r="DR651" s="313">
        <v>0</v>
      </c>
      <c r="DS651" s="313">
        <v>0</v>
      </c>
      <c r="DT651" s="261">
        <f>$AW651-$AX651-BC651</f>
        <v>0</v>
      </c>
      <c r="DU651" s="261">
        <f>BC651-AY651</f>
        <v>0</v>
      </c>
      <c r="DV651" s="313"/>
      <c r="DW651" s="313"/>
      <c r="DX651" s="314"/>
      <c r="DY651" s="313"/>
      <c r="DZ651" s="314"/>
      <c r="EA651" s="343" t="s">
        <v>151</v>
      </c>
      <c r="EB651" s="164">
        <v>0</v>
      </c>
      <c r="EC651" s="162" t="str">
        <f>AN651 &amp; EB651</f>
        <v>Прочие собственные средства0</v>
      </c>
      <c r="ED651" s="162" t="str">
        <f>AN651&amp;AO651</f>
        <v>Прочие собственные средстванет</v>
      </c>
      <c r="EE651" s="163"/>
      <c r="EF651" s="163"/>
      <c r="EG651" s="179"/>
      <c r="EH651" s="179"/>
      <c r="EI651" s="179"/>
      <c r="EJ651" s="179"/>
      <c r="EV651" s="163"/>
    </row>
    <row r="652" spans="3:152" ht="11.25" customHeight="1">
      <c r="C652" s="217"/>
      <c r="D652" s="384" t="s">
        <v>1067</v>
      </c>
      <c r="E652" s="398" t="s">
        <v>823</v>
      </c>
      <c r="F652" s="398" t="s">
        <v>827</v>
      </c>
      <c r="G652" s="398" t="s">
        <v>161</v>
      </c>
      <c r="H652" s="398" t="s">
        <v>1068</v>
      </c>
      <c r="I652" s="398" t="s">
        <v>783</v>
      </c>
      <c r="J652" s="398" t="s">
        <v>783</v>
      </c>
      <c r="K652" s="384" t="s">
        <v>784</v>
      </c>
      <c r="L652" s="336"/>
      <c r="M652" s="336"/>
      <c r="N652" s="384" t="s">
        <v>115</v>
      </c>
      <c r="O652" s="384" t="s">
        <v>5</v>
      </c>
      <c r="P652" s="386" t="s">
        <v>189</v>
      </c>
      <c r="Q652" s="386" t="s">
        <v>6</v>
      </c>
      <c r="R652" s="388">
        <v>0</v>
      </c>
      <c r="S652" s="390">
        <v>0</v>
      </c>
      <c r="T652" s="400" t="s">
        <v>151</v>
      </c>
      <c r="U652" s="305"/>
      <c r="V652" s="306"/>
      <c r="W652" s="306"/>
      <c r="X652" s="306"/>
      <c r="Y652" s="306"/>
      <c r="Z652" s="306"/>
      <c r="AA652" s="306"/>
      <c r="AB652" s="306"/>
      <c r="AC652" s="306"/>
      <c r="AD652" s="306"/>
      <c r="AE652" s="306"/>
      <c r="AF652" s="306"/>
      <c r="AG652" s="306"/>
      <c r="AH652" s="306"/>
      <c r="AI652" s="306"/>
      <c r="AJ652" s="306"/>
      <c r="AK652" s="306"/>
      <c r="AL652" s="306"/>
      <c r="AM652" s="306"/>
      <c r="AN652" s="306"/>
      <c r="AO652" s="306"/>
      <c r="AP652" s="306"/>
      <c r="AQ652" s="306"/>
      <c r="AR652" s="306"/>
      <c r="AS652" s="306"/>
      <c r="AT652" s="306"/>
      <c r="AU652" s="306"/>
      <c r="AV652" s="306"/>
      <c r="AW652" s="306"/>
      <c r="AX652" s="306"/>
      <c r="AY652" s="306"/>
      <c r="AZ652" s="306"/>
      <c r="BA652" s="306"/>
      <c r="BB652" s="306"/>
      <c r="BC652" s="306"/>
      <c r="BD652" s="306"/>
      <c r="BE652" s="306"/>
      <c r="BF652" s="306"/>
      <c r="BG652" s="306"/>
      <c r="BH652" s="306"/>
      <c r="BI652" s="306"/>
      <c r="BJ652" s="306"/>
      <c r="BK652" s="306"/>
      <c r="BL652" s="306"/>
      <c r="BM652" s="306"/>
      <c r="BN652" s="306"/>
      <c r="BO652" s="306"/>
      <c r="BP652" s="306"/>
      <c r="BQ652" s="306"/>
      <c r="BR652" s="306"/>
      <c r="BS652" s="306"/>
      <c r="BT652" s="306"/>
      <c r="BU652" s="306"/>
      <c r="BV652" s="306"/>
      <c r="BW652" s="306"/>
      <c r="BX652" s="306"/>
      <c r="BY652" s="306"/>
      <c r="BZ652" s="306"/>
      <c r="CA652" s="306"/>
      <c r="CB652" s="306"/>
      <c r="CC652" s="306"/>
      <c r="CD652" s="306"/>
      <c r="CE652" s="306"/>
      <c r="CF652" s="306"/>
      <c r="CG652" s="306"/>
      <c r="CH652" s="306"/>
      <c r="CI652" s="306"/>
      <c r="CJ652" s="306"/>
      <c r="CK652" s="306"/>
      <c r="CL652" s="306"/>
      <c r="CM652" s="306"/>
      <c r="CN652" s="306"/>
      <c r="CO652" s="306"/>
      <c r="CP652" s="306"/>
      <c r="CQ652" s="306"/>
      <c r="CR652" s="306"/>
      <c r="CS652" s="306"/>
      <c r="CT652" s="306"/>
      <c r="CU652" s="306"/>
      <c r="CV652" s="306"/>
      <c r="CW652" s="306"/>
      <c r="CX652" s="306"/>
      <c r="CY652" s="306"/>
      <c r="CZ652" s="306"/>
      <c r="DA652" s="306"/>
      <c r="DB652" s="306"/>
      <c r="DC652" s="306"/>
      <c r="DD652" s="306"/>
      <c r="DE652" s="306"/>
      <c r="DF652" s="306"/>
      <c r="DG652" s="306"/>
      <c r="DH652" s="306"/>
      <c r="DI652" s="306"/>
      <c r="DJ652" s="306"/>
      <c r="DK652" s="306"/>
      <c r="DL652" s="306"/>
      <c r="DM652" s="306"/>
      <c r="DN652" s="306"/>
      <c r="DO652" s="306"/>
      <c r="DP652" s="306"/>
      <c r="DQ652" s="306"/>
      <c r="DR652" s="306"/>
      <c r="DS652" s="306"/>
      <c r="DT652" s="306"/>
      <c r="DU652" s="306"/>
      <c r="DV652" s="306"/>
      <c r="DW652" s="306"/>
      <c r="DX652" s="306"/>
      <c r="DY652" s="306"/>
      <c r="DZ652" s="306"/>
      <c r="EA652" s="306"/>
      <c r="EB652" s="164"/>
      <c r="EC652" s="163"/>
      <c r="ED652" s="163"/>
      <c r="EE652" s="163"/>
      <c r="EF652" s="163"/>
      <c r="EG652" s="163"/>
      <c r="EH652" s="163"/>
      <c r="EI652" s="163"/>
    </row>
    <row r="653" spans="3:152" ht="11.25" customHeight="1">
      <c r="C653" s="217"/>
      <c r="D653" s="385"/>
      <c r="E653" s="399"/>
      <c r="F653" s="399"/>
      <c r="G653" s="399"/>
      <c r="H653" s="399"/>
      <c r="I653" s="399"/>
      <c r="J653" s="399"/>
      <c r="K653" s="385"/>
      <c r="L653" s="337"/>
      <c r="M653" s="337"/>
      <c r="N653" s="385"/>
      <c r="O653" s="385"/>
      <c r="P653" s="387"/>
      <c r="Q653" s="387"/>
      <c r="R653" s="389"/>
      <c r="S653" s="391"/>
      <c r="T653" s="401"/>
      <c r="U653" s="394"/>
      <c r="V653" s="396">
        <v>1</v>
      </c>
      <c r="W653" s="382" t="s">
        <v>821</v>
      </c>
      <c r="X653" s="382"/>
      <c r="Y653" s="382"/>
      <c r="Z653" s="382"/>
      <c r="AA653" s="382"/>
      <c r="AB653" s="382"/>
      <c r="AC653" s="382"/>
      <c r="AD653" s="382"/>
      <c r="AE653" s="382"/>
      <c r="AF653" s="382"/>
      <c r="AG653" s="382"/>
      <c r="AH653" s="382"/>
      <c r="AI653" s="382"/>
      <c r="AJ653" s="382"/>
      <c r="AK653" s="382"/>
      <c r="AL653" s="307"/>
      <c r="AM653" s="308"/>
      <c r="AN653" s="309"/>
      <c r="AO653" s="309"/>
      <c r="AP653" s="309"/>
      <c r="AQ653" s="309"/>
      <c r="AR653" s="309"/>
      <c r="AS653" s="309"/>
      <c r="AT653" s="309"/>
      <c r="AU653" s="309"/>
      <c r="AV653" s="309"/>
      <c r="AW653" s="95"/>
      <c r="AX653" s="95"/>
      <c r="AY653" s="95"/>
      <c r="AZ653" s="95"/>
      <c r="BA653" s="95"/>
      <c r="BB653" s="95"/>
      <c r="BC653" s="95"/>
      <c r="BD653" s="95"/>
      <c r="BE653" s="95"/>
      <c r="BF653" s="95"/>
      <c r="BG653" s="95"/>
      <c r="BH653" s="95"/>
      <c r="BI653" s="95"/>
      <c r="BJ653" s="95"/>
      <c r="BK653" s="95"/>
      <c r="BL653" s="95"/>
      <c r="BM653" s="95"/>
      <c r="BN653" s="95"/>
      <c r="BO653" s="95"/>
      <c r="BP653" s="95"/>
      <c r="BQ653" s="95"/>
      <c r="BR653" s="95"/>
      <c r="BS653" s="95"/>
      <c r="BT653" s="95"/>
      <c r="BU653" s="95"/>
      <c r="BV653" s="95"/>
      <c r="BW653" s="95"/>
      <c r="BX653" s="95"/>
      <c r="BY653" s="95"/>
      <c r="BZ653" s="95"/>
      <c r="CA653" s="95"/>
      <c r="CB653" s="95"/>
      <c r="CC653" s="95"/>
      <c r="CD653" s="95"/>
      <c r="CE653" s="95"/>
      <c r="CF653" s="95"/>
      <c r="CG653" s="95"/>
      <c r="CH653" s="95"/>
      <c r="CI653" s="95"/>
      <c r="CJ653" s="95"/>
      <c r="CK653" s="95"/>
      <c r="CL653" s="95"/>
      <c r="CM653" s="95"/>
      <c r="CN653" s="95"/>
      <c r="CO653" s="95"/>
      <c r="CP653" s="95"/>
      <c r="CQ653" s="95"/>
      <c r="CR653" s="95"/>
      <c r="CS653" s="95"/>
      <c r="CT653" s="95"/>
      <c r="CU653" s="95"/>
      <c r="CV653" s="95"/>
      <c r="CW653" s="95"/>
      <c r="CX653" s="95"/>
      <c r="CY653" s="95"/>
      <c r="CZ653" s="95"/>
      <c r="DA653" s="95"/>
      <c r="DB653" s="95"/>
      <c r="DC653" s="95"/>
      <c r="DD653" s="95"/>
      <c r="DE653" s="95"/>
      <c r="DF653" s="95"/>
      <c r="DG653" s="95"/>
      <c r="DH653" s="95"/>
      <c r="DI653" s="95"/>
      <c r="DJ653" s="95"/>
      <c r="DK653" s="95"/>
      <c r="DL653" s="95"/>
      <c r="DM653" s="95"/>
      <c r="DN653" s="95"/>
      <c r="DO653" s="95"/>
      <c r="DP653" s="95"/>
      <c r="DQ653" s="95"/>
      <c r="DR653" s="95"/>
      <c r="DS653" s="95"/>
      <c r="DT653" s="95"/>
      <c r="DU653" s="95"/>
      <c r="DV653" s="95"/>
      <c r="DW653" s="95"/>
      <c r="DX653" s="95"/>
      <c r="DY653" s="95"/>
      <c r="DZ653" s="95"/>
      <c r="EA653" s="95"/>
      <c r="EB653" s="164"/>
      <c r="EC653" s="179"/>
      <c r="ED653" s="179"/>
      <c r="EE653" s="179"/>
      <c r="EF653" s="163"/>
      <c r="EG653" s="179"/>
      <c r="EH653" s="179"/>
      <c r="EI653" s="179"/>
      <c r="EJ653" s="179"/>
      <c r="EK653" s="179"/>
    </row>
    <row r="654" spans="3:152" ht="15" customHeight="1">
      <c r="C654" s="217"/>
      <c r="D654" s="385"/>
      <c r="E654" s="399"/>
      <c r="F654" s="399"/>
      <c r="G654" s="399"/>
      <c r="H654" s="399"/>
      <c r="I654" s="399"/>
      <c r="J654" s="399"/>
      <c r="K654" s="385"/>
      <c r="L654" s="337"/>
      <c r="M654" s="337"/>
      <c r="N654" s="385"/>
      <c r="O654" s="385"/>
      <c r="P654" s="387"/>
      <c r="Q654" s="387"/>
      <c r="R654" s="389"/>
      <c r="S654" s="391"/>
      <c r="T654" s="401"/>
      <c r="U654" s="395"/>
      <c r="V654" s="397"/>
      <c r="W654" s="383"/>
      <c r="X654" s="383"/>
      <c r="Y654" s="383"/>
      <c r="Z654" s="383"/>
      <c r="AA654" s="383"/>
      <c r="AB654" s="383"/>
      <c r="AC654" s="383"/>
      <c r="AD654" s="383"/>
      <c r="AE654" s="383"/>
      <c r="AF654" s="383"/>
      <c r="AG654" s="383"/>
      <c r="AH654" s="383"/>
      <c r="AI654" s="383"/>
      <c r="AJ654" s="383"/>
      <c r="AK654" s="383"/>
      <c r="AL654" s="333"/>
      <c r="AM654" s="200" t="s">
        <v>240</v>
      </c>
      <c r="AN654" s="311" t="s">
        <v>1146</v>
      </c>
      <c r="AO654" s="312" t="s">
        <v>18</v>
      </c>
      <c r="AP654" s="312"/>
      <c r="AQ654" s="312"/>
      <c r="AR654" s="312"/>
      <c r="AS654" s="312"/>
      <c r="AT654" s="312"/>
      <c r="AU654" s="312"/>
      <c r="AV654" s="312"/>
      <c r="AW654" s="261">
        <v>0</v>
      </c>
      <c r="AX654" s="261">
        <v>0</v>
      </c>
      <c r="AY654" s="261">
        <v>0</v>
      </c>
      <c r="AZ654" s="261">
        <f>BE654</f>
        <v>0</v>
      </c>
      <c r="BA654" s="261">
        <f>BV654</f>
        <v>0</v>
      </c>
      <c r="BB654" s="261">
        <f>CM654</f>
        <v>0</v>
      </c>
      <c r="BC654" s="261">
        <f>DD654</f>
        <v>0</v>
      </c>
      <c r="BD654" s="261">
        <f>AW654-AX654-BC654</f>
        <v>0</v>
      </c>
      <c r="BE654" s="261">
        <f t="shared" ref="BE654:BH655" si="707">BQ654</f>
        <v>0</v>
      </c>
      <c r="BF654" s="261">
        <f t="shared" si="707"/>
        <v>0</v>
      </c>
      <c r="BG654" s="261">
        <f t="shared" si="707"/>
        <v>0</v>
      </c>
      <c r="BH654" s="261">
        <f t="shared" si="707"/>
        <v>0</v>
      </c>
      <c r="BI654" s="261">
        <f>BJ654+BK654+BL654</f>
        <v>0</v>
      </c>
      <c r="BJ654" s="313">
        <v>0</v>
      </c>
      <c r="BK654" s="313">
        <v>0</v>
      </c>
      <c r="BL654" s="313">
        <v>0</v>
      </c>
      <c r="BM654" s="261">
        <f>BN654+BO654+BP654</f>
        <v>0</v>
      </c>
      <c r="BN654" s="313">
        <v>0</v>
      </c>
      <c r="BO654" s="313">
        <v>0</v>
      </c>
      <c r="BP654" s="313">
        <v>0</v>
      </c>
      <c r="BQ654" s="261">
        <f>BR654+BS654+BT654</f>
        <v>0</v>
      </c>
      <c r="BR654" s="313">
        <v>0</v>
      </c>
      <c r="BS654" s="313">
        <v>0</v>
      </c>
      <c r="BT654" s="313">
        <v>0</v>
      </c>
      <c r="BU654" s="261">
        <f>$AW654-$AX654-AZ654</f>
        <v>0</v>
      </c>
      <c r="BV654" s="261">
        <f t="shared" ref="BV654:BY655" si="708">CH654</f>
        <v>0</v>
      </c>
      <c r="BW654" s="261">
        <f t="shared" si="708"/>
        <v>0</v>
      </c>
      <c r="BX654" s="261">
        <f t="shared" si="708"/>
        <v>0</v>
      </c>
      <c r="BY654" s="261">
        <f t="shared" si="708"/>
        <v>0</v>
      </c>
      <c r="BZ654" s="261">
        <f>CA654+CB654+CC654</f>
        <v>0</v>
      </c>
      <c r="CA654" s="313">
        <v>0</v>
      </c>
      <c r="CB654" s="313">
        <v>0</v>
      </c>
      <c r="CC654" s="313">
        <v>0</v>
      </c>
      <c r="CD654" s="261">
        <f>CE654+CF654+CG654</f>
        <v>0</v>
      </c>
      <c r="CE654" s="313">
        <v>0</v>
      </c>
      <c r="CF654" s="313">
        <v>0</v>
      </c>
      <c r="CG654" s="313">
        <v>0</v>
      </c>
      <c r="CH654" s="261">
        <f>CI654+CJ654+CK654</f>
        <v>0</v>
      </c>
      <c r="CI654" s="313">
        <v>0</v>
      </c>
      <c r="CJ654" s="313">
        <v>0</v>
      </c>
      <c r="CK654" s="313">
        <v>0</v>
      </c>
      <c r="CL654" s="261">
        <f>$AW654-$AX654-BA654</f>
        <v>0</v>
      </c>
      <c r="CM654" s="261">
        <f t="shared" ref="CM654:CP655" si="709">CY654</f>
        <v>0</v>
      </c>
      <c r="CN654" s="261">
        <f t="shared" si="709"/>
        <v>0</v>
      </c>
      <c r="CO654" s="261">
        <f t="shared" si="709"/>
        <v>0</v>
      </c>
      <c r="CP654" s="261">
        <f t="shared" si="709"/>
        <v>0</v>
      </c>
      <c r="CQ654" s="261">
        <f>CR654+CS654+CT654</f>
        <v>0</v>
      </c>
      <c r="CR654" s="313">
        <v>0</v>
      </c>
      <c r="CS654" s="313">
        <v>0</v>
      </c>
      <c r="CT654" s="313">
        <v>0</v>
      </c>
      <c r="CU654" s="261">
        <f>CV654+CW654+CX654</f>
        <v>0</v>
      </c>
      <c r="CV654" s="313">
        <v>0</v>
      </c>
      <c r="CW654" s="313">
        <v>0</v>
      </c>
      <c r="CX654" s="313">
        <v>0</v>
      </c>
      <c r="CY654" s="261">
        <f>CZ654+DA654+DB654</f>
        <v>0</v>
      </c>
      <c r="CZ654" s="313">
        <v>0</v>
      </c>
      <c r="DA654" s="313">
        <v>0</v>
      </c>
      <c r="DB654" s="313">
        <v>0</v>
      </c>
      <c r="DC654" s="261">
        <f>$AW654-$AX654-BB654</f>
        <v>0</v>
      </c>
      <c r="DD654" s="261">
        <f t="shared" ref="DD654:DG655" si="710">DP654</f>
        <v>0</v>
      </c>
      <c r="DE654" s="261">
        <f t="shared" si="710"/>
        <v>0</v>
      </c>
      <c r="DF654" s="261">
        <f t="shared" si="710"/>
        <v>0</v>
      </c>
      <c r="DG654" s="261">
        <f t="shared" si="710"/>
        <v>0</v>
      </c>
      <c r="DH654" s="261">
        <f>DI654+DJ654+DK654</f>
        <v>0</v>
      </c>
      <c r="DI654" s="313">
        <v>0</v>
      </c>
      <c r="DJ654" s="313">
        <v>0</v>
      </c>
      <c r="DK654" s="313">
        <v>0</v>
      </c>
      <c r="DL654" s="261">
        <f>DM654+DN654+DO654</f>
        <v>0</v>
      </c>
      <c r="DM654" s="313">
        <v>0</v>
      </c>
      <c r="DN654" s="313">
        <v>0</v>
      </c>
      <c r="DO654" s="313">
        <v>0</v>
      </c>
      <c r="DP654" s="261">
        <f>DQ654+DR654+DS654</f>
        <v>0</v>
      </c>
      <c r="DQ654" s="313">
        <v>0</v>
      </c>
      <c r="DR654" s="313">
        <v>0</v>
      </c>
      <c r="DS654" s="313">
        <v>0</v>
      </c>
      <c r="DT654" s="261">
        <f>$AW654-$AX654-BC654</f>
        <v>0</v>
      </c>
      <c r="DU654" s="261">
        <f>BC654-AY654</f>
        <v>0</v>
      </c>
      <c r="DV654" s="313"/>
      <c r="DW654" s="313"/>
      <c r="DX654" s="314"/>
      <c r="DY654" s="313"/>
      <c r="DZ654" s="314"/>
      <c r="EA654" s="343" t="s">
        <v>151</v>
      </c>
      <c r="EB654" s="164">
        <v>0</v>
      </c>
      <c r="EC654" s="162" t="str">
        <f>AN654 &amp; EB654</f>
        <v>за счет платы за технологическое присоединение0</v>
      </c>
      <c r="ED654" s="162" t="str">
        <f>AN654&amp;AO654</f>
        <v>за счет платы за технологическое присоединениенет</v>
      </c>
      <c r="EE654" s="163"/>
      <c r="EF654" s="163"/>
      <c r="EG654" s="179"/>
      <c r="EH654" s="179"/>
      <c r="EI654" s="179"/>
      <c r="EJ654" s="179"/>
      <c r="EV654" s="163"/>
    </row>
    <row r="655" spans="3:152" ht="15" customHeight="1" thickBot="1">
      <c r="C655" s="217"/>
      <c r="D655" s="385"/>
      <c r="E655" s="399"/>
      <c r="F655" s="399"/>
      <c r="G655" s="399"/>
      <c r="H655" s="399"/>
      <c r="I655" s="399"/>
      <c r="J655" s="399"/>
      <c r="K655" s="385"/>
      <c r="L655" s="337"/>
      <c r="M655" s="337"/>
      <c r="N655" s="385"/>
      <c r="O655" s="385"/>
      <c r="P655" s="387"/>
      <c r="Q655" s="387"/>
      <c r="R655" s="389"/>
      <c r="S655" s="391"/>
      <c r="T655" s="401"/>
      <c r="U655" s="395"/>
      <c r="V655" s="397"/>
      <c r="W655" s="383"/>
      <c r="X655" s="383"/>
      <c r="Y655" s="383"/>
      <c r="Z655" s="383"/>
      <c r="AA655" s="383"/>
      <c r="AB655" s="383"/>
      <c r="AC655" s="383"/>
      <c r="AD655" s="383"/>
      <c r="AE655" s="383"/>
      <c r="AF655" s="383"/>
      <c r="AG655" s="383"/>
      <c r="AH655" s="383"/>
      <c r="AI655" s="383"/>
      <c r="AJ655" s="383"/>
      <c r="AK655" s="383"/>
      <c r="AL655" s="333"/>
      <c r="AM655" s="200" t="s">
        <v>115</v>
      </c>
      <c r="AN655" s="311" t="s">
        <v>199</v>
      </c>
      <c r="AO655" s="312" t="s">
        <v>18</v>
      </c>
      <c r="AP655" s="312"/>
      <c r="AQ655" s="312"/>
      <c r="AR655" s="312"/>
      <c r="AS655" s="312"/>
      <c r="AT655" s="312"/>
      <c r="AU655" s="312"/>
      <c r="AV655" s="312"/>
      <c r="AW655" s="261">
        <v>0</v>
      </c>
      <c r="AX655" s="261">
        <v>0</v>
      </c>
      <c r="AY655" s="261">
        <v>0</v>
      </c>
      <c r="AZ655" s="261">
        <f>BE655</f>
        <v>0</v>
      </c>
      <c r="BA655" s="261">
        <f>BV655</f>
        <v>0</v>
      </c>
      <c r="BB655" s="261">
        <f>CM655</f>
        <v>0</v>
      </c>
      <c r="BC655" s="261">
        <f>DD655</f>
        <v>0</v>
      </c>
      <c r="BD655" s="261">
        <f>AW655-AX655-BC655</f>
        <v>0</v>
      </c>
      <c r="BE655" s="261">
        <f t="shared" si="707"/>
        <v>0</v>
      </c>
      <c r="BF655" s="261">
        <f t="shared" si="707"/>
        <v>0</v>
      </c>
      <c r="BG655" s="261">
        <f t="shared" si="707"/>
        <v>0</v>
      </c>
      <c r="BH655" s="261">
        <f t="shared" si="707"/>
        <v>0</v>
      </c>
      <c r="BI655" s="261">
        <f>BJ655+BK655+BL655</f>
        <v>0</v>
      </c>
      <c r="BJ655" s="313">
        <v>0</v>
      </c>
      <c r="BK655" s="313">
        <v>0</v>
      </c>
      <c r="BL655" s="313">
        <v>0</v>
      </c>
      <c r="BM655" s="261">
        <f>BN655+BO655+BP655</f>
        <v>0</v>
      </c>
      <c r="BN655" s="313">
        <v>0</v>
      </c>
      <c r="BO655" s="313">
        <v>0</v>
      </c>
      <c r="BP655" s="313">
        <v>0</v>
      </c>
      <c r="BQ655" s="261">
        <f>BR655+BS655+BT655</f>
        <v>0</v>
      </c>
      <c r="BR655" s="313">
        <v>0</v>
      </c>
      <c r="BS655" s="313">
        <v>0</v>
      </c>
      <c r="BT655" s="313">
        <v>0</v>
      </c>
      <c r="BU655" s="261">
        <f>$AW655-$AX655-AZ655</f>
        <v>0</v>
      </c>
      <c r="BV655" s="261">
        <f t="shared" si="708"/>
        <v>0</v>
      </c>
      <c r="BW655" s="261">
        <f t="shared" si="708"/>
        <v>0</v>
      </c>
      <c r="BX655" s="261">
        <f t="shared" si="708"/>
        <v>0</v>
      </c>
      <c r="BY655" s="261">
        <f t="shared" si="708"/>
        <v>0</v>
      </c>
      <c r="BZ655" s="261">
        <f>CA655+CB655+CC655</f>
        <v>0</v>
      </c>
      <c r="CA655" s="313">
        <v>0</v>
      </c>
      <c r="CB655" s="313">
        <v>0</v>
      </c>
      <c r="CC655" s="313">
        <v>0</v>
      </c>
      <c r="CD655" s="261">
        <f>CE655+CF655+CG655</f>
        <v>0</v>
      </c>
      <c r="CE655" s="313">
        <v>0</v>
      </c>
      <c r="CF655" s="313">
        <v>0</v>
      </c>
      <c r="CG655" s="313">
        <v>0</v>
      </c>
      <c r="CH655" s="261">
        <f>CI655+CJ655+CK655</f>
        <v>0</v>
      </c>
      <c r="CI655" s="313">
        <v>0</v>
      </c>
      <c r="CJ655" s="313">
        <v>0</v>
      </c>
      <c r="CK655" s="313">
        <v>0</v>
      </c>
      <c r="CL655" s="261">
        <f>$AW655-$AX655-BA655</f>
        <v>0</v>
      </c>
      <c r="CM655" s="261">
        <f t="shared" si="709"/>
        <v>0</v>
      </c>
      <c r="CN655" s="261">
        <f t="shared" si="709"/>
        <v>0</v>
      </c>
      <c r="CO655" s="261">
        <f t="shared" si="709"/>
        <v>0</v>
      </c>
      <c r="CP655" s="261">
        <f t="shared" si="709"/>
        <v>0</v>
      </c>
      <c r="CQ655" s="261">
        <f>CR655+CS655+CT655</f>
        <v>0</v>
      </c>
      <c r="CR655" s="313">
        <v>0</v>
      </c>
      <c r="CS655" s="313">
        <v>0</v>
      </c>
      <c r="CT655" s="313">
        <v>0</v>
      </c>
      <c r="CU655" s="261">
        <f>CV655+CW655+CX655</f>
        <v>0</v>
      </c>
      <c r="CV655" s="313">
        <v>0</v>
      </c>
      <c r="CW655" s="313">
        <v>0</v>
      </c>
      <c r="CX655" s="313">
        <v>0</v>
      </c>
      <c r="CY655" s="261">
        <f>CZ655+DA655+DB655</f>
        <v>0</v>
      </c>
      <c r="CZ655" s="313">
        <v>0</v>
      </c>
      <c r="DA655" s="313">
        <v>0</v>
      </c>
      <c r="DB655" s="313">
        <v>0</v>
      </c>
      <c r="DC655" s="261">
        <f>$AW655-$AX655-BB655</f>
        <v>0</v>
      </c>
      <c r="DD655" s="261">
        <f t="shared" si="710"/>
        <v>0</v>
      </c>
      <c r="DE655" s="261">
        <f t="shared" si="710"/>
        <v>0</v>
      </c>
      <c r="DF655" s="261">
        <f t="shared" si="710"/>
        <v>0</v>
      </c>
      <c r="DG655" s="261">
        <f t="shared" si="710"/>
        <v>0</v>
      </c>
      <c r="DH655" s="261">
        <f>DI655+DJ655+DK655</f>
        <v>0</v>
      </c>
      <c r="DI655" s="313">
        <v>0</v>
      </c>
      <c r="DJ655" s="313">
        <v>0</v>
      </c>
      <c r="DK655" s="313">
        <v>0</v>
      </c>
      <c r="DL655" s="261">
        <f>DM655+DN655+DO655</f>
        <v>0</v>
      </c>
      <c r="DM655" s="313">
        <v>0</v>
      </c>
      <c r="DN655" s="313">
        <v>0</v>
      </c>
      <c r="DO655" s="313">
        <v>0</v>
      </c>
      <c r="DP655" s="261">
        <f>DQ655+DR655+DS655</f>
        <v>0</v>
      </c>
      <c r="DQ655" s="313">
        <v>0</v>
      </c>
      <c r="DR655" s="313">
        <v>0</v>
      </c>
      <c r="DS655" s="313">
        <v>0</v>
      </c>
      <c r="DT655" s="261">
        <f>$AW655-$AX655-BC655</f>
        <v>0</v>
      </c>
      <c r="DU655" s="261">
        <f>BC655-AY655</f>
        <v>0</v>
      </c>
      <c r="DV655" s="313"/>
      <c r="DW655" s="313"/>
      <c r="DX655" s="314"/>
      <c r="DY655" s="313"/>
      <c r="DZ655" s="314"/>
      <c r="EA655" s="343" t="s">
        <v>151</v>
      </c>
      <c r="EB655" s="164">
        <v>0</v>
      </c>
      <c r="EC655" s="162" t="str">
        <f>AN655 &amp; EB655</f>
        <v>Прочие собственные средства0</v>
      </c>
      <c r="ED655" s="162" t="str">
        <f>AN655&amp;AO655</f>
        <v>Прочие собственные средстванет</v>
      </c>
      <c r="EE655" s="163"/>
      <c r="EF655" s="163"/>
      <c r="EG655" s="179"/>
      <c r="EH655" s="179"/>
      <c r="EI655" s="179"/>
      <c r="EJ655" s="179"/>
      <c r="EV655" s="163"/>
    </row>
    <row r="656" spans="3:152" ht="11.25" customHeight="1">
      <c r="C656" s="217"/>
      <c r="D656" s="384" t="s">
        <v>1069</v>
      </c>
      <c r="E656" s="398" t="s">
        <v>823</v>
      </c>
      <c r="F656" s="398" t="s">
        <v>827</v>
      </c>
      <c r="G656" s="398" t="s">
        <v>161</v>
      </c>
      <c r="H656" s="398" t="s">
        <v>1070</v>
      </c>
      <c r="I656" s="398" t="s">
        <v>783</v>
      </c>
      <c r="J656" s="398" t="s">
        <v>783</v>
      </c>
      <c r="K656" s="384" t="s">
        <v>784</v>
      </c>
      <c r="L656" s="336"/>
      <c r="M656" s="336"/>
      <c r="N656" s="384" t="s">
        <v>115</v>
      </c>
      <c r="O656" s="384" t="s">
        <v>5</v>
      </c>
      <c r="P656" s="386" t="s">
        <v>189</v>
      </c>
      <c r="Q656" s="386" t="s">
        <v>6</v>
      </c>
      <c r="R656" s="388">
        <v>0</v>
      </c>
      <c r="S656" s="390">
        <v>0</v>
      </c>
      <c r="T656" s="400" t="s">
        <v>151</v>
      </c>
      <c r="U656" s="305"/>
      <c r="V656" s="306"/>
      <c r="W656" s="306"/>
      <c r="X656" s="306"/>
      <c r="Y656" s="306"/>
      <c r="Z656" s="306"/>
      <c r="AA656" s="306"/>
      <c r="AB656" s="306"/>
      <c r="AC656" s="306"/>
      <c r="AD656" s="306"/>
      <c r="AE656" s="306"/>
      <c r="AF656" s="306"/>
      <c r="AG656" s="306"/>
      <c r="AH656" s="306"/>
      <c r="AI656" s="306"/>
      <c r="AJ656" s="306"/>
      <c r="AK656" s="306"/>
      <c r="AL656" s="306"/>
      <c r="AM656" s="306"/>
      <c r="AN656" s="306"/>
      <c r="AO656" s="306"/>
      <c r="AP656" s="306"/>
      <c r="AQ656" s="306"/>
      <c r="AR656" s="306"/>
      <c r="AS656" s="306"/>
      <c r="AT656" s="306"/>
      <c r="AU656" s="306"/>
      <c r="AV656" s="306"/>
      <c r="AW656" s="306"/>
      <c r="AX656" s="306"/>
      <c r="AY656" s="306"/>
      <c r="AZ656" s="306"/>
      <c r="BA656" s="306"/>
      <c r="BB656" s="306"/>
      <c r="BC656" s="306"/>
      <c r="BD656" s="306"/>
      <c r="BE656" s="306"/>
      <c r="BF656" s="306"/>
      <c r="BG656" s="306"/>
      <c r="BH656" s="306"/>
      <c r="BI656" s="306"/>
      <c r="BJ656" s="306"/>
      <c r="BK656" s="306"/>
      <c r="BL656" s="306"/>
      <c r="BM656" s="306"/>
      <c r="BN656" s="306"/>
      <c r="BO656" s="306"/>
      <c r="BP656" s="306"/>
      <c r="BQ656" s="306"/>
      <c r="BR656" s="306"/>
      <c r="BS656" s="306"/>
      <c r="BT656" s="306"/>
      <c r="BU656" s="306"/>
      <c r="BV656" s="306"/>
      <c r="BW656" s="306"/>
      <c r="BX656" s="306"/>
      <c r="BY656" s="306"/>
      <c r="BZ656" s="306"/>
      <c r="CA656" s="306"/>
      <c r="CB656" s="306"/>
      <c r="CC656" s="306"/>
      <c r="CD656" s="306"/>
      <c r="CE656" s="306"/>
      <c r="CF656" s="306"/>
      <c r="CG656" s="306"/>
      <c r="CH656" s="306"/>
      <c r="CI656" s="306"/>
      <c r="CJ656" s="306"/>
      <c r="CK656" s="306"/>
      <c r="CL656" s="306"/>
      <c r="CM656" s="306"/>
      <c r="CN656" s="306"/>
      <c r="CO656" s="306"/>
      <c r="CP656" s="306"/>
      <c r="CQ656" s="306"/>
      <c r="CR656" s="306"/>
      <c r="CS656" s="306"/>
      <c r="CT656" s="306"/>
      <c r="CU656" s="306"/>
      <c r="CV656" s="306"/>
      <c r="CW656" s="306"/>
      <c r="CX656" s="306"/>
      <c r="CY656" s="306"/>
      <c r="CZ656" s="306"/>
      <c r="DA656" s="306"/>
      <c r="DB656" s="306"/>
      <c r="DC656" s="306"/>
      <c r="DD656" s="306"/>
      <c r="DE656" s="306"/>
      <c r="DF656" s="306"/>
      <c r="DG656" s="306"/>
      <c r="DH656" s="306"/>
      <c r="DI656" s="306"/>
      <c r="DJ656" s="306"/>
      <c r="DK656" s="306"/>
      <c r="DL656" s="306"/>
      <c r="DM656" s="306"/>
      <c r="DN656" s="306"/>
      <c r="DO656" s="306"/>
      <c r="DP656" s="306"/>
      <c r="DQ656" s="306"/>
      <c r="DR656" s="306"/>
      <c r="DS656" s="306"/>
      <c r="DT656" s="306"/>
      <c r="DU656" s="306"/>
      <c r="DV656" s="306"/>
      <c r="DW656" s="306"/>
      <c r="DX656" s="306"/>
      <c r="DY656" s="306"/>
      <c r="DZ656" s="306"/>
      <c r="EA656" s="306"/>
      <c r="EB656" s="164"/>
      <c r="EC656" s="163"/>
      <c r="ED656" s="163"/>
      <c r="EE656" s="163"/>
      <c r="EF656" s="163"/>
      <c r="EG656" s="163"/>
      <c r="EH656" s="163"/>
      <c r="EI656" s="163"/>
    </row>
    <row r="657" spans="3:152" ht="11.25" customHeight="1">
      <c r="C657" s="217"/>
      <c r="D657" s="385"/>
      <c r="E657" s="399"/>
      <c r="F657" s="399"/>
      <c r="G657" s="399"/>
      <c r="H657" s="399"/>
      <c r="I657" s="399"/>
      <c r="J657" s="399"/>
      <c r="K657" s="385"/>
      <c r="L657" s="337"/>
      <c r="M657" s="337"/>
      <c r="N657" s="385"/>
      <c r="O657" s="385"/>
      <c r="P657" s="387"/>
      <c r="Q657" s="387"/>
      <c r="R657" s="389"/>
      <c r="S657" s="391"/>
      <c r="T657" s="401"/>
      <c r="U657" s="394"/>
      <c r="V657" s="396">
        <v>1</v>
      </c>
      <c r="W657" s="382" t="s">
        <v>821</v>
      </c>
      <c r="X657" s="382"/>
      <c r="Y657" s="382"/>
      <c r="Z657" s="382"/>
      <c r="AA657" s="382"/>
      <c r="AB657" s="382"/>
      <c r="AC657" s="382"/>
      <c r="AD657" s="382"/>
      <c r="AE657" s="382"/>
      <c r="AF657" s="382"/>
      <c r="AG657" s="382"/>
      <c r="AH657" s="382"/>
      <c r="AI657" s="382"/>
      <c r="AJ657" s="382"/>
      <c r="AK657" s="382"/>
      <c r="AL657" s="307"/>
      <c r="AM657" s="308"/>
      <c r="AN657" s="309"/>
      <c r="AO657" s="309"/>
      <c r="AP657" s="309"/>
      <c r="AQ657" s="309"/>
      <c r="AR657" s="309"/>
      <c r="AS657" s="309"/>
      <c r="AT657" s="309"/>
      <c r="AU657" s="309"/>
      <c r="AV657" s="309"/>
      <c r="AW657" s="95"/>
      <c r="AX657" s="95"/>
      <c r="AY657" s="95"/>
      <c r="AZ657" s="95"/>
      <c r="BA657" s="95"/>
      <c r="BB657" s="95"/>
      <c r="BC657" s="95"/>
      <c r="BD657" s="95"/>
      <c r="BE657" s="95"/>
      <c r="BF657" s="95"/>
      <c r="BG657" s="95"/>
      <c r="BH657" s="95"/>
      <c r="BI657" s="95"/>
      <c r="BJ657" s="95"/>
      <c r="BK657" s="95"/>
      <c r="BL657" s="95"/>
      <c r="BM657" s="95"/>
      <c r="BN657" s="95"/>
      <c r="BO657" s="95"/>
      <c r="BP657" s="95"/>
      <c r="BQ657" s="95"/>
      <c r="BR657" s="95"/>
      <c r="BS657" s="95"/>
      <c r="BT657" s="95"/>
      <c r="BU657" s="95"/>
      <c r="BV657" s="95"/>
      <c r="BW657" s="95"/>
      <c r="BX657" s="95"/>
      <c r="BY657" s="95"/>
      <c r="BZ657" s="95"/>
      <c r="CA657" s="95"/>
      <c r="CB657" s="95"/>
      <c r="CC657" s="95"/>
      <c r="CD657" s="95"/>
      <c r="CE657" s="95"/>
      <c r="CF657" s="95"/>
      <c r="CG657" s="95"/>
      <c r="CH657" s="95"/>
      <c r="CI657" s="95"/>
      <c r="CJ657" s="95"/>
      <c r="CK657" s="95"/>
      <c r="CL657" s="95"/>
      <c r="CM657" s="95"/>
      <c r="CN657" s="95"/>
      <c r="CO657" s="95"/>
      <c r="CP657" s="95"/>
      <c r="CQ657" s="95"/>
      <c r="CR657" s="95"/>
      <c r="CS657" s="95"/>
      <c r="CT657" s="95"/>
      <c r="CU657" s="95"/>
      <c r="CV657" s="95"/>
      <c r="CW657" s="95"/>
      <c r="CX657" s="95"/>
      <c r="CY657" s="95"/>
      <c r="CZ657" s="95"/>
      <c r="DA657" s="95"/>
      <c r="DB657" s="95"/>
      <c r="DC657" s="95"/>
      <c r="DD657" s="95"/>
      <c r="DE657" s="95"/>
      <c r="DF657" s="95"/>
      <c r="DG657" s="95"/>
      <c r="DH657" s="95"/>
      <c r="DI657" s="95"/>
      <c r="DJ657" s="95"/>
      <c r="DK657" s="95"/>
      <c r="DL657" s="95"/>
      <c r="DM657" s="95"/>
      <c r="DN657" s="95"/>
      <c r="DO657" s="95"/>
      <c r="DP657" s="95"/>
      <c r="DQ657" s="95"/>
      <c r="DR657" s="95"/>
      <c r="DS657" s="95"/>
      <c r="DT657" s="95"/>
      <c r="DU657" s="95"/>
      <c r="DV657" s="95"/>
      <c r="DW657" s="95"/>
      <c r="DX657" s="95"/>
      <c r="DY657" s="95"/>
      <c r="DZ657" s="95"/>
      <c r="EA657" s="95"/>
      <c r="EB657" s="164"/>
      <c r="EC657" s="179"/>
      <c r="ED657" s="179"/>
      <c r="EE657" s="179"/>
      <c r="EF657" s="163"/>
      <c r="EG657" s="179"/>
      <c r="EH657" s="179"/>
      <c r="EI657" s="179"/>
      <c r="EJ657" s="179"/>
      <c r="EK657" s="179"/>
    </row>
    <row r="658" spans="3:152" ht="15" customHeight="1">
      <c r="C658" s="217"/>
      <c r="D658" s="385"/>
      <c r="E658" s="399"/>
      <c r="F658" s="399"/>
      <c r="G658" s="399"/>
      <c r="H658" s="399"/>
      <c r="I658" s="399"/>
      <c r="J658" s="399"/>
      <c r="K658" s="385"/>
      <c r="L658" s="337"/>
      <c r="M658" s="337"/>
      <c r="N658" s="385"/>
      <c r="O658" s="385"/>
      <c r="P658" s="387"/>
      <c r="Q658" s="387"/>
      <c r="R658" s="389"/>
      <c r="S658" s="391"/>
      <c r="T658" s="401"/>
      <c r="U658" s="395"/>
      <c r="V658" s="397"/>
      <c r="W658" s="383"/>
      <c r="X658" s="383"/>
      <c r="Y658" s="383"/>
      <c r="Z658" s="383"/>
      <c r="AA658" s="383"/>
      <c r="AB658" s="383"/>
      <c r="AC658" s="383"/>
      <c r="AD658" s="383"/>
      <c r="AE658" s="383"/>
      <c r="AF658" s="383"/>
      <c r="AG658" s="383"/>
      <c r="AH658" s="383"/>
      <c r="AI658" s="383"/>
      <c r="AJ658" s="383"/>
      <c r="AK658" s="383"/>
      <c r="AL658" s="333"/>
      <c r="AM658" s="200" t="s">
        <v>240</v>
      </c>
      <c r="AN658" s="311" t="s">
        <v>1146</v>
      </c>
      <c r="AO658" s="312" t="s">
        <v>18</v>
      </c>
      <c r="AP658" s="312"/>
      <c r="AQ658" s="312"/>
      <c r="AR658" s="312"/>
      <c r="AS658" s="312"/>
      <c r="AT658" s="312"/>
      <c r="AU658" s="312"/>
      <c r="AV658" s="312"/>
      <c r="AW658" s="261">
        <v>0</v>
      </c>
      <c r="AX658" s="261">
        <v>0</v>
      </c>
      <c r="AY658" s="261">
        <v>0</v>
      </c>
      <c r="AZ658" s="261">
        <f>BE658</f>
        <v>0</v>
      </c>
      <c r="BA658" s="261">
        <f>BV658</f>
        <v>0</v>
      </c>
      <c r="BB658" s="261">
        <f>CM658</f>
        <v>0</v>
      </c>
      <c r="BC658" s="261">
        <f>DD658</f>
        <v>0</v>
      </c>
      <c r="BD658" s="261">
        <f>AW658-AX658-BC658</f>
        <v>0</v>
      </c>
      <c r="BE658" s="261">
        <f t="shared" ref="BE658:BH659" si="711">BQ658</f>
        <v>0</v>
      </c>
      <c r="BF658" s="261">
        <f t="shared" si="711"/>
        <v>0</v>
      </c>
      <c r="BG658" s="261">
        <f t="shared" si="711"/>
        <v>0</v>
      </c>
      <c r="BH658" s="261">
        <f t="shared" si="711"/>
        <v>0</v>
      </c>
      <c r="BI658" s="261">
        <f>BJ658+BK658+BL658</f>
        <v>0</v>
      </c>
      <c r="BJ658" s="313">
        <v>0</v>
      </c>
      <c r="BK658" s="313">
        <v>0</v>
      </c>
      <c r="BL658" s="313">
        <v>0</v>
      </c>
      <c r="BM658" s="261">
        <f>BN658+BO658+BP658</f>
        <v>0</v>
      </c>
      <c r="BN658" s="313">
        <v>0</v>
      </c>
      <c r="BO658" s="313">
        <v>0</v>
      </c>
      <c r="BP658" s="313">
        <v>0</v>
      </c>
      <c r="BQ658" s="261">
        <f>BR658+BS658+BT658</f>
        <v>0</v>
      </c>
      <c r="BR658" s="313">
        <v>0</v>
      </c>
      <c r="BS658" s="313">
        <v>0</v>
      </c>
      <c r="BT658" s="313">
        <v>0</v>
      </c>
      <c r="BU658" s="261">
        <f>$AW658-$AX658-AZ658</f>
        <v>0</v>
      </c>
      <c r="BV658" s="261">
        <f t="shared" ref="BV658:BY659" si="712">CH658</f>
        <v>0</v>
      </c>
      <c r="BW658" s="261">
        <f t="shared" si="712"/>
        <v>0</v>
      </c>
      <c r="BX658" s="261">
        <f t="shared" si="712"/>
        <v>0</v>
      </c>
      <c r="BY658" s="261">
        <f t="shared" si="712"/>
        <v>0</v>
      </c>
      <c r="BZ658" s="261">
        <f>CA658+CB658+CC658</f>
        <v>0</v>
      </c>
      <c r="CA658" s="313">
        <v>0</v>
      </c>
      <c r="CB658" s="313">
        <v>0</v>
      </c>
      <c r="CC658" s="313">
        <v>0</v>
      </c>
      <c r="CD658" s="261">
        <f>CE658+CF658+CG658</f>
        <v>0</v>
      </c>
      <c r="CE658" s="313">
        <v>0</v>
      </c>
      <c r="CF658" s="313">
        <v>0</v>
      </c>
      <c r="CG658" s="313">
        <v>0</v>
      </c>
      <c r="CH658" s="261">
        <f>CI658+CJ658+CK658</f>
        <v>0</v>
      </c>
      <c r="CI658" s="313">
        <v>0</v>
      </c>
      <c r="CJ658" s="313">
        <v>0</v>
      </c>
      <c r="CK658" s="313">
        <v>0</v>
      </c>
      <c r="CL658" s="261">
        <f>$AW658-$AX658-BA658</f>
        <v>0</v>
      </c>
      <c r="CM658" s="261">
        <f t="shared" ref="CM658:CP659" si="713">CY658</f>
        <v>0</v>
      </c>
      <c r="CN658" s="261">
        <f t="shared" si="713"/>
        <v>0</v>
      </c>
      <c r="CO658" s="261">
        <f t="shared" si="713"/>
        <v>0</v>
      </c>
      <c r="CP658" s="261">
        <f t="shared" si="713"/>
        <v>0</v>
      </c>
      <c r="CQ658" s="261">
        <f>CR658+CS658+CT658</f>
        <v>0</v>
      </c>
      <c r="CR658" s="313">
        <v>0</v>
      </c>
      <c r="CS658" s="313">
        <v>0</v>
      </c>
      <c r="CT658" s="313">
        <v>0</v>
      </c>
      <c r="CU658" s="261">
        <f>CV658+CW658+CX658</f>
        <v>0</v>
      </c>
      <c r="CV658" s="313">
        <v>0</v>
      </c>
      <c r="CW658" s="313">
        <v>0</v>
      </c>
      <c r="CX658" s="313">
        <v>0</v>
      </c>
      <c r="CY658" s="261">
        <f>CZ658+DA658+DB658</f>
        <v>0</v>
      </c>
      <c r="CZ658" s="313">
        <v>0</v>
      </c>
      <c r="DA658" s="313">
        <v>0</v>
      </c>
      <c r="DB658" s="313">
        <v>0</v>
      </c>
      <c r="DC658" s="261">
        <f>$AW658-$AX658-BB658</f>
        <v>0</v>
      </c>
      <c r="DD658" s="261">
        <f t="shared" ref="DD658:DG659" si="714">DP658</f>
        <v>0</v>
      </c>
      <c r="DE658" s="261">
        <f t="shared" si="714"/>
        <v>0</v>
      </c>
      <c r="DF658" s="261">
        <f t="shared" si="714"/>
        <v>0</v>
      </c>
      <c r="DG658" s="261">
        <f t="shared" si="714"/>
        <v>0</v>
      </c>
      <c r="DH658" s="261">
        <f>DI658+DJ658+DK658</f>
        <v>0</v>
      </c>
      <c r="DI658" s="313">
        <v>0</v>
      </c>
      <c r="DJ658" s="313">
        <v>0</v>
      </c>
      <c r="DK658" s="313">
        <v>0</v>
      </c>
      <c r="DL658" s="261">
        <f>DM658+DN658+DO658</f>
        <v>0</v>
      </c>
      <c r="DM658" s="313">
        <v>0</v>
      </c>
      <c r="DN658" s="313">
        <v>0</v>
      </c>
      <c r="DO658" s="313">
        <v>0</v>
      </c>
      <c r="DP658" s="261">
        <f>DQ658+DR658+DS658</f>
        <v>0</v>
      </c>
      <c r="DQ658" s="313">
        <v>0</v>
      </c>
      <c r="DR658" s="313">
        <v>0</v>
      </c>
      <c r="DS658" s="313">
        <v>0</v>
      </c>
      <c r="DT658" s="261">
        <f>$AW658-$AX658-BC658</f>
        <v>0</v>
      </c>
      <c r="DU658" s="261">
        <f>BC658-AY658</f>
        <v>0</v>
      </c>
      <c r="DV658" s="313"/>
      <c r="DW658" s="313"/>
      <c r="DX658" s="314"/>
      <c r="DY658" s="313"/>
      <c r="DZ658" s="314"/>
      <c r="EA658" s="343" t="s">
        <v>151</v>
      </c>
      <c r="EB658" s="164">
        <v>0</v>
      </c>
      <c r="EC658" s="162" t="str">
        <f>AN658 &amp; EB658</f>
        <v>за счет платы за технологическое присоединение0</v>
      </c>
      <c r="ED658" s="162" t="str">
        <f>AN658&amp;AO658</f>
        <v>за счет платы за технологическое присоединениенет</v>
      </c>
      <c r="EE658" s="163"/>
      <c r="EF658" s="163"/>
      <c r="EG658" s="179"/>
      <c r="EH658" s="179"/>
      <c r="EI658" s="179"/>
      <c r="EJ658" s="179"/>
      <c r="EV658" s="163"/>
    </row>
    <row r="659" spans="3:152" ht="15" customHeight="1" thickBot="1">
      <c r="C659" s="217"/>
      <c r="D659" s="385"/>
      <c r="E659" s="399"/>
      <c r="F659" s="399"/>
      <c r="G659" s="399"/>
      <c r="H659" s="399"/>
      <c r="I659" s="399"/>
      <c r="J659" s="399"/>
      <c r="K659" s="385"/>
      <c r="L659" s="337"/>
      <c r="M659" s="337"/>
      <c r="N659" s="385"/>
      <c r="O659" s="385"/>
      <c r="P659" s="387"/>
      <c r="Q659" s="387"/>
      <c r="R659" s="389"/>
      <c r="S659" s="391"/>
      <c r="T659" s="401"/>
      <c r="U659" s="395"/>
      <c r="V659" s="397"/>
      <c r="W659" s="383"/>
      <c r="X659" s="383"/>
      <c r="Y659" s="383"/>
      <c r="Z659" s="383"/>
      <c r="AA659" s="383"/>
      <c r="AB659" s="383"/>
      <c r="AC659" s="383"/>
      <c r="AD659" s="383"/>
      <c r="AE659" s="383"/>
      <c r="AF659" s="383"/>
      <c r="AG659" s="383"/>
      <c r="AH659" s="383"/>
      <c r="AI659" s="383"/>
      <c r="AJ659" s="383"/>
      <c r="AK659" s="383"/>
      <c r="AL659" s="333"/>
      <c r="AM659" s="200" t="s">
        <v>115</v>
      </c>
      <c r="AN659" s="311" t="s">
        <v>199</v>
      </c>
      <c r="AO659" s="312" t="s">
        <v>18</v>
      </c>
      <c r="AP659" s="312"/>
      <c r="AQ659" s="312"/>
      <c r="AR659" s="312"/>
      <c r="AS659" s="312"/>
      <c r="AT659" s="312"/>
      <c r="AU659" s="312"/>
      <c r="AV659" s="312"/>
      <c r="AW659" s="261">
        <v>0</v>
      </c>
      <c r="AX659" s="261">
        <v>0</v>
      </c>
      <c r="AY659" s="261">
        <v>0</v>
      </c>
      <c r="AZ659" s="261">
        <f>BE659</f>
        <v>0</v>
      </c>
      <c r="BA659" s="261">
        <f>BV659</f>
        <v>0</v>
      </c>
      <c r="BB659" s="261">
        <f>CM659</f>
        <v>0</v>
      </c>
      <c r="BC659" s="261">
        <f>DD659</f>
        <v>0</v>
      </c>
      <c r="BD659" s="261">
        <f>AW659-AX659-BC659</f>
        <v>0</v>
      </c>
      <c r="BE659" s="261">
        <f t="shared" si="711"/>
        <v>0</v>
      </c>
      <c r="BF659" s="261">
        <f t="shared" si="711"/>
        <v>0</v>
      </c>
      <c r="BG659" s="261">
        <f t="shared" si="711"/>
        <v>0</v>
      </c>
      <c r="BH659" s="261">
        <f t="shared" si="711"/>
        <v>0</v>
      </c>
      <c r="BI659" s="261">
        <f>BJ659+BK659+BL659</f>
        <v>0</v>
      </c>
      <c r="BJ659" s="313">
        <v>0</v>
      </c>
      <c r="BK659" s="313">
        <v>0</v>
      </c>
      <c r="BL659" s="313">
        <v>0</v>
      </c>
      <c r="BM659" s="261">
        <f>BN659+BO659+BP659</f>
        <v>0</v>
      </c>
      <c r="BN659" s="313">
        <v>0</v>
      </c>
      <c r="BO659" s="313">
        <v>0</v>
      </c>
      <c r="BP659" s="313">
        <v>0</v>
      </c>
      <c r="BQ659" s="261">
        <f>BR659+BS659+BT659</f>
        <v>0</v>
      </c>
      <c r="BR659" s="313">
        <v>0</v>
      </c>
      <c r="BS659" s="313">
        <v>0</v>
      </c>
      <c r="BT659" s="313">
        <v>0</v>
      </c>
      <c r="BU659" s="261">
        <f>$AW659-$AX659-AZ659</f>
        <v>0</v>
      </c>
      <c r="BV659" s="261">
        <f t="shared" si="712"/>
        <v>0</v>
      </c>
      <c r="BW659" s="261">
        <f t="shared" si="712"/>
        <v>0</v>
      </c>
      <c r="BX659" s="261">
        <f t="shared" si="712"/>
        <v>0</v>
      </c>
      <c r="BY659" s="261">
        <f t="shared" si="712"/>
        <v>0</v>
      </c>
      <c r="BZ659" s="261">
        <f>CA659+CB659+CC659</f>
        <v>0</v>
      </c>
      <c r="CA659" s="313">
        <v>0</v>
      </c>
      <c r="CB659" s="313">
        <v>0</v>
      </c>
      <c r="CC659" s="313">
        <v>0</v>
      </c>
      <c r="CD659" s="261">
        <f>CE659+CF659+CG659</f>
        <v>0</v>
      </c>
      <c r="CE659" s="313">
        <v>0</v>
      </c>
      <c r="CF659" s="313">
        <v>0</v>
      </c>
      <c r="CG659" s="313">
        <v>0</v>
      </c>
      <c r="CH659" s="261">
        <f>CI659+CJ659+CK659</f>
        <v>0</v>
      </c>
      <c r="CI659" s="313">
        <v>0</v>
      </c>
      <c r="CJ659" s="313">
        <v>0</v>
      </c>
      <c r="CK659" s="313">
        <v>0</v>
      </c>
      <c r="CL659" s="261">
        <f>$AW659-$AX659-BA659</f>
        <v>0</v>
      </c>
      <c r="CM659" s="261">
        <f t="shared" si="713"/>
        <v>0</v>
      </c>
      <c r="CN659" s="261">
        <f t="shared" si="713"/>
        <v>0</v>
      </c>
      <c r="CO659" s="261">
        <f t="shared" si="713"/>
        <v>0</v>
      </c>
      <c r="CP659" s="261">
        <f t="shared" si="713"/>
        <v>0</v>
      </c>
      <c r="CQ659" s="261">
        <f>CR659+CS659+CT659</f>
        <v>0</v>
      </c>
      <c r="CR659" s="313">
        <v>0</v>
      </c>
      <c r="CS659" s="313">
        <v>0</v>
      </c>
      <c r="CT659" s="313">
        <v>0</v>
      </c>
      <c r="CU659" s="261">
        <f>CV659+CW659+CX659</f>
        <v>0</v>
      </c>
      <c r="CV659" s="313">
        <v>0</v>
      </c>
      <c r="CW659" s="313">
        <v>0</v>
      </c>
      <c r="CX659" s="313">
        <v>0</v>
      </c>
      <c r="CY659" s="261">
        <f>CZ659+DA659+DB659</f>
        <v>0</v>
      </c>
      <c r="CZ659" s="313">
        <v>0</v>
      </c>
      <c r="DA659" s="313">
        <v>0</v>
      </c>
      <c r="DB659" s="313">
        <v>0</v>
      </c>
      <c r="DC659" s="261">
        <f>$AW659-$AX659-BB659</f>
        <v>0</v>
      </c>
      <c r="DD659" s="261">
        <f t="shared" si="714"/>
        <v>0</v>
      </c>
      <c r="DE659" s="261">
        <f t="shared" si="714"/>
        <v>0</v>
      </c>
      <c r="DF659" s="261">
        <f t="shared" si="714"/>
        <v>0</v>
      </c>
      <c r="DG659" s="261">
        <f t="shared" si="714"/>
        <v>0</v>
      </c>
      <c r="DH659" s="261">
        <f>DI659+DJ659+DK659</f>
        <v>0</v>
      </c>
      <c r="DI659" s="313">
        <v>0</v>
      </c>
      <c r="DJ659" s="313">
        <v>0</v>
      </c>
      <c r="DK659" s="313">
        <v>0</v>
      </c>
      <c r="DL659" s="261">
        <f>DM659+DN659+DO659</f>
        <v>0</v>
      </c>
      <c r="DM659" s="313">
        <v>0</v>
      </c>
      <c r="DN659" s="313">
        <v>0</v>
      </c>
      <c r="DO659" s="313">
        <v>0</v>
      </c>
      <c r="DP659" s="261">
        <f>DQ659+DR659+DS659</f>
        <v>0</v>
      </c>
      <c r="DQ659" s="313">
        <v>0</v>
      </c>
      <c r="DR659" s="313">
        <v>0</v>
      </c>
      <c r="DS659" s="313">
        <v>0</v>
      </c>
      <c r="DT659" s="261">
        <f>$AW659-$AX659-BC659</f>
        <v>0</v>
      </c>
      <c r="DU659" s="261">
        <f>BC659-AY659</f>
        <v>0</v>
      </c>
      <c r="DV659" s="313"/>
      <c r="DW659" s="313"/>
      <c r="DX659" s="314"/>
      <c r="DY659" s="313"/>
      <c r="DZ659" s="314"/>
      <c r="EA659" s="343" t="s">
        <v>151</v>
      </c>
      <c r="EB659" s="164">
        <v>0</v>
      </c>
      <c r="EC659" s="162" t="str">
        <f>AN659 &amp; EB659</f>
        <v>Прочие собственные средства0</v>
      </c>
      <c r="ED659" s="162" t="str">
        <f>AN659&amp;AO659</f>
        <v>Прочие собственные средстванет</v>
      </c>
      <c r="EE659" s="163"/>
      <c r="EF659" s="163"/>
      <c r="EG659" s="179"/>
      <c r="EH659" s="179"/>
      <c r="EI659" s="179"/>
      <c r="EJ659" s="179"/>
      <c r="EV659" s="163"/>
    </row>
    <row r="660" spans="3:152" ht="11.25" customHeight="1">
      <c r="C660" s="217"/>
      <c r="D660" s="384" t="s">
        <v>1071</v>
      </c>
      <c r="E660" s="398" t="s">
        <v>823</v>
      </c>
      <c r="F660" s="398" t="s">
        <v>827</v>
      </c>
      <c r="G660" s="398" t="s">
        <v>161</v>
      </c>
      <c r="H660" s="398" t="s">
        <v>1072</v>
      </c>
      <c r="I660" s="398" t="s">
        <v>783</v>
      </c>
      <c r="J660" s="398" t="s">
        <v>783</v>
      </c>
      <c r="K660" s="384" t="s">
        <v>784</v>
      </c>
      <c r="L660" s="336"/>
      <c r="M660" s="336"/>
      <c r="N660" s="384" t="s">
        <v>240</v>
      </c>
      <c r="O660" s="384" t="s">
        <v>4</v>
      </c>
      <c r="P660" s="386" t="s">
        <v>189</v>
      </c>
      <c r="Q660" s="386" t="s">
        <v>4</v>
      </c>
      <c r="R660" s="388">
        <v>0</v>
      </c>
      <c r="S660" s="390">
        <v>0</v>
      </c>
      <c r="T660" s="400" t="s">
        <v>151</v>
      </c>
      <c r="U660" s="305"/>
      <c r="V660" s="306"/>
      <c r="W660" s="306"/>
      <c r="X660" s="306"/>
      <c r="Y660" s="306"/>
      <c r="Z660" s="306"/>
      <c r="AA660" s="306"/>
      <c r="AB660" s="306"/>
      <c r="AC660" s="306"/>
      <c r="AD660" s="306"/>
      <c r="AE660" s="306"/>
      <c r="AF660" s="306"/>
      <c r="AG660" s="306"/>
      <c r="AH660" s="306"/>
      <c r="AI660" s="306"/>
      <c r="AJ660" s="306"/>
      <c r="AK660" s="306"/>
      <c r="AL660" s="306"/>
      <c r="AM660" s="306"/>
      <c r="AN660" s="306"/>
      <c r="AO660" s="306"/>
      <c r="AP660" s="306"/>
      <c r="AQ660" s="306"/>
      <c r="AR660" s="306"/>
      <c r="AS660" s="306"/>
      <c r="AT660" s="306"/>
      <c r="AU660" s="306"/>
      <c r="AV660" s="306"/>
      <c r="AW660" s="306"/>
      <c r="AX660" s="306"/>
      <c r="AY660" s="306"/>
      <c r="AZ660" s="306"/>
      <c r="BA660" s="306"/>
      <c r="BB660" s="306"/>
      <c r="BC660" s="306"/>
      <c r="BD660" s="306"/>
      <c r="BE660" s="306"/>
      <c r="BF660" s="306"/>
      <c r="BG660" s="306"/>
      <c r="BH660" s="306"/>
      <c r="BI660" s="306"/>
      <c r="BJ660" s="306"/>
      <c r="BK660" s="306"/>
      <c r="BL660" s="306"/>
      <c r="BM660" s="306"/>
      <c r="BN660" s="306"/>
      <c r="BO660" s="306"/>
      <c r="BP660" s="306"/>
      <c r="BQ660" s="306"/>
      <c r="BR660" s="306"/>
      <c r="BS660" s="306"/>
      <c r="BT660" s="306"/>
      <c r="BU660" s="306"/>
      <c r="BV660" s="306"/>
      <c r="BW660" s="306"/>
      <c r="BX660" s="306"/>
      <c r="BY660" s="306"/>
      <c r="BZ660" s="306"/>
      <c r="CA660" s="306"/>
      <c r="CB660" s="306"/>
      <c r="CC660" s="306"/>
      <c r="CD660" s="306"/>
      <c r="CE660" s="306"/>
      <c r="CF660" s="306"/>
      <c r="CG660" s="306"/>
      <c r="CH660" s="306"/>
      <c r="CI660" s="306"/>
      <c r="CJ660" s="306"/>
      <c r="CK660" s="306"/>
      <c r="CL660" s="306"/>
      <c r="CM660" s="306"/>
      <c r="CN660" s="306"/>
      <c r="CO660" s="306"/>
      <c r="CP660" s="306"/>
      <c r="CQ660" s="306"/>
      <c r="CR660" s="306"/>
      <c r="CS660" s="306"/>
      <c r="CT660" s="306"/>
      <c r="CU660" s="306"/>
      <c r="CV660" s="306"/>
      <c r="CW660" s="306"/>
      <c r="CX660" s="306"/>
      <c r="CY660" s="306"/>
      <c r="CZ660" s="306"/>
      <c r="DA660" s="306"/>
      <c r="DB660" s="306"/>
      <c r="DC660" s="306"/>
      <c r="DD660" s="306"/>
      <c r="DE660" s="306"/>
      <c r="DF660" s="306"/>
      <c r="DG660" s="306"/>
      <c r="DH660" s="306"/>
      <c r="DI660" s="306"/>
      <c r="DJ660" s="306"/>
      <c r="DK660" s="306"/>
      <c r="DL660" s="306"/>
      <c r="DM660" s="306"/>
      <c r="DN660" s="306"/>
      <c r="DO660" s="306"/>
      <c r="DP660" s="306"/>
      <c r="DQ660" s="306"/>
      <c r="DR660" s="306"/>
      <c r="DS660" s="306"/>
      <c r="DT660" s="306"/>
      <c r="DU660" s="306"/>
      <c r="DV660" s="306"/>
      <c r="DW660" s="306"/>
      <c r="DX660" s="306"/>
      <c r="DY660" s="306"/>
      <c r="DZ660" s="306"/>
      <c r="EA660" s="306"/>
      <c r="EB660" s="164"/>
      <c r="EC660" s="163"/>
      <c r="ED660" s="163"/>
      <c r="EE660" s="163"/>
      <c r="EF660" s="163"/>
      <c r="EG660" s="163"/>
      <c r="EH660" s="163"/>
      <c r="EI660" s="163"/>
    </row>
    <row r="661" spans="3:152" ht="11.25" customHeight="1">
      <c r="C661" s="217"/>
      <c r="D661" s="385"/>
      <c r="E661" s="399"/>
      <c r="F661" s="399"/>
      <c r="G661" s="399"/>
      <c r="H661" s="399"/>
      <c r="I661" s="399"/>
      <c r="J661" s="399"/>
      <c r="K661" s="385"/>
      <c r="L661" s="337"/>
      <c r="M661" s="337"/>
      <c r="N661" s="385"/>
      <c r="O661" s="385"/>
      <c r="P661" s="387"/>
      <c r="Q661" s="387"/>
      <c r="R661" s="389"/>
      <c r="S661" s="391"/>
      <c r="T661" s="401"/>
      <c r="U661" s="394"/>
      <c r="V661" s="396">
        <v>1</v>
      </c>
      <c r="W661" s="382" t="s">
        <v>821</v>
      </c>
      <c r="X661" s="382"/>
      <c r="Y661" s="382"/>
      <c r="Z661" s="382"/>
      <c r="AA661" s="382"/>
      <c r="AB661" s="382"/>
      <c r="AC661" s="382"/>
      <c r="AD661" s="382"/>
      <c r="AE661" s="382"/>
      <c r="AF661" s="382"/>
      <c r="AG661" s="382"/>
      <c r="AH661" s="382"/>
      <c r="AI661" s="382"/>
      <c r="AJ661" s="382"/>
      <c r="AK661" s="382"/>
      <c r="AL661" s="307"/>
      <c r="AM661" s="308"/>
      <c r="AN661" s="309"/>
      <c r="AO661" s="309"/>
      <c r="AP661" s="309"/>
      <c r="AQ661" s="309"/>
      <c r="AR661" s="309"/>
      <c r="AS661" s="309"/>
      <c r="AT661" s="309"/>
      <c r="AU661" s="309"/>
      <c r="AV661" s="309"/>
      <c r="AW661" s="95"/>
      <c r="AX661" s="95"/>
      <c r="AY661" s="95"/>
      <c r="AZ661" s="95"/>
      <c r="BA661" s="95"/>
      <c r="BB661" s="95"/>
      <c r="BC661" s="95"/>
      <c r="BD661" s="95"/>
      <c r="BE661" s="95"/>
      <c r="BF661" s="95"/>
      <c r="BG661" s="95"/>
      <c r="BH661" s="95"/>
      <c r="BI661" s="95"/>
      <c r="BJ661" s="95"/>
      <c r="BK661" s="95"/>
      <c r="BL661" s="95"/>
      <c r="BM661" s="95"/>
      <c r="BN661" s="95"/>
      <c r="BO661" s="95"/>
      <c r="BP661" s="95"/>
      <c r="BQ661" s="95"/>
      <c r="BR661" s="95"/>
      <c r="BS661" s="95"/>
      <c r="BT661" s="95"/>
      <c r="BU661" s="95"/>
      <c r="BV661" s="95"/>
      <c r="BW661" s="95"/>
      <c r="BX661" s="95"/>
      <c r="BY661" s="95"/>
      <c r="BZ661" s="95"/>
      <c r="CA661" s="95"/>
      <c r="CB661" s="95"/>
      <c r="CC661" s="95"/>
      <c r="CD661" s="95"/>
      <c r="CE661" s="95"/>
      <c r="CF661" s="95"/>
      <c r="CG661" s="95"/>
      <c r="CH661" s="95"/>
      <c r="CI661" s="95"/>
      <c r="CJ661" s="95"/>
      <c r="CK661" s="95"/>
      <c r="CL661" s="95"/>
      <c r="CM661" s="95"/>
      <c r="CN661" s="95"/>
      <c r="CO661" s="95"/>
      <c r="CP661" s="95"/>
      <c r="CQ661" s="95"/>
      <c r="CR661" s="95"/>
      <c r="CS661" s="95"/>
      <c r="CT661" s="95"/>
      <c r="CU661" s="95"/>
      <c r="CV661" s="95"/>
      <c r="CW661" s="95"/>
      <c r="CX661" s="95"/>
      <c r="CY661" s="95"/>
      <c r="CZ661" s="95"/>
      <c r="DA661" s="95"/>
      <c r="DB661" s="95"/>
      <c r="DC661" s="95"/>
      <c r="DD661" s="95"/>
      <c r="DE661" s="95"/>
      <c r="DF661" s="95"/>
      <c r="DG661" s="95"/>
      <c r="DH661" s="95"/>
      <c r="DI661" s="95"/>
      <c r="DJ661" s="95"/>
      <c r="DK661" s="95"/>
      <c r="DL661" s="95"/>
      <c r="DM661" s="95"/>
      <c r="DN661" s="95"/>
      <c r="DO661" s="95"/>
      <c r="DP661" s="95"/>
      <c r="DQ661" s="95"/>
      <c r="DR661" s="95"/>
      <c r="DS661" s="95"/>
      <c r="DT661" s="95"/>
      <c r="DU661" s="95"/>
      <c r="DV661" s="95"/>
      <c r="DW661" s="95"/>
      <c r="DX661" s="95"/>
      <c r="DY661" s="95"/>
      <c r="DZ661" s="95"/>
      <c r="EA661" s="95"/>
      <c r="EB661" s="164"/>
      <c r="EC661" s="179"/>
      <c r="ED661" s="179"/>
      <c r="EE661" s="179"/>
      <c r="EF661" s="163"/>
      <c r="EG661" s="179"/>
      <c r="EH661" s="179"/>
      <c r="EI661" s="179"/>
      <c r="EJ661" s="179"/>
      <c r="EK661" s="179"/>
    </row>
    <row r="662" spans="3:152" ht="15" customHeight="1">
      <c r="C662" s="217"/>
      <c r="D662" s="385"/>
      <c r="E662" s="399"/>
      <c r="F662" s="399"/>
      <c r="G662" s="399"/>
      <c r="H662" s="399"/>
      <c r="I662" s="399"/>
      <c r="J662" s="399"/>
      <c r="K662" s="385"/>
      <c r="L662" s="337"/>
      <c r="M662" s="337"/>
      <c r="N662" s="385"/>
      <c r="O662" s="385"/>
      <c r="P662" s="387"/>
      <c r="Q662" s="387"/>
      <c r="R662" s="389"/>
      <c r="S662" s="391"/>
      <c r="T662" s="401"/>
      <c r="U662" s="395"/>
      <c r="V662" s="397"/>
      <c r="W662" s="383"/>
      <c r="X662" s="383"/>
      <c r="Y662" s="383"/>
      <c r="Z662" s="383"/>
      <c r="AA662" s="383"/>
      <c r="AB662" s="383"/>
      <c r="AC662" s="383"/>
      <c r="AD662" s="383"/>
      <c r="AE662" s="383"/>
      <c r="AF662" s="383"/>
      <c r="AG662" s="383"/>
      <c r="AH662" s="383"/>
      <c r="AI662" s="383"/>
      <c r="AJ662" s="383"/>
      <c r="AK662" s="383"/>
      <c r="AL662" s="333"/>
      <c r="AM662" s="200" t="s">
        <v>240</v>
      </c>
      <c r="AN662" s="311" t="s">
        <v>1146</v>
      </c>
      <c r="AO662" s="312" t="s">
        <v>18</v>
      </c>
      <c r="AP662" s="312"/>
      <c r="AQ662" s="312"/>
      <c r="AR662" s="312"/>
      <c r="AS662" s="312"/>
      <c r="AT662" s="312"/>
      <c r="AU662" s="312"/>
      <c r="AV662" s="312"/>
      <c r="AW662" s="261">
        <v>938.88329999999996</v>
      </c>
      <c r="AX662" s="261">
        <v>0</v>
      </c>
      <c r="AY662" s="261">
        <v>0</v>
      </c>
      <c r="AZ662" s="261">
        <f>BE662</f>
        <v>0</v>
      </c>
      <c r="BA662" s="261">
        <f>BV662</f>
        <v>0</v>
      </c>
      <c r="BB662" s="261">
        <f>CM662</f>
        <v>0</v>
      </c>
      <c r="BC662" s="261">
        <f>DD662</f>
        <v>0</v>
      </c>
      <c r="BD662" s="261">
        <f>AW662-AX662-BC662</f>
        <v>938.88329999999996</v>
      </c>
      <c r="BE662" s="261">
        <f t="shared" ref="BE662:BH663" si="715">BQ662</f>
        <v>0</v>
      </c>
      <c r="BF662" s="261">
        <f t="shared" si="715"/>
        <v>0</v>
      </c>
      <c r="BG662" s="261">
        <f t="shared" si="715"/>
        <v>0</v>
      </c>
      <c r="BH662" s="261">
        <f t="shared" si="715"/>
        <v>0</v>
      </c>
      <c r="BI662" s="261">
        <f>BJ662+BK662+BL662</f>
        <v>0</v>
      </c>
      <c r="BJ662" s="313">
        <v>0</v>
      </c>
      <c r="BK662" s="313">
        <v>0</v>
      </c>
      <c r="BL662" s="313">
        <v>0</v>
      </c>
      <c r="BM662" s="261">
        <f>BN662+BO662+BP662</f>
        <v>0</v>
      </c>
      <c r="BN662" s="313">
        <v>0</v>
      </c>
      <c r="BO662" s="313">
        <v>0</v>
      </c>
      <c r="BP662" s="313">
        <v>0</v>
      </c>
      <c r="BQ662" s="261">
        <f>BR662+BS662+BT662</f>
        <v>0</v>
      </c>
      <c r="BR662" s="313">
        <v>0</v>
      </c>
      <c r="BS662" s="313">
        <v>0</v>
      </c>
      <c r="BT662" s="313">
        <v>0</v>
      </c>
      <c r="BU662" s="261">
        <f>$AW662-$AX662-AZ662</f>
        <v>938.88329999999996</v>
      </c>
      <c r="BV662" s="261">
        <f t="shared" ref="BV662:BY663" si="716">CH662</f>
        <v>0</v>
      </c>
      <c r="BW662" s="261">
        <f t="shared" si="716"/>
        <v>0</v>
      </c>
      <c r="BX662" s="261">
        <f t="shared" si="716"/>
        <v>0</v>
      </c>
      <c r="BY662" s="261">
        <f t="shared" si="716"/>
        <v>0</v>
      </c>
      <c r="BZ662" s="261">
        <f>CA662+CB662+CC662</f>
        <v>0</v>
      </c>
      <c r="CA662" s="313">
        <v>0</v>
      </c>
      <c r="CB662" s="313">
        <v>0</v>
      </c>
      <c r="CC662" s="313">
        <v>0</v>
      </c>
      <c r="CD662" s="261">
        <f>CE662+CF662+CG662</f>
        <v>0</v>
      </c>
      <c r="CE662" s="313">
        <v>0</v>
      </c>
      <c r="CF662" s="313">
        <v>0</v>
      </c>
      <c r="CG662" s="313">
        <v>0</v>
      </c>
      <c r="CH662" s="261">
        <f>CI662+CJ662+CK662</f>
        <v>0</v>
      </c>
      <c r="CI662" s="313">
        <v>0</v>
      </c>
      <c r="CJ662" s="313">
        <v>0</v>
      </c>
      <c r="CK662" s="313">
        <v>0</v>
      </c>
      <c r="CL662" s="261">
        <f>$AW662-$AX662-BA662</f>
        <v>938.88329999999996</v>
      </c>
      <c r="CM662" s="261">
        <f t="shared" ref="CM662:CP663" si="717">CY662</f>
        <v>0</v>
      </c>
      <c r="CN662" s="261">
        <f t="shared" si="717"/>
        <v>0</v>
      </c>
      <c r="CO662" s="261">
        <f t="shared" si="717"/>
        <v>0</v>
      </c>
      <c r="CP662" s="261">
        <f t="shared" si="717"/>
        <v>0</v>
      </c>
      <c r="CQ662" s="261">
        <f>CR662+CS662+CT662</f>
        <v>0</v>
      </c>
      <c r="CR662" s="313">
        <v>0</v>
      </c>
      <c r="CS662" s="313">
        <v>0</v>
      </c>
      <c r="CT662" s="313">
        <v>0</v>
      </c>
      <c r="CU662" s="261">
        <f>CV662+CW662+CX662</f>
        <v>0</v>
      </c>
      <c r="CV662" s="313">
        <v>0</v>
      </c>
      <c r="CW662" s="313">
        <v>0</v>
      </c>
      <c r="CX662" s="313">
        <v>0</v>
      </c>
      <c r="CY662" s="261">
        <f>CZ662+DA662+DB662</f>
        <v>0</v>
      </c>
      <c r="CZ662" s="313">
        <v>0</v>
      </c>
      <c r="DA662" s="313">
        <v>0</v>
      </c>
      <c r="DB662" s="313">
        <v>0</v>
      </c>
      <c r="DC662" s="261">
        <f>$AW662-$AX662-BB662</f>
        <v>938.88329999999996</v>
      </c>
      <c r="DD662" s="261">
        <f t="shared" ref="DD662:DG663" si="718">DP662</f>
        <v>0</v>
      </c>
      <c r="DE662" s="261">
        <f t="shared" si="718"/>
        <v>0</v>
      </c>
      <c r="DF662" s="261">
        <f t="shared" si="718"/>
        <v>0</v>
      </c>
      <c r="DG662" s="261">
        <f t="shared" si="718"/>
        <v>0</v>
      </c>
      <c r="DH662" s="261">
        <f>DI662+DJ662+DK662</f>
        <v>0</v>
      </c>
      <c r="DI662" s="313">
        <v>0</v>
      </c>
      <c r="DJ662" s="313">
        <v>0</v>
      </c>
      <c r="DK662" s="313">
        <v>0</v>
      </c>
      <c r="DL662" s="261">
        <f>DM662+DN662+DO662</f>
        <v>0</v>
      </c>
      <c r="DM662" s="313">
        <v>0</v>
      </c>
      <c r="DN662" s="313">
        <v>0</v>
      </c>
      <c r="DO662" s="313">
        <v>0</v>
      </c>
      <c r="DP662" s="261">
        <f>DQ662+DR662+DS662</f>
        <v>0</v>
      </c>
      <c r="DQ662" s="313">
        <v>0</v>
      </c>
      <c r="DR662" s="313">
        <v>0</v>
      </c>
      <c r="DS662" s="313">
        <v>0</v>
      </c>
      <c r="DT662" s="261">
        <f>$AW662-$AX662-BC662</f>
        <v>938.88329999999996</v>
      </c>
      <c r="DU662" s="261">
        <f>BC662-AY662</f>
        <v>0</v>
      </c>
      <c r="DV662" s="313"/>
      <c r="DW662" s="313"/>
      <c r="DX662" s="314"/>
      <c r="DY662" s="313"/>
      <c r="DZ662" s="314"/>
      <c r="EA662" s="343" t="s">
        <v>151</v>
      </c>
      <c r="EB662" s="164">
        <v>0</v>
      </c>
      <c r="EC662" s="162" t="str">
        <f>AN662 &amp; EB662</f>
        <v>за счет платы за технологическое присоединение0</v>
      </c>
      <c r="ED662" s="162" t="str">
        <f>AN662&amp;AO662</f>
        <v>за счет платы за технологическое присоединениенет</v>
      </c>
      <c r="EE662" s="163"/>
      <c r="EF662" s="163"/>
      <c r="EG662" s="179"/>
      <c r="EH662" s="179"/>
      <c r="EI662" s="179"/>
      <c r="EJ662" s="179"/>
      <c r="EV662" s="163"/>
    </row>
    <row r="663" spans="3:152" ht="15" customHeight="1" thickBot="1">
      <c r="C663" s="217"/>
      <c r="D663" s="385"/>
      <c r="E663" s="399"/>
      <c r="F663" s="399"/>
      <c r="G663" s="399"/>
      <c r="H663" s="399"/>
      <c r="I663" s="399"/>
      <c r="J663" s="399"/>
      <c r="K663" s="385"/>
      <c r="L663" s="337"/>
      <c r="M663" s="337"/>
      <c r="N663" s="385"/>
      <c r="O663" s="385"/>
      <c r="P663" s="387"/>
      <c r="Q663" s="387"/>
      <c r="R663" s="389"/>
      <c r="S663" s="391"/>
      <c r="T663" s="401"/>
      <c r="U663" s="395"/>
      <c r="V663" s="397"/>
      <c r="W663" s="383"/>
      <c r="X663" s="383"/>
      <c r="Y663" s="383"/>
      <c r="Z663" s="383"/>
      <c r="AA663" s="383"/>
      <c r="AB663" s="383"/>
      <c r="AC663" s="383"/>
      <c r="AD663" s="383"/>
      <c r="AE663" s="383"/>
      <c r="AF663" s="383"/>
      <c r="AG663" s="383"/>
      <c r="AH663" s="383"/>
      <c r="AI663" s="383"/>
      <c r="AJ663" s="383"/>
      <c r="AK663" s="383"/>
      <c r="AL663" s="333"/>
      <c r="AM663" s="200" t="s">
        <v>115</v>
      </c>
      <c r="AN663" s="311" t="s">
        <v>199</v>
      </c>
      <c r="AO663" s="312" t="s">
        <v>18</v>
      </c>
      <c r="AP663" s="312"/>
      <c r="AQ663" s="312"/>
      <c r="AR663" s="312"/>
      <c r="AS663" s="312"/>
      <c r="AT663" s="312"/>
      <c r="AU663" s="312"/>
      <c r="AV663" s="312"/>
      <c r="AW663" s="261">
        <v>0</v>
      </c>
      <c r="AX663" s="261">
        <v>0</v>
      </c>
      <c r="AY663" s="261">
        <v>0</v>
      </c>
      <c r="AZ663" s="261">
        <f>BE663</f>
        <v>0</v>
      </c>
      <c r="BA663" s="261">
        <f>BV663</f>
        <v>0</v>
      </c>
      <c r="BB663" s="261">
        <f>CM663</f>
        <v>0</v>
      </c>
      <c r="BC663" s="261">
        <f>DD663</f>
        <v>0</v>
      </c>
      <c r="BD663" s="261">
        <f>AW663-AX663-BC663</f>
        <v>0</v>
      </c>
      <c r="BE663" s="261">
        <f t="shared" si="715"/>
        <v>0</v>
      </c>
      <c r="BF663" s="261">
        <f t="shared" si="715"/>
        <v>0</v>
      </c>
      <c r="BG663" s="261">
        <f t="shared" si="715"/>
        <v>0</v>
      </c>
      <c r="BH663" s="261">
        <f t="shared" si="715"/>
        <v>0</v>
      </c>
      <c r="BI663" s="261">
        <f>BJ663+BK663+BL663</f>
        <v>0</v>
      </c>
      <c r="BJ663" s="313">
        <v>0</v>
      </c>
      <c r="BK663" s="313">
        <v>0</v>
      </c>
      <c r="BL663" s="313">
        <v>0</v>
      </c>
      <c r="BM663" s="261">
        <f>BN663+BO663+BP663</f>
        <v>0</v>
      </c>
      <c r="BN663" s="313">
        <v>0</v>
      </c>
      <c r="BO663" s="313">
        <v>0</v>
      </c>
      <c r="BP663" s="313">
        <v>0</v>
      </c>
      <c r="BQ663" s="261">
        <f>BR663+BS663+BT663</f>
        <v>0</v>
      </c>
      <c r="BR663" s="313">
        <v>0</v>
      </c>
      <c r="BS663" s="313">
        <v>0</v>
      </c>
      <c r="BT663" s="313">
        <v>0</v>
      </c>
      <c r="BU663" s="261">
        <f>$AW663-$AX663-AZ663</f>
        <v>0</v>
      </c>
      <c r="BV663" s="261">
        <f t="shared" si="716"/>
        <v>0</v>
      </c>
      <c r="BW663" s="261">
        <f t="shared" si="716"/>
        <v>0</v>
      </c>
      <c r="BX663" s="261">
        <f t="shared" si="716"/>
        <v>0</v>
      </c>
      <c r="BY663" s="261">
        <f t="shared" si="716"/>
        <v>0</v>
      </c>
      <c r="BZ663" s="261">
        <f>CA663+CB663+CC663</f>
        <v>0</v>
      </c>
      <c r="CA663" s="313">
        <v>0</v>
      </c>
      <c r="CB663" s="313">
        <v>0</v>
      </c>
      <c r="CC663" s="313">
        <v>0</v>
      </c>
      <c r="CD663" s="261">
        <f>CE663+CF663+CG663</f>
        <v>0</v>
      </c>
      <c r="CE663" s="313">
        <v>0</v>
      </c>
      <c r="CF663" s="313">
        <v>0</v>
      </c>
      <c r="CG663" s="313">
        <v>0</v>
      </c>
      <c r="CH663" s="261">
        <f>CI663+CJ663+CK663</f>
        <v>0</v>
      </c>
      <c r="CI663" s="313">
        <v>0</v>
      </c>
      <c r="CJ663" s="313">
        <v>0</v>
      </c>
      <c r="CK663" s="313">
        <v>0</v>
      </c>
      <c r="CL663" s="261">
        <f>$AW663-$AX663-BA663</f>
        <v>0</v>
      </c>
      <c r="CM663" s="261">
        <f t="shared" si="717"/>
        <v>0</v>
      </c>
      <c r="CN663" s="261">
        <f t="shared" si="717"/>
        <v>0</v>
      </c>
      <c r="CO663" s="261">
        <f t="shared" si="717"/>
        <v>0</v>
      </c>
      <c r="CP663" s="261">
        <f t="shared" si="717"/>
        <v>0</v>
      </c>
      <c r="CQ663" s="261">
        <f>CR663+CS663+CT663</f>
        <v>0</v>
      </c>
      <c r="CR663" s="313">
        <v>0</v>
      </c>
      <c r="CS663" s="313">
        <v>0</v>
      </c>
      <c r="CT663" s="313">
        <v>0</v>
      </c>
      <c r="CU663" s="261">
        <f>CV663+CW663+CX663</f>
        <v>0</v>
      </c>
      <c r="CV663" s="313">
        <v>0</v>
      </c>
      <c r="CW663" s="313">
        <v>0</v>
      </c>
      <c r="CX663" s="313">
        <v>0</v>
      </c>
      <c r="CY663" s="261">
        <f>CZ663+DA663+DB663</f>
        <v>0</v>
      </c>
      <c r="CZ663" s="313">
        <v>0</v>
      </c>
      <c r="DA663" s="313">
        <v>0</v>
      </c>
      <c r="DB663" s="313">
        <v>0</v>
      </c>
      <c r="DC663" s="261">
        <f>$AW663-$AX663-BB663</f>
        <v>0</v>
      </c>
      <c r="DD663" s="261">
        <f t="shared" si="718"/>
        <v>0</v>
      </c>
      <c r="DE663" s="261">
        <f t="shared" si="718"/>
        <v>0</v>
      </c>
      <c r="DF663" s="261">
        <f t="shared" si="718"/>
        <v>0</v>
      </c>
      <c r="DG663" s="261">
        <f t="shared" si="718"/>
        <v>0</v>
      </c>
      <c r="DH663" s="261">
        <f>DI663+DJ663+DK663</f>
        <v>0</v>
      </c>
      <c r="DI663" s="313">
        <v>0</v>
      </c>
      <c r="DJ663" s="313">
        <v>0</v>
      </c>
      <c r="DK663" s="313">
        <v>0</v>
      </c>
      <c r="DL663" s="261">
        <f>DM663+DN663+DO663</f>
        <v>0</v>
      </c>
      <c r="DM663" s="313">
        <v>0</v>
      </c>
      <c r="DN663" s="313">
        <v>0</v>
      </c>
      <c r="DO663" s="313">
        <v>0</v>
      </c>
      <c r="DP663" s="261">
        <f>DQ663+DR663+DS663</f>
        <v>0</v>
      </c>
      <c r="DQ663" s="313">
        <v>0</v>
      </c>
      <c r="DR663" s="313">
        <v>0</v>
      </c>
      <c r="DS663" s="313">
        <v>0</v>
      </c>
      <c r="DT663" s="261">
        <f>$AW663-$AX663-BC663</f>
        <v>0</v>
      </c>
      <c r="DU663" s="261">
        <f>BC663-AY663</f>
        <v>0</v>
      </c>
      <c r="DV663" s="313"/>
      <c r="DW663" s="313"/>
      <c r="DX663" s="314"/>
      <c r="DY663" s="313"/>
      <c r="DZ663" s="314"/>
      <c r="EA663" s="343" t="s">
        <v>151</v>
      </c>
      <c r="EB663" s="164">
        <v>0</v>
      </c>
      <c r="EC663" s="162" t="str">
        <f>AN663 &amp; EB663</f>
        <v>Прочие собственные средства0</v>
      </c>
      <c r="ED663" s="162" t="str">
        <f>AN663&amp;AO663</f>
        <v>Прочие собственные средстванет</v>
      </c>
      <c r="EE663" s="163"/>
      <c r="EF663" s="163"/>
      <c r="EG663" s="179"/>
      <c r="EH663" s="179"/>
      <c r="EI663" s="179"/>
      <c r="EJ663" s="179"/>
      <c r="EV663" s="163"/>
    </row>
    <row r="664" spans="3:152" ht="11.25" customHeight="1">
      <c r="C664" s="217"/>
      <c r="D664" s="384" t="s">
        <v>1073</v>
      </c>
      <c r="E664" s="398" t="s">
        <v>823</v>
      </c>
      <c r="F664" s="398" t="s">
        <v>827</v>
      </c>
      <c r="G664" s="398" t="s">
        <v>161</v>
      </c>
      <c r="H664" s="398" t="s">
        <v>1074</v>
      </c>
      <c r="I664" s="398" t="s">
        <v>783</v>
      </c>
      <c r="J664" s="398" t="s">
        <v>783</v>
      </c>
      <c r="K664" s="384" t="s">
        <v>784</v>
      </c>
      <c r="L664" s="336"/>
      <c r="M664" s="336"/>
      <c r="N664" s="384" t="s">
        <v>115</v>
      </c>
      <c r="O664" s="384" t="s">
        <v>5</v>
      </c>
      <c r="P664" s="386" t="s">
        <v>189</v>
      </c>
      <c r="Q664" s="386" t="s">
        <v>5</v>
      </c>
      <c r="R664" s="388">
        <v>0</v>
      </c>
      <c r="S664" s="390">
        <v>0</v>
      </c>
      <c r="T664" s="400" t="s">
        <v>151</v>
      </c>
      <c r="U664" s="305"/>
      <c r="V664" s="306"/>
      <c r="W664" s="306"/>
      <c r="X664" s="306"/>
      <c r="Y664" s="306"/>
      <c r="Z664" s="306"/>
      <c r="AA664" s="306"/>
      <c r="AB664" s="306"/>
      <c r="AC664" s="306"/>
      <c r="AD664" s="306"/>
      <c r="AE664" s="306"/>
      <c r="AF664" s="306"/>
      <c r="AG664" s="306"/>
      <c r="AH664" s="306"/>
      <c r="AI664" s="306"/>
      <c r="AJ664" s="306"/>
      <c r="AK664" s="306"/>
      <c r="AL664" s="306"/>
      <c r="AM664" s="306"/>
      <c r="AN664" s="306"/>
      <c r="AO664" s="306"/>
      <c r="AP664" s="306"/>
      <c r="AQ664" s="306"/>
      <c r="AR664" s="306"/>
      <c r="AS664" s="306"/>
      <c r="AT664" s="306"/>
      <c r="AU664" s="306"/>
      <c r="AV664" s="306"/>
      <c r="AW664" s="306"/>
      <c r="AX664" s="306"/>
      <c r="AY664" s="306"/>
      <c r="AZ664" s="306"/>
      <c r="BA664" s="306"/>
      <c r="BB664" s="306"/>
      <c r="BC664" s="306"/>
      <c r="BD664" s="306"/>
      <c r="BE664" s="306"/>
      <c r="BF664" s="306"/>
      <c r="BG664" s="306"/>
      <c r="BH664" s="306"/>
      <c r="BI664" s="306"/>
      <c r="BJ664" s="306"/>
      <c r="BK664" s="306"/>
      <c r="BL664" s="306"/>
      <c r="BM664" s="306"/>
      <c r="BN664" s="306"/>
      <c r="BO664" s="306"/>
      <c r="BP664" s="306"/>
      <c r="BQ664" s="306"/>
      <c r="BR664" s="306"/>
      <c r="BS664" s="306"/>
      <c r="BT664" s="306"/>
      <c r="BU664" s="306"/>
      <c r="BV664" s="306"/>
      <c r="BW664" s="306"/>
      <c r="BX664" s="306"/>
      <c r="BY664" s="306"/>
      <c r="BZ664" s="306"/>
      <c r="CA664" s="306"/>
      <c r="CB664" s="306"/>
      <c r="CC664" s="306"/>
      <c r="CD664" s="306"/>
      <c r="CE664" s="306"/>
      <c r="CF664" s="306"/>
      <c r="CG664" s="306"/>
      <c r="CH664" s="306"/>
      <c r="CI664" s="306"/>
      <c r="CJ664" s="306"/>
      <c r="CK664" s="306"/>
      <c r="CL664" s="306"/>
      <c r="CM664" s="306"/>
      <c r="CN664" s="306"/>
      <c r="CO664" s="306"/>
      <c r="CP664" s="306"/>
      <c r="CQ664" s="306"/>
      <c r="CR664" s="306"/>
      <c r="CS664" s="306"/>
      <c r="CT664" s="306"/>
      <c r="CU664" s="306"/>
      <c r="CV664" s="306"/>
      <c r="CW664" s="306"/>
      <c r="CX664" s="306"/>
      <c r="CY664" s="306"/>
      <c r="CZ664" s="306"/>
      <c r="DA664" s="306"/>
      <c r="DB664" s="306"/>
      <c r="DC664" s="306"/>
      <c r="DD664" s="306"/>
      <c r="DE664" s="306"/>
      <c r="DF664" s="306"/>
      <c r="DG664" s="306"/>
      <c r="DH664" s="306"/>
      <c r="DI664" s="306"/>
      <c r="DJ664" s="306"/>
      <c r="DK664" s="306"/>
      <c r="DL664" s="306"/>
      <c r="DM664" s="306"/>
      <c r="DN664" s="306"/>
      <c r="DO664" s="306"/>
      <c r="DP664" s="306"/>
      <c r="DQ664" s="306"/>
      <c r="DR664" s="306"/>
      <c r="DS664" s="306"/>
      <c r="DT664" s="306"/>
      <c r="DU664" s="306"/>
      <c r="DV664" s="306"/>
      <c r="DW664" s="306"/>
      <c r="DX664" s="306"/>
      <c r="DY664" s="306"/>
      <c r="DZ664" s="306"/>
      <c r="EA664" s="306"/>
      <c r="EB664" s="164"/>
      <c r="EC664" s="163"/>
      <c r="ED664" s="163"/>
      <c r="EE664" s="163"/>
      <c r="EF664" s="163"/>
      <c r="EG664" s="163"/>
      <c r="EH664" s="163"/>
      <c r="EI664" s="163"/>
    </row>
    <row r="665" spans="3:152" ht="11.25" customHeight="1">
      <c r="C665" s="217"/>
      <c r="D665" s="385"/>
      <c r="E665" s="399"/>
      <c r="F665" s="399"/>
      <c r="G665" s="399"/>
      <c r="H665" s="399"/>
      <c r="I665" s="399"/>
      <c r="J665" s="399"/>
      <c r="K665" s="385"/>
      <c r="L665" s="337"/>
      <c r="M665" s="337"/>
      <c r="N665" s="385"/>
      <c r="O665" s="385"/>
      <c r="P665" s="387"/>
      <c r="Q665" s="387"/>
      <c r="R665" s="389"/>
      <c r="S665" s="391"/>
      <c r="T665" s="401"/>
      <c r="U665" s="394"/>
      <c r="V665" s="396">
        <v>1</v>
      </c>
      <c r="W665" s="382" t="s">
        <v>821</v>
      </c>
      <c r="X665" s="382"/>
      <c r="Y665" s="382"/>
      <c r="Z665" s="382"/>
      <c r="AA665" s="382"/>
      <c r="AB665" s="382"/>
      <c r="AC665" s="382"/>
      <c r="AD665" s="382"/>
      <c r="AE665" s="382"/>
      <c r="AF665" s="382"/>
      <c r="AG665" s="382"/>
      <c r="AH665" s="382"/>
      <c r="AI665" s="382"/>
      <c r="AJ665" s="382"/>
      <c r="AK665" s="382"/>
      <c r="AL665" s="307"/>
      <c r="AM665" s="308"/>
      <c r="AN665" s="309"/>
      <c r="AO665" s="309"/>
      <c r="AP665" s="309"/>
      <c r="AQ665" s="309"/>
      <c r="AR665" s="309"/>
      <c r="AS665" s="309"/>
      <c r="AT665" s="309"/>
      <c r="AU665" s="309"/>
      <c r="AV665" s="309"/>
      <c r="AW665" s="95"/>
      <c r="AX665" s="95"/>
      <c r="AY665" s="95"/>
      <c r="AZ665" s="95"/>
      <c r="BA665" s="95"/>
      <c r="BB665" s="95"/>
      <c r="BC665" s="95"/>
      <c r="BD665" s="95"/>
      <c r="BE665" s="95"/>
      <c r="BF665" s="95"/>
      <c r="BG665" s="95"/>
      <c r="BH665" s="95"/>
      <c r="BI665" s="95"/>
      <c r="BJ665" s="95"/>
      <c r="BK665" s="95"/>
      <c r="BL665" s="95"/>
      <c r="BM665" s="95"/>
      <c r="BN665" s="95"/>
      <c r="BO665" s="95"/>
      <c r="BP665" s="95"/>
      <c r="BQ665" s="95"/>
      <c r="BR665" s="95"/>
      <c r="BS665" s="95"/>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95"/>
      <c r="DZ665" s="95"/>
      <c r="EA665" s="95"/>
      <c r="EB665" s="164"/>
      <c r="EC665" s="179"/>
      <c r="ED665" s="179"/>
      <c r="EE665" s="179"/>
      <c r="EF665" s="163"/>
      <c r="EG665" s="179"/>
      <c r="EH665" s="179"/>
      <c r="EI665" s="179"/>
      <c r="EJ665" s="179"/>
      <c r="EK665" s="179"/>
    </row>
    <row r="666" spans="3:152" ht="15" customHeight="1">
      <c r="C666" s="217"/>
      <c r="D666" s="385"/>
      <c r="E666" s="399"/>
      <c r="F666" s="399"/>
      <c r="G666" s="399"/>
      <c r="H666" s="399"/>
      <c r="I666" s="399"/>
      <c r="J666" s="399"/>
      <c r="K666" s="385"/>
      <c r="L666" s="337"/>
      <c r="M666" s="337"/>
      <c r="N666" s="385"/>
      <c r="O666" s="385"/>
      <c r="P666" s="387"/>
      <c r="Q666" s="387"/>
      <c r="R666" s="389"/>
      <c r="S666" s="391"/>
      <c r="T666" s="401"/>
      <c r="U666" s="395"/>
      <c r="V666" s="397"/>
      <c r="W666" s="383"/>
      <c r="X666" s="383"/>
      <c r="Y666" s="383"/>
      <c r="Z666" s="383"/>
      <c r="AA666" s="383"/>
      <c r="AB666" s="383"/>
      <c r="AC666" s="383"/>
      <c r="AD666" s="383"/>
      <c r="AE666" s="383"/>
      <c r="AF666" s="383"/>
      <c r="AG666" s="383"/>
      <c r="AH666" s="383"/>
      <c r="AI666" s="383"/>
      <c r="AJ666" s="383"/>
      <c r="AK666" s="383"/>
      <c r="AL666" s="333"/>
      <c r="AM666" s="200" t="s">
        <v>240</v>
      </c>
      <c r="AN666" s="311" t="s">
        <v>1146</v>
      </c>
      <c r="AO666" s="312" t="s">
        <v>18</v>
      </c>
      <c r="AP666" s="312"/>
      <c r="AQ666" s="312"/>
      <c r="AR666" s="312"/>
      <c r="AS666" s="312"/>
      <c r="AT666" s="312"/>
      <c r="AU666" s="312"/>
      <c r="AV666" s="312"/>
      <c r="AW666" s="261">
        <v>4092.0916333332998</v>
      </c>
      <c r="AX666" s="261">
        <v>0</v>
      </c>
      <c r="AY666" s="261">
        <v>3371.2583333333</v>
      </c>
      <c r="AZ666" s="261">
        <f>BE666</f>
        <v>0</v>
      </c>
      <c r="BA666" s="261">
        <f>BV666</f>
        <v>0</v>
      </c>
      <c r="BB666" s="261">
        <f>CM666</f>
        <v>0</v>
      </c>
      <c r="BC666" s="261">
        <f>DD666</f>
        <v>0</v>
      </c>
      <c r="BD666" s="261">
        <f>AW666-AX666-BC666</f>
        <v>4092.0916333332998</v>
      </c>
      <c r="BE666" s="261">
        <f t="shared" ref="BE666:BH667" si="719">BQ666</f>
        <v>0</v>
      </c>
      <c r="BF666" s="261">
        <f t="shared" si="719"/>
        <v>0</v>
      </c>
      <c r="BG666" s="261">
        <f t="shared" si="719"/>
        <v>0</v>
      </c>
      <c r="BH666" s="261">
        <f t="shared" si="719"/>
        <v>0</v>
      </c>
      <c r="BI666" s="261">
        <f>BJ666+BK666+BL666</f>
        <v>0</v>
      </c>
      <c r="BJ666" s="313">
        <v>0</v>
      </c>
      <c r="BK666" s="313">
        <v>0</v>
      </c>
      <c r="BL666" s="313">
        <v>0</v>
      </c>
      <c r="BM666" s="261">
        <f>BN666+BO666+BP666</f>
        <v>0</v>
      </c>
      <c r="BN666" s="313">
        <v>0</v>
      </c>
      <c r="BO666" s="313">
        <v>0</v>
      </c>
      <c r="BP666" s="313">
        <v>0</v>
      </c>
      <c r="BQ666" s="261">
        <f>BR666+BS666+BT666</f>
        <v>0</v>
      </c>
      <c r="BR666" s="313">
        <v>0</v>
      </c>
      <c r="BS666" s="313">
        <v>0</v>
      </c>
      <c r="BT666" s="313">
        <v>0</v>
      </c>
      <c r="BU666" s="261">
        <f>$AW666-$AX666-AZ666</f>
        <v>4092.0916333332998</v>
      </c>
      <c r="BV666" s="261">
        <f t="shared" ref="BV666:BY667" si="720">CH666</f>
        <v>0</v>
      </c>
      <c r="BW666" s="261">
        <f t="shared" si="720"/>
        <v>0</v>
      </c>
      <c r="BX666" s="261">
        <f t="shared" si="720"/>
        <v>0</v>
      </c>
      <c r="BY666" s="261">
        <f t="shared" si="720"/>
        <v>0</v>
      </c>
      <c r="BZ666" s="261">
        <f>CA666+CB666+CC666</f>
        <v>0</v>
      </c>
      <c r="CA666" s="313">
        <v>0</v>
      </c>
      <c r="CB666" s="313">
        <v>0</v>
      </c>
      <c r="CC666" s="313">
        <v>0</v>
      </c>
      <c r="CD666" s="261">
        <f>CE666+CF666+CG666</f>
        <v>0</v>
      </c>
      <c r="CE666" s="313">
        <v>0</v>
      </c>
      <c r="CF666" s="313">
        <v>0</v>
      </c>
      <c r="CG666" s="313">
        <v>0</v>
      </c>
      <c r="CH666" s="261">
        <f>CI666+CJ666+CK666</f>
        <v>0</v>
      </c>
      <c r="CI666" s="313">
        <v>0</v>
      </c>
      <c r="CJ666" s="313">
        <v>0</v>
      </c>
      <c r="CK666" s="313">
        <v>0</v>
      </c>
      <c r="CL666" s="261">
        <f>$AW666-$AX666-BA666</f>
        <v>4092.0916333332998</v>
      </c>
      <c r="CM666" s="261">
        <f t="shared" ref="CM666:CP667" si="721">CY666</f>
        <v>0</v>
      </c>
      <c r="CN666" s="261">
        <f t="shared" si="721"/>
        <v>0</v>
      </c>
      <c r="CO666" s="261">
        <f t="shared" si="721"/>
        <v>0</v>
      </c>
      <c r="CP666" s="261">
        <f t="shared" si="721"/>
        <v>0</v>
      </c>
      <c r="CQ666" s="261">
        <f>CR666+CS666+CT666</f>
        <v>0</v>
      </c>
      <c r="CR666" s="313">
        <v>0</v>
      </c>
      <c r="CS666" s="313">
        <v>0</v>
      </c>
      <c r="CT666" s="313">
        <v>0</v>
      </c>
      <c r="CU666" s="261">
        <f>CV666+CW666+CX666</f>
        <v>0</v>
      </c>
      <c r="CV666" s="313">
        <v>0</v>
      </c>
      <c r="CW666" s="313">
        <v>0</v>
      </c>
      <c r="CX666" s="313">
        <v>0</v>
      </c>
      <c r="CY666" s="261">
        <f>CZ666+DA666+DB666</f>
        <v>0</v>
      </c>
      <c r="CZ666" s="313">
        <v>0</v>
      </c>
      <c r="DA666" s="313">
        <v>0</v>
      </c>
      <c r="DB666" s="313">
        <v>0</v>
      </c>
      <c r="DC666" s="261">
        <f>$AW666-$AX666-BB666</f>
        <v>4092.0916333332998</v>
      </c>
      <c r="DD666" s="261">
        <f t="shared" ref="DD666:DG667" si="722">DP666</f>
        <v>0</v>
      </c>
      <c r="DE666" s="261">
        <f t="shared" si="722"/>
        <v>0</v>
      </c>
      <c r="DF666" s="261">
        <f t="shared" si="722"/>
        <v>0</v>
      </c>
      <c r="DG666" s="261">
        <f t="shared" si="722"/>
        <v>0</v>
      </c>
      <c r="DH666" s="261">
        <f>DI666+DJ666+DK666</f>
        <v>0</v>
      </c>
      <c r="DI666" s="313">
        <v>0</v>
      </c>
      <c r="DJ666" s="313">
        <v>0</v>
      </c>
      <c r="DK666" s="313">
        <v>0</v>
      </c>
      <c r="DL666" s="261">
        <f>DM666+DN666+DO666</f>
        <v>0</v>
      </c>
      <c r="DM666" s="313">
        <v>0</v>
      </c>
      <c r="DN666" s="313">
        <v>0</v>
      </c>
      <c r="DO666" s="313">
        <v>0</v>
      </c>
      <c r="DP666" s="261">
        <f>DQ666+DR666+DS666</f>
        <v>0</v>
      </c>
      <c r="DQ666" s="313">
        <v>0</v>
      </c>
      <c r="DR666" s="313">
        <v>0</v>
      </c>
      <c r="DS666" s="313">
        <v>0</v>
      </c>
      <c r="DT666" s="261">
        <f>$AW666-$AX666-BC666</f>
        <v>4092.0916333332998</v>
      </c>
      <c r="DU666" s="261">
        <f>BC666-AY666</f>
        <v>-3371.2583333333</v>
      </c>
      <c r="DV666" s="313"/>
      <c r="DW666" s="313"/>
      <c r="DX666" s="347" t="s">
        <v>1150</v>
      </c>
      <c r="DY666" s="313">
        <f>-DU666</f>
        <v>3371.2583333333</v>
      </c>
      <c r="DZ666" s="314" t="s">
        <v>1165</v>
      </c>
      <c r="EA666" s="343" t="s">
        <v>151</v>
      </c>
      <c r="EB666" s="164">
        <v>0</v>
      </c>
      <c r="EC666" s="162" t="str">
        <f>AN666 &amp; EB666</f>
        <v>за счет платы за технологическое присоединение0</v>
      </c>
      <c r="ED666" s="162" t="str">
        <f>AN666&amp;AO666</f>
        <v>за счет платы за технологическое присоединениенет</v>
      </c>
      <c r="EE666" s="163"/>
      <c r="EF666" s="163"/>
      <c r="EG666" s="179"/>
      <c r="EH666" s="179"/>
      <c r="EI666" s="179"/>
      <c r="EJ666" s="179"/>
      <c r="EV666" s="163"/>
    </row>
    <row r="667" spans="3:152" ht="15" customHeight="1" thickBot="1">
      <c r="C667" s="217"/>
      <c r="D667" s="385"/>
      <c r="E667" s="399"/>
      <c r="F667" s="399"/>
      <c r="G667" s="399"/>
      <c r="H667" s="399"/>
      <c r="I667" s="399"/>
      <c r="J667" s="399"/>
      <c r="K667" s="385"/>
      <c r="L667" s="337"/>
      <c r="M667" s="337"/>
      <c r="N667" s="385"/>
      <c r="O667" s="385"/>
      <c r="P667" s="387"/>
      <c r="Q667" s="387"/>
      <c r="R667" s="389"/>
      <c r="S667" s="391"/>
      <c r="T667" s="401"/>
      <c r="U667" s="395"/>
      <c r="V667" s="397"/>
      <c r="W667" s="383"/>
      <c r="X667" s="383"/>
      <c r="Y667" s="383"/>
      <c r="Z667" s="383"/>
      <c r="AA667" s="383"/>
      <c r="AB667" s="383"/>
      <c r="AC667" s="383"/>
      <c r="AD667" s="383"/>
      <c r="AE667" s="383"/>
      <c r="AF667" s="383"/>
      <c r="AG667" s="383"/>
      <c r="AH667" s="383"/>
      <c r="AI667" s="383"/>
      <c r="AJ667" s="383"/>
      <c r="AK667" s="383"/>
      <c r="AL667" s="333"/>
      <c r="AM667" s="200" t="s">
        <v>115</v>
      </c>
      <c r="AN667" s="311" t="s">
        <v>199</v>
      </c>
      <c r="AO667" s="312" t="s">
        <v>18</v>
      </c>
      <c r="AP667" s="312"/>
      <c r="AQ667" s="312"/>
      <c r="AR667" s="312"/>
      <c r="AS667" s="312"/>
      <c r="AT667" s="312"/>
      <c r="AU667" s="312"/>
      <c r="AV667" s="312"/>
      <c r="AW667" s="261">
        <v>0</v>
      </c>
      <c r="AX667" s="261">
        <v>0</v>
      </c>
      <c r="AY667" s="261">
        <v>0</v>
      </c>
      <c r="AZ667" s="261">
        <f>BE667</f>
        <v>0</v>
      </c>
      <c r="BA667" s="261">
        <f>BV667</f>
        <v>0</v>
      </c>
      <c r="BB667" s="261">
        <f>CM667</f>
        <v>0</v>
      </c>
      <c r="BC667" s="261">
        <f>DD667</f>
        <v>0</v>
      </c>
      <c r="BD667" s="261">
        <f>AW667-AX667-BC667</f>
        <v>0</v>
      </c>
      <c r="BE667" s="261">
        <f t="shared" si="719"/>
        <v>0</v>
      </c>
      <c r="BF667" s="261">
        <f t="shared" si="719"/>
        <v>0</v>
      </c>
      <c r="BG667" s="261">
        <f t="shared" si="719"/>
        <v>0</v>
      </c>
      <c r="BH667" s="261">
        <f t="shared" si="719"/>
        <v>0</v>
      </c>
      <c r="BI667" s="261">
        <f>BJ667+BK667+BL667</f>
        <v>0</v>
      </c>
      <c r="BJ667" s="313">
        <v>0</v>
      </c>
      <c r="BK667" s="313">
        <v>0</v>
      </c>
      <c r="BL667" s="313">
        <v>0</v>
      </c>
      <c r="BM667" s="261">
        <f>BN667+BO667+BP667</f>
        <v>0</v>
      </c>
      <c r="BN667" s="313">
        <v>0</v>
      </c>
      <c r="BO667" s="313">
        <v>0</v>
      </c>
      <c r="BP667" s="313">
        <v>0</v>
      </c>
      <c r="BQ667" s="261">
        <f>BR667+BS667+BT667</f>
        <v>0</v>
      </c>
      <c r="BR667" s="313">
        <v>0</v>
      </c>
      <c r="BS667" s="313">
        <v>0</v>
      </c>
      <c r="BT667" s="313">
        <v>0</v>
      </c>
      <c r="BU667" s="261">
        <f>$AW667-$AX667-AZ667</f>
        <v>0</v>
      </c>
      <c r="BV667" s="261">
        <f t="shared" si="720"/>
        <v>0</v>
      </c>
      <c r="BW667" s="261">
        <f t="shared" si="720"/>
        <v>0</v>
      </c>
      <c r="BX667" s="261">
        <f t="shared" si="720"/>
        <v>0</v>
      </c>
      <c r="BY667" s="261">
        <f t="shared" si="720"/>
        <v>0</v>
      </c>
      <c r="BZ667" s="261">
        <f>CA667+CB667+CC667</f>
        <v>0</v>
      </c>
      <c r="CA667" s="313">
        <v>0</v>
      </c>
      <c r="CB667" s="313">
        <v>0</v>
      </c>
      <c r="CC667" s="313">
        <v>0</v>
      </c>
      <c r="CD667" s="261">
        <f>CE667+CF667+CG667</f>
        <v>0</v>
      </c>
      <c r="CE667" s="313">
        <v>0</v>
      </c>
      <c r="CF667" s="313">
        <v>0</v>
      </c>
      <c r="CG667" s="313">
        <v>0</v>
      </c>
      <c r="CH667" s="261">
        <f>CI667+CJ667+CK667</f>
        <v>0</v>
      </c>
      <c r="CI667" s="313">
        <v>0</v>
      </c>
      <c r="CJ667" s="313">
        <v>0</v>
      </c>
      <c r="CK667" s="313">
        <v>0</v>
      </c>
      <c r="CL667" s="261">
        <f>$AW667-$AX667-BA667</f>
        <v>0</v>
      </c>
      <c r="CM667" s="261">
        <f t="shared" si="721"/>
        <v>0</v>
      </c>
      <c r="CN667" s="261">
        <f t="shared" si="721"/>
        <v>0</v>
      </c>
      <c r="CO667" s="261">
        <f t="shared" si="721"/>
        <v>0</v>
      </c>
      <c r="CP667" s="261">
        <f t="shared" si="721"/>
        <v>0</v>
      </c>
      <c r="CQ667" s="261">
        <f>CR667+CS667+CT667</f>
        <v>0</v>
      </c>
      <c r="CR667" s="313">
        <v>0</v>
      </c>
      <c r="CS667" s="313">
        <v>0</v>
      </c>
      <c r="CT667" s="313">
        <v>0</v>
      </c>
      <c r="CU667" s="261">
        <f>CV667+CW667+CX667</f>
        <v>0</v>
      </c>
      <c r="CV667" s="313">
        <v>0</v>
      </c>
      <c r="CW667" s="313">
        <v>0</v>
      </c>
      <c r="CX667" s="313">
        <v>0</v>
      </c>
      <c r="CY667" s="261">
        <f>CZ667+DA667+DB667</f>
        <v>0</v>
      </c>
      <c r="CZ667" s="313">
        <v>0</v>
      </c>
      <c r="DA667" s="313">
        <v>0</v>
      </c>
      <c r="DB667" s="313">
        <v>0</v>
      </c>
      <c r="DC667" s="261">
        <f>$AW667-$AX667-BB667</f>
        <v>0</v>
      </c>
      <c r="DD667" s="261">
        <f t="shared" si="722"/>
        <v>0</v>
      </c>
      <c r="DE667" s="261">
        <f t="shared" si="722"/>
        <v>0</v>
      </c>
      <c r="DF667" s="261">
        <f t="shared" si="722"/>
        <v>0</v>
      </c>
      <c r="DG667" s="261">
        <f t="shared" si="722"/>
        <v>0</v>
      </c>
      <c r="DH667" s="261">
        <f>DI667+DJ667+DK667</f>
        <v>0</v>
      </c>
      <c r="DI667" s="313">
        <v>0</v>
      </c>
      <c r="DJ667" s="313">
        <v>0</v>
      </c>
      <c r="DK667" s="313">
        <v>0</v>
      </c>
      <c r="DL667" s="261">
        <f>DM667+DN667+DO667</f>
        <v>0</v>
      </c>
      <c r="DM667" s="313">
        <v>0</v>
      </c>
      <c r="DN667" s="313">
        <v>0</v>
      </c>
      <c r="DO667" s="313">
        <v>0</v>
      </c>
      <c r="DP667" s="261">
        <f>DQ667+DR667+DS667</f>
        <v>0</v>
      </c>
      <c r="DQ667" s="313">
        <v>0</v>
      </c>
      <c r="DR667" s="313">
        <v>0</v>
      </c>
      <c r="DS667" s="313">
        <v>0</v>
      </c>
      <c r="DT667" s="261">
        <f>$AW667-$AX667-BC667</f>
        <v>0</v>
      </c>
      <c r="DU667" s="261">
        <f>BC667-AY667</f>
        <v>0</v>
      </c>
      <c r="DV667" s="313"/>
      <c r="DW667" s="313"/>
      <c r="DX667" s="314"/>
      <c r="DY667" s="313"/>
      <c r="DZ667" s="314"/>
      <c r="EA667" s="343" t="s">
        <v>151</v>
      </c>
      <c r="EB667" s="164">
        <v>0</v>
      </c>
      <c r="EC667" s="162" t="str">
        <f>AN667 &amp; EB667</f>
        <v>Прочие собственные средства0</v>
      </c>
      <c r="ED667" s="162" t="str">
        <f>AN667&amp;AO667</f>
        <v>Прочие собственные средстванет</v>
      </c>
      <c r="EE667" s="163"/>
      <c r="EF667" s="163"/>
      <c r="EG667" s="179"/>
      <c r="EH667" s="179"/>
      <c r="EI667" s="179"/>
      <c r="EJ667" s="179"/>
      <c r="EV667" s="163"/>
    </row>
    <row r="668" spans="3:152" ht="11.25" customHeight="1">
      <c r="C668" s="217"/>
      <c r="D668" s="384" t="s">
        <v>1075</v>
      </c>
      <c r="E668" s="398" t="s">
        <v>780</v>
      </c>
      <c r="F668" s="398" t="s">
        <v>800</v>
      </c>
      <c r="G668" s="398" t="s">
        <v>161</v>
      </c>
      <c r="H668" s="398" t="s">
        <v>1076</v>
      </c>
      <c r="I668" s="398" t="s">
        <v>783</v>
      </c>
      <c r="J668" s="398" t="s">
        <v>783</v>
      </c>
      <c r="K668" s="384" t="s">
        <v>784</v>
      </c>
      <c r="L668" s="336"/>
      <c r="M668" s="336"/>
      <c r="N668" s="384" t="s">
        <v>116</v>
      </c>
      <c r="O668" s="384" t="s">
        <v>5</v>
      </c>
      <c r="P668" s="386" t="s">
        <v>189</v>
      </c>
      <c r="Q668" s="386" t="s">
        <v>5</v>
      </c>
      <c r="R668" s="388">
        <v>0</v>
      </c>
      <c r="S668" s="390">
        <v>5</v>
      </c>
      <c r="T668" s="392" t="s">
        <v>1147</v>
      </c>
      <c r="U668" s="305"/>
      <c r="V668" s="306"/>
      <c r="W668" s="306"/>
      <c r="X668" s="306"/>
      <c r="Y668" s="306"/>
      <c r="Z668" s="306"/>
      <c r="AA668" s="306"/>
      <c r="AB668" s="306"/>
      <c r="AC668" s="306"/>
      <c r="AD668" s="306"/>
      <c r="AE668" s="306"/>
      <c r="AF668" s="306"/>
      <c r="AG668" s="306"/>
      <c r="AH668" s="306"/>
      <c r="AI668" s="306"/>
      <c r="AJ668" s="306"/>
      <c r="AK668" s="306"/>
      <c r="AL668" s="306"/>
      <c r="AM668" s="306"/>
      <c r="AN668" s="306"/>
      <c r="AO668" s="306"/>
      <c r="AP668" s="306"/>
      <c r="AQ668" s="306"/>
      <c r="AR668" s="306"/>
      <c r="AS668" s="306"/>
      <c r="AT668" s="306"/>
      <c r="AU668" s="306"/>
      <c r="AV668" s="306"/>
      <c r="AW668" s="306"/>
      <c r="AX668" s="306"/>
      <c r="AY668" s="306"/>
      <c r="AZ668" s="306"/>
      <c r="BA668" s="306"/>
      <c r="BB668" s="306"/>
      <c r="BC668" s="306"/>
      <c r="BD668" s="306"/>
      <c r="BE668" s="306"/>
      <c r="BF668" s="306"/>
      <c r="BG668" s="306"/>
      <c r="BH668" s="306"/>
      <c r="BI668" s="306"/>
      <c r="BJ668" s="306"/>
      <c r="BK668" s="306"/>
      <c r="BL668" s="306"/>
      <c r="BM668" s="306"/>
      <c r="BN668" s="306"/>
      <c r="BO668" s="306"/>
      <c r="BP668" s="306"/>
      <c r="BQ668" s="306"/>
      <c r="BR668" s="306"/>
      <c r="BS668" s="306"/>
      <c r="BT668" s="306"/>
      <c r="BU668" s="306"/>
      <c r="BV668" s="306"/>
      <c r="BW668" s="306"/>
      <c r="BX668" s="306"/>
      <c r="BY668" s="306"/>
      <c r="BZ668" s="306"/>
      <c r="CA668" s="306"/>
      <c r="CB668" s="306"/>
      <c r="CC668" s="306"/>
      <c r="CD668" s="306"/>
      <c r="CE668" s="306"/>
      <c r="CF668" s="306"/>
      <c r="CG668" s="306"/>
      <c r="CH668" s="306"/>
      <c r="CI668" s="306"/>
      <c r="CJ668" s="306"/>
      <c r="CK668" s="306"/>
      <c r="CL668" s="306"/>
      <c r="CM668" s="306"/>
      <c r="CN668" s="306"/>
      <c r="CO668" s="306"/>
      <c r="CP668" s="306"/>
      <c r="CQ668" s="306"/>
      <c r="CR668" s="306"/>
      <c r="CS668" s="306"/>
      <c r="CT668" s="306"/>
      <c r="CU668" s="306"/>
      <c r="CV668" s="306"/>
      <c r="CW668" s="306"/>
      <c r="CX668" s="306"/>
      <c r="CY668" s="306"/>
      <c r="CZ668" s="306"/>
      <c r="DA668" s="306"/>
      <c r="DB668" s="306"/>
      <c r="DC668" s="306"/>
      <c r="DD668" s="306"/>
      <c r="DE668" s="306"/>
      <c r="DF668" s="306"/>
      <c r="DG668" s="306"/>
      <c r="DH668" s="306"/>
      <c r="DI668" s="306"/>
      <c r="DJ668" s="306"/>
      <c r="DK668" s="306"/>
      <c r="DL668" s="306"/>
      <c r="DM668" s="306"/>
      <c r="DN668" s="306"/>
      <c r="DO668" s="306"/>
      <c r="DP668" s="306"/>
      <c r="DQ668" s="306"/>
      <c r="DR668" s="306"/>
      <c r="DS668" s="306"/>
      <c r="DT668" s="306"/>
      <c r="DU668" s="306"/>
      <c r="DV668" s="306"/>
      <c r="DW668" s="306"/>
      <c r="DX668" s="306"/>
      <c r="DY668" s="306"/>
      <c r="DZ668" s="306"/>
      <c r="EA668" s="306"/>
      <c r="EB668" s="164"/>
      <c r="EC668" s="163"/>
      <c r="ED668" s="163"/>
      <c r="EE668" s="163"/>
      <c r="EF668" s="163"/>
      <c r="EG668" s="163"/>
      <c r="EH668" s="163"/>
      <c r="EI668" s="163"/>
    </row>
    <row r="669" spans="3:152" ht="11.25" customHeight="1">
      <c r="C669" s="217"/>
      <c r="D669" s="385"/>
      <c r="E669" s="399"/>
      <c r="F669" s="399"/>
      <c r="G669" s="399"/>
      <c r="H669" s="399"/>
      <c r="I669" s="399"/>
      <c r="J669" s="399"/>
      <c r="K669" s="385"/>
      <c r="L669" s="337"/>
      <c r="M669" s="337"/>
      <c r="N669" s="385"/>
      <c r="O669" s="385"/>
      <c r="P669" s="387"/>
      <c r="Q669" s="387"/>
      <c r="R669" s="389"/>
      <c r="S669" s="391"/>
      <c r="T669" s="393"/>
      <c r="U669" s="394"/>
      <c r="V669" s="396">
        <v>1</v>
      </c>
      <c r="W669" s="382" t="s">
        <v>821</v>
      </c>
      <c r="X669" s="382"/>
      <c r="Y669" s="382"/>
      <c r="Z669" s="382"/>
      <c r="AA669" s="382"/>
      <c r="AB669" s="382"/>
      <c r="AC669" s="382"/>
      <c r="AD669" s="382"/>
      <c r="AE669" s="382"/>
      <c r="AF669" s="382"/>
      <c r="AG669" s="382"/>
      <c r="AH669" s="382"/>
      <c r="AI669" s="382"/>
      <c r="AJ669" s="382"/>
      <c r="AK669" s="382"/>
      <c r="AL669" s="307"/>
      <c r="AM669" s="308"/>
      <c r="AN669" s="309"/>
      <c r="AO669" s="309"/>
      <c r="AP669" s="309"/>
      <c r="AQ669" s="309"/>
      <c r="AR669" s="309"/>
      <c r="AS669" s="309"/>
      <c r="AT669" s="309"/>
      <c r="AU669" s="309"/>
      <c r="AV669" s="309"/>
      <c r="AW669" s="95"/>
      <c r="AX669" s="95"/>
      <c r="AY669" s="95"/>
      <c r="AZ669" s="95"/>
      <c r="BA669" s="95"/>
      <c r="BB669" s="95"/>
      <c r="BC669" s="95"/>
      <c r="BD669" s="95"/>
      <c r="BE669" s="95"/>
      <c r="BF669" s="95"/>
      <c r="BG669" s="95"/>
      <c r="BH669" s="95"/>
      <c r="BI669" s="95"/>
      <c r="BJ669" s="95"/>
      <c r="BK669" s="95"/>
      <c r="BL669" s="95"/>
      <c r="BM669" s="95"/>
      <c r="BN669" s="95"/>
      <c r="BO669" s="95"/>
      <c r="BP669" s="95"/>
      <c r="BQ669" s="95"/>
      <c r="BR669" s="95"/>
      <c r="BS669" s="95"/>
      <c r="BT669" s="95"/>
      <c r="BU669" s="95"/>
      <c r="BV669" s="95"/>
      <c r="BW669" s="95"/>
      <c r="BX669" s="95"/>
      <c r="BY669" s="95"/>
      <c r="BZ669" s="95"/>
      <c r="CA669" s="95"/>
      <c r="CB669" s="95"/>
      <c r="CC669" s="95"/>
      <c r="CD669" s="95"/>
      <c r="CE669" s="95"/>
      <c r="CF669" s="95"/>
      <c r="CG669" s="95"/>
      <c r="CH669" s="95"/>
      <c r="CI669" s="95"/>
      <c r="CJ669" s="95"/>
      <c r="CK669" s="95"/>
      <c r="CL669" s="95"/>
      <c r="CM669" s="95"/>
      <c r="CN669" s="95"/>
      <c r="CO669" s="95"/>
      <c r="CP669" s="95"/>
      <c r="CQ669" s="95"/>
      <c r="CR669" s="95"/>
      <c r="CS669" s="95"/>
      <c r="CT669" s="95"/>
      <c r="CU669" s="95"/>
      <c r="CV669" s="95"/>
      <c r="CW669" s="95"/>
      <c r="CX669" s="95"/>
      <c r="CY669" s="95"/>
      <c r="CZ669" s="95"/>
      <c r="DA669" s="95"/>
      <c r="DB669" s="95"/>
      <c r="DC669" s="95"/>
      <c r="DD669" s="95"/>
      <c r="DE669" s="95"/>
      <c r="DF669" s="95"/>
      <c r="DG669" s="95"/>
      <c r="DH669" s="95"/>
      <c r="DI669" s="95"/>
      <c r="DJ669" s="95"/>
      <c r="DK669" s="95"/>
      <c r="DL669" s="95"/>
      <c r="DM669" s="95"/>
      <c r="DN669" s="95"/>
      <c r="DO669" s="95"/>
      <c r="DP669" s="95"/>
      <c r="DQ669" s="95"/>
      <c r="DR669" s="95"/>
      <c r="DS669" s="95"/>
      <c r="DT669" s="95"/>
      <c r="DU669" s="95"/>
      <c r="DV669" s="95"/>
      <c r="DW669" s="95"/>
      <c r="DX669" s="95"/>
      <c r="DY669" s="95"/>
      <c r="DZ669" s="95"/>
      <c r="EA669" s="95"/>
      <c r="EB669" s="164"/>
      <c r="EC669" s="179"/>
      <c r="ED669" s="179"/>
      <c r="EE669" s="179"/>
      <c r="EF669" s="163"/>
      <c r="EG669" s="179"/>
      <c r="EH669" s="179"/>
      <c r="EI669" s="179"/>
      <c r="EJ669" s="179"/>
      <c r="EK669" s="179"/>
    </row>
    <row r="670" spans="3:152" ht="15" customHeight="1">
      <c r="C670" s="217"/>
      <c r="D670" s="385"/>
      <c r="E670" s="399"/>
      <c r="F670" s="399"/>
      <c r="G670" s="399"/>
      <c r="H670" s="399"/>
      <c r="I670" s="399"/>
      <c r="J670" s="399"/>
      <c r="K670" s="385"/>
      <c r="L670" s="337"/>
      <c r="M670" s="337"/>
      <c r="N670" s="385"/>
      <c r="O670" s="385"/>
      <c r="P670" s="387"/>
      <c r="Q670" s="387"/>
      <c r="R670" s="389"/>
      <c r="S670" s="391"/>
      <c r="T670" s="393"/>
      <c r="U670" s="395"/>
      <c r="V670" s="397"/>
      <c r="W670" s="383"/>
      <c r="X670" s="383"/>
      <c r="Y670" s="383"/>
      <c r="Z670" s="383"/>
      <c r="AA670" s="383"/>
      <c r="AB670" s="383"/>
      <c r="AC670" s="383"/>
      <c r="AD670" s="383"/>
      <c r="AE670" s="383"/>
      <c r="AF670" s="383"/>
      <c r="AG670" s="383"/>
      <c r="AH670" s="383"/>
      <c r="AI670" s="383"/>
      <c r="AJ670" s="383"/>
      <c r="AK670" s="383"/>
      <c r="AL670" s="333"/>
      <c r="AM670" s="200" t="s">
        <v>240</v>
      </c>
      <c r="AN670" s="311" t="s">
        <v>197</v>
      </c>
      <c r="AO670" s="312" t="s">
        <v>18</v>
      </c>
      <c r="AP670" s="312"/>
      <c r="AQ670" s="312"/>
      <c r="AR670" s="312"/>
      <c r="AS670" s="312"/>
      <c r="AT670" s="312"/>
      <c r="AU670" s="312"/>
      <c r="AV670" s="312"/>
      <c r="AW670" s="261">
        <v>917.08333333329995</v>
      </c>
      <c r="AX670" s="261">
        <v>0</v>
      </c>
      <c r="AY670" s="261">
        <v>917.08333333329995</v>
      </c>
      <c r="AZ670" s="261">
        <f>BE670</f>
        <v>0</v>
      </c>
      <c r="BA670" s="261">
        <f>BV670</f>
        <v>0</v>
      </c>
      <c r="BB670" s="261">
        <f>CM670</f>
        <v>0</v>
      </c>
      <c r="BC670" s="261">
        <f>DD670</f>
        <v>917.08199999999999</v>
      </c>
      <c r="BD670" s="261">
        <f>AW670-AX670-BC670</f>
        <v>1.3333332999536651E-3</v>
      </c>
      <c r="BE670" s="261">
        <f t="shared" ref="BE670:BH671" si="723">BQ670</f>
        <v>0</v>
      </c>
      <c r="BF670" s="261">
        <f t="shared" si="723"/>
        <v>0</v>
      </c>
      <c r="BG670" s="261">
        <f t="shared" si="723"/>
        <v>0</v>
      </c>
      <c r="BH670" s="261">
        <f t="shared" si="723"/>
        <v>0</v>
      </c>
      <c r="BI670" s="261">
        <f>BJ670+BK670+BL670</f>
        <v>0</v>
      </c>
      <c r="BJ670" s="313">
        <v>0</v>
      </c>
      <c r="BK670" s="313">
        <v>0</v>
      </c>
      <c r="BL670" s="313">
        <v>0</v>
      </c>
      <c r="BM670" s="261">
        <f>BN670+BO670+BP670</f>
        <v>0</v>
      </c>
      <c r="BN670" s="313">
        <v>0</v>
      </c>
      <c r="BO670" s="313">
        <v>0</v>
      </c>
      <c r="BP670" s="313">
        <v>0</v>
      </c>
      <c r="BQ670" s="261">
        <f>BR670+BS670+BT670</f>
        <v>0</v>
      </c>
      <c r="BR670" s="313">
        <v>0</v>
      </c>
      <c r="BS670" s="313">
        <v>0</v>
      </c>
      <c r="BT670" s="313">
        <v>0</v>
      </c>
      <c r="BU670" s="261">
        <f>$AW670-$AX670-AZ670</f>
        <v>917.08333333329995</v>
      </c>
      <c r="BV670" s="261">
        <f t="shared" ref="BV670:BY671" si="724">CH670</f>
        <v>0</v>
      </c>
      <c r="BW670" s="261">
        <f t="shared" si="724"/>
        <v>0</v>
      </c>
      <c r="BX670" s="261">
        <f t="shared" si="724"/>
        <v>0</v>
      </c>
      <c r="BY670" s="261">
        <f t="shared" si="724"/>
        <v>0</v>
      </c>
      <c r="BZ670" s="261">
        <f>CA670+CB670+CC670</f>
        <v>0</v>
      </c>
      <c r="CA670" s="313">
        <v>0</v>
      </c>
      <c r="CB670" s="313">
        <v>0</v>
      </c>
      <c r="CC670" s="313">
        <v>0</v>
      </c>
      <c r="CD670" s="261">
        <f>CE670+CF670+CG670</f>
        <v>0</v>
      </c>
      <c r="CE670" s="313">
        <v>0</v>
      </c>
      <c r="CF670" s="313">
        <v>0</v>
      </c>
      <c r="CG670" s="313">
        <v>0</v>
      </c>
      <c r="CH670" s="261">
        <f>CI670+CJ670+CK670</f>
        <v>0</v>
      </c>
      <c r="CI670" s="313">
        <v>0</v>
      </c>
      <c r="CJ670" s="313">
        <v>0</v>
      </c>
      <c r="CK670" s="313">
        <v>0</v>
      </c>
      <c r="CL670" s="261">
        <f>$AW670-$AX670-BA670</f>
        <v>917.08333333329995</v>
      </c>
      <c r="CM670" s="261">
        <f t="shared" ref="CM670:CP671" si="725">CY670</f>
        <v>0</v>
      </c>
      <c r="CN670" s="261">
        <f t="shared" si="725"/>
        <v>0</v>
      </c>
      <c r="CO670" s="261">
        <f t="shared" si="725"/>
        <v>0</v>
      </c>
      <c r="CP670" s="261">
        <f t="shared" si="725"/>
        <v>0</v>
      </c>
      <c r="CQ670" s="261">
        <f>CR670+CS670+CT670</f>
        <v>0</v>
      </c>
      <c r="CR670" s="313">
        <v>0</v>
      </c>
      <c r="CS670" s="313">
        <v>0</v>
      </c>
      <c r="CT670" s="313">
        <v>0</v>
      </c>
      <c r="CU670" s="261">
        <f>CV670+CW670+CX670</f>
        <v>0</v>
      </c>
      <c r="CV670" s="313">
        <v>0</v>
      </c>
      <c r="CW670" s="313">
        <v>0</v>
      </c>
      <c r="CX670" s="313">
        <v>0</v>
      </c>
      <c r="CY670" s="261">
        <f>CZ670+DA670+DB670</f>
        <v>0</v>
      </c>
      <c r="CZ670" s="313">
        <v>0</v>
      </c>
      <c r="DA670" s="313">
        <v>0</v>
      </c>
      <c r="DB670" s="313">
        <v>0</v>
      </c>
      <c r="DC670" s="261">
        <f>$AW670-$AX670-BB670</f>
        <v>917.08333333329995</v>
      </c>
      <c r="DD670" s="261">
        <f t="shared" ref="DD670:DG671" si="726">DP670</f>
        <v>917.08199999999999</v>
      </c>
      <c r="DE670" s="261">
        <f t="shared" si="726"/>
        <v>917.08199999999999</v>
      </c>
      <c r="DF670" s="261">
        <f t="shared" si="726"/>
        <v>0</v>
      </c>
      <c r="DG670" s="261">
        <f t="shared" si="726"/>
        <v>0</v>
      </c>
      <c r="DH670" s="261">
        <f>DI670+DJ670+DK670</f>
        <v>0</v>
      </c>
      <c r="DI670" s="313">
        <v>0</v>
      </c>
      <c r="DJ670" s="313">
        <v>0</v>
      </c>
      <c r="DK670" s="313">
        <v>0</v>
      </c>
      <c r="DL670" s="261">
        <f>DM670+DN670+DO670</f>
        <v>0</v>
      </c>
      <c r="DM670" s="313">
        <v>0</v>
      </c>
      <c r="DN670" s="313">
        <v>0</v>
      </c>
      <c r="DO670" s="313">
        <v>0</v>
      </c>
      <c r="DP670" s="261">
        <f>DQ670+DR670+DS670</f>
        <v>917.08199999999999</v>
      </c>
      <c r="DQ670" s="313">
        <v>917.08199999999999</v>
      </c>
      <c r="DR670" s="313">
        <v>0</v>
      </c>
      <c r="DS670" s="313">
        <v>0</v>
      </c>
      <c r="DT670" s="261">
        <f>$AW670-$AX670-BC670</f>
        <v>1.3333332999536651E-3</v>
      </c>
      <c r="DU670" s="261">
        <f>BC670-AY670</f>
        <v>-1.3333332999536651E-3</v>
      </c>
      <c r="DV670" s="313"/>
      <c r="DW670" s="313"/>
      <c r="DX670" s="347" t="s">
        <v>1150</v>
      </c>
      <c r="DY670" s="313">
        <f>-DU670</f>
        <v>1.3333332999536651E-3</v>
      </c>
      <c r="DZ670" s="314" t="s">
        <v>1166</v>
      </c>
      <c r="EA670" s="343" t="s">
        <v>151</v>
      </c>
      <c r="EB670" s="164">
        <v>0</v>
      </c>
      <c r="EC670" s="162" t="str">
        <f>AN670 &amp; EB670</f>
        <v>Амортизационные отчисления0</v>
      </c>
      <c r="ED670" s="162" t="str">
        <f>AN670&amp;AO670</f>
        <v>Амортизационные отчислениянет</v>
      </c>
      <c r="EE670" s="163"/>
      <c r="EF670" s="163"/>
      <c r="EG670" s="179"/>
      <c r="EH670" s="179"/>
      <c r="EI670" s="179"/>
      <c r="EJ670" s="179"/>
      <c r="EV670" s="163"/>
    </row>
    <row r="671" spans="3:152" ht="15" customHeight="1" thickBot="1">
      <c r="C671" s="217"/>
      <c r="D671" s="385"/>
      <c r="E671" s="399"/>
      <c r="F671" s="399"/>
      <c r="G671" s="399"/>
      <c r="H671" s="399"/>
      <c r="I671" s="399"/>
      <c r="J671" s="399"/>
      <c r="K671" s="385"/>
      <c r="L671" s="337"/>
      <c r="M671" s="337"/>
      <c r="N671" s="385"/>
      <c r="O671" s="385"/>
      <c r="P671" s="387"/>
      <c r="Q671" s="387"/>
      <c r="R671" s="389"/>
      <c r="S671" s="391"/>
      <c r="T671" s="393"/>
      <c r="U671" s="395"/>
      <c r="V671" s="397"/>
      <c r="W671" s="383"/>
      <c r="X671" s="383"/>
      <c r="Y671" s="383"/>
      <c r="Z671" s="383"/>
      <c r="AA671" s="383"/>
      <c r="AB671" s="383"/>
      <c r="AC671" s="383"/>
      <c r="AD671" s="383"/>
      <c r="AE671" s="383"/>
      <c r="AF671" s="383"/>
      <c r="AG671" s="383"/>
      <c r="AH671" s="383"/>
      <c r="AI671" s="383"/>
      <c r="AJ671" s="383"/>
      <c r="AK671" s="383"/>
      <c r="AL671" s="333"/>
      <c r="AM671" s="200" t="s">
        <v>115</v>
      </c>
      <c r="AN671" s="311" t="s">
        <v>199</v>
      </c>
      <c r="AO671" s="312" t="s">
        <v>18</v>
      </c>
      <c r="AP671" s="312"/>
      <c r="AQ671" s="312"/>
      <c r="AR671" s="312"/>
      <c r="AS671" s="312"/>
      <c r="AT671" s="312"/>
      <c r="AU671" s="312"/>
      <c r="AV671" s="312"/>
      <c r="AW671" s="261">
        <v>0</v>
      </c>
      <c r="AX671" s="261">
        <v>0</v>
      </c>
      <c r="AY671" s="261">
        <v>0</v>
      </c>
      <c r="AZ671" s="261">
        <f>BE671</f>
        <v>0</v>
      </c>
      <c r="BA671" s="261">
        <f>BV671</f>
        <v>0</v>
      </c>
      <c r="BB671" s="261">
        <f>CM671</f>
        <v>0</v>
      </c>
      <c r="BC671" s="261">
        <f>DD671</f>
        <v>0</v>
      </c>
      <c r="BD671" s="261">
        <f>AW671-AX671-BC671</f>
        <v>0</v>
      </c>
      <c r="BE671" s="261">
        <f t="shared" si="723"/>
        <v>0</v>
      </c>
      <c r="BF671" s="261">
        <f t="shared" si="723"/>
        <v>0</v>
      </c>
      <c r="BG671" s="261">
        <f t="shared" si="723"/>
        <v>0</v>
      </c>
      <c r="BH671" s="261">
        <f t="shared" si="723"/>
        <v>0</v>
      </c>
      <c r="BI671" s="261">
        <f>BJ671+BK671+BL671</f>
        <v>0</v>
      </c>
      <c r="BJ671" s="313">
        <v>0</v>
      </c>
      <c r="BK671" s="313">
        <v>0</v>
      </c>
      <c r="BL671" s="313">
        <v>0</v>
      </c>
      <c r="BM671" s="261">
        <f>BN671+BO671+BP671</f>
        <v>0</v>
      </c>
      <c r="BN671" s="313">
        <v>0</v>
      </c>
      <c r="BO671" s="313">
        <v>0</v>
      </c>
      <c r="BP671" s="313">
        <v>0</v>
      </c>
      <c r="BQ671" s="261">
        <f>BR671+BS671+BT671</f>
        <v>0</v>
      </c>
      <c r="BR671" s="313">
        <v>0</v>
      </c>
      <c r="BS671" s="313">
        <v>0</v>
      </c>
      <c r="BT671" s="313">
        <v>0</v>
      </c>
      <c r="BU671" s="261">
        <f>$AW671-$AX671-AZ671</f>
        <v>0</v>
      </c>
      <c r="BV671" s="261">
        <f t="shared" si="724"/>
        <v>0</v>
      </c>
      <c r="BW671" s="261">
        <f t="shared" si="724"/>
        <v>0</v>
      </c>
      <c r="BX671" s="261">
        <f t="shared" si="724"/>
        <v>0</v>
      </c>
      <c r="BY671" s="261">
        <f t="shared" si="724"/>
        <v>0</v>
      </c>
      <c r="BZ671" s="261">
        <f>CA671+CB671+CC671</f>
        <v>0</v>
      </c>
      <c r="CA671" s="313">
        <v>0</v>
      </c>
      <c r="CB671" s="313">
        <v>0</v>
      </c>
      <c r="CC671" s="313">
        <v>0</v>
      </c>
      <c r="CD671" s="261">
        <f>CE671+CF671+CG671</f>
        <v>0</v>
      </c>
      <c r="CE671" s="313">
        <v>0</v>
      </c>
      <c r="CF671" s="313">
        <v>0</v>
      </c>
      <c r="CG671" s="313">
        <v>0</v>
      </c>
      <c r="CH671" s="261">
        <f>CI671+CJ671+CK671</f>
        <v>0</v>
      </c>
      <c r="CI671" s="313">
        <v>0</v>
      </c>
      <c r="CJ671" s="313">
        <v>0</v>
      </c>
      <c r="CK671" s="313">
        <v>0</v>
      </c>
      <c r="CL671" s="261">
        <f>$AW671-$AX671-BA671</f>
        <v>0</v>
      </c>
      <c r="CM671" s="261">
        <f t="shared" si="725"/>
        <v>0</v>
      </c>
      <c r="CN671" s="261">
        <f t="shared" si="725"/>
        <v>0</v>
      </c>
      <c r="CO671" s="261">
        <f t="shared" si="725"/>
        <v>0</v>
      </c>
      <c r="CP671" s="261">
        <f t="shared" si="725"/>
        <v>0</v>
      </c>
      <c r="CQ671" s="261">
        <f>CR671+CS671+CT671</f>
        <v>0</v>
      </c>
      <c r="CR671" s="313">
        <v>0</v>
      </c>
      <c r="CS671" s="313">
        <v>0</v>
      </c>
      <c r="CT671" s="313">
        <v>0</v>
      </c>
      <c r="CU671" s="261">
        <f>CV671+CW671+CX671</f>
        <v>0</v>
      </c>
      <c r="CV671" s="313">
        <v>0</v>
      </c>
      <c r="CW671" s="313">
        <v>0</v>
      </c>
      <c r="CX671" s="313">
        <v>0</v>
      </c>
      <c r="CY671" s="261">
        <f>CZ671+DA671+DB671</f>
        <v>0</v>
      </c>
      <c r="CZ671" s="313">
        <v>0</v>
      </c>
      <c r="DA671" s="313">
        <v>0</v>
      </c>
      <c r="DB671" s="313">
        <v>0</v>
      </c>
      <c r="DC671" s="261">
        <f>$AW671-$AX671-BB671</f>
        <v>0</v>
      </c>
      <c r="DD671" s="261">
        <f t="shared" si="726"/>
        <v>0</v>
      </c>
      <c r="DE671" s="261">
        <f t="shared" si="726"/>
        <v>0</v>
      </c>
      <c r="DF671" s="261">
        <f t="shared" si="726"/>
        <v>0</v>
      </c>
      <c r="DG671" s="261">
        <f t="shared" si="726"/>
        <v>0</v>
      </c>
      <c r="DH671" s="261">
        <f>DI671+DJ671+DK671</f>
        <v>0</v>
      </c>
      <c r="DI671" s="313">
        <v>0</v>
      </c>
      <c r="DJ671" s="313">
        <v>0</v>
      </c>
      <c r="DK671" s="313">
        <v>0</v>
      </c>
      <c r="DL671" s="261">
        <f>DM671+DN671+DO671</f>
        <v>0</v>
      </c>
      <c r="DM671" s="313">
        <v>0</v>
      </c>
      <c r="DN671" s="313">
        <v>0</v>
      </c>
      <c r="DO671" s="313">
        <v>0</v>
      </c>
      <c r="DP671" s="261">
        <f>DQ671+DR671+DS671</f>
        <v>0</v>
      </c>
      <c r="DQ671" s="313">
        <v>0</v>
      </c>
      <c r="DR671" s="313">
        <v>0</v>
      </c>
      <c r="DS671" s="313">
        <v>0</v>
      </c>
      <c r="DT671" s="261">
        <f>$AW671-$AX671-BC671</f>
        <v>0</v>
      </c>
      <c r="DU671" s="261">
        <f>BC671-AY671</f>
        <v>0</v>
      </c>
      <c r="DV671" s="313"/>
      <c r="DW671" s="313"/>
      <c r="DX671" s="314"/>
      <c r="DY671" s="313"/>
      <c r="DZ671" s="314"/>
      <c r="EA671" s="343" t="s">
        <v>151</v>
      </c>
      <c r="EB671" s="164">
        <v>0</v>
      </c>
      <c r="EC671" s="162" t="str">
        <f>AN671 &amp; EB671</f>
        <v>Прочие собственные средства0</v>
      </c>
      <c r="ED671" s="162" t="str">
        <f>AN671&amp;AO671</f>
        <v>Прочие собственные средстванет</v>
      </c>
      <c r="EE671" s="163"/>
      <c r="EF671" s="163"/>
      <c r="EG671" s="179"/>
      <c r="EH671" s="179"/>
      <c r="EI671" s="179"/>
      <c r="EJ671" s="179"/>
      <c r="EV671" s="163"/>
    </row>
    <row r="672" spans="3:152" ht="11.25" customHeight="1">
      <c r="C672" s="217"/>
      <c r="D672" s="384" t="s">
        <v>1077</v>
      </c>
      <c r="E672" s="398" t="s">
        <v>780</v>
      </c>
      <c r="F672" s="398" t="s">
        <v>800</v>
      </c>
      <c r="G672" s="398" t="s">
        <v>161</v>
      </c>
      <c r="H672" s="398" t="s">
        <v>1078</v>
      </c>
      <c r="I672" s="398" t="s">
        <v>783</v>
      </c>
      <c r="J672" s="398" t="s">
        <v>783</v>
      </c>
      <c r="K672" s="384" t="s">
        <v>784</v>
      </c>
      <c r="L672" s="336"/>
      <c r="M672" s="336"/>
      <c r="N672" s="384" t="s">
        <v>116</v>
      </c>
      <c r="O672" s="384" t="s">
        <v>5</v>
      </c>
      <c r="P672" s="386" t="s">
        <v>189</v>
      </c>
      <c r="Q672" s="386" t="s">
        <v>5</v>
      </c>
      <c r="R672" s="388">
        <v>0</v>
      </c>
      <c r="S672" s="390">
        <v>5</v>
      </c>
      <c r="T672" s="392" t="s">
        <v>1147</v>
      </c>
      <c r="U672" s="305"/>
      <c r="V672" s="306"/>
      <c r="W672" s="306"/>
      <c r="X672" s="306"/>
      <c r="Y672" s="306"/>
      <c r="Z672" s="306"/>
      <c r="AA672" s="306"/>
      <c r="AB672" s="306"/>
      <c r="AC672" s="306"/>
      <c r="AD672" s="306"/>
      <c r="AE672" s="306"/>
      <c r="AF672" s="306"/>
      <c r="AG672" s="306"/>
      <c r="AH672" s="306"/>
      <c r="AI672" s="306"/>
      <c r="AJ672" s="306"/>
      <c r="AK672" s="306"/>
      <c r="AL672" s="306"/>
      <c r="AM672" s="306"/>
      <c r="AN672" s="306"/>
      <c r="AO672" s="306"/>
      <c r="AP672" s="306"/>
      <c r="AQ672" s="306"/>
      <c r="AR672" s="306"/>
      <c r="AS672" s="306"/>
      <c r="AT672" s="306"/>
      <c r="AU672" s="306"/>
      <c r="AV672" s="306"/>
      <c r="AW672" s="306"/>
      <c r="AX672" s="306"/>
      <c r="AY672" s="306"/>
      <c r="AZ672" s="306"/>
      <c r="BA672" s="306"/>
      <c r="BB672" s="306"/>
      <c r="BC672" s="306"/>
      <c r="BD672" s="306"/>
      <c r="BE672" s="306"/>
      <c r="BF672" s="306"/>
      <c r="BG672" s="306"/>
      <c r="BH672" s="306"/>
      <c r="BI672" s="306"/>
      <c r="BJ672" s="306"/>
      <c r="BK672" s="306"/>
      <c r="BL672" s="306"/>
      <c r="BM672" s="306"/>
      <c r="BN672" s="306"/>
      <c r="BO672" s="306"/>
      <c r="BP672" s="306"/>
      <c r="BQ672" s="306"/>
      <c r="BR672" s="306"/>
      <c r="BS672" s="306"/>
      <c r="BT672" s="306"/>
      <c r="BU672" s="306"/>
      <c r="BV672" s="306"/>
      <c r="BW672" s="306"/>
      <c r="BX672" s="306"/>
      <c r="BY672" s="306"/>
      <c r="BZ672" s="306"/>
      <c r="CA672" s="306"/>
      <c r="CB672" s="306"/>
      <c r="CC672" s="306"/>
      <c r="CD672" s="306"/>
      <c r="CE672" s="306"/>
      <c r="CF672" s="306"/>
      <c r="CG672" s="306"/>
      <c r="CH672" s="306"/>
      <c r="CI672" s="306"/>
      <c r="CJ672" s="306"/>
      <c r="CK672" s="306"/>
      <c r="CL672" s="306"/>
      <c r="CM672" s="306"/>
      <c r="CN672" s="306"/>
      <c r="CO672" s="306"/>
      <c r="CP672" s="306"/>
      <c r="CQ672" s="306"/>
      <c r="CR672" s="306"/>
      <c r="CS672" s="306"/>
      <c r="CT672" s="306"/>
      <c r="CU672" s="306"/>
      <c r="CV672" s="306"/>
      <c r="CW672" s="306"/>
      <c r="CX672" s="306"/>
      <c r="CY672" s="306"/>
      <c r="CZ672" s="306"/>
      <c r="DA672" s="306"/>
      <c r="DB672" s="306"/>
      <c r="DC672" s="306"/>
      <c r="DD672" s="306"/>
      <c r="DE672" s="306"/>
      <c r="DF672" s="306"/>
      <c r="DG672" s="306"/>
      <c r="DH672" s="306"/>
      <c r="DI672" s="306"/>
      <c r="DJ672" s="306"/>
      <c r="DK672" s="306"/>
      <c r="DL672" s="306"/>
      <c r="DM672" s="306"/>
      <c r="DN672" s="306"/>
      <c r="DO672" s="306"/>
      <c r="DP672" s="306"/>
      <c r="DQ672" s="306"/>
      <c r="DR672" s="306"/>
      <c r="DS672" s="306"/>
      <c r="DT672" s="306"/>
      <c r="DU672" s="306"/>
      <c r="DV672" s="306"/>
      <c r="DW672" s="306"/>
      <c r="DX672" s="306"/>
      <c r="DY672" s="306"/>
      <c r="DZ672" s="306"/>
      <c r="EA672" s="306"/>
      <c r="EB672" s="164"/>
      <c r="EC672" s="163"/>
      <c r="ED672" s="163"/>
      <c r="EE672" s="163"/>
      <c r="EF672" s="163"/>
      <c r="EG672" s="163"/>
      <c r="EH672" s="163"/>
      <c r="EI672" s="163"/>
    </row>
    <row r="673" spans="3:152" ht="11.25" customHeight="1">
      <c r="C673" s="217"/>
      <c r="D673" s="385"/>
      <c r="E673" s="399"/>
      <c r="F673" s="399"/>
      <c r="G673" s="399"/>
      <c r="H673" s="399"/>
      <c r="I673" s="399"/>
      <c r="J673" s="399"/>
      <c r="K673" s="385"/>
      <c r="L673" s="337"/>
      <c r="M673" s="337"/>
      <c r="N673" s="385"/>
      <c r="O673" s="385"/>
      <c r="P673" s="387"/>
      <c r="Q673" s="387"/>
      <c r="R673" s="389"/>
      <c r="S673" s="391"/>
      <c r="T673" s="393"/>
      <c r="U673" s="394"/>
      <c r="V673" s="396">
        <v>1</v>
      </c>
      <c r="W673" s="382" t="s">
        <v>821</v>
      </c>
      <c r="X673" s="382"/>
      <c r="Y673" s="382"/>
      <c r="Z673" s="382"/>
      <c r="AA673" s="382"/>
      <c r="AB673" s="382"/>
      <c r="AC673" s="382"/>
      <c r="AD673" s="382"/>
      <c r="AE673" s="382"/>
      <c r="AF673" s="382"/>
      <c r="AG673" s="382"/>
      <c r="AH673" s="382"/>
      <c r="AI673" s="382"/>
      <c r="AJ673" s="382"/>
      <c r="AK673" s="382"/>
      <c r="AL673" s="307"/>
      <c r="AM673" s="308"/>
      <c r="AN673" s="309"/>
      <c r="AO673" s="309"/>
      <c r="AP673" s="309"/>
      <c r="AQ673" s="309"/>
      <c r="AR673" s="309"/>
      <c r="AS673" s="309"/>
      <c r="AT673" s="309"/>
      <c r="AU673" s="309"/>
      <c r="AV673" s="309"/>
      <c r="AW673" s="95"/>
      <c r="AX673" s="95"/>
      <c r="AY673" s="95"/>
      <c r="AZ673" s="95"/>
      <c r="BA673" s="95"/>
      <c r="BB673" s="95"/>
      <c r="BC673" s="95"/>
      <c r="BD673" s="95"/>
      <c r="BE673" s="95"/>
      <c r="BF673" s="95"/>
      <c r="BG673" s="95"/>
      <c r="BH673" s="95"/>
      <c r="BI673" s="95"/>
      <c r="BJ673" s="95"/>
      <c r="BK673" s="95"/>
      <c r="BL673" s="95"/>
      <c r="BM673" s="95"/>
      <c r="BN673" s="95"/>
      <c r="BO673" s="95"/>
      <c r="BP673" s="95"/>
      <c r="BQ673" s="95"/>
      <c r="BR673" s="95"/>
      <c r="BS673" s="95"/>
      <c r="BT673" s="95"/>
      <c r="BU673" s="95"/>
      <c r="BV673" s="95"/>
      <c r="BW673" s="95"/>
      <c r="BX673" s="95"/>
      <c r="BY673" s="95"/>
      <c r="BZ673" s="95"/>
      <c r="CA673" s="95"/>
      <c r="CB673" s="95"/>
      <c r="CC673" s="95"/>
      <c r="CD673" s="95"/>
      <c r="CE673" s="95"/>
      <c r="CF673" s="95"/>
      <c r="CG673" s="95"/>
      <c r="CH673" s="95"/>
      <c r="CI673" s="95"/>
      <c r="CJ673" s="95"/>
      <c r="CK673" s="95"/>
      <c r="CL673" s="95"/>
      <c r="CM673" s="95"/>
      <c r="CN673" s="95"/>
      <c r="CO673" s="95"/>
      <c r="CP673" s="95"/>
      <c r="CQ673" s="95"/>
      <c r="CR673" s="95"/>
      <c r="CS673" s="95"/>
      <c r="CT673" s="95"/>
      <c r="CU673" s="95"/>
      <c r="CV673" s="95"/>
      <c r="CW673" s="95"/>
      <c r="CX673" s="95"/>
      <c r="CY673" s="95"/>
      <c r="CZ673" s="95"/>
      <c r="DA673" s="95"/>
      <c r="DB673" s="95"/>
      <c r="DC673" s="95"/>
      <c r="DD673" s="95"/>
      <c r="DE673" s="95"/>
      <c r="DF673" s="95"/>
      <c r="DG673" s="95"/>
      <c r="DH673" s="95"/>
      <c r="DI673" s="95"/>
      <c r="DJ673" s="95"/>
      <c r="DK673" s="95"/>
      <c r="DL673" s="95"/>
      <c r="DM673" s="95"/>
      <c r="DN673" s="95"/>
      <c r="DO673" s="95"/>
      <c r="DP673" s="95"/>
      <c r="DQ673" s="95"/>
      <c r="DR673" s="95"/>
      <c r="DS673" s="95"/>
      <c r="DT673" s="95"/>
      <c r="DU673" s="95"/>
      <c r="DV673" s="95"/>
      <c r="DW673" s="95"/>
      <c r="DX673" s="95"/>
      <c r="DY673" s="95"/>
      <c r="DZ673" s="95"/>
      <c r="EA673" s="95"/>
      <c r="EB673" s="164"/>
      <c r="EC673" s="179"/>
      <c r="ED673" s="179"/>
      <c r="EE673" s="179"/>
      <c r="EF673" s="163"/>
      <c r="EG673" s="179"/>
      <c r="EH673" s="179"/>
      <c r="EI673" s="179"/>
      <c r="EJ673" s="179"/>
      <c r="EK673" s="179"/>
    </row>
    <row r="674" spans="3:152" ht="15" customHeight="1">
      <c r="C674" s="217"/>
      <c r="D674" s="385"/>
      <c r="E674" s="399"/>
      <c r="F674" s="399"/>
      <c r="G674" s="399"/>
      <c r="H674" s="399"/>
      <c r="I674" s="399"/>
      <c r="J674" s="399"/>
      <c r="K674" s="385"/>
      <c r="L674" s="337"/>
      <c r="M674" s="337"/>
      <c r="N674" s="385"/>
      <c r="O674" s="385"/>
      <c r="P674" s="387"/>
      <c r="Q674" s="387"/>
      <c r="R674" s="389"/>
      <c r="S674" s="391"/>
      <c r="T674" s="393"/>
      <c r="U674" s="395"/>
      <c r="V674" s="397"/>
      <c r="W674" s="383"/>
      <c r="X674" s="383"/>
      <c r="Y674" s="383"/>
      <c r="Z674" s="383"/>
      <c r="AA674" s="383"/>
      <c r="AB674" s="383"/>
      <c r="AC674" s="383"/>
      <c r="AD674" s="383"/>
      <c r="AE674" s="383"/>
      <c r="AF674" s="383"/>
      <c r="AG674" s="383"/>
      <c r="AH674" s="383"/>
      <c r="AI674" s="383"/>
      <c r="AJ674" s="383"/>
      <c r="AK674" s="383"/>
      <c r="AL674" s="333"/>
      <c r="AM674" s="200" t="s">
        <v>240</v>
      </c>
      <c r="AN674" s="311" t="s">
        <v>197</v>
      </c>
      <c r="AO674" s="312" t="s">
        <v>18</v>
      </c>
      <c r="AP674" s="312"/>
      <c r="AQ674" s="312"/>
      <c r="AR674" s="312"/>
      <c r="AS674" s="312"/>
      <c r="AT674" s="312"/>
      <c r="AU674" s="312"/>
      <c r="AV674" s="312"/>
      <c r="AW674" s="261">
        <v>1783.8333333333001</v>
      </c>
      <c r="AX674" s="261">
        <v>0</v>
      </c>
      <c r="AY674" s="261">
        <v>1783.8333333333001</v>
      </c>
      <c r="AZ674" s="261">
        <f>BE674</f>
        <v>0</v>
      </c>
      <c r="BA674" s="261">
        <f>BV674</f>
        <v>0</v>
      </c>
      <c r="BB674" s="261">
        <f>CM674</f>
        <v>0</v>
      </c>
      <c r="BC674" s="261">
        <f>DD674</f>
        <v>1783.836</v>
      </c>
      <c r="BD674" s="261">
        <f>AW674-AX674-BC674</f>
        <v>-2.6666666999517474E-3</v>
      </c>
      <c r="BE674" s="261">
        <f t="shared" ref="BE674:BH675" si="727">BQ674</f>
        <v>0</v>
      </c>
      <c r="BF674" s="261">
        <f t="shared" si="727"/>
        <v>0</v>
      </c>
      <c r="BG674" s="261">
        <f t="shared" si="727"/>
        <v>0</v>
      </c>
      <c r="BH674" s="261">
        <f t="shared" si="727"/>
        <v>0</v>
      </c>
      <c r="BI674" s="261">
        <f>BJ674+BK674+BL674</f>
        <v>0</v>
      </c>
      <c r="BJ674" s="313">
        <v>0</v>
      </c>
      <c r="BK674" s="313">
        <v>0</v>
      </c>
      <c r="BL674" s="313">
        <v>0</v>
      </c>
      <c r="BM674" s="261">
        <f>BN674+BO674+BP674</f>
        <v>0</v>
      </c>
      <c r="BN674" s="313">
        <v>0</v>
      </c>
      <c r="BO674" s="313">
        <v>0</v>
      </c>
      <c r="BP674" s="313">
        <v>0</v>
      </c>
      <c r="BQ674" s="261">
        <f>BR674+BS674+BT674</f>
        <v>0</v>
      </c>
      <c r="BR674" s="313">
        <v>0</v>
      </c>
      <c r="BS674" s="313">
        <v>0</v>
      </c>
      <c r="BT674" s="313">
        <v>0</v>
      </c>
      <c r="BU674" s="261">
        <f>$AW674-$AX674-AZ674</f>
        <v>1783.8333333333001</v>
      </c>
      <c r="BV674" s="261">
        <f t="shared" ref="BV674:BY675" si="728">CH674</f>
        <v>0</v>
      </c>
      <c r="BW674" s="261">
        <f t="shared" si="728"/>
        <v>0</v>
      </c>
      <c r="BX674" s="261">
        <f t="shared" si="728"/>
        <v>0</v>
      </c>
      <c r="BY674" s="261">
        <f t="shared" si="728"/>
        <v>0</v>
      </c>
      <c r="BZ674" s="261">
        <f>CA674+CB674+CC674</f>
        <v>0</v>
      </c>
      <c r="CA674" s="313">
        <v>0</v>
      </c>
      <c r="CB674" s="313">
        <v>0</v>
      </c>
      <c r="CC674" s="313">
        <v>0</v>
      </c>
      <c r="CD674" s="261">
        <f>CE674+CF674+CG674</f>
        <v>0</v>
      </c>
      <c r="CE674" s="313">
        <v>0</v>
      </c>
      <c r="CF674" s="313">
        <v>0</v>
      </c>
      <c r="CG674" s="313">
        <v>0</v>
      </c>
      <c r="CH674" s="261">
        <f>CI674+CJ674+CK674</f>
        <v>0</v>
      </c>
      <c r="CI674" s="313">
        <v>0</v>
      </c>
      <c r="CJ674" s="313">
        <v>0</v>
      </c>
      <c r="CK674" s="313">
        <v>0</v>
      </c>
      <c r="CL674" s="261">
        <f>$AW674-$AX674-BA674</f>
        <v>1783.8333333333001</v>
      </c>
      <c r="CM674" s="261">
        <f t="shared" ref="CM674:CP675" si="729">CY674</f>
        <v>0</v>
      </c>
      <c r="CN674" s="261">
        <f t="shared" si="729"/>
        <v>0</v>
      </c>
      <c r="CO674" s="261">
        <f t="shared" si="729"/>
        <v>0</v>
      </c>
      <c r="CP674" s="261">
        <f t="shared" si="729"/>
        <v>0</v>
      </c>
      <c r="CQ674" s="261">
        <f>CR674+CS674+CT674</f>
        <v>0</v>
      </c>
      <c r="CR674" s="313">
        <v>0</v>
      </c>
      <c r="CS674" s="313">
        <v>0</v>
      </c>
      <c r="CT674" s="313">
        <v>0</v>
      </c>
      <c r="CU674" s="261">
        <f>CV674+CW674+CX674</f>
        <v>0</v>
      </c>
      <c r="CV674" s="313">
        <v>0</v>
      </c>
      <c r="CW674" s="313">
        <v>0</v>
      </c>
      <c r="CX674" s="313">
        <v>0</v>
      </c>
      <c r="CY674" s="261">
        <f>CZ674+DA674+DB674</f>
        <v>0</v>
      </c>
      <c r="CZ674" s="313">
        <v>0</v>
      </c>
      <c r="DA674" s="313">
        <v>0</v>
      </c>
      <c r="DB674" s="313">
        <v>0</v>
      </c>
      <c r="DC674" s="261">
        <f>$AW674-$AX674-BB674</f>
        <v>1783.8333333333001</v>
      </c>
      <c r="DD674" s="261">
        <f t="shared" ref="DD674:DG675" si="730">DP674</f>
        <v>1783.836</v>
      </c>
      <c r="DE674" s="261">
        <f t="shared" si="730"/>
        <v>1783.836</v>
      </c>
      <c r="DF674" s="261">
        <f t="shared" si="730"/>
        <v>0</v>
      </c>
      <c r="DG674" s="261">
        <f t="shared" si="730"/>
        <v>0</v>
      </c>
      <c r="DH674" s="261">
        <f>DI674+DJ674+DK674</f>
        <v>0</v>
      </c>
      <c r="DI674" s="313">
        <v>0</v>
      </c>
      <c r="DJ674" s="313">
        <v>0</v>
      </c>
      <c r="DK674" s="313">
        <v>0</v>
      </c>
      <c r="DL674" s="261">
        <f>DM674+DN674+DO674</f>
        <v>0</v>
      </c>
      <c r="DM674" s="313">
        <v>0</v>
      </c>
      <c r="DN674" s="313">
        <v>0</v>
      </c>
      <c r="DO674" s="313">
        <v>0</v>
      </c>
      <c r="DP674" s="261">
        <f>DQ674+DR674+DS674</f>
        <v>1783.836</v>
      </c>
      <c r="DQ674" s="313">
        <v>1783.836</v>
      </c>
      <c r="DR674" s="313">
        <v>0</v>
      </c>
      <c r="DS674" s="313">
        <v>0</v>
      </c>
      <c r="DT674" s="261">
        <f>$AW674-$AX674-BC674</f>
        <v>-2.6666666999517474E-3</v>
      </c>
      <c r="DU674" s="261">
        <f>BC674-AY674</f>
        <v>2.6666666999517474E-3</v>
      </c>
      <c r="DV674" s="313"/>
      <c r="DW674" s="313"/>
      <c r="DX674" s="347" t="s">
        <v>1150</v>
      </c>
      <c r="DY674" s="313">
        <f>DU674</f>
        <v>2.6666666999517474E-3</v>
      </c>
      <c r="DZ674" s="314" t="s">
        <v>1166</v>
      </c>
      <c r="EA674" s="344" t="s">
        <v>1147</v>
      </c>
      <c r="EB674" s="164">
        <v>0</v>
      </c>
      <c r="EC674" s="162" t="str">
        <f>AN674 &amp; EB674</f>
        <v>Амортизационные отчисления0</v>
      </c>
      <c r="ED674" s="162" t="str">
        <f>AN674&amp;AO674</f>
        <v>Амортизационные отчислениянет</v>
      </c>
      <c r="EE674" s="163"/>
      <c r="EF674" s="163"/>
      <c r="EG674" s="179"/>
      <c r="EH674" s="179"/>
      <c r="EI674" s="179"/>
      <c r="EJ674" s="179"/>
      <c r="EV674" s="163"/>
    </row>
    <row r="675" spans="3:152" ht="15" customHeight="1" thickBot="1">
      <c r="C675" s="217"/>
      <c r="D675" s="385"/>
      <c r="E675" s="399"/>
      <c r="F675" s="399"/>
      <c r="G675" s="399"/>
      <c r="H675" s="399"/>
      <c r="I675" s="399"/>
      <c r="J675" s="399"/>
      <c r="K675" s="385"/>
      <c r="L675" s="337"/>
      <c r="M675" s="337"/>
      <c r="N675" s="385"/>
      <c r="O675" s="385"/>
      <c r="P675" s="387"/>
      <c r="Q675" s="387"/>
      <c r="R675" s="389"/>
      <c r="S675" s="391"/>
      <c r="T675" s="393"/>
      <c r="U675" s="395"/>
      <c r="V675" s="397"/>
      <c r="W675" s="383"/>
      <c r="X675" s="383"/>
      <c r="Y675" s="383"/>
      <c r="Z675" s="383"/>
      <c r="AA675" s="383"/>
      <c r="AB675" s="383"/>
      <c r="AC675" s="383"/>
      <c r="AD675" s="383"/>
      <c r="AE675" s="383"/>
      <c r="AF675" s="383"/>
      <c r="AG675" s="383"/>
      <c r="AH675" s="383"/>
      <c r="AI675" s="383"/>
      <c r="AJ675" s="383"/>
      <c r="AK675" s="383"/>
      <c r="AL675" s="333"/>
      <c r="AM675" s="200" t="s">
        <v>115</v>
      </c>
      <c r="AN675" s="311" t="s">
        <v>199</v>
      </c>
      <c r="AO675" s="312" t="s">
        <v>18</v>
      </c>
      <c r="AP675" s="312"/>
      <c r="AQ675" s="312"/>
      <c r="AR675" s="312"/>
      <c r="AS675" s="312"/>
      <c r="AT675" s="312"/>
      <c r="AU675" s="312"/>
      <c r="AV675" s="312"/>
      <c r="AW675" s="261">
        <v>0</v>
      </c>
      <c r="AX675" s="261">
        <v>0</v>
      </c>
      <c r="AY675" s="261">
        <v>0</v>
      </c>
      <c r="AZ675" s="261">
        <f>BE675</f>
        <v>0</v>
      </c>
      <c r="BA675" s="261">
        <f>BV675</f>
        <v>0</v>
      </c>
      <c r="BB675" s="261">
        <f>CM675</f>
        <v>0</v>
      </c>
      <c r="BC675" s="261">
        <f>DD675</f>
        <v>0</v>
      </c>
      <c r="BD675" s="261">
        <f>AW675-AX675-BC675</f>
        <v>0</v>
      </c>
      <c r="BE675" s="261">
        <f t="shared" si="727"/>
        <v>0</v>
      </c>
      <c r="BF675" s="261">
        <f t="shared" si="727"/>
        <v>0</v>
      </c>
      <c r="BG675" s="261">
        <f t="shared" si="727"/>
        <v>0</v>
      </c>
      <c r="BH675" s="261">
        <f t="shared" si="727"/>
        <v>0</v>
      </c>
      <c r="BI675" s="261">
        <f>BJ675+BK675+BL675</f>
        <v>0</v>
      </c>
      <c r="BJ675" s="313">
        <v>0</v>
      </c>
      <c r="BK675" s="313">
        <v>0</v>
      </c>
      <c r="BL675" s="313">
        <v>0</v>
      </c>
      <c r="BM675" s="261">
        <f>BN675+BO675+BP675</f>
        <v>0</v>
      </c>
      <c r="BN675" s="313">
        <v>0</v>
      </c>
      <c r="BO675" s="313">
        <v>0</v>
      </c>
      <c r="BP675" s="313">
        <v>0</v>
      </c>
      <c r="BQ675" s="261">
        <f>BR675+BS675+BT675</f>
        <v>0</v>
      </c>
      <c r="BR675" s="313">
        <v>0</v>
      </c>
      <c r="BS675" s="313">
        <v>0</v>
      </c>
      <c r="BT675" s="313">
        <v>0</v>
      </c>
      <c r="BU675" s="261">
        <f>$AW675-$AX675-AZ675</f>
        <v>0</v>
      </c>
      <c r="BV675" s="261">
        <f t="shared" si="728"/>
        <v>0</v>
      </c>
      <c r="BW675" s="261">
        <f t="shared" si="728"/>
        <v>0</v>
      </c>
      <c r="BX675" s="261">
        <f t="shared" si="728"/>
        <v>0</v>
      </c>
      <c r="BY675" s="261">
        <f t="shared" si="728"/>
        <v>0</v>
      </c>
      <c r="BZ675" s="261">
        <f>CA675+CB675+CC675</f>
        <v>0</v>
      </c>
      <c r="CA675" s="313">
        <v>0</v>
      </c>
      <c r="CB675" s="313">
        <v>0</v>
      </c>
      <c r="CC675" s="313">
        <v>0</v>
      </c>
      <c r="CD675" s="261">
        <f>CE675+CF675+CG675</f>
        <v>0</v>
      </c>
      <c r="CE675" s="313">
        <v>0</v>
      </c>
      <c r="CF675" s="313">
        <v>0</v>
      </c>
      <c r="CG675" s="313">
        <v>0</v>
      </c>
      <c r="CH675" s="261">
        <f>CI675+CJ675+CK675</f>
        <v>0</v>
      </c>
      <c r="CI675" s="313">
        <v>0</v>
      </c>
      <c r="CJ675" s="313">
        <v>0</v>
      </c>
      <c r="CK675" s="313">
        <v>0</v>
      </c>
      <c r="CL675" s="261">
        <f>$AW675-$AX675-BA675</f>
        <v>0</v>
      </c>
      <c r="CM675" s="261">
        <f t="shared" si="729"/>
        <v>0</v>
      </c>
      <c r="CN675" s="261">
        <f t="shared" si="729"/>
        <v>0</v>
      </c>
      <c r="CO675" s="261">
        <f t="shared" si="729"/>
        <v>0</v>
      </c>
      <c r="CP675" s="261">
        <f t="shared" si="729"/>
        <v>0</v>
      </c>
      <c r="CQ675" s="261">
        <f>CR675+CS675+CT675</f>
        <v>0</v>
      </c>
      <c r="CR675" s="313">
        <v>0</v>
      </c>
      <c r="CS675" s="313">
        <v>0</v>
      </c>
      <c r="CT675" s="313">
        <v>0</v>
      </c>
      <c r="CU675" s="261">
        <f>CV675+CW675+CX675</f>
        <v>0</v>
      </c>
      <c r="CV675" s="313">
        <v>0</v>
      </c>
      <c r="CW675" s="313">
        <v>0</v>
      </c>
      <c r="CX675" s="313">
        <v>0</v>
      </c>
      <c r="CY675" s="261">
        <f>CZ675+DA675+DB675</f>
        <v>0</v>
      </c>
      <c r="CZ675" s="313">
        <v>0</v>
      </c>
      <c r="DA675" s="313">
        <v>0</v>
      </c>
      <c r="DB675" s="313">
        <v>0</v>
      </c>
      <c r="DC675" s="261">
        <f>$AW675-$AX675-BB675</f>
        <v>0</v>
      </c>
      <c r="DD675" s="261">
        <f t="shared" si="730"/>
        <v>0</v>
      </c>
      <c r="DE675" s="261">
        <f t="shared" si="730"/>
        <v>0</v>
      </c>
      <c r="DF675" s="261">
        <f t="shared" si="730"/>
        <v>0</v>
      </c>
      <c r="DG675" s="261">
        <f t="shared" si="730"/>
        <v>0</v>
      </c>
      <c r="DH675" s="261">
        <f>DI675+DJ675+DK675</f>
        <v>0</v>
      </c>
      <c r="DI675" s="313">
        <v>0</v>
      </c>
      <c r="DJ675" s="313">
        <v>0</v>
      </c>
      <c r="DK675" s="313">
        <v>0</v>
      </c>
      <c r="DL675" s="261">
        <f>DM675+DN675+DO675</f>
        <v>0</v>
      </c>
      <c r="DM675" s="313">
        <v>0</v>
      </c>
      <c r="DN675" s="313">
        <v>0</v>
      </c>
      <c r="DO675" s="313">
        <v>0</v>
      </c>
      <c r="DP675" s="261">
        <f>DQ675+DR675+DS675</f>
        <v>0</v>
      </c>
      <c r="DQ675" s="313">
        <v>0</v>
      </c>
      <c r="DR675" s="313">
        <v>0</v>
      </c>
      <c r="DS675" s="313">
        <v>0</v>
      </c>
      <c r="DT675" s="261">
        <f>$AW675-$AX675-BC675</f>
        <v>0</v>
      </c>
      <c r="DU675" s="261">
        <f>BC675-AY675</f>
        <v>0</v>
      </c>
      <c r="DV675" s="313"/>
      <c r="DW675" s="313"/>
      <c r="DX675" s="314"/>
      <c r="DY675" s="313"/>
      <c r="DZ675" s="314"/>
      <c r="EA675" s="343" t="s">
        <v>151</v>
      </c>
      <c r="EB675" s="164">
        <v>0</v>
      </c>
      <c r="EC675" s="162" t="str">
        <f>AN675 &amp; EB675</f>
        <v>Прочие собственные средства0</v>
      </c>
      <c r="ED675" s="162" t="str">
        <f>AN675&amp;AO675</f>
        <v>Прочие собственные средстванет</v>
      </c>
      <c r="EE675" s="163"/>
      <c r="EF675" s="163"/>
      <c r="EG675" s="179"/>
      <c r="EH675" s="179"/>
      <c r="EI675" s="179"/>
      <c r="EJ675" s="179"/>
      <c r="EV675" s="163"/>
    </row>
    <row r="676" spans="3:152" ht="11.25" customHeight="1">
      <c r="C676" s="217"/>
      <c r="D676" s="384" t="s">
        <v>1079</v>
      </c>
      <c r="E676" s="398" t="s">
        <v>780</v>
      </c>
      <c r="F676" s="398" t="s">
        <v>800</v>
      </c>
      <c r="G676" s="398" t="s">
        <v>161</v>
      </c>
      <c r="H676" s="398" t="s">
        <v>1080</v>
      </c>
      <c r="I676" s="398" t="s">
        <v>783</v>
      </c>
      <c r="J676" s="398" t="s">
        <v>783</v>
      </c>
      <c r="K676" s="384" t="s">
        <v>784</v>
      </c>
      <c r="L676" s="336"/>
      <c r="M676" s="336"/>
      <c r="N676" s="384" t="s">
        <v>116</v>
      </c>
      <c r="O676" s="384" t="s">
        <v>4</v>
      </c>
      <c r="P676" s="386" t="s">
        <v>189</v>
      </c>
      <c r="Q676" s="386" t="s">
        <v>4</v>
      </c>
      <c r="R676" s="388">
        <v>100</v>
      </c>
      <c r="S676" s="390">
        <v>100</v>
      </c>
      <c r="T676" s="400" t="s">
        <v>151</v>
      </c>
      <c r="U676" s="305"/>
      <c r="V676" s="306"/>
      <c r="W676" s="306"/>
      <c r="X676" s="306"/>
      <c r="Y676" s="306"/>
      <c r="Z676" s="306"/>
      <c r="AA676" s="306"/>
      <c r="AB676" s="306"/>
      <c r="AC676" s="306"/>
      <c r="AD676" s="306"/>
      <c r="AE676" s="306"/>
      <c r="AF676" s="306"/>
      <c r="AG676" s="306"/>
      <c r="AH676" s="306"/>
      <c r="AI676" s="306"/>
      <c r="AJ676" s="306"/>
      <c r="AK676" s="306"/>
      <c r="AL676" s="306"/>
      <c r="AM676" s="306"/>
      <c r="AN676" s="306"/>
      <c r="AO676" s="306"/>
      <c r="AP676" s="306"/>
      <c r="AQ676" s="306"/>
      <c r="AR676" s="306"/>
      <c r="AS676" s="306"/>
      <c r="AT676" s="306"/>
      <c r="AU676" s="306"/>
      <c r="AV676" s="306"/>
      <c r="AW676" s="306"/>
      <c r="AX676" s="306"/>
      <c r="AY676" s="306"/>
      <c r="AZ676" s="306"/>
      <c r="BA676" s="306"/>
      <c r="BB676" s="306"/>
      <c r="BC676" s="306"/>
      <c r="BD676" s="306"/>
      <c r="BE676" s="306"/>
      <c r="BF676" s="306"/>
      <c r="BG676" s="306"/>
      <c r="BH676" s="306"/>
      <c r="BI676" s="306"/>
      <c r="BJ676" s="306"/>
      <c r="BK676" s="306"/>
      <c r="BL676" s="306"/>
      <c r="BM676" s="306"/>
      <c r="BN676" s="306"/>
      <c r="BO676" s="306"/>
      <c r="BP676" s="306"/>
      <c r="BQ676" s="306"/>
      <c r="BR676" s="306"/>
      <c r="BS676" s="306"/>
      <c r="BT676" s="306"/>
      <c r="BU676" s="306"/>
      <c r="BV676" s="306"/>
      <c r="BW676" s="306"/>
      <c r="BX676" s="306"/>
      <c r="BY676" s="306"/>
      <c r="BZ676" s="306"/>
      <c r="CA676" s="306"/>
      <c r="CB676" s="306"/>
      <c r="CC676" s="306"/>
      <c r="CD676" s="306"/>
      <c r="CE676" s="306"/>
      <c r="CF676" s="306"/>
      <c r="CG676" s="306"/>
      <c r="CH676" s="306"/>
      <c r="CI676" s="306"/>
      <c r="CJ676" s="306"/>
      <c r="CK676" s="306"/>
      <c r="CL676" s="306"/>
      <c r="CM676" s="306"/>
      <c r="CN676" s="306"/>
      <c r="CO676" s="306"/>
      <c r="CP676" s="306"/>
      <c r="CQ676" s="306"/>
      <c r="CR676" s="306"/>
      <c r="CS676" s="306"/>
      <c r="CT676" s="306"/>
      <c r="CU676" s="306"/>
      <c r="CV676" s="306"/>
      <c r="CW676" s="306"/>
      <c r="CX676" s="306"/>
      <c r="CY676" s="306"/>
      <c r="CZ676" s="306"/>
      <c r="DA676" s="306"/>
      <c r="DB676" s="306"/>
      <c r="DC676" s="306"/>
      <c r="DD676" s="306"/>
      <c r="DE676" s="306"/>
      <c r="DF676" s="306"/>
      <c r="DG676" s="306"/>
      <c r="DH676" s="306"/>
      <c r="DI676" s="306"/>
      <c r="DJ676" s="306"/>
      <c r="DK676" s="306"/>
      <c r="DL676" s="306"/>
      <c r="DM676" s="306"/>
      <c r="DN676" s="306"/>
      <c r="DO676" s="306"/>
      <c r="DP676" s="306"/>
      <c r="DQ676" s="306"/>
      <c r="DR676" s="306"/>
      <c r="DS676" s="306"/>
      <c r="DT676" s="306"/>
      <c r="DU676" s="306"/>
      <c r="DV676" s="306"/>
      <c r="DW676" s="306"/>
      <c r="DX676" s="306"/>
      <c r="DY676" s="306"/>
      <c r="DZ676" s="306"/>
      <c r="EA676" s="306"/>
      <c r="EB676" s="164"/>
      <c r="EC676" s="163"/>
      <c r="ED676" s="163"/>
      <c r="EE676" s="163"/>
      <c r="EF676" s="163"/>
      <c r="EG676" s="163"/>
      <c r="EH676" s="163"/>
      <c r="EI676" s="163"/>
    </row>
    <row r="677" spans="3:152" ht="11.25" customHeight="1">
      <c r="C677" s="217"/>
      <c r="D677" s="385"/>
      <c r="E677" s="399"/>
      <c r="F677" s="399"/>
      <c r="G677" s="399"/>
      <c r="H677" s="399"/>
      <c r="I677" s="399"/>
      <c r="J677" s="399"/>
      <c r="K677" s="385"/>
      <c r="L677" s="337"/>
      <c r="M677" s="337"/>
      <c r="N677" s="385"/>
      <c r="O677" s="385"/>
      <c r="P677" s="387"/>
      <c r="Q677" s="387"/>
      <c r="R677" s="389"/>
      <c r="S677" s="391"/>
      <c r="T677" s="401"/>
      <c r="U677" s="394"/>
      <c r="V677" s="396">
        <v>1</v>
      </c>
      <c r="W677" s="382" t="s">
        <v>821</v>
      </c>
      <c r="X677" s="382"/>
      <c r="Y677" s="382"/>
      <c r="Z677" s="382"/>
      <c r="AA677" s="382"/>
      <c r="AB677" s="382"/>
      <c r="AC677" s="382"/>
      <c r="AD677" s="382"/>
      <c r="AE677" s="382"/>
      <c r="AF677" s="382"/>
      <c r="AG677" s="382"/>
      <c r="AH677" s="382"/>
      <c r="AI677" s="382"/>
      <c r="AJ677" s="382"/>
      <c r="AK677" s="382"/>
      <c r="AL677" s="307"/>
      <c r="AM677" s="308"/>
      <c r="AN677" s="309"/>
      <c r="AO677" s="309"/>
      <c r="AP677" s="309"/>
      <c r="AQ677" s="309"/>
      <c r="AR677" s="309"/>
      <c r="AS677" s="309"/>
      <c r="AT677" s="309"/>
      <c r="AU677" s="309"/>
      <c r="AV677" s="309"/>
      <c r="AW677" s="95"/>
      <c r="AX677" s="95"/>
      <c r="AY677" s="95"/>
      <c r="AZ677" s="95"/>
      <c r="BA677" s="95"/>
      <c r="BB677" s="95"/>
      <c r="BC677" s="95"/>
      <c r="BD677" s="95"/>
      <c r="BE677" s="95"/>
      <c r="BF677" s="95"/>
      <c r="BG677" s="95"/>
      <c r="BH677" s="95"/>
      <c r="BI677" s="95"/>
      <c r="BJ677" s="95"/>
      <c r="BK677" s="95"/>
      <c r="BL677" s="95"/>
      <c r="BM677" s="95"/>
      <c r="BN677" s="95"/>
      <c r="BO677" s="95"/>
      <c r="BP677" s="95"/>
      <c r="BQ677" s="95"/>
      <c r="BR677" s="95"/>
      <c r="BS677" s="95"/>
      <c r="BT677" s="95"/>
      <c r="BU677" s="95"/>
      <c r="BV677" s="95"/>
      <c r="BW677" s="95"/>
      <c r="BX677" s="95"/>
      <c r="BY677" s="95"/>
      <c r="BZ677" s="95"/>
      <c r="CA677" s="95"/>
      <c r="CB677" s="95"/>
      <c r="CC677" s="95"/>
      <c r="CD677" s="95"/>
      <c r="CE677" s="95"/>
      <c r="CF677" s="95"/>
      <c r="CG677" s="95"/>
      <c r="CH677" s="95"/>
      <c r="CI677" s="95"/>
      <c r="CJ677" s="95"/>
      <c r="CK677" s="95"/>
      <c r="CL677" s="95"/>
      <c r="CM677" s="95"/>
      <c r="CN677" s="95"/>
      <c r="CO677" s="95"/>
      <c r="CP677" s="95"/>
      <c r="CQ677" s="95"/>
      <c r="CR677" s="95"/>
      <c r="CS677" s="95"/>
      <c r="CT677" s="95"/>
      <c r="CU677" s="95"/>
      <c r="CV677" s="95"/>
      <c r="CW677" s="95"/>
      <c r="CX677" s="95"/>
      <c r="CY677" s="95"/>
      <c r="CZ677" s="95"/>
      <c r="DA677" s="95"/>
      <c r="DB677" s="95"/>
      <c r="DC677" s="95"/>
      <c r="DD677" s="95"/>
      <c r="DE677" s="95"/>
      <c r="DF677" s="95"/>
      <c r="DG677" s="95"/>
      <c r="DH677" s="95"/>
      <c r="DI677" s="95"/>
      <c r="DJ677" s="95"/>
      <c r="DK677" s="95"/>
      <c r="DL677" s="95"/>
      <c r="DM677" s="95"/>
      <c r="DN677" s="95"/>
      <c r="DO677" s="95"/>
      <c r="DP677" s="95"/>
      <c r="DQ677" s="95"/>
      <c r="DR677" s="95"/>
      <c r="DS677" s="95"/>
      <c r="DT677" s="95"/>
      <c r="DU677" s="95"/>
      <c r="DV677" s="95"/>
      <c r="DW677" s="95"/>
      <c r="DX677" s="95"/>
      <c r="DY677" s="95"/>
      <c r="DZ677" s="95"/>
      <c r="EA677" s="95"/>
      <c r="EB677" s="164"/>
      <c r="EC677" s="179"/>
      <c r="ED677" s="179"/>
      <c r="EE677" s="179"/>
      <c r="EF677" s="163"/>
      <c r="EG677" s="179"/>
      <c r="EH677" s="179"/>
      <c r="EI677" s="179"/>
      <c r="EJ677" s="179"/>
      <c r="EK677" s="179"/>
    </row>
    <row r="678" spans="3:152" ht="15" customHeight="1">
      <c r="C678" s="217"/>
      <c r="D678" s="385"/>
      <c r="E678" s="399"/>
      <c r="F678" s="399"/>
      <c r="G678" s="399"/>
      <c r="H678" s="399"/>
      <c r="I678" s="399"/>
      <c r="J678" s="399"/>
      <c r="K678" s="385"/>
      <c r="L678" s="337"/>
      <c r="M678" s="337"/>
      <c r="N678" s="385"/>
      <c r="O678" s="385"/>
      <c r="P678" s="387"/>
      <c r="Q678" s="387"/>
      <c r="R678" s="389"/>
      <c r="S678" s="391"/>
      <c r="T678" s="401"/>
      <c r="U678" s="395"/>
      <c r="V678" s="397"/>
      <c r="W678" s="383"/>
      <c r="X678" s="383"/>
      <c r="Y678" s="383"/>
      <c r="Z678" s="383"/>
      <c r="AA678" s="383"/>
      <c r="AB678" s="383"/>
      <c r="AC678" s="383"/>
      <c r="AD678" s="383"/>
      <c r="AE678" s="383"/>
      <c r="AF678" s="383"/>
      <c r="AG678" s="383"/>
      <c r="AH678" s="383"/>
      <c r="AI678" s="383"/>
      <c r="AJ678" s="383"/>
      <c r="AK678" s="383"/>
      <c r="AL678" s="333"/>
      <c r="AM678" s="200" t="s">
        <v>240</v>
      </c>
      <c r="AN678" s="311" t="s">
        <v>197</v>
      </c>
      <c r="AO678" s="312" t="s">
        <v>18</v>
      </c>
      <c r="AP678" s="312"/>
      <c r="AQ678" s="312"/>
      <c r="AR678" s="312"/>
      <c r="AS678" s="312"/>
      <c r="AT678" s="312"/>
      <c r="AU678" s="312"/>
      <c r="AV678" s="312"/>
      <c r="AW678" s="261">
        <v>42997.741699999999</v>
      </c>
      <c r="AX678" s="261">
        <v>38659.369639999997</v>
      </c>
      <c r="AY678" s="261">
        <v>0</v>
      </c>
      <c r="AZ678" s="261">
        <f>BE678</f>
        <v>0</v>
      </c>
      <c r="BA678" s="261">
        <f>BV678</f>
        <v>0</v>
      </c>
      <c r="BB678" s="261">
        <f>CM678</f>
        <v>0</v>
      </c>
      <c r="BC678" s="261">
        <f>DD678</f>
        <v>0</v>
      </c>
      <c r="BD678" s="261">
        <f>AW678-AX678-BC678</f>
        <v>4338.3720600000015</v>
      </c>
      <c r="BE678" s="261">
        <f t="shared" ref="BE678:BH679" si="731">BQ678</f>
        <v>0</v>
      </c>
      <c r="BF678" s="261">
        <f t="shared" si="731"/>
        <v>0</v>
      </c>
      <c r="BG678" s="261">
        <f t="shared" si="731"/>
        <v>0</v>
      </c>
      <c r="BH678" s="261">
        <f t="shared" si="731"/>
        <v>0</v>
      </c>
      <c r="BI678" s="261">
        <f>BJ678+BK678+BL678</f>
        <v>0</v>
      </c>
      <c r="BJ678" s="313">
        <v>0</v>
      </c>
      <c r="BK678" s="313">
        <v>0</v>
      </c>
      <c r="BL678" s="313">
        <v>0</v>
      </c>
      <c r="BM678" s="261">
        <f>BN678+BO678+BP678</f>
        <v>0</v>
      </c>
      <c r="BN678" s="313">
        <v>0</v>
      </c>
      <c r="BO678" s="313">
        <v>0</v>
      </c>
      <c r="BP678" s="313">
        <v>0</v>
      </c>
      <c r="BQ678" s="261">
        <f>BR678+BS678+BT678</f>
        <v>0</v>
      </c>
      <c r="BR678" s="313">
        <v>0</v>
      </c>
      <c r="BS678" s="313">
        <v>0</v>
      </c>
      <c r="BT678" s="313">
        <v>0</v>
      </c>
      <c r="BU678" s="261">
        <f>$AW678-$AX678-AZ678</f>
        <v>4338.3720600000015</v>
      </c>
      <c r="BV678" s="261">
        <f t="shared" ref="BV678:BY679" si="732">CH678</f>
        <v>0</v>
      </c>
      <c r="BW678" s="261">
        <f t="shared" si="732"/>
        <v>0</v>
      </c>
      <c r="BX678" s="261">
        <f t="shared" si="732"/>
        <v>0</v>
      </c>
      <c r="BY678" s="261">
        <f t="shared" si="732"/>
        <v>0</v>
      </c>
      <c r="BZ678" s="261">
        <f>CA678+CB678+CC678</f>
        <v>0</v>
      </c>
      <c r="CA678" s="313">
        <v>0</v>
      </c>
      <c r="CB678" s="313">
        <v>0</v>
      </c>
      <c r="CC678" s="313">
        <v>0</v>
      </c>
      <c r="CD678" s="261">
        <f>CE678+CF678+CG678</f>
        <v>0</v>
      </c>
      <c r="CE678" s="313">
        <v>0</v>
      </c>
      <c r="CF678" s="313">
        <v>0</v>
      </c>
      <c r="CG678" s="313">
        <v>0</v>
      </c>
      <c r="CH678" s="261">
        <f>CI678+CJ678+CK678</f>
        <v>0</v>
      </c>
      <c r="CI678" s="313">
        <v>0</v>
      </c>
      <c r="CJ678" s="313">
        <v>0</v>
      </c>
      <c r="CK678" s="313">
        <v>0</v>
      </c>
      <c r="CL678" s="261">
        <f>$AW678-$AX678-BA678</f>
        <v>4338.3720600000015</v>
      </c>
      <c r="CM678" s="261">
        <f t="shared" ref="CM678:CP679" si="733">CY678</f>
        <v>0</v>
      </c>
      <c r="CN678" s="261">
        <f t="shared" si="733"/>
        <v>0</v>
      </c>
      <c r="CO678" s="261">
        <f t="shared" si="733"/>
        <v>0</v>
      </c>
      <c r="CP678" s="261">
        <f t="shared" si="733"/>
        <v>0</v>
      </c>
      <c r="CQ678" s="261">
        <f>CR678+CS678+CT678</f>
        <v>0</v>
      </c>
      <c r="CR678" s="313">
        <v>0</v>
      </c>
      <c r="CS678" s="313">
        <v>0</v>
      </c>
      <c r="CT678" s="313">
        <v>0</v>
      </c>
      <c r="CU678" s="261">
        <f>CV678+CW678+CX678</f>
        <v>0</v>
      </c>
      <c r="CV678" s="313">
        <v>0</v>
      </c>
      <c r="CW678" s="313">
        <v>0</v>
      </c>
      <c r="CX678" s="313">
        <v>0</v>
      </c>
      <c r="CY678" s="261">
        <f>CZ678+DA678+DB678</f>
        <v>0</v>
      </c>
      <c r="CZ678" s="313">
        <v>0</v>
      </c>
      <c r="DA678" s="313">
        <v>0</v>
      </c>
      <c r="DB678" s="313">
        <v>0</v>
      </c>
      <c r="DC678" s="261">
        <f>$AW678-$AX678-BB678</f>
        <v>4338.3720600000015</v>
      </c>
      <c r="DD678" s="261">
        <f t="shared" ref="DD678:DG679" si="734">DP678</f>
        <v>0</v>
      </c>
      <c r="DE678" s="261">
        <f t="shared" si="734"/>
        <v>0</v>
      </c>
      <c r="DF678" s="261">
        <f t="shared" si="734"/>
        <v>0</v>
      </c>
      <c r="DG678" s="261">
        <f t="shared" si="734"/>
        <v>0</v>
      </c>
      <c r="DH678" s="261">
        <f>DI678+DJ678+DK678</f>
        <v>0</v>
      </c>
      <c r="DI678" s="313">
        <v>0</v>
      </c>
      <c r="DJ678" s="313">
        <v>0</v>
      </c>
      <c r="DK678" s="313">
        <v>0</v>
      </c>
      <c r="DL678" s="261">
        <f>DM678+DN678+DO678</f>
        <v>0</v>
      </c>
      <c r="DM678" s="313">
        <v>0</v>
      </c>
      <c r="DN678" s="313">
        <v>0</v>
      </c>
      <c r="DO678" s="313">
        <v>0</v>
      </c>
      <c r="DP678" s="261">
        <f>DQ678+DR678+DS678</f>
        <v>0</v>
      </c>
      <c r="DQ678" s="313">
        <v>0</v>
      </c>
      <c r="DR678" s="313">
        <v>0</v>
      </c>
      <c r="DS678" s="313">
        <v>0</v>
      </c>
      <c r="DT678" s="261">
        <f>$AW678-$AX678-BC678</f>
        <v>4338.3720600000015</v>
      </c>
      <c r="DU678" s="261">
        <f>BC678-AY678</f>
        <v>0</v>
      </c>
      <c r="DV678" s="313"/>
      <c r="DW678" s="313"/>
      <c r="DX678" s="314"/>
      <c r="DY678" s="313"/>
      <c r="DZ678" s="314"/>
      <c r="EA678" s="343" t="s">
        <v>151</v>
      </c>
      <c r="EB678" s="164">
        <v>0</v>
      </c>
      <c r="EC678" s="162" t="str">
        <f>AN678 &amp; EB678</f>
        <v>Амортизационные отчисления0</v>
      </c>
      <c r="ED678" s="162" t="str">
        <f>AN678&amp;AO678</f>
        <v>Амортизационные отчислениянет</v>
      </c>
      <c r="EE678" s="163"/>
      <c r="EF678" s="163"/>
      <c r="EG678" s="179"/>
      <c r="EH678" s="179"/>
      <c r="EI678" s="179"/>
      <c r="EJ678" s="179"/>
      <c r="EV678" s="163"/>
    </row>
    <row r="679" spans="3:152" ht="15" customHeight="1" thickBot="1">
      <c r="C679" s="217"/>
      <c r="D679" s="385"/>
      <c r="E679" s="399"/>
      <c r="F679" s="399"/>
      <c r="G679" s="399"/>
      <c r="H679" s="399"/>
      <c r="I679" s="399"/>
      <c r="J679" s="399"/>
      <c r="K679" s="385"/>
      <c r="L679" s="337"/>
      <c r="M679" s="337"/>
      <c r="N679" s="385"/>
      <c r="O679" s="385"/>
      <c r="P679" s="387"/>
      <c r="Q679" s="387"/>
      <c r="R679" s="389"/>
      <c r="S679" s="391"/>
      <c r="T679" s="401"/>
      <c r="U679" s="395"/>
      <c r="V679" s="397"/>
      <c r="W679" s="383"/>
      <c r="X679" s="383"/>
      <c r="Y679" s="383"/>
      <c r="Z679" s="383"/>
      <c r="AA679" s="383"/>
      <c r="AB679" s="383"/>
      <c r="AC679" s="383"/>
      <c r="AD679" s="383"/>
      <c r="AE679" s="383"/>
      <c r="AF679" s="383"/>
      <c r="AG679" s="383"/>
      <c r="AH679" s="383"/>
      <c r="AI679" s="383"/>
      <c r="AJ679" s="383"/>
      <c r="AK679" s="383"/>
      <c r="AL679" s="333"/>
      <c r="AM679" s="200" t="s">
        <v>115</v>
      </c>
      <c r="AN679" s="311" t="s">
        <v>199</v>
      </c>
      <c r="AO679" s="312" t="s">
        <v>18</v>
      </c>
      <c r="AP679" s="312"/>
      <c r="AQ679" s="312"/>
      <c r="AR679" s="312"/>
      <c r="AS679" s="312"/>
      <c r="AT679" s="312"/>
      <c r="AU679" s="312"/>
      <c r="AV679" s="312"/>
      <c r="AW679" s="261">
        <v>0</v>
      </c>
      <c r="AX679" s="261">
        <v>0</v>
      </c>
      <c r="AY679" s="261">
        <v>0</v>
      </c>
      <c r="AZ679" s="261">
        <f>BE679</f>
        <v>0</v>
      </c>
      <c r="BA679" s="261">
        <f>BV679</f>
        <v>0</v>
      </c>
      <c r="BB679" s="261">
        <f>CM679</f>
        <v>0</v>
      </c>
      <c r="BC679" s="261">
        <f>DD679</f>
        <v>0</v>
      </c>
      <c r="BD679" s="261">
        <f>AW679-AX679-BC679</f>
        <v>0</v>
      </c>
      <c r="BE679" s="261">
        <f t="shared" si="731"/>
        <v>0</v>
      </c>
      <c r="BF679" s="261">
        <f t="shared" si="731"/>
        <v>0</v>
      </c>
      <c r="BG679" s="261">
        <f t="shared" si="731"/>
        <v>0</v>
      </c>
      <c r="BH679" s="261">
        <f t="shared" si="731"/>
        <v>0</v>
      </c>
      <c r="BI679" s="261">
        <f>BJ679+BK679+BL679</f>
        <v>0</v>
      </c>
      <c r="BJ679" s="313">
        <v>0</v>
      </c>
      <c r="BK679" s="313">
        <v>0</v>
      </c>
      <c r="BL679" s="313">
        <v>0</v>
      </c>
      <c r="BM679" s="261">
        <f>BN679+BO679+BP679</f>
        <v>0</v>
      </c>
      <c r="BN679" s="313">
        <v>0</v>
      </c>
      <c r="BO679" s="313">
        <v>0</v>
      </c>
      <c r="BP679" s="313">
        <v>0</v>
      </c>
      <c r="BQ679" s="261">
        <f>BR679+BS679+BT679</f>
        <v>0</v>
      </c>
      <c r="BR679" s="313">
        <v>0</v>
      </c>
      <c r="BS679" s="313">
        <v>0</v>
      </c>
      <c r="BT679" s="313">
        <v>0</v>
      </c>
      <c r="BU679" s="261">
        <f>$AW679-$AX679-AZ679</f>
        <v>0</v>
      </c>
      <c r="BV679" s="261">
        <f t="shared" si="732"/>
        <v>0</v>
      </c>
      <c r="BW679" s="261">
        <f t="shared" si="732"/>
        <v>0</v>
      </c>
      <c r="BX679" s="261">
        <f t="shared" si="732"/>
        <v>0</v>
      </c>
      <c r="BY679" s="261">
        <f t="shared" si="732"/>
        <v>0</v>
      </c>
      <c r="BZ679" s="261">
        <f>CA679+CB679+CC679</f>
        <v>0</v>
      </c>
      <c r="CA679" s="313">
        <v>0</v>
      </c>
      <c r="CB679" s="313">
        <v>0</v>
      </c>
      <c r="CC679" s="313">
        <v>0</v>
      </c>
      <c r="CD679" s="261">
        <f>CE679+CF679+CG679</f>
        <v>0</v>
      </c>
      <c r="CE679" s="313">
        <v>0</v>
      </c>
      <c r="CF679" s="313">
        <v>0</v>
      </c>
      <c r="CG679" s="313">
        <v>0</v>
      </c>
      <c r="CH679" s="261">
        <f>CI679+CJ679+CK679</f>
        <v>0</v>
      </c>
      <c r="CI679" s="313">
        <v>0</v>
      </c>
      <c r="CJ679" s="313">
        <v>0</v>
      </c>
      <c r="CK679" s="313">
        <v>0</v>
      </c>
      <c r="CL679" s="261">
        <f>$AW679-$AX679-BA679</f>
        <v>0</v>
      </c>
      <c r="CM679" s="261">
        <f t="shared" si="733"/>
        <v>0</v>
      </c>
      <c r="CN679" s="261">
        <f t="shared" si="733"/>
        <v>0</v>
      </c>
      <c r="CO679" s="261">
        <f t="shared" si="733"/>
        <v>0</v>
      </c>
      <c r="CP679" s="261">
        <f t="shared" si="733"/>
        <v>0</v>
      </c>
      <c r="CQ679" s="261">
        <f>CR679+CS679+CT679</f>
        <v>0</v>
      </c>
      <c r="CR679" s="313">
        <v>0</v>
      </c>
      <c r="CS679" s="313">
        <v>0</v>
      </c>
      <c r="CT679" s="313">
        <v>0</v>
      </c>
      <c r="CU679" s="261">
        <f>CV679+CW679+CX679</f>
        <v>0</v>
      </c>
      <c r="CV679" s="313">
        <v>0</v>
      </c>
      <c r="CW679" s="313">
        <v>0</v>
      </c>
      <c r="CX679" s="313">
        <v>0</v>
      </c>
      <c r="CY679" s="261">
        <f>CZ679+DA679+DB679</f>
        <v>0</v>
      </c>
      <c r="CZ679" s="313">
        <v>0</v>
      </c>
      <c r="DA679" s="313">
        <v>0</v>
      </c>
      <c r="DB679" s="313">
        <v>0</v>
      </c>
      <c r="DC679" s="261">
        <f>$AW679-$AX679-BB679</f>
        <v>0</v>
      </c>
      <c r="DD679" s="261">
        <f t="shared" si="734"/>
        <v>0</v>
      </c>
      <c r="DE679" s="261">
        <f t="shared" si="734"/>
        <v>0</v>
      </c>
      <c r="DF679" s="261">
        <f t="shared" si="734"/>
        <v>0</v>
      </c>
      <c r="DG679" s="261">
        <f t="shared" si="734"/>
        <v>0</v>
      </c>
      <c r="DH679" s="261">
        <f>DI679+DJ679+DK679</f>
        <v>0</v>
      </c>
      <c r="DI679" s="313">
        <v>0</v>
      </c>
      <c r="DJ679" s="313">
        <v>0</v>
      </c>
      <c r="DK679" s="313">
        <v>0</v>
      </c>
      <c r="DL679" s="261">
        <f>DM679+DN679+DO679</f>
        <v>0</v>
      </c>
      <c r="DM679" s="313">
        <v>0</v>
      </c>
      <c r="DN679" s="313">
        <v>0</v>
      </c>
      <c r="DO679" s="313">
        <v>0</v>
      </c>
      <c r="DP679" s="261">
        <f>DQ679+DR679+DS679</f>
        <v>0</v>
      </c>
      <c r="DQ679" s="313">
        <v>0</v>
      </c>
      <c r="DR679" s="313">
        <v>0</v>
      </c>
      <c r="DS679" s="313">
        <v>0</v>
      </c>
      <c r="DT679" s="261">
        <f>$AW679-$AX679-BC679</f>
        <v>0</v>
      </c>
      <c r="DU679" s="261">
        <f>BC679-AY679</f>
        <v>0</v>
      </c>
      <c r="DV679" s="313"/>
      <c r="DW679" s="313"/>
      <c r="DX679" s="314"/>
      <c r="DY679" s="313"/>
      <c r="DZ679" s="314"/>
      <c r="EA679" s="343" t="s">
        <v>151</v>
      </c>
      <c r="EB679" s="164">
        <v>0</v>
      </c>
      <c r="EC679" s="162" t="str">
        <f>AN679 &amp; EB679</f>
        <v>Прочие собственные средства0</v>
      </c>
      <c r="ED679" s="162" t="str">
        <f>AN679&amp;AO679</f>
        <v>Прочие собственные средстванет</v>
      </c>
      <c r="EE679" s="163"/>
      <c r="EF679" s="163"/>
      <c r="EG679" s="179"/>
      <c r="EH679" s="179"/>
      <c r="EI679" s="179"/>
      <c r="EJ679" s="179"/>
      <c r="EV679" s="163"/>
    </row>
    <row r="680" spans="3:152" ht="11.25" customHeight="1">
      <c r="C680" s="217"/>
      <c r="D680" s="384" t="s">
        <v>1081</v>
      </c>
      <c r="E680" s="398" t="s">
        <v>780</v>
      </c>
      <c r="F680" s="398" t="s">
        <v>800</v>
      </c>
      <c r="G680" s="398" t="s">
        <v>161</v>
      </c>
      <c r="H680" s="398" t="s">
        <v>1082</v>
      </c>
      <c r="I680" s="398" t="s">
        <v>783</v>
      </c>
      <c r="J680" s="398" t="s">
        <v>783</v>
      </c>
      <c r="K680" s="384" t="s">
        <v>784</v>
      </c>
      <c r="L680" s="336"/>
      <c r="M680" s="336"/>
      <c r="N680" s="384" t="s">
        <v>116</v>
      </c>
      <c r="O680" s="384" t="s">
        <v>4</v>
      </c>
      <c r="P680" s="386" t="s">
        <v>189</v>
      </c>
      <c r="Q680" s="386" t="s">
        <v>4</v>
      </c>
      <c r="R680" s="388">
        <v>100</v>
      </c>
      <c r="S680" s="390">
        <v>100</v>
      </c>
      <c r="T680" s="400" t="s">
        <v>151</v>
      </c>
      <c r="U680" s="305"/>
      <c r="V680" s="306"/>
      <c r="W680" s="306"/>
      <c r="X680" s="306"/>
      <c r="Y680" s="306"/>
      <c r="Z680" s="306"/>
      <c r="AA680" s="306"/>
      <c r="AB680" s="306"/>
      <c r="AC680" s="306"/>
      <c r="AD680" s="306"/>
      <c r="AE680" s="306"/>
      <c r="AF680" s="306"/>
      <c r="AG680" s="306"/>
      <c r="AH680" s="306"/>
      <c r="AI680" s="306"/>
      <c r="AJ680" s="306"/>
      <c r="AK680" s="306"/>
      <c r="AL680" s="306"/>
      <c r="AM680" s="306"/>
      <c r="AN680" s="306"/>
      <c r="AO680" s="306"/>
      <c r="AP680" s="306"/>
      <c r="AQ680" s="306"/>
      <c r="AR680" s="306"/>
      <c r="AS680" s="306"/>
      <c r="AT680" s="306"/>
      <c r="AU680" s="306"/>
      <c r="AV680" s="306"/>
      <c r="AW680" s="306"/>
      <c r="AX680" s="306"/>
      <c r="AY680" s="306"/>
      <c r="AZ680" s="306"/>
      <c r="BA680" s="306"/>
      <c r="BB680" s="306"/>
      <c r="BC680" s="306"/>
      <c r="BD680" s="306"/>
      <c r="BE680" s="306"/>
      <c r="BF680" s="306"/>
      <c r="BG680" s="306"/>
      <c r="BH680" s="306"/>
      <c r="BI680" s="306"/>
      <c r="BJ680" s="306"/>
      <c r="BK680" s="306"/>
      <c r="BL680" s="306"/>
      <c r="BM680" s="306"/>
      <c r="BN680" s="306"/>
      <c r="BO680" s="306"/>
      <c r="BP680" s="306"/>
      <c r="BQ680" s="306"/>
      <c r="BR680" s="306"/>
      <c r="BS680" s="306"/>
      <c r="BT680" s="306"/>
      <c r="BU680" s="306"/>
      <c r="BV680" s="306"/>
      <c r="BW680" s="306"/>
      <c r="BX680" s="306"/>
      <c r="BY680" s="306"/>
      <c r="BZ680" s="306"/>
      <c r="CA680" s="306"/>
      <c r="CB680" s="306"/>
      <c r="CC680" s="306"/>
      <c r="CD680" s="306"/>
      <c r="CE680" s="306"/>
      <c r="CF680" s="306"/>
      <c r="CG680" s="306"/>
      <c r="CH680" s="306"/>
      <c r="CI680" s="306"/>
      <c r="CJ680" s="306"/>
      <c r="CK680" s="306"/>
      <c r="CL680" s="306"/>
      <c r="CM680" s="306"/>
      <c r="CN680" s="306"/>
      <c r="CO680" s="306"/>
      <c r="CP680" s="306"/>
      <c r="CQ680" s="306"/>
      <c r="CR680" s="306"/>
      <c r="CS680" s="306"/>
      <c r="CT680" s="306"/>
      <c r="CU680" s="306"/>
      <c r="CV680" s="306"/>
      <c r="CW680" s="306"/>
      <c r="CX680" s="306"/>
      <c r="CY680" s="306"/>
      <c r="CZ680" s="306"/>
      <c r="DA680" s="306"/>
      <c r="DB680" s="306"/>
      <c r="DC680" s="306"/>
      <c r="DD680" s="306"/>
      <c r="DE680" s="306"/>
      <c r="DF680" s="306"/>
      <c r="DG680" s="306"/>
      <c r="DH680" s="306"/>
      <c r="DI680" s="306"/>
      <c r="DJ680" s="306"/>
      <c r="DK680" s="306"/>
      <c r="DL680" s="306"/>
      <c r="DM680" s="306"/>
      <c r="DN680" s="306"/>
      <c r="DO680" s="306"/>
      <c r="DP680" s="306"/>
      <c r="DQ680" s="306"/>
      <c r="DR680" s="306"/>
      <c r="DS680" s="306"/>
      <c r="DT680" s="306"/>
      <c r="DU680" s="306"/>
      <c r="DV680" s="306"/>
      <c r="DW680" s="306"/>
      <c r="DX680" s="306"/>
      <c r="DY680" s="306"/>
      <c r="DZ680" s="306"/>
      <c r="EA680" s="306"/>
      <c r="EB680" s="164"/>
      <c r="EC680" s="163"/>
      <c r="ED680" s="163"/>
      <c r="EE680" s="163"/>
      <c r="EF680" s="163"/>
      <c r="EG680" s="163"/>
      <c r="EH680" s="163"/>
      <c r="EI680" s="163"/>
    </row>
    <row r="681" spans="3:152" ht="11.25" customHeight="1">
      <c r="C681" s="217"/>
      <c r="D681" s="385"/>
      <c r="E681" s="399"/>
      <c r="F681" s="399"/>
      <c r="G681" s="399"/>
      <c r="H681" s="399"/>
      <c r="I681" s="399"/>
      <c r="J681" s="399"/>
      <c r="K681" s="385"/>
      <c r="L681" s="337"/>
      <c r="M681" s="337"/>
      <c r="N681" s="385"/>
      <c r="O681" s="385"/>
      <c r="P681" s="387"/>
      <c r="Q681" s="387"/>
      <c r="R681" s="389"/>
      <c r="S681" s="391"/>
      <c r="T681" s="401"/>
      <c r="U681" s="394"/>
      <c r="V681" s="396">
        <v>1</v>
      </c>
      <c r="W681" s="382" t="s">
        <v>821</v>
      </c>
      <c r="X681" s="382"/>
      <c r="Y681" s="382"/>
      <c r="Z681" s="382"/>
      <c r="AA681" s="382"/>
      <c r="AB681" s="382"/>
      <c r="AC681" s="382"/>
      <c r="AD681" s="382"/>
      <c r="AE681" s="382"/>
      <c r="AF681" s="382"/>
      <c r="AG681" s="382"/>
      <c r="AH681" s="382"/>
      <c r="AI681" s="382"/>
      <c r="AJ681" s="382"/>
      <c r="AK681" s="382"/>
      <c r="AL681" s="307"/>
      <c r="AM681" s="308"/>
      <c r="AN681" s="309"/>
      <c r="AO681" s="309"/>
      <c r="AP681" s="309"/>
      <c r="AQ681" s="309"/>
      <c r="AR681" s="309"/>
      <c r="AS681" s="309"/>
      <c r="AT681" s="309"/>
      <c r="AU681" s="309"/>
      <c r="AV681" s="309"/>
      <c r="AW681" s="95"/>
      <c r="AX681" s="95"/>
      <c r="AY681" s="95"/>
      <c r="AZ681" s="95"/>
      <c r="BA681" s="95"/>
      <c r="BB681" s="95"/>
      <c r="BC681" s="95"/>
      <c r="BD681" s="95"/>
      <c r="BE681" s="95"/>
      <c r="BF681" s="95"/>
      <c r="BG681" s="95"/>
      <c r="BH681" s="95"/>
      <c r="BI681" s="95"/>
      <c r="BJ681" s="95"/>
      <c r="BK681" s="95"/>
      <c r="BL681" s="95"/>
      <c r="BM681" s="95"/>
      <c r="BN681" s="95"/>
      <c r="BO681" s="95"/>
      <c r="BP681" s="95"/>
      <c r="BQ681" s="95"/>
      <c r="BR681" s="95"/>
      <c r="BS681" s="95"/>
      <c r="BT681" s="95"/>
      <c r="BU681" s="95"/>
      <c r="BV681" s="95"/>
      <c r="BW681" s="95"/>
      <c r="BX681" s="95"/>
      <c r="BY681" s="95"/>
      <c r="BZ681" s="95"/>
      <c r="CA681" s="95"/>
      <c r="CB681" s="95"/>
      <c r="CC681" s="95"/>
      <c r="CD681" s="95"/>
      <c r="CE681" s="95"/>
      <c r="CF681" s="95"/>
      <c r="CG681" s="95"/>
      <c r="CH681" s="95"/>
      <c r="CI681" s="95"/>
      <c r="CJ681" s="95"/>
      <c r="CK681" s="95"/>
      <c r="CL681" s="95"/>
      <c r="CM681" s="95"/>
      <c r="CN681" s="95"/>
      <c r="CO681" s="95"/>
      <c r="CP681" s="95"/>
      <c r="CQ681" s="95"/>
      <c r="CR681" s="95"/>
      <c r="CS681" s="95"/>
      <c r="CT681" s="95"/>
      <c r="CU681" s="95"/>
      <c r="CV681" s="95"/>
      <c r="CW681" s="95"/>
      <c r="CX681" s="95"/>
      <c r="CY681" s="95"/>
      <c r="CZ681" s="95"/>
      <c r="DA681" s="95"/>
      <c r="DB681" s="95"/>
      <c r="DC681" s="95"/>
      <c r="DD681" s="95"/>
      <c r="DE681" s="95"/>
      <c r="DF681" s="95"/>
      <c r="DG681" s="95"/>
      <c r="DH681" s="95"/>
      <c r="DI681" s="95"/>
      <c r="DJ681" s="95"/>
      <c r="DK681" s="95"/>
      <c r="DL681" s="95"/>
      <c r="DM681" s="95"/>
      <c r="DN681" s="95"/>
      <c r="DO681" s="95"/>
      <c r="DP681" s="95"/>
      <c r="DQ681" s="95"/>
      <c r="DR681" s="95"/>
      <c r="DS681" s="95"/>
      <c r="DT681" s="95"/>
      <c r="DU681" s="95"/>
      <c r="DV681" s="95"/>
      <c r="DW681" s="95"/>
      <c r="DX681" s="95"/>
      <c r="DY681" s="95"/>
      <c r="DZ681" s="95"/>
      <c r="EA681" s="95"/>
      <c r="EB681" s="164"/>
      <c r="EC681" s="179"/>
      <c r="ED681" s="179"/>
      <c r="EE681" s="179"/>
      <c r="EF681" s="163"/>
      <c r="EG681" s="179"/>
      <c r="EH681" s="179"/>
      <c r="EI681" s="179"/>
      <c r="EJ681" s="179"/>
      <c r="EK681" s="179"/>
    </row>
    <row r="682" spans="3:152" ht="15" customHeight="1">
      <c r="C682" s="217"/>
      <c r="D682" s="385"/>
      <c r="E682" s="399"/>
      <c r="F682" s="399"/>
      <c r="G682" s="399"/>
      <c r="H682" s="399"/>
      <c r="I682" s="399"/>
      <c r="J682" s="399"/>
      <c r="K682" s="385"/>
      <c r="L682" s="337"/>
      <c r="M682" s="337"/>
      <c r="N682" s="385"/>
      <c r="O682" s="385"/>
      <c r="P682" s="387"/>
      <c r="Q682" s="387"/>
      <c r="R682" s="389"/>
      <c r="S682" s="391"/>
      <c r="T682" s="401"/>
      <c r="U682" s="395"/>
      <c r="V682" s="397"/>
      <c r="W682" s="383"/>
      <c r="X682" s="383"/>
      <c r="Y682" s="383"/>
      <c r="Z682" s="383"/>
      <c r="AA682" s="383"/>
      <c r="AB682" s="383"/>
      <c r="AC682" s="383"/>
      <c r="AD682" s="383"/>
      <c r="AE682" s="383"/>
      <c r="AF682" s="383"/>
      <c r="AG682" s="383"/>
      <c r="AH682" s="383"/>
      <c r="AI682" s="383"/>
      <c r="AJ682" s="383"/>
      <c r="AK682" s="383"/>
      <c r="AL682" s="333"/>
      <c r="AM682" s="200" t="s">
        <v>240</v>
      </c>
      <c r="AN682" s="311" t="s">
        <v>197</v>
      </c>
      <c r="AO682" s="312" t="s">
        <v>18</v>
      </c>
      <c r="AP682" s="312"/>
      <c r="AQ682" s="312"/>
      <c r="AR682" s="312"/>
      <c r="AS682" s="312"/>
      <c r="AT682" s="312"/>
      <c r="AU682" s="312"/>
      <c r="AV682" s="312"/>
      <c r="AW682" s="261">
        <v>38836.324999999997</v>
      </c>
      <c r="AX682" s="261">
        <v>35756.6751</v>
      </c>
      <c r="AY682" s="261">
        <v>0</v>
      </c>
      <c r="AZ682" s="261">
        <f>BE682</f>
        <v>0</v>
      </c>
      <c r="BA682" s="261">
        <f>BV682</f>
        <v>0</v>
      </c>
      <c r="BB682" s="261">
        <f>CM682</f>
        <v>0</v>
      </c>
      <c r="BC682" s="261">
        <f>DD682</f>
        <v>0</v>
      </c>
      <c r="BD682" s="261">
        <f>AW682-AX682-BC682</f>
        <v>3079.6498999999967</v>
      </c>
      <c r="BE682" s="261">
        <f t="shared" ref="BE682:BH683" si="735">BQ682</f>
        <v>0</v>
      </c>
      <c r="BF682" s="261">
        <f t="shared" si="735"/>
        <v>0</v>
      </c>
      <c r="BG682" s="261">
        <f t="shared" si="735"/>
        <v>0</v>
      </c>
      <c r="BH682" s="261">
        <f t="shared" si="735"/>
        <v>0</v>
      </c>
      <c r="BI682" s="261">
        <f>BJ682+BK682+BL682</f>
        <v>0</v>
      </c>
      <c r="BJ682" s="313">
        <v>0</v>
      </c>
      <c r="BK682" s="313">
        <v>0</v>
      </c>
      <c r="BL682" s="313">
        <v>0</v>
      </c>
      <c r="BM682" s="261">
        <f>BN682+BO682+BP682</f>
        <v>0</v>
      </c>
      <c r="BN682" s="313">
        <v>0</v>
      </c>
      <c r="BO682" s="313">
        <v>0</v>
      </c>
      <c r="BP682" s="313">
        <v>0</v>
      </c>
      <c r="BQ682" s="261">
        <f>BR682+BS682+BT682</f>
        <v>0</v>
      </c>
      <c r="BR682" s="313">
        <v>0</v>
      </c>
      <c r="BS682" s="313">
        <v>0</v>
      </c>
      <c r="BT682" s="313">
        <v>0</v>
      </c>
      <c r="BU682" s="261">
        <f>$AW682-$AX682-AZ682</f>
        <v>3079.6498999999967</v>
      </c>
      <c r="BV682" s="261">
        <f t="shared" ref="BV682:BY683" si="736">CH682</f>
        <v>0</v>
      </c>
      <c r="BW682" s="261">
        <f t="shared" si="736"/>
        <v>0</v>
      </c>
      <c r="BX682" s="261">
        <f t="shared" si="736"/>
        <v>0</v>
      </c>
      <c r="BY682" s="261">
        <f t="shared" si="736"/>
        <v>0</v>
      </c>
      <c r="BZ682" s="261">
        <f>CA682+CB682+CC682</f>
        <v>0</v>
      </c>
      <c r="CA682" s="313">
        <v>0</v>
      </c>
      <c r="CB682" s="313">
        <v>0</v>
      </c>
      <c r="CC682" s="313">
        <v>0</v>
      </c>
      <c r="CD682" s="261">
        <f>CE682+CF682+CG682</f>
        <v>0</v>
      </c>
      <c r="CE682" s="313">
        <v>0</v>
      </c>
      <c r="CF682" s="313">
        <v>0</v>
      </c>
      <c r="CG682" s="313">
        <v>0</v>
      </c>
      <c r="CH682" s="261">
        <f>CI682+CJ682+CK682</f>
        <v>0</v>
      </c>
      <c r="CI682" s="313">
        <v>0</v>
      </c>
      <c r="CJ682" s="313">
        <v>0</v>
      </c>
      <c r="CK682" s="313">
        <v>0</v>
      </c>
      <c r="CL682" s="261">
        <f>$AW682-$AX682-BA682</f>
        <v>3079.6498999999967</v>
      </c>
      <c r="CM682" s="261">
        <f t="shared" ref="CM682:CP683" si="737">CY682</f>
        <v>0</v>
      </c>
      <c r="CN682" s="261">
        <f t="shared" si="737"/>
        <v>0</v>
      </c>
      <c r="CO682" s="261">
        <f t="shared" si="737"/>
        <v>0</v>
      </c>
      <c r="CP682" s="261">
        <f t="shared" si="737"/>
        <v>0</v>
      </c>
      <c r="CQ682" s="261">
        <f>CR682+CS682+CT682</f>
        <v>0</v>
      </c>
      <c r="CR682" s="313">
        <v>0</v>
      </c>
      <c r="CS682" s="313">
        <v>0</v>
      </c>
      <c r="CT682" s="313">
        <v>0</v>
      </c>
      <c r="CU682" s="261">
        <f>CV682+CW682+CX682</f>
        <v>0</v>
      </c>
      <c r="CV682" s="313">
        <v>0</v>
      </c>
      <c r="CW682" s="313">
        <v>0</v>
      </c>
      <c r="CX682" s="313">
        <v>0</v>
      </c>
      <c r="CY682" s="261">
        <f>CZ682+DA682+DB682</f>
        <v>0</v>
      </c>
      <c r="CZ682" s="313">
        <v>0</v>
      </c>
      <c r="DA682" s="313">
        <v>0</v>
      </c>
      <c r="DB682" s="313">
        <v>0</v>
      </c>
      <c r="DC682" s="261">
        <f>$AW682-$AX682-BB682</f>
        <v>3079.6498999999967</v>
      </c>
      <c r="DD682" s="261">
        <f t="shared" ref="DD682:DG683" si="738">DP682</f>
        <v>0</v>
      </c>
      <c r="DE682" s="261">
        <f t="shared" si="738"/>
        <v>0</v>
      </c>
      <c r="DF682" s="261">
        <f t="shared" si="738"/>
        <v>0</v>
      </c>
      <c r="DG682" s="261">
        <f t="shared" si="738"/>
        <v>0</v>
      </c>
      <c r="DH682" s="261">
        <f>DI682+DJ682+DK682</f>
        <v>0</v>
      </c>
      <c r="DI682" s="313">
        <v>0</v>
      </c>
      <c r="DJ682" s="313">
        <v>0</v>
      </c>
      <c r="DK682" s="313">
        <v>0</v>
      </c>
      <c r="DL682" s="261">
        <f>DM682+DN682+DO682</f>
        <v>0</v>
      </c>
      <c r="DM682" s="313">
        <v>0</v>
      </c>
      <c r="DN682" s="313">
        <v>0</v>
      </c>
      <c r="DO682" s="313">
        <v>0</v>
      </c>
      <c r="DP682" s="261">
        <f>DQ682+DR682+DS682</f>
        <v>0</v>
      </c>
      <c r="DQ682" s="313">
        <v>0</v>
      </c>
      <c r="DR682" s="313">
        <v>0</v>
      </c>
      <c r="DS682" s="313">
        <v>0</v>
      </c>
      <c r="DT682" s="261">
        <f>$AW682-$AX682-BC682</f>
        <v>3079.6498999999967</v>
      </c>
      <c r="DU682" s="261">
        <f>BC682-AY682</f>
        <v>0</v>
      </c>
      <c r="DV682" s="313"/>
      <c r="DW682" s="313"/>
      <c r="DX682" s="314"/>
      <c r="DY682" s="313"/>
      <c r="DZ682" s="314"/>
      <c r="EA682" s="343" t="s">
        <v>151</v>
      </c>
      <c r="EB682" s="164">
        <v>0</v>
      </c>
      <c r="EC682" s="162" t="str">
        <f>AN682 &amp; EB682</f>
        <v>Амортизационные отчисления0</v>
      </c>
      <c r="ED682" s="162" t="str">
        <f>AN682&amp;AO682</f>
        <v>Амортизационные отчислениянет</v>
      </c>
      <c r="EE682" s="163"/>
      <c r="EF682" s="163"/>
      <c r="EG682" s="179"/>
      <c r="EH682" s="179"/>
      <c r="EI682" s="179"/>
      <c r="EJ682" s="179"/>
      <c r="EV682" s="163"/>
    </row>
    <row r="683" spans="3:152" ht="15" customHeight="1" thickBot="1">
      <c r="C683" s="217"/>
      <c r="D683" s="385"/>
      <c r="E683" s="399"/>
      <c r="F683" s="399"/>
      <c r="G683" s="399"/>
      <c r="H683" s="399"/>
      <c r="I683" s="399"/>
      <c r="J683" s="399"/>
      <c r="K683" s="385"/>
      <c r="L683" s="337"/>
      <c r="M683" s="337"/>
      <c r="N683" s="385"/>
      <c r="O683" s="385"/>
      <c r="P683" s="387"/>
      <c r="Q683" s="387"/>
      <c r="R683" s="389"/>
      <c r="S683" s="391"/>
      <c r="T683" s="401"/>
      <c r="U683" s="395"/>
      <c r="V683" s="397"/>
      <c r="W683" s="383"/>
      <c r="X683" s="383"/>
      <c r="Y683" s="383"/>
      <c r="Z683" s="383"/>
      <c r="AA683" s="383"/>
      <c r="AB683" s="383"/>
      <c r="AC683" s="383"/>
      <c r="AD683" s="383"/>
      <c r="AE683" s="383"/>
      <c r="AF683" s="383"/>
      <c r="AG683" s="383"/>
      <c r="AH683" s="383"/>
      <c r="AI683" s="383"/>
      <c r="AJ683" s="383"/>
      <c r="AK683" s="383"/>
      <c r="AL683" s="333"/>
      <c r="AM683" s="200" t="s">
        <v>115</v>
      </c>
      <c r="AN683" s="311" t="s">
        <v>199</v>
      </c>
      <c r="AO683" s="312" t="s">
        <v>18</v>
      </c>
      <c r="AP683" s="312"/>
      <c r="AQ683" s="312"/>
      <c r="AR683" s="312"/>
      <c r="AS683" s="312"/>
      <c r="AT683" s="312"/>
      <c r="AU683" s="312"/>
      <c r="AV683" s="312"/>
      <c r="AW683" s="261">
        <v>0</v>
      </c>
      <c r="AX683" s="261">
        <v>0</v>
      </c>
      <c r="AY683" s="261">
        <v>0</v>
      </c>
      <c r="AZ683" s="261">
        <f>BE683</f>
        <v>0</v>
      </c>
      <c r="BA683" s="261">
        <f>BV683</f>
        <v>0</v>
      </c>
      <c r="BB683" s="261">
        <f>CM683</f>
        <v>0</v>
      </c>
      <c r="BC683" s="261">
        <f>DD683</f>
        <v>0</v>
      </c>
      <c r="BD683" s="261">
        <f>AW683-AX683-BC683</f>
        <v>0</v>
      </c>
      <c r="BE683" s="261">
        <f t="shared" si="735"/>
        <v>0</v>
      </c>
      <c r="BF683" s="261">
        <f t="shared" si="735"/>
        <v>0</v>
      </c>
      <c r="BG683" s="261">
        <f t="shared" si="735"/>
        <v>0</v>
      </c>
      <c r="BH683" s="261">
        <f t="shared" si="735"/>
        <v>0</v>
      </c>
      <c r="BI683" s="261">
        <f>BJ683+BK683+BL683</f>
        <v>0</v>
      </c>
      <c r="BJ683" s="313">
        <v>0</v>
      </c>
      <c r="BK683" s="313">
        <v>0</v>
      </c>
      <c r="BL683" s="313">
        <v>0</v>
      </c>
      <c r="BM683" s="261">
        <f>BN683+BO683+BP683</f>
        <v>0</v>
      </c>
      <c r="BN683" s="313">
        <v>0</v>
      </c>
      <c r="BO683" s="313">
        <v>0</v>
      </c>
      <c r="BP683" s="313">
        <v>0</v>
      </c>
      <c r="BQ683" s="261">
        <f>BR683+BS683+BT683</f>
        <v>0</v>
      </c>
      <c r="BR683" s="313">
        <v>0</v>
      </c>
      <c r="BS683" s="313">
        <v>0</v>
      </c>
      <c r="BT683" s="313">
        <v>0</v>
      </c>
      <c r="BU683" s="261">
        <f>$AW683-$AX683-AZ683</f>
        <v>0</v>
      </c>
      <c r="BV683" s="261">
        <f t="shared" si="736"/>
        <v>0</v>
      </c>
      <c r="BW683" s="261">
        <f t="shared" si="736"/>
        <v>0</v>
      </c>
      <c r="BX683" s="261">
        <f t="shared" si="736"/>
        <v>0</v>
      </c>
      <c r="BY683" s="261">
        <f t="shared" si="736"/>
        <v>0</v>
      </c>
      <c r="BZ683" s="261">
        <f>CA683+CB683+CC683</f>
        <v>0</v>
      </c>
      <c r="CA683" s="313">
        <v>0</v>
      </c>
      <c r="CB683" s="313">
        <v>0</v>
      </c>
      <c r="CC683" s="313">
        <v>0</v>
      </c>
      <c r="CD683" s="261">
        <f>CE683+CF683+CG683</f>
        <v>0</v>
      </c>
      <c r="CE683" s="313">
        <v>0</v>
      </c>
      <c r="CF683" s="313">
        <v>0</v>
      </c>
      <c r="CG683" s="313">
        <v>0</v>
      </c>
      <c r="CH683" s="261">
        <f>CI683+CJ683+CK683</f>
        <v>0</v>
      </c>
      <c r="CI683" s="313">
        <v>0</v>
      </c>
      <c r="CJ683" s="313">
        <v>0</v>
      </c>
      <c r="CK683" s="313">
        <v>0</v>
      </c>
      <c r="CL683" s="261">
        <f>$AW683-$AX683-BA683</f>
        <v>0</v>
      </c>
      <c r="CM683" s="261">
        <f t="shared" si="737"/>
        <v>0</v>
      </c>
      <c r="CN683" s="261">
        <f t="shared" si="737"/>
        <v>0</v>
      </c>
      <c r="CO683" s="261">
        <f t="shared" si="737"/>
        <v>0</v>
      </c>
      <c r="CP683" s="261">
        <f t="shared" si="737"/>
        <v>0</v>
      </c>
      <c r="CQ683" s="261">
        <f>CR683+CS683+CT683</f>
        <v>0</v>
      </c>
      <c r="CR683" s="313">
        <v>0</v>
      </c>
      <c r="CS683" s="313">
        <v>0</v>
      </c>
      <c r="CT683" s="313">
        <v>0</v>
      </c>
      <c r="CU683" s="261">
        <f>CV683+CW683+CX683</f>
        <v>0</v>
      </c>
      <c r="CV683" s="313">
        <v>0</v>
      </c>
      <c r="CW683" s="313">
        <v>0</v>
      </c>
      <c r="CX683" s="313">
        <v>0</v>
      </c>
      <c r="CY683" s="261">
        <f>CZ683+DA683+DB683</f>
        <v>0</v>
      </c>
      <c r="CZ683" s="313">
        <v>0</v>
      </c>
      <c r="DA683" s="313">
        <v>0</v>
      </c>
      <c r="DB683" s="313">
        <v>0</v>
      </c>
      <c r="DC683" s="261">
        <f>$AW683-$AX683-BB683</f>
        <v>0</v>
      </c>
      <c r="DD683" s="261">
        <f t="shared" si="738"/>
        <v>0</v>
      </c>
      <c r="DE683" s="261">
        <f t="shared" si="738"/>
        <v>0</v>
      </c>
      <c r="DF683" s="261">
        <f t="shared" si="738"/>
        <v>0</v>
      </c>
      <c r="DG683" s="261">
        <f t="shared" si="738"/>
        <v>0</v>
      </c>
      <c r="DH683" s="261">
        <f>DI683+DJ683+DK683</f>
        <v>0</v>
      </c>
      <c r="DI683" s="313">
        <v>0</v>
      </c>
      <c r="DJ683" s="313">
        <v>0</v>
      </c>
      <c r="DK683" s="313">
        <v>0</v>
      </c>
      <c r="DL683" s="261">
        <f>DM683+DN683+DO683</f>
        <v>0</v>
      </c>
      <c r="DM683" s="313">
        <v>0</v>
      </c>
      <c r="DN683" s="313">
        <v>0</v>
      </c>
      <c r="DO683" s="313">
        <v>0</v>
      </c>
      <c r="DP683" s="261">
        <f>DQ683+DR683+DS683</f>
        <v>0</v>
      </c>
      <c r="DQ683" s="313">
        <v>0</v>
      </c>
      <c r="DR683" s="313">
        <v>0</v>
      </c>
      <c r="DS683" s="313">
        <v>0</v>
      </c>
      <c r="DT683" s="261">
        <f>$AW683-$AX683-BC683</f>
        <v>0</v>
      </c>
      <c r="DU683" s="261">
        <f>BC683-AY683</f>
        <v>0</v>
      </c>
      <c r="DV683" s="313"/>
      <c r="DW683" s="313"/>
      <c r="DX683" s="314"/>
      <c r="DY683" s="313"/>
      <c r="DZ683" s="314"/>
      <c r="EA683" s="343" t="s">
        <v>151</v>
      </c>
      <c r="EB683" s="164">
        <v>0</v>
      </c>
      <c r="EC683" s="162" t="str">
        <f>AN683 &amp; EB683</f>
        <v>Прочие собственные средства0</v>
      </c>
      <c r="ED683" s="162" t="str">
        <f>AN683&amp;AO683</f>
        <v>Прочие собственные средстванет</v>
      </c>
      <c r="EE683" s="163"/>
      <c r="EF683" s="163"/>
      <c r="EG683" s="179"/>
      <c r="EH683" s="179"/>
      <c r="EI683" s="179"/>
      <c r="EJ683" s="179"/>
      <c r="EV683" s="163"/>
    </row>
    <row r="684" spans="3:152" ht="11.25" customHeight="1">
      <c r="C684" s="217"/>
      <c r="D684" s="384" t="s">
        <v>1083</v>
      </c>
      <c r="E684" s="398" t="s">
        <v>780</v>
      </c>
      <c r="F684" s="398" t="s">
        <v>800</v>
      </c>
      <c r="G684" s="398" t="s">
        <v>161</v>
      </c>
      <c r="H684" s="398" t="s">
        <v>1084</v>
      </c>
      <c r="I684" s="398" t="s">
        <v>783</v>
      </c>
      <c r="J684" s="398" t="s">
        <v>783</v>
      </c>
      <c r="K684" s="384" t="s">
        <v>784</v>
      </c>
      <c r="L684" s="336"/>
      <c r="M684" s="336"/>
      <c r="N684" s="384" t="s">
        <v>116</v>
      </c>
      <c r="O684" s="384" t="s">
        <v>4</v>
      </c>
      <c r="P684" s="386" t="s">
        <v>189</v>
      </c>
      <c r="Q684" s="386" t="s">
        <v>4</v>
      </c>
      <c r="R684" s="388">
        <v>100</v>
      </c>
      <c r="S684" s="390">
        <v>100</v>
      </c>
      <c r="T684" s="400" t="s">
        <v>151</v>
      </c>
      <c r="U684" s="305"/>
      <c r="V684" s="306"/>
      <c r="W684" s="306"/>
      <c r="X684" s="306"/>
      <c r="Y684" s="306"/>
      <c r="Z684" s="306"/>
      <c r="AA684" s="306"/>
      <c r="AB684" s="306"/>
      <c r="AC684" s="306"/>
      <c r="AD684" s="306"/>
      <c r="AE684" s="306"/>
      <c r="AF684" s="306"/>
      <c r="AG684" s="306"/>
      <c r="AH684" s="306"/>
      <c r="AI684" s="306"/>
      <c r="AJ684" s="306"/>
      <c r="AK684" s="306"/>
      <c r="AL684" s="306"/>
      <c r="AM684" s="306"/>
      <c r="AN684" s="306"/>
      <c r="AO684" s="306"/>
      <c r="AP684" s="306"/>
      <c r="AQ684" s="306"/>
      <c r="AR684" s="306"/>
      <c r="AS684" s="306"/>
      <c r="AT684" s="306"/>
      <c r="AU684" s="306"/>
      <c r="AV684" s="306"/>
      <c r="AW684" s="306"/>
      <c r="AX684" s="306"/>
      <c r="AY684" s="306"/>
      <c r="AZ684" s="306"/>
      <c r="BA684" s="306"/>
      <c r="BB684" s="306"/>
      <c r="BC684" s="306"/>
      <c r="BD684" s="306"/>
      <c r="BE684" s="306"/>
      <c r="BF684" s="306"/>
      <c r="BG684" s="306"/>
      <c r="BH684" s="306"/>
      <c r="BI684" s="306"/>
      <c r="BJ684" s="306"/>
      <c r="BK684" s="306"/>
      <c r="BL684" s="306"/>
      <c r="BM684" s="306"/>
      <c r="BN684" s="306"/>
      <c r="BO684" s="306"/>
      <c r="BP684" s="306"/>
      <c r="BQ684" s="306"/>
      <c r="BR684" s="306"/>
      <c r="BS684" s="306"/>
      <c r="BT684" s="306"/>
      <c r="BU684" s="306"/>
      <c r="BV684" s="306"/>
      <c r="BW684" s="306"/>
      <c r="BX684" s="306"/>
      <c r="BY684" s="306"/>
      <c r="BZ684" s="306"/>
      <c r="CA684" s="306"/>
      <c r="CB684" s="306"/>
      <c r="CC684" s="306"/>
      <c r="CD684" s="306"/>
      <c r="CE684" s="306"/>
      <c r="CF684" s="306"/>
      <c r="CG684" s="306"/>
      <c r="CH684" s="306"/>
      <c r="CI684" s="306"/>
      <c r="CJ684" s="306"/>
      <c r="CK684" s="306"/>
      <c r="CL684" s="306"/>
      <c r="CM684" s="306"/>
      <c r="CN684" s="306"/>
      <c r="CO684" s="306"/>
      <c r="CP684" s="306"/>
      <c r="CQ684" s="306"/>
      <c r="CR684" s="306"/>
      <c r="CS684" s="306"/>
      <c r="CT684" s="306"/>
      <c r="CU684" s="306"/>
      <c r="CV684" s="306"/>
      <c r="CW684" s="306"/>
      <c r="CX684" s="306"/>
      <c r="CY684" s="306"/>
      <c r="CZ684" s="306"/>
      <c r="DA684" s="306"/>
      <c r="DB684" s="306"/>
      <c r="DC684" s="306"/>
      <c r="DD684" s="306"/>
      <c r="DE684" s="306"/>
      <c r="DF684" s="306"/>
      <c r="DG684" s="306"/>
      <c r="DH684" s="306"/>
      <c r="DI684" s="306"/>
      <c r="DJ684" s="306"/>
      <c r="DK684" s="306"/>
      <c r="DL684" s="306"/>
      <c r="DM684" s="306"/>
      <c r="DN684" s="306"/>
      <c r="DO684" s="306"/>
      <c r="DP684" s="306"/>
      <c r="DQ684" s="306"/>
      <c r="DR684" s="306"/>
      <c r="DS684" s="306"/>
      <c r="DT684" s="306"/>
      <c r="DU684" s="306"/>
      <c r="DV684" s="306"/>
      <c r="DW684" s="306"/>
      <c r="DX684" s="306"/>
      <c r="DY684" s="306"/>
      <c r="DZ684" s="306"/>
      <c r="EA684" s="306"/>
      <c r="EB684" s="164"/>
      <c r="EC684" s="163"/>
      <c r="ED684" s="163"/>
      <c r="EE684" s="163"/>
      <c r="EF684" s="163"/>
      <c r="EG684" s="163"/>
      <c r="EH684" s="163"/>
      <c r="EI684" s="163"/>
    </row>
    <row r="685" spans="3:152" ht="11.25" customHeight="1">
      <c r="C685" s="217"/>
      <c r="D685" s="385"/>
      <c r="E685" s="399"/>
      <c r="F685" s="399"/>
      <c r="G685" s="399"/>
      <c r="H685" s="399"/>
      <c r="I685" s="399"/>
      <c r="J685" s="399"/>
      <c r="K685" s="385"/>
      <c r="L685" s="337"/>
      <c r="M685" s="337"/>
      <c r="N685" s="385"/>
      <c r="O685" s="385"/>
      <c r="P685" s="387"/>
      <c r="Q685" s="387"/>
      <c r="R685" s="389"/>
      <c r="S685" s="391"/>
      <c r="T685" s="401"/>
      <c r="U685" s="394"/>
      <c r="V685" s="396">
        <v>1</v>
      </c>
      <c r="W685" s="382" t="s">
        <v>821</v>
      </c>
      <c r="X685" s="382"/>
      <c r="Y685" s="382"/>
      <c r="Z685" s="382"/>
      <c r="AA685" s="382"/>
      <c r="AB685" s="382"/>
      <c r="AC685" s="382"/>
      <c r="AD685" s="382"/>
      <c r="AE685" s="382"/>
      <c r="AF685" s="382"/>
      <c r="AG685" s="382"/>
      <c r="AH685" s="382"/>
      <c r="AI685" s="382"/>
      <c r="AJ685" s="382"/>
      <c r="AK685" s="382"/>
      <c r="AL685" s="307"/>
      <c r="AM685" s="308"/>
      <c r="AN685" s="309"/>
      <c r="AO685" s="309"/>
      <c r="AP685" s="309"/>
      <c r="AQ685" s="309"/>
      <c r="AR685" s="309"/>
      <c r="AS685" s="309"/>
      <c r="AT685" s="309"/>
      <c r="AU685" s="309"/>
      <c r="AV685" s="309"/>
      <c r="AW685" s="95"/>
      <c r="AX685" s="95"/>
      <c r="AY685" s="95"/>
      <c r="AZ685" s="95"/>
      <c r="BA685" s="95"/>
      <c r="BB685" s="95"/>
      <c r="BC685" s="95"/>
      <c r="BD685" s="95"/>
      <c r="BE685" s="95"/>
      <c r="BF685" s="95"/>
      <c r="BG685" s="95"/>
      <c r="BH685" s="95"/>
      <c r="BI685" s="95"/>
      <c r="BJ685" s="95"/>
      <c r="BK685" s="95"/>
      <c r="BL685" s="95"/>
      <c r="BM685" s="95"/>
      <c r="BN685" s="95"/>
      <c r="BO685" s="95"/>
      <c r="BP685" s="95"/>
      <c r="BQ685" s="95"/>
      <c r="BR685" s="95"/>
      <c r="BS685" s="95"/>
      <c r="BT685" s="95"/>
      <c r="BU685" s="95"/>
      <c r="BV685" s="95"/>
      <c r="BW685" s="95"/>
      <c r="BX685" s="95"/>
      <c r="BY685" s="95"/>
      <c r="BZ685" s="95"/>
      <c r="CA685" s="95"/>
      <c r="CB685" s="95"/>
      <c r="CC685" s="95"/>
      <c r="CD685" s="95"/>
      <c r="CE685" s="95"/>
      <c r="CF685" s="95"/>
      <c r="CG685" s="95"/>
      <c r="CH685" s="95"/>
      <c r="CI685" s="95"/>
      <c r="CJ685" s="95"/>
      <c r="CK685" s="95"/>
      <c r="CL685" s="95"/>
      <c r="CM685" s="95"/>
      <c r="CN685" s="95"/>
      <c r="CO685" s="95"/>
      <c r="CP685" s="95"/>
      <c r="CQ685" s="95"/>
      <c r="CR685" s="95"/>
      <c r="CS685" s="95"/>
      <c r="CT685" s="95"/>
      <c r="CU685" s="95"/>
      <c r="CV685" s="95"/>
      <c r="CW685" s="95"/>
      <c r="CX685" s="95"/>
      <c r="CY685" s="95"/>
      <c r="CZ685" s="95"/>
      <c r="DA685" s="95"/>
      <c r="DB685" s="95"/>
      <c r="DC685" s="95"/>
      <c r="DD685" s="95"/>
      <c r="DE685" s="95"/>
      <c r="DF685" s="95"/>
      <c r="DG685" s="95"/>
      <c r="DH685" s="95"/>
      <c r="DI685" s="95"/>
      <c r="DJ685" s="95"/>
      <c r="DK685" s="95"/>
      <c r="DL685" s="95"/>
      <c r="DM685" s="95"/>
      <c r="DN685" s="95"/>
      <c r="DO685" s="95"/>
      <c r="DP685" s="95"/>
      <c r="DQ685" s="95"/>
      <c r="DR685" s="95"/>
      <c r="DS685" s="95"/>
      <c r="DT685" s="95"/>
      <c r="DU685" s="95"/>
      <c r="DV685" s="95"/>
      <c r="DW685" s="95"/>
      <c r="DX685" s="95"/>
      <c r="DY685" s="95"/>
      <c r="DZ685" s="95"/>
      <c r="EA685" s="95"/>
      <c r="EB685" s="164"/>
      <c r="EC685" s="179"/>
      <c r="ED685" s="179"/>
      <c r="EE685" s="179"/>
      <c r="EF685" s="163"/>
      <c r="EG685" s="179"/>
      <c r="EH685" s="179"/>
      <c r="EI685" s="179"/>
      <c r="EJ685" s="179"/>
      <c r="EK685" s="179"/>
    </row>
    <row r="686" spans="3:152" ht="15" customHeight="1">
      <c r="C686" s="217"/>
      <c r="D686" s="385"/>
      <c r="E686" s="399"/>
      <c r="F686" s="399"/>
      <c r="G686" s="399"/>
      <c r="H686" s="399"/>
      <c r="I686" s="399"/>
      <c r="J686" s="399"/>
      <c r="K686" s="385"/>
      <c r="L686" s="337"/>
      <c r="M686" s="337"/>
      <c r="N686" s="385"/>
      <c r="O686" s="385"/>
      <c r="P686" s="387"/>
      <c r="Q686" s="387"/>
      <c r="R686" s="389"/>
      <c r="S686" s="391"/>
      <c r="T686" s="401"/>
      <c r="U686" s="395"/>
      <c r="V686" s="397"/>
      <c r="W686" s="383"/>
      <c r="X686" s="383"/>
      <c r="Y686" s="383"/>
      <c r="Z686" s="383"/>
      <c r="AA686" s="383"/>
      <c r="AB686" s="383"/>
      <c r="AC686" s="383"/>
      <c r="AD686" s="383"/>
      <c r="AE686" s="383"/>
      <c r="AF686" s="383"/>
      <c r="AG686" s="383"/>
      <c r="AH686" s="383"/>
      <c r="AI686" s="383"/>
      <c r="AJ686" s="383"/>
      <c r="AK686" s="383"/>
      <c r="AL686" s="333"/>
      <c r="AM686" s="200" t="s">
        <v>240</v>
      </c>
      <c r="AN686" s="311" t="s">
        <v>197</v>
      </c>
      <c r="AO686" s="312" t="s">
        <v>18</v>
      </c>
      <c r="AP686" s="312"/>
      <c r="AQ686" s="312"/>
      <c r="AR686" s="312"/>
      <c r="AS686" s="312"/>
      <c r="AT686" s="312"/>
      <c r="AU686" s="312"/>
      <c r="AV686" s="312"/>
      <c r="AW686" s="261">
        <v>47082.508300000001</v>
      </c>
      <c r="AX686" s="261">
        <v>47861.04868</v>
      </c>
      <c r="AY686" s="261">
        <v>0</v>
      </c>
      <c r="AZ686" s="261">
        <f>BE686</f>
        <v>0</v>
      </c>
      <c r="BA686" s="261">
        <f>BV686</f>
        <v>0</v>
      </c>
      <c r="BB686" s="261">
        <f>CM686</f>
        <v>0</v>
      </c>
      <c r="BC686" s="261">
        <f>DD686</f>
        <v>0</v>
      </c>
      <c r="BD686" s="261">
        <f>AW686-AX686-BC686</f>
        <v>-778.54037999999855</v>
      </c>
      <c r="BE686" s="261">
        <f t="shared" ref="BE686:BH687" si="739">BQ686</f>
        <v>0</v>
      </c>
      <c r="BF686" s="261">
        <f t="shared" si="739"/>
        <v>0</v>
      </c>
      <c r="BG686" s="261">
        <f t="shared" si="739"/>
        <v>0</v>
      </c>
      <c r="BH686" s="261">
        <f t="shared" si="739"/>
        <v>0</v>
      </c>
      <c r="BI686" s="261">
        <f>BJ686+BK686+BL686</f>
        <v>0</v>
      </c>
      <c r="BJ686" s="313">
        <v>0</v>
      </c>
      <c r="BK686" s="313">
        <v>0</v>
      </c>
      <c r="BL686" s="313">
        <v>0</v>
      </c>
      <c r="BM686" s="261">
        <f>BN686+BO686+BP686</f>
        <v>0</v>
      </c>
      <c r="BN686" s="313">
        <v>0</v>
      </c>
      <c r="BO686" s="313">
        <v>0</v>
      </c>
      <c r="BP686" s="313">
        <v>0</v>
      </c>
      <c r="BQ686" s="261">
        <f>BR686+BS686+BT686</f>
        <v>0</v>
      </c>
      <c r="BR686" s="313">
        <v>0</v>
      </c>
      <c r="BS686" s="313">
        <v>0</v>
      </c>
      <c r="BT686" s="313">
        <v>0</v>
      </c>
      <c r="BU686" s="261">
        <f>$AW686-$AX686-AZ686</f>
        <v>-778.54037999999855</v>
      </c>
      <c r="BV686" s="261">
        <f t="shared" ref="BV686:BY687" si="740">CH686</f>
        <v>0</v>
      </c>
      <c r="BW686" s="261">
        <f t="shared" si="740"/>
        <v>0</v>
      </c>
      <c r="BX686" s="261">
        <f t="shared" si="740"/>
        <v>0</v>
      </c>
      <c r="BY686" s="261">
        <f t="shared" si="740"/>
        <v>0</v>
      </c>
      <c r="BZ686" s="261">
        <f>CA686+CB686+CC686</f>
        <v>0</v>
      </c>
      <c r="CA686" s="313">
        <v>0</v>
      </c>
      <c r="CB686" s="313">
        <v>0</v>
      </c>
      <c r="CC686" s="313">
        <v>0</v>
      </c>
      <c r="CD686" s="261">
        <f>CE686+CF686+CG686</f>
        <v>0</v>
      </c>
      <c r="CE686" s="313">
        <v>0</v>
      </c>
      <c r="CF686" s="313">
        <v>0</v>
      </c>
      <c r="CG686" s="313">
        <v>0</v>
      </c>
      <c r="CH686" s="261">
        <f>CI686+CJ686+CK686</f>
        <v>0</v>
      </c>
      <c r="CI686" s="313">
        <v>0</v>
      </c>
      <c r="CJ686" s="313">
        <v>0</v>
      </c>
      <c r="CK686" s="313">
        <v>0</v>
      </c>
      <c r="CL686" s="261">
        <f>$AW686-$AX686-BA686</f>
        <v>-778.54037999999855</v>
      </c>
      <c r="CM686" s="261">
        <f t="shared" ref="CM686:CP687" si="741">CY686</f>
        <v>0</v>
      </c>
      <c r="CN686" s="261">
        <f t="shared" si="741"/>
        <v>0</v>
      </c>
      <c r="CO686" s="261">
        <f t="shared" si="741"/>
        <v>0</v>
      </c>
      <c r="CP686" s="261">
        <f t="shared" si="741"/>
        <v>0</v>
      </c>
      <c r="CQ686" s="261">
        <f>CR686+CS686+CT686</f>
        <v>0</v>
      </c>
      <c r="CR686" s="313">
        <v>0</v>
      </c>
      <c r="CS686" s="313">
        <v>0</v>
      </c>
      <c r="CT686" s="313">
        <v>0</v>
      </c>
      <c r="CU686" s="261">
        <f>CV686+CW686+CX686</f>
        <v>0</v>
      </c>
      <c r="CV686" s="313">
        <v>0</v>
      </c>
      <c r="CW686" s="313">
        <v>0</v>
      </c>
      <c r="CX686" s="313">
        <v>0</v>
      </c>
      <c r="CY686" s="261">
        <f>CZ686+DA686+DB686</f>
        <v>0</v>
      </c>
      <c r="CZ686" s="313">
        <v>0</v>
      </c>
      <c r="DA686" s="313">
        <v>0</v>
      </c>
      <c r="DB686" s="313">
        <v>0</v>
      </c>
      <c r="DC686" s="261">
        <f>$AW686-$AX686-BB686</f>
        <v>-778.54037999999855</v>
      </c>
      <c r="DD686" s="261">
        <f t="shared" ref="DD686:DG687" si="742">DP686</f>
        <v>0</v>
      </c>
      <c r="DE686" s="261">
        <f t="shared" si="742"/>
        <v>0</v>
      </c>
      <c r="DF686" s="261">
        <f t="shared" si="742"/>
        <v>0</v>
      </c>
      <c r="DG686" s="261">
        <f t="shared" si="742"/>
        <v>0</v>
      </c>
      <c r="DH686" s="261">
        <f>DI686+DJ686+DK686</f>
        <v>0</v>
      </c>
      <c r="DI686" s="313">
        <v>0</v>
      </c>
      <c r="DJ686" s="313">
        <v>0</v>
      </c>
      <c r="DK686" s="313">
        <v>0</v>
      </c>
      <c r="DL686" s="261">
        <f>DM686+DN686+DO686</f>
        <v>0</v>
      </c>
      <c r="DM686" s="313">
        <v>0</v>
      </c>
      <c r="DN686" s="313">
        <v>0</v>
      </c>
      <c r="DO686" s="313">
        <v>0</v>
      </c>
      <c r="DP686" s="261">
        <f>DQ686+DR686+DS686</f>
        <v>0</v>
      </c>
      <c r="DQ686" s="313">
        <v>0</v>
      </c>
      <c r="DR686" s="313">
        <v>0</v>
      </c>
      <c r="DS686" s="313">
        <v>0</v>
      </c>
      <c r="DT686" s="261">
        <f>$AW686-$AX686-BC686</f>
        <v>-778.54037999999855</v>
      </c>
      <c r="DU686" s="261">
        <f>BC686-AY686</f>
        <v>0</v>
      </c>
      <c r="DV686" s="313"/>
      <c r="DW686" s="313"/>
      <c r="DX686" s="314"/>
      <c r="DY686" s="313"/>
      <c r="DZ686" s="314"/>
      <c r="EA686" s="343" t="s">
        <v>151</v>
      </c>
      <c r="EB686" s="164">
        <v>0</v>
      </c>
      <c r="EC686" s="162" t="str">
        <f>AN686 &amp; EB686</f>
        <v>Амортизационные отчисления0</v>
      </c>
      <c r="ED686" s="162" t="str">
        <f>AN686&amp;AO686</f>
        <v>Амортизационные отчислениянет</v>
      </c>
      <c r="EE686" s="163"/>
      <c r="EF686" s="163"/>
      <c r="EG686" s="179"/>
      <c r="EH686" s="179"/>
      <c r="EI686" s="179"/>
      <c r="EJ686" s="179"/>
      <c r="EV686" s="163"/>
    </row>
    <row r="687" spans="3:152" ht="15" customHeight="1" thickBot="1">
      <c r="C687" s="217"/>
      <c r="D687" s="385"/>
      <c r="E687" s="399"/>
      <c r="F687" s="399"/>
      <c r="G687" s="399"/>
      <c r="H687" s="399"/>
      <c r="I687" s="399"/>
      <c r="J687" s="399"/>
      <c r="K687" s="385"/>
      <c r="L687" s="337"/>
      <c r="M687" s="337"/>
      <c r="N687" s="385"/>
      <c r="O687" s="385"/>
      <c r="P687" s="387"/>
      <c r="Q687" s="387"/>
      <c r="R687" s="389"/>
      <c r="S687" s="391"/>
      <c r="T687" s="401"/>
      <c r="U687" s="395"/>
      <c r="V687" s="397"/>
      <c r="W687" s="383"/>
      <c r="X687" s="383"/>
      <c r="Y687" s="383"/>
      <c r="Z687" s="383"/>
      <c r="AA687" s="383"/>
      <c r="AB687" s="383"/>
      <c r="AC687" s="383"/>
      <c r="AD687" s="383"/>
      <c r="AE687" s="383"/>
      <c r="AF687" s="383"/>
      <c r="AG687" s="383"/>
      <c r="AH687" s="383"/>
      <c r="AI687" s="383"/>
      <c r="AJ687" s="383"/>
      <c r="AK687" s="383"/>
      <c r="AL687" s="333"/>
      <c r="AM687" s="200" t="s">
        <v>115</v>
      </c>
      <c r="AN687" s="311" t="s">
        <v>199</v>
      </c>
      <c r="AO687" s="312" t="s">
        <v>18</v>
      </c>
      <c r="AP687" s="312"/>
      <c r="AQ687" s="312"/>
      <c r="AR687" s="312"/>
      <c r="AS687" s="312"/>
      <c r="AT687" s="312"/>
      <c r="AU687" s="312"/>
      <c r="AV687" s="312"/>
      <c r="AW687" s="261">
        <v>0</v>
      </c>
      <c r="AX687" s="261">
        <v>0</v>
      </c>
      <c r="AY687" s="261">
        <v>0</v>
      </c>
      <c r="AZ687" s="261">
        <f>BE687</f>
        <v>0</v>
      </c>
      <c r="BA687" s="261">
        <f>BV687</f>
        <v>0</v>
      </c>
      <c r="BB687" s="261">
        <f>CM687</f>
        <v>0</v>
      </c>
      <c r="BC687" s="261">
        <f>DD687</f>
        <v>0</v>
      </c>
      <c r="BD687" s="261">
        <f>AW687-AX687-BC687</f>
        <v>0</v>
      </c>
      <c r="BE687" s="261">
        <f t="shared" si="739"/>
        <v>0</v>
      </c>
      <c r="BF687" s="261">
        <f t="shared" si="739"/>
        <v>0</v>
      </c>
      <c r="BG687" s="261">
        <f t="shared" si="739"/>
        <v>0</v>
      </c>
      <c r="BH687" s="261">
        <f t="shared" si="739"/>
        <v>0</v>
      </c>
      <c r="BI687" s="261">
        <f>BJ687+BK687+BL687</f>
        <v>0</v>
      </c>
      <c r="BJ687" s="313">
        <v>0</v>
      </c>
      <c r="BK687" s="313">
        <v>0</v>
      </c>
      <c r="BL687" s="313">
        <v>0</v>
      </c>
      <c r="BM687" s="261">
        <f>BN687+BO687+BP687</f>
        <v>0</v>
      </c>
      <c r="BN687" s="313">
        <v>0</v>
      </c>
      <c r="BO687" s="313">
        <v>0</v>
      </c>
      <c r="BP687" s="313">
        <v>0</v>
      </c>
      <c r="BQ687" s="261">
        <f>BR687+BS687+BT687</f>
        <v>0</v>
      </c>
      <c r="BR687" s="313">
        <v>0</v>
      </c>
      <c r="BS687" s="313">
        <v>0</v>
      </c>
      <c r="BT687" s="313">
        <v>0</v>
      </c>
      <c r="BU687" s="261">
        <f>$AW687-$AX687-AZ687</f>
        <v>0</v>
      </c>
      <c r="BV687" s="261">
        <f t="shared" si="740"/>
        <v>0</v>
      </c>
      <c r="BW687" s="261">
        <f t="shared" si="740"/>
        <v>0</v>
      </c>
      <c r="BX687" s="261">
        <f t="shared" si="740"/>
        <v>0</v>
      </c>
      <c r="BY687" s="261">
        <f t="shared" si="740"/>
        <v>0</v>
      </c>
      <c r="BZ687" s="261">
        <f>CA687+CB687+CC687</f>
        <v>0</v>
      </c>
      <c r="CA687" s="313">
        <v>0</v>
      </c>
      <c r="CB687" s="313">
        <v>0</v>
      </c>
      <c r="CC687" s="313">
        <v>0</v>
      </c>
      <c r="CD687" s="261">
        <f>CE687+CF687+CG687</f>
        <v>0</v>
      </c>
      <c r="CE687" s="313">
        <v>0</v>
      </c>
      <c r="CF687" s="313">
        <v>0</v>
      </c>
      <c r="CG687" s="313">
        <v>0</v>
      </c>
      <c r="CH687" s="261">
        <f>CI687+CJ687+CK687</f>
        <v>0</v>
      </c>
      <c r="CI687" s="313">
        <v>0</v>
      </c>
      <c r="CJ687" s="313">
        <v>0</v>
      </c>
      <c r="CK687" s="313">
        <v>0</v>
      </c>
      <c r="CL687" s="261">
        <f>$AW687-$AX687-BA687</f>
        <v>0</v>
      </c>
      <c r="CM687" s="261">
        <f t="shared" si="741"/>
        <v>0</v>
      </c>
      <c r="CN687" s="261">
        <f t="shared" si="741"/>
        <v>0</v>
      </c>
      <c r="CO687" s="261">
        <f t="shared" si="741"/>
        <v>0</v>
      </c>
      <c r="CP687" s="261">
        <f t="shared" si="741"/>
        <v>0</v>
      </c>
      <c r="CQ687" s="261">
        <f>CR687+CS687+CT687</f>
        <v>0</v>
      </c>
      <c r="CR687" s="313">
        <v>0</v>
      </c>
      <c r="CS687" s="313">
        <v>0</v>
      </c>
      <c r="CT687" s="313">
        <v>0</v>
      </c>
      <c r="CU687" s="261">
        <f>CV687+CW687+CX687</f>
        <v>0</v>
      </c>
      <c r="CV687" s="313">
        <v>0</v>
      </c>
      <c r="CW687" s="313">
        <v>0</v>
      </c>
      <c r="CX687" s="313">
        <v>0</v>
      </c>
      <c r="CY687" s="261">
        <f>CZ687+DA687+DB687</f>
        <v>0</v>
      </c>
      <c r="CZ687" s="313">
        <v>0</v>
      </c>
      <c r="DA687" s="313">
        <v>0</v>
      </c>
      <c r="DB687" s="313">
        <v>0</v>
      </c>
      <c r="DC687" s="261">
        <f>$AW687-$AX687-BB687</f>
        <v>0</v>
      </c>
      <c r="DD687" s="261">
        <f t="shared" si="742"/>
        <v>0</v>
      </c>
      <c r="DE687" s="261">
        <f t="shared" si="742"/>
        <v>0</v>
      </c>
      <c r="DF687" s="261">
        <f t="shared" si="742"/>
        <v>0</v>
      </c>
      <c r="DG687" s="261">
        <f t="shared" si="742"/>
        <v>0</v>
      </c>
      <c r="DH687" s="261">
        <f>DI687+DJ687+DK687</f>
        <v>0</v>
      </c>
      <c r="DI687" s="313">
        <v>0</v>
      </c>
      <c r="DJ687" s="313">
        <v>0</v>
      </c>
      <c r="DK687" s="313">
        <v>0</v>
      </c>
      <c r="DL687" s="261">
        <f>DM687+DN687+DO687</f>
        <v>0</v>
      </c>
      <c r="DM687" s="313">
        <v>0</v>
      </c>
      <c r="DN687" s="313">
        <v>0</v>
      </c>
      <c r="DO687" s="313">
        <v>0</v>
      </c>
      <c r="DP687" s="261">
        <f>DQ687+DR687+DS687</f>
        <v>0</v>
      </c>
      <c r="DQ687" s="313">
        <v>0</v>
      </c>
      <c r="DR687" s="313">
        <v>0</v>
      </c>
      <c r="DS687" s="313">
        <v>0</v>
      </c>
      <c r="DT687" s="261">
        <f>$AW687-$AX687-BC687</f>
        <v>0</v>
      </c>
      <c r="DU687" s="261">
        <f>BC687-AY687</f>
        <v>0</v>
      </c>
      <c r="DV687" s="313"/>
      <c r="DW687" s="313"/>
      <c r="DX687" s="314"/>
      <c r="DY687" s="313"/>
      <c r="DZ687" s="314"/>
      <c r="EA687" s="343" t="s">
        <v>151</v>
      </c>
      <c r="EB687" s="164">
        <v>0</v>
      </c>
      <c r="EC687" s="162" t="str">
        <f>AN687 &amp; EB687</f>
        <v>Прочие собственные средства0</v>
      </c>
      <c r="ED687" s="162" t="str">
        <f>AN687&amp;AO687</f>
        <v>Прочие собственные средстванет</v>
      </c>
      <c r="EE687" s="163"/>
      <c r="EF687" s="163"/>
      <c r="EG687" s="179"/>
      <c r="EH687" s="179"/>
      <c r="EI687" s="179"/>
      <c r="EJ687" s="179"/>
      <c r="EV687" s="163"/>
    </row>
    <row r="688" spans="3:152" ht="11.25" customHeight="1">
      <c r="C688" s="217"/>
      <c r="D688" s="384" t="s">
        <v>1085</v>
      </c>
      <c r="E688" s="398" t="s">
        <v>780</v>
      </c>
      <c r="F688" s="398" t="s">
        <v>800</v>
      </c>
      <c r="G688" s="398" t="s">
        <v>161</v>
      </c>
      <c r="H688" s="398" t="s">
        <v>1086</v>
      </c>
      <c r="I688" s="398" t="s">
        <v>783</v>
      </c>
      <c r="J688" s="398" t="s">
        <v>783</v>
      </c>
      <c r="K688" s="384" t="s">
        <v>784</v>
      </c>
      <c r="L688" s="336"/>
      <c r="M688" s="336"/>
      <c r="N688" s="384" t="s">
        <v>116</v>
      </c>
      <c r="O688" s="384" t="s">
        <v>4</v>
      </c>
      <c r="P688" s="386" t="s">
        <v>189</v>
      </c>
      <c r="Q688" s="386" t="s">
        <v>4</v>
      </c>
      <c r="R688" s="388">
        <v>100</v>
      </c>
      <c r="S688" s="390">
        <v>100</v>
      </c>
      <c r="T688" s="400" t="s">
        <v>151</v>
      </c>
      <c r="U688" s="305"/>
      <c r="V688" s="306"/>
      <c r="W688" s="306"/>
      <c r="X688" s="306"/>
      <c r="Y688" s="306"/>
      <c r="Z688" s="306"/>
      <c r="AA688" s="306"/>
      <c r="AB688" s="306"/>
      <c r="AC688" s="306"/>
      <c r="AD688" s="306"/>
      <c r="AE688" s="306"/>
      <c r="AF688" s="306"/>
      <c r="AG688" s="306"/>
      <c r="AH688" s="306"/>
      <c r="AI688" s="306"/>
      <c r="AJ688" s="306"/>
      <c r="AK688" s="306"/>
      <c r="AL688" s="306"/>
      <c r="AM688" s="306"/>
      <c r="AN688" s="306"/>
      <c r="AO688" s="306"/>
      <c r="AP688" s="306"/>
      <c r="AQ688" s="306"/>
      <c r="AR688" s="306"/>
      <c r="AS688" s="306"/>
      <c r="AT688" s="306"/>
      <c r="AU688" s="306"/>
      <c r="AV688" s="306"/>
      <c r="AW688" s="306"/>
      <c r="AX688" s="306"/>
      <c r="AY688" s="306"/>
      <c r="AZ688" s="306"/>
      <c r="BA688" s="306"/>
      <c r="BB688" s="306"/>
      <c r="BC688" s="306"/>
      <c r="BD688" s="306"/>
      <c r="BE688" s="306"/>
      <c r="BF688" s="306"/>
      <c r="BG688" s="306"/>
      <c r="BH688" s="306"/>
      <c r="BI688" s="306"/>
      <c r="BJ688" s="306"/>
      <c r="BK688" s="306"/>
      <c r="BL688" s="306"/>
      <c r="BM688" s="306"/>
      <c r="BN688" s="306"/>
      <c r="BO688" s="306"/>
      <c r="BP688" s="306"/>
      <c r="BQ688" s="306"/>
      <c r="BR688" s="306"/>
      <c r="BS688" s="306"/>
      <c r="BT688" s="306"/>
      <c r="BU688" s="306"/>
      <c r="BV688" s="306"/>
      <c r="BW688" s="306"/>
      <c r="BX688" s="306"/>
      <c r="BY688" s="306"/>
      <c r="BZ688" s="306"/>
      <c r="CA688" s="306"/>
      <c r="CB688" s="306"/>
      <c r="CC688" s="306"/>
      <c r="CD688" s="306"/>
      <c r="CE688" s="306"/>
      <c r="CF688" s="306"/>
      <c r="CG688" s="306"/>
      <c r="CH688" s="306"/>
      <c r="CI688" s="306"/>
      <c r="CJ688" s="306"/>
      <c r="CK688" s="306"/>
      <c r="CL688" s="306"/>
      <c r="CM688" s="306"/>
      <c r="CN688" s="306"/>
      <c r="CO688" s="306"/>
      <c r="CP688" s="306"/>
      <c r="CQ688" s="306"/>
      <c r="CR688" s="306"/>
      <c r="CS688" s="306"/>
      <c r="CT688" s="306"/>
      <c r="CU688" s="306"/>
      <c r="CV688" s="306"/>
      <c r="CW688" s="306"/>
      <c r="CX688" s="306"/>
      <c r="CY688" s="306"/>
      <c r="CZ688" s="306"/>
      <c r="DA688" s="306"/>
      <c r="DB688" s="306"/>
      <c r="DC688" s="306"/>
      <c r="DD688" s="306"/>
      <c r="DE688" s="306"/>
      <c r="DF688" s="306"/>
      <c r="DG688" s="306"/>
      <c r="DH688" s="306"/>
      <c r="DI688" s="306"/>
      <c r="DJ688" s="306"/>
      <c r="DK688" s="306"/>
      <c r="DL688" s="306"/>
      <c r="DM688" s="306"/>
      <c r="DN688" s="306"/>
      <c r="DO688" s="306"/>
      <c r="DP688" s="306"/>
      <c r="DQ688" s="306"/>
      <c r="DR688" s="306"/>
      <c r="DS688" s="306"/>
      <c r="DT688" s="306"/>
      <c r="DU688" s="306"/>
      <c r="DV688" s="306"/>
      <c r="DW688" s="306"/>
      <c r="DX688" s="306"/>
      <c r="DY688" s="306"/>
      <c r="DZ688" s="306"/>
      <c r="EA688" s="306"/>
      <c r="EB688" s="164"/>
      <c r="EC688" s="163"/>
      <c r="ED688" s="163"/>
      <c r="EE688" s="163"/>
      <c r="EF688" s="163"/>
      <c r="EG688" s="163"/>
      <c r="EH688" s="163"/>
      <c r="EI688" s="163"/>
    </row>
    <row r="689" spans="3:152" ht="11.25" customHeight="1">
      <c r="C689" s="217"/>
      <c r="D689" s="385"/>
      <c r="E689" s="399"/>
      <c r="F689" s="399"/>
      <c r="G689" s="399"/>
      <c r="H689" s="399"/>
      <c r="I689" s="399"/>
      <c r="J689" s="399"/>
      <c r="K689" s="385"/>
      <c r="L689" s="337"/>
      <c r="M689" s="337"/>
      <c r="N689" s="385"/>
      <c r="O689" s="385"/>
      <c r="P689" s="387"/>
      <c r="Q689" s="387"/>
      <c r="R689" s="389"/>
      <c r="S689" s="391"/>
      <c r="T689" s="401"/>
      <c r="U689" s="394"/>
      <c r="V689" s="396">
        <v>1</v>
      </c>
      <c r="W689" s="382" t="s">
        <v>821</v>
      </c>
      <c r="X689" s="382"/>
      <c r="Y689" s="382"/>
      <c r="Z689" s="382"/>
      <c r="AA689" s="382"/>
      <c r="AB689" s="382"/>
      <c r="AC689" s="382"/>
      <c r="AD689" s="382"/>
      <c r="AE689" s="382"/>
      <c r="AF689" s="382"/>
      <c r="AG689" s="382"/>
      <c r="AH689" s="382"/>
      <c r="AI689" s="382"/>
      <c r="AJ689" s="382"/>
      <c r="AK689" s="382"/>
      <c r="AL689" s="307"/>
      <c r="AM689" s="308"/>
      <c r="AN689" s="309"/>
      <c r="AO689" s="309"/>
      <c r="AP689" s="309"/>
      <c r="AQ689" s="309"/>
      <c r="AR689" s="309"/>
      <c r="AS689" s="309"/>
      <c r="AT689" s="309"/>
      <c r="AU689" s="309"/>
      <c r="AV689" s="309"/>
      <c r="AW689" s="95"/>
      <c r="AX689" s="95"/>
      <c r="AY689" s="95"/>
      <c r="AZ689" s="95"/>
      <c r="BA689" s="95"/>
      <c r="BB689" s="95"/>
      <c r="BC689" s="95"/>
      <c r="BD689" s="95"/>
      <c r="BE689" s="95"/>
      <c r="BF689" s="95"/>
      <c r="BG689" s="95"/>
      <c r="BH689" s="95"/>
      <c r="BI689" s="95"/>
      <c r="BJ689" s="95"/>
      <c r="BK689" s="95"/>
      <c r="BL689" s="95"/>
      <c r="BM689" s="95"/>
      <c r="BN689" s="95"/>
      <c r="BO689" s="95"/>
      <c r="BP689" s="95"/>
      <c r="BQ689" s="95"/>
      <c r="BR689" s="95"/>
      <c r="BS689" s="95"/>
      <c r="BT689" s="95"/>
      <c r="BU689" s="95"/>
      <c r="BV689" s="95"/>
      <c r="BW689" s="95"/>
      <c r="BX689" s="95"/>
      <c r="BY689" s="95"/>
      <c r="BZ689" s="95"/>
      <c r="CA689" s="95"/>
      <c r="CB689" s="95"/>
      <c r="CC689" s="95"/>
      <c r="CD689" s="95"/>
      <c r="CE689" s="95"/>
      <c r="CF689" s="95"/>
      <c r="CG689" s="95"/>
      <c r="CH689" s="95"/>
      <c r="CI689" s="95"/>
      <c r="CJ689" s="95"/>
      <c r="CK689" s="95"/>
      <c r="CL689" s="95"/>
      <c r="CM689" s="95"/>
      <c r="CN689" s="95"/>
      <c r="CO689" s="95"/>
      <c r="CP689" s="95"/>
      <c r="CQ689" s="95"/>
      <c r="CR689" s="95"/>
      <c r="CS689" s="95"/>
      <c r="CT689" s="95"/>
      <c r="CU689" s="95"/>
      <c r="CV689" s="95"/>
      <c r="CW689" s="95"/>
      <c r="CX689" s="95"/>
      <c r="CY689" s="95"/>
      <c r="CZ689" s="95"/>
      <c r="DA689" s="95"/>
      <c r="DB689" s="95"/>
      <c r="DC689" s="95"/>
      <c r="DD689" s="95"/>
      <c r="DE689" s="95"/>
      <c r="DF689" s="95"/>
      <c r="DG689" s="95"/>
      <c r="DH689" s="95"/>
      <c r="DI689" s="95"/>
      <c r="DJ689" s="95"/>
      <c r="DK689" s="95"/>
      <c r="DL689" s="95"/>
      <c r="DM689" s="95"/>
      <c r="DN689" s="95"/>
      <c r="DO689" s="95"/>
      <c r="DP689" s="95"/>
      <c r="DQ689" s="95"/>
      <c r="DR689" s="95"/>
      <c r="DS689" s="95"/>
      <c r="DT689" s="95"/>
      <c r="DU689" s="95"/>
      <c r="DV689" s="95"/>
      <c r="DW689" s="95"/>
      <c r="DX689" s="95"/>
      <c r="DY689" s="95"/>
      <c r="DZ689" s="95"/>
      <c r="EA689" s="95"/>
      <c r="EB689" s="164"/>
      <c r="EC689" s="179"/>
      <c r="ED689" s="179"/>
      <c r="EE689" s="179"/>
      <c r="EF689" s="163"/>
      <c r="EG689" s="179"/>
      <c r="EH689" s="179"/>
      <c r="EI689" s="179"/>
      <c r="EJ689" s="179"/>
      <c r="EK689" s="179"/>
    </row>
    <row r="690" spans="3:152" ht="15" customHeight="1">
      <c r="C690" s="217"/>
      <c r="D690" s="385"/>
      <c r="E690" s="399"/>
      <c r="F690" s="399"/>
      <c r="G690" s="399"/>
      <c r="H690" s="399"/>
      <c r="I690" s="399"/>
      <c r="J690" s="399"/>
      <c r="K690" s="385"/>
      <c r="L690" s="337"/>
      <c r="M690" s="337"/>
      <c r="N690" s="385"/>
      <c r="O690" s="385"/>
      <c r="P690" s="387"/>
      <c r="Q690" s="387"/>
      <c r="R690" s="389"/>
      <c r="S690" s="391"/>
      <c r="T690" s="401"/>
      <c r="U690" s="395"/>
      <c r="V690" s="397"/>
      <c r="W690" s="383"/>
      <c r="X690" s="383"/>
      <c r="Y690" s="383"/>
      <c r="Z690" s="383"/>
      <c r="AA690" s="383"/>
      <c r="AB690" s="383"/>
      <c r="AC690" s="383"/>
      <c r="AD690" s="383"/>
      <c r="AE690" s="383"/>
      <c r="AF690" s="383"/>
      <c r="AG690" s="383"/>
      <c r="AH690" s="383"/>
      <c r="AI690" s="383"/>
      <c r="AJ690" s="383"/>
      <c r="AK690" s="383"/>
      <c r="AL690" s="333"/>
      <c r="AM690" s="200" t="s">
        <v>240</v>
      </c>
      <c r="AN690" s="311" t="s">
        <v>197</v>
      </c>
      <c r="AO690" s="312" t="s">
        <v>18</v>
      </c>
      <c r="AP690" s="312"/>
      <c r="AQ690" s="312"/>
      <c r="AR690" s="312"/>
      <c r="AS690" s="312"/>
      <c r="AT690" s="312"/>
      <c r="AU690" s="312"/>
      <c r="AV690" s="312"/>
      <c r="AW690" s="261">
        <v>30680.083299999998</v>
      </c>
      <c r="AX690" s="261">
        <v>30475.391459999999</v>
      </c>
      <c r="AY690" s="261">
        <v>0</v>
      </c>
      <c r="AZ690" s="261">
        <f>BE690</f>
        <v>0</v>
      </c>
      <c r="BA690" s="261">
        <f>BV690</f>
        <v>0</v>
      </c>
      <c r="BB690" s="261">
        <f>CM690</f>
        <v>0</v>
      </c>
      <c r="BC690" s="261">
        <f>DD690</f>
        <v>0</v>
      </c>
      <c r="BD690" s="261">
        <f>AW690-AX690-BC690</f>
        <v>204.6918399999995</v>
      </c>
      <c r="BE690" s="261">
        <f t="shared" ref="BE690:BH691" si="743">BQ690</f>
        <v>0</v>
      </c>
      <c r="BF690" s="261">
        <f t="shared" si="743"/>
        <v>0</v>
      </c>
      <c r="BG690" s="261">
        <f t="shared" si="743"/>
        <v>0</v>
      </c>
      <c r="BH690" s="261">
        <f t="shared" si="743"/>
        <v>0</v>
      </c>
      <c r="BI690" s="261">
        <f>BJ690+BK690+BL690</f>
        <v>0</v>
      </c>
      <c r="BJ690" s="313">
        <v>0</v>
      </c>
      <c r="BK690" s="313">
        <v>0</v>
      </c>
      <c r="BL690" s="313">
        <v>0</v>
      </c>
      <c r="BM690" s="261">
        <f>BN690+BO690+BP690</f>
        <v>0</v>
      </c>
      <c r="BN690" s="313">
        <v>0</v>
      </c>
      <c r="BO690" s="313">
        <v>0</v>
      </c>
      <c r="BP690" s="313">
        <v>0</v>
      </c>
      <c r="BQ690" s="261">
        <f>BR690+BS690+BT690</f>
        <v>0</v>
      </c>
      <c r="BR690" s="313">
        <v>0</v>
      </c>
      <c r="BS690" s="313">
        <v>0</v>
      </c>
      <c r="BT690" s="313">
        <v>0</v>
      </c>
      <c r="BU690" s="261">
        <f>$AW690-$AX690-AZ690</f>
        <v>204.6918399999995</v>
      </c>
      <c r="BV690" s="261">
        <f t="shared" ref="BV690:BY691" si="744">CH690</f>
        <v>0</v>
      </c>
      <c r="BW690" s="261">
        <f t="shared" si="744"/>
        <v>0</v>
      </c>
      <c r="BX690" s="261">
        <f t="shared" si="744"/>
        <v>0</v>
      </c>
      <c r="BY690" s="261">
        <f t="shared" si="744"/>
        <v>0</v>
      </c>
      <c r="BZ690" s="261">
        <f>CA690+CB690+CC690</f>
        <v>0</v>
      </c>
      <c r="CA690" s="313">
        <v>0</v>
      </c>
      <c r="CB690" s="313">
        <v>0</v>
      </c>
      <c r="CC690" s="313">
        <v>0</v>
      </c>
      <c r="CD690" s="261">
        <f>CE690+CF690+CG690</f>
        <v>0</v>
      </c>
      <c r="CE690" s="313">
        <v>0</v>
      </c>
      <c r="CF690" s="313">
        <v>0</v>
      </c>
      <c r="CG690" s="313">
        <v>0</v>
      </c>
      <c r="CH690" s="261">
        <f>CI690+CJ690+CK690</f>
        <v>0</v>
      </c>
      <c r="CI690" s="313">
        <v>0</v>
      </c>
      <c r="CJ690" s="313">
        <v>0</v>
      </c>
      <c r="CK690" s="313">
        <v>0</v>
      </c>
      <c r="CL690" s="261">
        <f>$AW690-$AX690-BA690</f>
        <v>204.6918399999995</v>
      </c>
      <c r="CM690" s="261">
        <f t="shared" ref="CM690:CP691" si="745">CY690</f>
        <v>0</v>
      </c>
      <c r="CN690" s="261">
        <f t="shared" si="745"/>
        <v>0</v>
      </c>
      <c r="CO690" s="261">
        <f t="shared" si="745"/>
        <v>0</v>
      </c>
      <c r="CP690" s="261">
        <f t="shared" si="745"/>
        <v>0</v>
      </c>
      <c r="CQ690" s="261">
        <f>CR690+CS690+CT690</f>
        <v>0</v>
      </c>
      <c r="CR690" s="313">
        <v>0</v>
      </c>
      <c r="CS690" s="313">
        <v>0</v>
      </c>
      <c r="CT690" s="313">
        <v>0</v>
      </c>
      <c r="CU690" s="261">
        <f>CV690+CW690+CX690</f>
        <v>0</v>
      </c>
      <c r="CV690" s="313">
        <v>0</v>
      </c>
      <c r="CW690" s="313">
        <v>0</v>
      </c>
      <c r="CX690" s="313">
        <v>0</v>
      </c>
      <c r="CY690" s="261">
        <f>CZ690+DA690+DB690</f>
        <v>0</v>
      </c>
      <c r="CZ690" s="313">
        <v>0</v>
      </c>
      <c r="DA690" s="313">
        <v>0</v>
      </c>
      <c r="DB690" s="313">
        <v>0</v>
      </c>
      <c r="DC690" s="261">
        <f>$AW690-$AX690-BB690</f>
        <v>204.6918399999995</v>
      </c>
      <c r="DD690" s="261">
        <f t="shared" ref="DD690:DG691" si="746">DP690</f>
        <v>0</v>
      </c>
      <c r="DE690" s="261">
        <f t="shared" si="746"/>
        <v>0</v>
      </c>
      <c r="DF690" s="261">
        <f t="shared" si="746"/>
        <v>0</v>
      </c>
      <c r="DG690" s="261">
        <f t="shared" si="746"/>
        <v>0</v>
      </c>
      <c r="DH690" s="261">
        <f>DI690+DJ690+DK690</f>
        <v>0</v>
      </c>
      <c r="DI690" s="313">
        <v>0</v>
      </c>
      <c r="DJ690" s="313">
        <v>0</v>
      </c>
      <c r="DK690" s="313">
        <v>0</v>
      </c>
      <c r="DL690" s="261">
        <f>DM690+DN690+DO690</f>
        <v>0</v>
      </c>
      <c r="DM690" s="313">
        <v>0</v>
      </c>
      <c r="DN690" s="313">
        <v>0</v>
      </c>
      <c r="DO690" s="313">
        <v>0</v>
      </c>
      <c r="DP690" s="261">
        <f>DQ690+DR690+DS690</f>
        <v>0</v>
      </c>
      <c r="DQ690" s="313">
        <v>0</v>
      </c>
      <c r="DR690" s="313">
        <v>0</v>
      </c>
      <c r="DS690" s="313">
        <v>0</v>
      </c>
      <c r="DT690" s="261">
        <f>$AW690-$AX690-BC690</f>
        <v>204.6918399999995</v>
      </c>
      <c r="DU690" s="261">
        <f>BC690-AY690</f>
        <v>0</v>
      </c>
      <c r="DV690" s="313"/>
      <c r="DW690" s="313"/>
      <c r="DX690" s="314"/>
      <c r="DY690" s="313"/>
      <c r="DZ690" s="314"/>
      <c r="EA690" s="343" t="s">
        <v>151</v>
      </c>
      <c r="EB690" s="164">
        <v>0</v>
      </c>
      <c r="EC690" s="162" t="str">
        <f>AN690 &amp; EB690</f>
        <v>Амортизационные отчисления0</v>
      </c>
      <c r="ED690" s="162" t="str">
        <f>AN690&amp;AO690</f>
        <v>Амортизационные отчислениянет</v>
      </c>
      <c r="EE690" s="163"/>
      <c r="EF690" s="163"/>
      <c r="EG690" s="179"/>
      <c r="EH690" s="179"/>
      <c r="EI690" s="179"/>
      <c r="EJ690" s="179"/>
      <c r="EV690" s="163"/>
    </row>
    <row r="691" spans="3:152" ht="15" customHeight="1" thickBot="1">
      <c r="C691" s="217"/>
      <c r="D691" s="385"/>
      <c r="E691" s="399"/>
      <c r="F691" s="399"/>
      <c r="G691" s="399"/>
      <c r="H691" s="399"/>
      <c r="I691" s="399"/>
      <c r="J691" s="399"/>
      <c r="K691" s="385"/>
      <c r="L691" s="337"/>
      <c r="M691" s="337"/>
      <c r="N691" s="385"/>
      <c r="O691" s="385"/>
      <c r="P691" s="387"/>
      <c r="Q691" s="387"/>
      <c r="R691" s="389"/>
      <c r="S691" s="391"/>
      <c r="T691" s="401"/>
      <c r="U691" s="395"/>
      <c r="V691" s="397"/>
      <c r="W691" s="383"/>
      <c r="X691" s="383"/>
      <c r="Y691" s="383"/>
      <c r="Z691" s="383"/>
      <c r="AA691" s="383"/>
      <c r="AB691" s="383"/>
      <c r="AC691" s="383"/>
      <c r="AD691" s="383"/>
      <c r="AE691" s="383"/>
      <c r="AF691" s="383"/>
      <c r="AG691" s="383"/>
      <c r="AH691" s="383"/>
      <c r="AI691" s="383"/>
      <c r="AJ691" s="383"/>
      <c r="AK691" s="383"/>
      <c r="AL691" s="333"/>
      <c r="AM691" s="200" t="s">
        <v>115</v>
      </c>
      <c r="AN691" s="311" t="s">
        <v>199</v>
      </c>
      <c r="AO691" s="312" t="s">
        <v>18</v>
      </c>
      <c r="AP691" s="312"/>
      <c r="AQ691" s="312"/>
      <c r="AR691" s="312"/>
      <c r="AS691" s="312"/>
      <c r="AT691" s="312"/>
      <c r="AU691" s="312"/>
      <c r="AV691" s="312"/>
      <c r="AW691" s="261">
        <v>0</v>
      </c>
      <c r="AX691" s="261">
        <v>0</v>
      </c>
      <c r="AY691" s="261">
        <v>0</v>
      </c>
      <c r="AZ691" s="261">
        <f>BE691</f>
        <v>0</v>
      </c>
      <c r="BA691" s="261">
        <f>BV691</f>
        <v>0</v>
      </c>
      <c r="BB691" s="261">
        <f>CM691</f>
        <v>0</v>
      </c>
      <c r="BC691" s="261">
        <f>DD691</f>
        <v>0</v>
      </c>
      <c r="BD691" s="261">
        <f>AW691-AX691-BC691</f>
        <v>0</v>
      </c>
      <c r="BE691" s="261">
        <f t="shared" si="743"/>
        <v>0</v>
      </c>
      <c r="BF691" s="261">
        <f t="shared" si="743"/>
        <v>0</v>
      </c>
      <c r="BG691" s="261">
        <f t="shared" si="743"/>
        <v>0</v>
      </c>
      <c r="BH691" s="261">
        <f t="shared" si="743"/>
        <v>0</v>
      </c>
      <c r="BI691" s="261">
        <f>BJ691+BK691+BL691</f>
        <v>0</v>
      </c>
      <c r="BJ691" s="313">
        <v>0</v>
      </c>
      <c r="BK691" s="313">
        <v>0</v>
      </c>
      <c r="BL691" s="313">
        <v>0</v>
      </c>
      <c r="BM691" s="261">
        <f>BN691+BO691+BP691</f>
        <v>0</v>
      </c>
      <c r="BN691" s="313">
        <v>0</v>
      </c>
      <c r="BO691" s="313">
        <v>0</v>
      </c>
      <c r="BP691" s="313">
        <v>0</v>
      </c>
      <c r="BQ691" s="261">
        <f>BR691+BS691+BT691</f>
        <v>0</v>
      </c>
      <c r="BR691" s="313">
        <v>0</v>
      </c>
      <c r="BS691" s="313">
        <v>0</v>
      </c>
      <c r="BT691" s="313">
        <v>0</v>
      </c>
      <c r="BU691" s="261">
        <f>$AW691-$AX691-AZ691</f>
        <v>0</v>
      </c>
      <c r="BV691" s="261">
        <f t="shared" si="744"/>
        <v>0</v>
      </c>
      <c r="BW691" s="261">
        <f t="shared" si="744"/>
        <v>0</v>
      </c>
      <c r="BX691" s="261">
        <f t="shared" si="744"/>
        <v>0</v>
      </c>
      <c r="BY691" s="261">
        <f t="shared" si="744"/>
        <v>0</v>
      </c>
      <c r="BZ691" s="261">
        <f>CA691+CB691+CC691</f>
        <v>0</v>
      </c>
      <c r="CA691" s="313">
        <v>0</v>
      </c>
      <c r="CB691" s="313">
        <v>0</v>
      </c>
      <c r="CC691" s="313">
        <v>0</v>
      </c>
      <c r="CD691" s="261">
        <f>CE691+CF691+CG691</f>
        <v>0</v>
      </c>
      <c r="CE691" s="313">
        <v>0</v>
      </c>
      <c r="CF691" s="313">
        <v>0</v>
      </c>
      <c r="CG691" s="313">
        <v>0</v>
      </c>
      <c r="CH691" s="261">
        <f>CI691+CJ691+CK691</f>
        <v>0</v>
      </c>
      <c r="CI691" s="313">
        <v>0</v>
      </c>
      <c r="CJ691" s="313">
        <v>0</v>
      </c>
      <c r="CK691" s="313">
        <v>0</v>
      </c>
      <c r="CL691" s="261">
        <f>$AW691-$AX691-BA691</f>
        <v>0</v>
      </c>
      <c r="CM691" s="261">
        <f t="shared" si="745"/>
        <v>0</v>
      </c>
      <c r="CN691" s="261">
        <f t="shared" si="745"/>
        <v>0</v>
      </c>
      <c r="CO691" s="261">
        <f t="shared" si="745"/>
        <v>0</v>
      </c>
      <c r="CP691" s="261">
        <f t="shared" si="745"/>
        <v>0</v>
      </c>
      <c r="CQ691" s="261">
        <f>CR691+CS691+CT691</f>
        <v>0</v>
      </c>
      <c r="CR691" s="313">
        <v>0</v>
      </c>
      <c r="CS691" s="313">
        <v>0</v>
      </c>
      <c r="CT691" s="313">
        <v>0</v>
      </c>
      <c r="CU691" s="261">
        <f>CV691+CW691+CX691</f>
        <v>0</v>
      </c>
      <c r="CV691" s="313">
        <v>0</v>
      </c>
      <c r="CW691" s="313">
        <v>0</v>
      </c>
      <c r="CX691" s="313">
        <v>0</v>
      </c>
      <c r="CY691" s="261">
        <f>CZ691+DA691+DB691</f>
        <v>0</v>
      </c>
      <c r="CZ691" s="313">
        <v>0</v>
      </c>
      <c r="DA691" s="313">
        <v>0</v>
      </c>
      <c r="DB691" s="313">
        <v>0</v>
      </c>
      <c r="DC691" s="261">
        <f>$AW691-$AX691-BB691</f>
        <v>0</v>
      </c>
      <c r="DD691" s="261">
        <f t="shared" si="746"/>
        <v>0</v>
      </c>
      <c r="DE691" s="261">
        <f t="shared" si="746"/>
        <v>0</v>
      </c>
      <c r="DF691" s="261">
        <f t="shared" si="746"/>
        <v>0</v>
      </c>
      <c r="DG691" s="261">
        <f t="shared" si="746"/>
        <v>0</v>
      </c>
      <c r="DH691" s="261">
        <f>DI691+DJ691+DK691</f>
        <v>0</v>
      </c>
      <c r="DI691" s="313">
        <v>0</v>
      </c>
      <c r="DJ691" s="313">
        <v>0</v>
      </c>
      <c r="DK691" s="313">
        <v>0</v>
      </c>
      <c r="DL691" s="261">
        <f>DM691+DN691+DO691</f>
        <v>0</v>
      </c>
      <c r="DM691" s="313">
        <v>0</v>
      </c>
      <c r="DN691" s="313">
        <v>0</v>
      </c>
      <c r="DO691" s="313">
        <v>0</v>
      </c>
      <c r="DP691" s="261">
        <f>DQ691+DR691+DS691</f>
        <v>0</v>
      </c>
      <c r="DQ691" s="313">
        <v>0</v>
      </c>
      <c r="DR691" s="313">
        <v>0</v>
      </c>
      <c r="DS691" s="313">
        <v>0</v>
      </c>
      <c r="DT691" s="261">
        <f>$AW691-$AX691-BC691</f>
        <v>0</v>
      </c>
      <c r="DU691" s="261">
        <f>BC691-AY691</f>
        <v>0</v>
      </c>
      <c r="DV691" s="313"/>
      <c r="DW691" s="313"/>
      <c r="DX691" s="314"/>
      <c r="DY691" s="313"/>
      <c r="DZ691" s="314"/>
      <c r="EA691" s="343" t="s">
        <v>151</v>
      </c>
      <c r="EB691" s="164">
        <v>0</v>
      </c>
      <c r="EC691" s="162" t="str">
        <f>AN691 &amp; EB691</f>
        <v>Прочие собственные средства0</v>
      </c>
      <c r="ED691" s="162" t="str">
        <f>AN691&amp;AO691</f>
        <v>Прочие собственные средстванет</v>
      </c>
      <c r="EE691" s="163"/>
      <c r="EF691" s="163"/>
      <c r="EG691" s="179"/>
      <c r="EH691" s="179"/>
      <c r="EI691" s="179"/>
      <c r="EJ691" s="179"/>
      <c r="EV691" s="163"/>
    </row>
    <row r="692" spans="3:152" ht="11.25" customHeight="1">
      <c r="C692" s="217"/>
      <c r="D692" s="384" t="s">
        <v>1087</v>
      </c>
      <c r="E692" s="398" t="s">
        <v>780</v>
      </c>
      <c r="F692" s="398" t="s">
        <v>800</v>
      </c>
      <c r="G692" s="398" t="s">
        <v>161</v>
      </c>
      <c r="H692" s="398" t="s">
        <v>1088</v>
      </c>
      <c r="I692" s="398" t="s">
        <v>783</v>
      </c>
      <c r="J692" s="398" t="s">
        <v>783</v>
      </c>
      <c r="K692" s="384" t="s">
        <v>784</v>
      </c>
      <c r="L692" s="336"/>
      <c r="M692" s="336"/>
      <c r="N692" s="384" t="s">
        <v>116</v>
      </c>
      <c r="O692" s="384" t="s">
        <v>3</v>
      </c>
      <c r="P692" s="386" t="s">
        <v>189</v>
      </c>
      <c r="Q692" s="386" t="s">
        <v>3</v>
      </c>
      <c r="R692" s="388">
        <v>100</v>
      </c>
      <c r="S692" s="390">
        <v>100</v>
      </c>
      <c r="T692" s="400" t="s">
        <v>151</v>
      </c>
      <c r="U692" s="305"/>
      <c r="V692" s="306"/>
      <c r="W692" s="306"/>
      <c r="X692" s="306"/>
      <c r="Y692" s="306"/>
      <c r="Z692" s="306"/>
      <c r="AA692" s="306"/>
      <c r="AB692" s="306"/>
      <c r="AC692" s="306"/>
      <c r="AD692" s="306"/>
      <c r="AE692" s="306"/>
      <c r="AF692" s="306"/>
      <c r="AG692" s="306"/>
      <c r="AH692" s="306"/>
      <c r="AI692" s="306"/>
      <c r="AJ692" s="306"/>
      <c r="AK692" s="306"/>
      <c r="AL692" s="306"/>
      <c r="AM692" s="306"/>
      <c r="AN692" s="306"/>
      <c r="AO692" s="306"/>
      <c r="AP692" s="306"/>
      <c r="AQ692" s="306"/>
      <c r="AR692" s="306"/>
      <c r="AS692" s="306"/>
      <c r="AT692" s="306"/>
      <c r="AU692" s="306"/>
      <c r="AV692" s="306"/>
      <c r="AW692" s="306"/>
      <c r="AX692" s="306"/>
      <c r="AY692" s="306"/>
      <c r="AZ692" s="306"/>
      <c r="BA692" s="306"/>
      <c r="BB692" s="306"/>
      <c r="BC692" s="306"/>
      <c r="BD692" s="306"/>
      <c r="BE692" s="306"/>
      <c r="BF692" s="306"/>
      <c r="BG692" s="306"/>
      <c r="BH692" s="306"/>
      <c r="BI692" s="306"/>
      <c r="BJ692" s="306"/>
      <c r="BK692" s="306"/>
      <c r="BL692" s="306"/>
      <c r="BM692" s="306"/>
      <c r="BN692" s="306"/>
      <c r="BO692" s="306"/>
      <c r="BP692" s="306"/>
      <c r="BQ692" s="306"/>
      <c r="BR692" s="306"/>
      <c r="BS692" s="306"/>
      <c r="BT692" s="306"/>
      <c r="BU692" s="306"/>
      <c r="BV692" s="306"/>
      <c r="BW692" s="306"/>
      <c r="BX692" s="306"/>
      <c r="BY692" s="306"/>
      <c r="BZ692" s="306"/>
      <c r="CA692" s="306"/>
      <c r="CB692" s="306"/>
      <c r="CC692" s="306"/>
      <c r="CD692" s="306"/>
      <c r="CE692" s="306"/>
      <c r="CF692" s="306"/>
      <c r="CG692" s="306"/>
      <c r="CH692" s="306"/>
      <c r="CI692" s="306"/>
      <c r="CJ692" s="306"/>
      <c r="CK692" s="306"/>
      <c r="CL692" s="306"/>
      <c r="CM692" s="306"/>
      <c r="CN692" s="306"/>
      <c r="CO692" s="306"/>
      <c r="CP692" s="306"/>
      <c r="CQ692" s="306"/>
      <c r="CR692" s="306"/>
      <c r="CS692" s="306"/>
      <c r="CT692" s="306"/>
      <c r="CU692" s="306"/>
      <c r="CV692" s="306"/>
      <c r="CW692" s="306"/>
      <c r="CX692" s="306"/>
      <c r="CY692" s="306"/>
      <c r="CZ692" s="306"/>
      <c r="DA692" s="306"/>
      <c r="DB692" s="306"/>
      <c r="DC692" s="306"/>
      <c r="DD692" s="306"/>
      <c r="DE692" s="306"/>
      <c r="DF692" s="306"/>
      <c r="DG692" s="306"/>
      <c r="DH692" s="306"/>
      <c r="DI692" s="306"/>
      <c r="DJ692" s="306"/>
      <c r="DK692" s="306"/>
      <c r="DL692" s="306"/>
      <c r="DM692" s="306"/>
      <c r="DN692" s="306"/>
      <c r="DO692" s="306"/>
      <c r="DP692" s="306"/>
      <c r="DQ692" s="306"/>
      <c r="DR692" s="306"/>
      <c r="DS692" s="306"/>
      <c r="DT692" s="306"/>
      <c r="DU692" s="306"/>
      <c r="DV692" s="306"/>
      <c r="DW692" s="306"/>
      <c r="DX692" s="306"/>
      <c r="DY692" s="306"/>
      <c r="DZ692" s="306"/>
      <c r="EA692" s="306"/>
      <c r="EB692" s="164"/>
      <c r="EC692" s="163"/>
      <c r="ED692" s="163"/>
      <c r="EE692" s="163"/>
      <c r="EF692" s="163"/>
      <c r="EG692" s="163"/>
      <c r="EH692" s="163"/>
      <c r="EI692" s="163"/>
    </row>
    <row r="693" spans="3:152" ht="11.25" customHeight="1">
      <c r="C693" s="217"/>
      <c r="D693" s="385"/>
      <c r="E693" s="399"/>
      <c r="F693" s="399"/>
      <c r="G693" s="399"/>
      <c r="H693" s="399"/>
      <c r="I693" s="399"/>
      <c r="J693" s="399"/>
      <c r="K693" s="385"/>
      <c r="L693" s="337"/>
      <c r="M693" s="337"/>
      <c r="N693" s="385"/>
      <c r="O693" s="385"/>
      <c r="P693" s="387"/>
      <c r="Q693" s="387"/>
      <c r="R693" s="389"/>
      <c r="S693" s="391"/>
      <c r="T693" s="401"/>
      <c r="U693" s="394"/>
      <c r="V693" s="396">
        <v>1</v>
      </c>
      <c r="W693" s="382" t="s">
        <v>821</v>
      </c>
      <c r="X693" s="382"/>
      <c r="Y693" s="382"/>
      <c r="Z693" s="382"/>
      <c r="AA693" s="382"/>
      <c r="AB693" s="382"/>
      <c r="AC693" s="382"/>
      <c r="AD693" s="382"/>
      <c r="AE693" s="382"/>
      <c r="AF693" s="382"/>
      <c r="AG693" s="382"/>
      <c r="AH693" s="382"/>
      <c r="AI693" s="382"/>
      <c r="AJ693" s="382"/>
      <c r="AK693" s="382"/>
      <c r="AL693" s="307"/>
      <c r="AM693" s="308"/>
      <c r="AN693" s="309"/>
      <c r="AO693" s="309"/>
      <c r="AP693" s="309"/>
      <c r="AQ693" s="309"/>
      <c r="AR693" s="309"/>
      <c r="AS693" s="309"/>
      <c r="AT693" s="309"/>
      <c r="AU693" s="309"/>
      <c r="AV693" s="309"/>
      <c r="AW693" s="95"/>
      <c r="AX693" s="95"/>
      <c r="AY693" s="95"/>
      <c r="AZ693" s="95"/>
      <c r="BA693" s="95"/>
      <c r="BB693" s="95"/>
      <c r="BC693" s="95"/>
      <c r="BD693" s="95"/>
      <c r="BE693" s="95"/>
      <c r="BF693" s="95"/>
      <c r="BG693" s="95"/>
      <c r="BH693" s="95"/>
      <c r="BI693" s="95"/>
      <c r="BJ693" s="95"/>
      <c r="BK693" s="95"/>
      <c r="BL693" s="95"/>
      <c r="BM693" s="95"/>
      <c r="BN693" s="95"/>
      <c r="BO693" s="95"/>
      <c r="BP693" s="95"/>
      <c r="BQ693" s="95"/>
      <c r="BR693" s="95"/>
      <c r="BS693" s="95"/>
      <c r="BT693" s="95"/>
      <c r="BU693" s="95"/>
      <c r="BV693" s="95"/>
      <c r="BW693" s="95"/>
      <c r="BX693" s="95"/>
      <c r="BY693" s="95"/>
      <c r="BZ693" s="95"/>
      <c r="CA693" s="95"/>
      <c r="CB693" s="95"/>
      <c r="CC693" s="95"/>
      <c r="CD693" s="95"/>
      <c r="CE693" s="95"/>
      <c r="CF693" s="95"/>
      <c r="CG693" s="95"/>
      <c r="CH693" s="95"/>
      <c r="CI693" s="95"/>
      <c r="CJ693" s="95"/>
      <c r="CK693" s="95"/>
      <c r="CL693" s="95"/>
      <c r="CM693" s="95"/>
      <c r="CN693" s="95"/>
      <c r="CO693" s="95"/>
      <c r="CP693" s="95"/>
      <c r="CQ693" s="95"/>
      <c r="CR693" s="95"/>
      <c r="CS693" s="95"/>
      <c r="CT693" s="95"/>
      <c r="CU693" s="95"/>
      <c r="CV693" s="95"/>
      <c r="CW693" s="95"/>
      <c r="CX693" s="95"/>
      <c r="CY693" s="95"/>
      <c r="CZ693" s="95"/>
      <c r="DA693" s="95"/>
      <c r="DB693" s="95"/>
      <c r="DC693" s="95"/>
      <c r="DD693" s="95"/>
      <c r="DE693" s="95"/>
      <c r="DF693" s="95"/>
      <c r="DG693" s="95"/>
      <c r="DH693" s="95"/>
      <c r="DI693" s="95"/>
      <c r="DJ693" s="95"/>
      <c r="DK693" s="95"/>
      <c r="DL693" s="95"/>
      <c r="DM693" s="95"/>
      <c r="DN693" s="95"/>
      <c r="DO693" s="95"/>
      <c r="DP693" s="95"/>
      <c r="DQ693" s="95"/>
      <c r="DR693" s="95"/>
      <c r="DS693" s="95"/>
      <c r="DT693" s="95"/>
      <c r="DU693" s="95"/>
      <c r="DV693" s="95"/>
      <c r="DW693" s="95"/>
      <c r="DX693" s="95"/>
      <c r="DY693" s="95"/>
      <c r="DZ693" s="95"/>
      <c r="EA693" s="95"/>
      <c r="EB693" s="164"/>
      <c r="EC693" s="179"/>
      <c r="ED693" s="179"/>
      <c r="EE693" s="179"/>
      <c r="EF693" s="163"/>
      <c r="EG693" s="179"/>
      <c r="EH693" s="179"/>
      <c r="EI693" s="179"/>
      <c r="EJ693" s="179"/>
      <c r="EK693" s="179"/>
    </row>
    <row r="694" spans="3:152" ht="15" customHeight="1">
      <c r="C694" s="217"/>
      <c r="D694" s="385"/>
      <c r="E694" s="399"/>
      <c r="F694" s="399"/>
      <c r="G694" s="399"/>
      <c r="H694" s="399"/>
      <c r="I694" s="399"/>
      <c r="J694" s="399"/>
      <c r="K694" s="385"/>
      <c r="L694" s="337"/>
      <c r="M694" s="337"/>
      <c r="N694" s="385"/>
      <c r="O694" s="385"/>
      <c r="P694" s="387"/>
      <c r="Q694" s="387"/>
      <c r="R694" s="389"/>
      <c r="S694" s="391"/>
      <c r="T694" s="401"/>
      <c r="U694" s="395"/>
      <c r="V694" s="397"/>
      <c r="W694" s="383"/>
      <c r="X694" s="383"/>
      <c r="Y694" s="383"/>
      <c r="Z694" s="383"/>
      <c r="AA694" s="383"/>
      <c r="AB694" s="383"/>
      <c r="AC694" s="383"/>
      <c r="AD694" s="383"/>
      <c r="AE694" s="383"/>
      <c r="AF694" s="383"/>
      <c r="AG694" s="383"/>
      <c r="AH694" s="383"/>
      <c r="AI694" s="383"/>
      <c r="AJ694" s="383"/>
      <c r="AK694" s="383"/>
      <c r="AL694" s="333"/>
      <c r="AM694" s="200" t="s">
        <v>240</v>
      </c>
      <c r="AN694" s="311" t="s">
        <v>197</v>
      </c>
      <c r="AO694" s="312" t="s">
        <v>18</v>
      </c>
      <c r="AP694" s="312"/>
      <c r="AQ694" s="312"/>
      <c r="AR694" s="312"/>
      <c r="AS694" s="312"/>
      <c r="AT694" s="312"/>
      <c r="AU694" s="312"/>
      <c r="AV694" s="312"/>
      <c r="AW694" s="261">
        <v>0</v>
      </c>
      <c r="AX694" s="261">
        <v>0</v>
      </c>
      <c r="AY694" s="261">
        <v>0</v>
      </c>
      <c r="AZ694" s="261">
        <f>BE694</f>
        <v>0</v>
      </c>
      <c r="BA694" s="261">
        <f>BV694</f>
        <v>0</v>
      </c>
      <c r="BB694" s="261">
        <f>CM694</f>
        <v>0</v>
      </c>
      <c r="BC694" s="261">
        <f>DD694</f>
        <v>0</v>
      </c>
      <c r="BD694" s="261">
        <f>AW694-AX694-BC694</f>
        <v>0</v>
      </c>
      <c r="BE694" s="261">
        <f t="shared" ref="BE694:BH695" si="747">BQ694</f>
        <v>0</v>
      </c>
      <c r="BF694" s="261">
        <f t="shared" si="747"/>
        <v>0</v>
      </c>
      <c r="BG694" s="261">
        <f t="shared" si="747"/>
        <v>0</v>
      </c>
      <c r="BH694" s="261">
        <f t="shared" si="747"/>
        <v>0</v>
      </c>
      <c r="BI694" s="261">
        <f>BJ694+BK694+BL694</f>
        <v>0</v>
      </c>
      <c r="BJ694" s="313">
        <v>0</v>
      </c>
      <c r="BK694" s="313">
        <v>0</v>
      </c>
      <c r="BL694" s="313">
        <v>0</v>
      </c>
      <c r="BM694" s="261">
        <f>BN694+BO694+BP694</f>
        <v>0</v>
      </c>
      <c r="BN694" s="313">
        <v>0</v>
      </c>
      <c r="BO694" s="313">
        <v>0</v>
      </c>
      <c r="BP694" s="313">
        <v>0</v>
      </c>
      <c r="BQ694" s="261">
        <f>BR694+BS694+BT694</f>
        <v>0</v>
      </c>
      <c r="BR694" s="313">
        <v>0</v>
      </c>
      <c r="BS694" s="313">
        <v>0</v>
      </c>
      <c r="BT694" s="313">
        <v>0</v>
      </c>
      <c r="BU694" s="261">
        <f>$AW694-$AX694-AZ694</f>
        <v>0</v>
      </c>
      <c r="BV694" s="261">
        <f t="shared" ref="BV694:BY695" si="748">CH694</f>
        <v>0</v>
      </c>
      <c r="BW694" s="261">
        <f t="shared" si="748"/>
        <v>0</v>
      </c>
      <c r="BX694" s="261">
        <f t="shared" si="748"/>
        <v>0</v>
      </c>
      <c r="BY694" s="261">
        <f t="shared" si="748"/>
        <v>0</v>
      </c>
      <c r="BZ694" s="261">
        <f>CA694+CB694+CC694</f>
        <v>0</v>
      </c>
      <c r="CA694" s="313">
        <v>0</v>
      </c>
      <c r="CB694" s="313">
        <v>0</v>
      </c>
      <c r="CC694" s="313">
        <v>0</v>
      </c>
      <c r="CD694" s="261">
        <f>CE694+CF694+CG694</f>
        <v>0</v>
      </c>
      <c r="CE694" s="313">
        <v>0</v>
      </c>
      <c r="CF694" s="313">
        <v>0</v>
      </c>
      <c r="CG694" s="313">
        <v>0</v>
      </c>
      <c r="CH694" s="261">
        <f>CI694+CJ694+CK694</f>
        <v>0</v>
      </c>
      <c r="CI694" s="313">
        <v>0</v>
      </c>
      <c r="CJ694" s="313">
        <v>0</v>
      </c>
      <c r="CK694" s="313">
        <v>0</v>
      </c>
      <c r="CL694" s="261">
        <f>$AW694-$AX694-BA694</f>
        <v>0</v>
      </c>
      <c r="CM694" s="261">
        <f t="shared" ref="CM694:CP695" si="749">CY694</f>
        <v>0</v>
      </c>
      <c r="CN694" s="261">
        <f t="shared" si="749"/>
        <v>0</v>
      </c>
      <c r="CO694" s="261">
        <f t="shared" si="749"/>
        <v>0</v>
      </c>
      <c r="CP694" s="261">
        <f t="shared" si="749"/>
        <v>0</v>
      </c>
      <c r="CQ694" s="261">
        <f>CR694+CS694+CT694</f>
        <v>0</v>
      </c>
      <c r="CR694" s="313">
        <v>0</v>
      </c>
      <c r="CS694" s="313">
        <v>0</v>
      </c>
      <c r="CT694" s="313">
        <v>0</v>
      </c>
      <c r="CU694" s="261">
        <f>CV694+CW694+CX694</f>
        <v>0</v>
      </c>
      <c r="CV694" s="313">
        <v>0</v>
      </c>
      <c r="CW694" s="313">
        <v>0</v>
      </c>
      <c r="CX694" s="313">
        <v>0</v>
      </c>
      <c r="CY694" s="261">
        <f>CZ694+DA694+DB694</f>
        <v>0</v>
      </c>
      <c r="CZ694" s="313">
        <v>0</v>
      </c>
      <c r="DA694" s="313">
        <v>0</v>
      </c>
      <c r="DB694" s="313">
        <v>0</v>
      </c>
      <c r="DC694" s="261">
        <f>$AW694-$AX694-BB694</f>
        <v>0</v>
      </c>
      <c r="DD694" s="261">
        <f t="shared" ref="DD694:DG695" si="750">DP694</f>
        <v>0</v>
      </c>
      <c r="DE694" s="261">
        <f t="shared" si="750"/>
        <v>0</v>
      </c>
      <c r="DF694" s="261">
        <f t="shared" si="750"/>
        <v>0</v>
      </c>
      <c r="DG694" s="261">
        <f t="shared" si="750"/>
        <v>0</v>
      </c>
      <c r="DH694" s="261">
        <f>DI694+DJ694+DK694</f>
        <v>0</v>
      </c>
      <c r="DI694" s="313">
        <v>0</v>
      </c>
      <c r="DJ694" s="313">
        <v>0</v>
      </c>
      <c r="DK694" s="313">
        <v>0</v>
      </c>
      <c r="DL694" s="261">
        <f>DM694+DN694+DO694</f>
        <v>0</v>
      </c>
      <c r="DM694" s="313">
        <v>0</v>
      </c>
      <c r="DN694" s="313">
        <v>0</v>
      </c>
      <c r="DO694" s="313">
        <v>0</v>
      </c>
      <c r="DP694" s="261">
        <f>DQ694+DR694+DS694</f>
        <v>0</v>
      </c>
      <c r="DQ694" s="313">
        <v>0</v>
      </c>
      <c r="DR694" s="313">
        <v>0</v>
      </c>
      <c r="DS694" s="313">
        <v>0</v>
      </c>
      <c r="DT694" s="261">
        <f>$AW694-$AX694-BC694</f>
        <v>0</v>
      </c>
      <c r="DU694" s="261">
        <f>BC694-AY694</f>
        <v>0</v>
      </c>
      <c r="DV694" s="313"/>
      <c r="DW694" s="313"/>
      <c r="DX694" s="314"/>
      <c r="DY694" s="313"/>
      <c r="DZ694" s="314"/>
      <c r="EA694" s="343" t="s">
        <v>151</v>
      </c>
      <c r="EB694" s="164">
        <v>0</v>
      </c>
      <c r="EC694" s="162" t="str">
        <f>AN694 &amp; EB694</f>
        <v>Амортизационные отчисления0</v>
      </c>
      <c r="ED694" s="162" t="str">
        <f>AN694&amp;AO694</f>
        <v>Амортизационные отчислениянет</v>
      </c>
      <c r="EE694" s="163"/>
      <c r="EF694" s="163"/>
      <c r="EG694" s="179"/>
      <c r="EH694" s="179"/>
      <c r="EI694" s="179"/>
      <c r="EJ694" s="179"/>
      <c r="EV694" s="163"/>
    </row>
    <row r="695" spans="3:152" ht="15" customHeight="1" thickBot="1">
      <c r="C695" s="217"/>
      <c r="D695" s="385"/>
      <c r="E695" s="399"/>
      <c r="F695" s="399"/>
      <c r="G695" s="399"/>
      <c r="H695" s="399"/>
      <c r="I695" s="399"/>
      <c r="J695" s="399"/>
      <c r="K695" s="385"/>
      <c r="L695" s="337"/>
      <c r="M695" s="337"/>
      <c r="N695" s="385"/>
      <c r="O695" s="385"/>
      <c r="P695" s="387"/>
      <c r="Q695" s="387"/>
      <c r="R695" s="389"/>
      <c r="S695" s="391"/>
      <c r="T695" s="401"/>
      <c r="U695" s="395"/>
      <c r="V695" s="397"/>
      <c r="W695" s="383"/>
      <c r="X695" s="383"/>
      <c r="Y695" s="383"/>
      <c r="Z695" s="383"/>
      <c r="AA695" s="383"/>
      <c r="AB695" s="383"/>
      <c r="AC695" s="383"/>
      <c r="AD695" s="383"/>
      <c r="AE695" s="383"/>
      <c r="AF695" s="383"/>
      <c r="AG695" s="383"/>
      <c r="AH695" s="383"/>
      <c r="AI695" s="383"/>
      <c r="AJ695" s="383"/>
      <c r="AK695" s="383"/>
      <c r="AL695" s="333"/>
      <c r="AM695" s="200" t="s">
        <v>115</v>
      </c>
      <c r="AN695" s="311" t="s">
        <v>199</v>
      </c>
      <c r="AO695" s="312" t="s">
        <v>18</v>
      </c>
      <c r="AP695" s="312"/>
      <c r="AQ695" s="312"/>
      <c r="AR695" s="312"/>
      <c r="AS695" s="312"/>
      <c r="AT695" s="312"/>
      <c r="AU695" s="312"/>
      <c r="AV695" s="312"/>
      <c r="AW695" s="261">
        <v>0</v>
      </c>
      <c r="AX695" s="261">
        <v>0</v>
      </c>
      <c r="AY695" s="261">
        <v>0</v>
      </c>
      <c r="AZ695" s="261">
        <f>BE695</f>
        <v>0</v>
      </c>
      <c r="BA695" s="261">
        <f>BV695</f>
        <v>0</v>
      </c>
      <c r="BB695" s="261">
        <f>CM695</f>
        <v>0</v>
      </c>
      <c r="BC695" s="261">
        <f>DD695</f>
        <v>0</v>
      </c>
      <c r="BD695" s="261">
        <f>AW695-AX695-BC695</f>
        <v>0</v>
      </c>
      <c r="BE695" s="261">
        <f t="shared" si="747"/>
        <v>0</v>
      </c>
      <c r="BF695" s="261">
        <f t="shared" si="747"/>
        <v>0</v>
      </c>
      <c r="BG695" s="261">
        <f t="shared" si="747"/>
        <v>0</v>
      </c>
      <c r="BH695" s="261">
        <f t="shared" si="747"/>
        <v>0</v>
      </c>
      <c r="BI695" s="261">
        <f>BJ695+BK695+BL695</f>
        <v>0</v>
      </c>
      <c r="BJ695" s="313">
        <v>0</v>
      </c>
      <c r="BK695" s="313">
        <v>0</v>
      </c>
      <c r="BL695" s="313">
        <v>0</v>
      </c>
      <c r="BM695" s="261">
        <f>BN695+BO695+BP695</f>
        <v>0</v>
      </c>
      <c r="BN695" s="313">
        <v>0</v>
      </c>
      <c r="BO695" s="313">
        <v>0</v>
      </c>
      <c r="BP695" s="313">
        <v>0</v>
      </c>
      <c r="BQ695" s="261">
        <f>BR695+BS695+BT695</f>
        <v>0</v>
      </c>
      <c r="BR695" s="313">
        <v>0</v>
      </c>
      <c r="BS695" s="313">
        <v>0</v>
      </c>
      <c r="BT695" s="313">
        <v>0</v>
      </c>
      <c r="BU695" s="261">
        <f>$AW695-$AX695-AZ695</f>
        <v>0</v>
      </c>
      <c r="BV695" s="261">
        <f t="shared" si="748"/>
        <v>0</v>
      </c>
      <c r="BW695" s="261">
        <f t="shared" si="748"/>
        <v>0</v>
      </c>
      <c r="BX695" s="261">
        <f t="shared" si="748"/>
        <v>0</v>
      </c>
      <c r="BY695" s="261">
        <f t="shared" si="748"/>
        <v>0</v>
      </c>
      <c r="BZ695" s="261">
        <f>CA695+CB695+CC695</f>
        <v>0</v>
      </c>
      <c r="CA695" s="313">
        <v>0</v>
      </c>
      <c r="CB695" s="313">
        <v>0</v>
      </c>
      <c r="CC695" s="313">
        <v>0</v>
      </c>
      <c r="CD695" s="261">
        <f>CE695+CF695+CG695</f>
        <v>0</v>
      </c>
      <c r="CE695" s="313">
        <v>0</v>
      </c>
      <c r="CF695" s="313">
        <v>0</v>
      </c>
      <c r="CG695" s="313">
        <v>0</v>
      </c>
      <c r="CH695" s="261">
        <f>CI695+CJ695+CK695</f>
        <v>0</v>
      </c>
      <c r="CI695" s="313">
        <v>0</v>
      </c>
      <c r="CJ695" s="313">
        <v>0</v>
      </c>
      <c r="CK695" s="313">
        <v>0</v>
      </c>
      <c r="CL695" s="261">
        <f>$AW695-$AX695-BA695</f>
        <v>0</v>
      </c>
      <c r="CM695" s="261">
        <f t="shared" si="749"/>
        <v>0</v>
      </c>
      <c r="CN695" s="261">
        <f t="shared" si="749"/>
        <v>0</v>
      </c>
      <c r="CO695" s="261">
        <f t="shared" si="749"/>
        <v>0</v>
      </c>
      <c r="CP695" s="261">
        <f t="shared" si="749"/>
        <v>0</v>
      </c>
      <c r="CQ695" s="261">
        <f>CR695+CS695+CT695</f>
        <v>0</v>
      </c>
      <c r="CR695" s="313">
        <v>0</v>
      </c>
      <c r="CS695" s="313">
        <v>0</v>
      </c>
      <c r="CT695" s="313">
        <v>0</v>
      </c>
      <c r="CU695" s="261">
        <f>CV695+CW695+CX695</f>
        <v>0</v>
      </c>
      <c r="CV695" s="313">
        <v>0</v>
      </c>
      <c r="CW695" s="313">
        <v>0</v>
      </c>
      <c r="CX695" s="313">
        <v>0</v>
      </c>
      <c r="CY695" s="261">
        <f>CZ695+DA695+DB695</f>
        <v>0</v>
      </c>
      <c r="CZ695" s="313">
        <v>0</v>
      </c>
      <c r="DA695" s="313">
        <v>0</v>
      </c>
      <c r="DB695" s="313">
        <v>0</v>
      </c>
      <c r="DC695" s="261">
        <f>$AW695-$AX695-BB695</f>
        <v>0</v>
      </c>
      <c r="DD695" s="261">
        <f t="shared" si="750"/>
        <v>0</v>
      </c>
      <c r="DE695" s="261">
        <f t="shared" si="750"/>
        <v>0</v>
      </c>
      <c r="DF695" s="261">
        <f t="shared" si="750"/>
        <v>0</v>
      </c>
      <c r="DG695" s="261">
        <f t="shared" si="750"/>
        <v>0</v>
      </c>
      <c r="DH695" s="261">
        <f>DI695+DJ695+DK695</f>
        <v>0</v>
      </c>
      <c r="DI695" s="313">
        <v>0</v>
      </c>
      <c r="DJ695" s="313">
        <v>0</v>
      </c>
      <c r="DK695" s="313">
        <v>0</v>
      </c>
      <c r="DL695" s="261">
        <f>DM695+DN695+DO695</f>
        <v>0</v>
      </c>
      <c r="DM695" s="313">
        <v>0</v>
      </c>
      <c r="DN695" s="313">
        <v>0</v>
      </c>
      <c r="DO695" s="313">
        <v>0</v>
      </c>
      <c r="DP695" s="261">
        <f>DQ695+DR695+DS695</f>
        <v>0</v>
      </c>
      <c r="DQ695" s="313">
        <v>0</v>
      </c>
      <c r="DR695" s="313">
        <v>0</v>
      </c>
      <c r="DS695" s="313">
        <v>0</v>
      </c>
      <c r="DT695" s="261">
        <f>$AW695-$AX695-BC695</f>
        <v>0</v>
      </c>
      <c r="DU695" s="261">
        <f>BC695-AY695</f>
        <v>0</v>
      </c>
      <c r="DV695" s="313"/>
      <c r="DW695" s="313"/>
      <c r="DX695" s="314"/>
      <c r="DY695" s="313"/>
      <c r="DZ695" s="314"/>
      <c r="EA695" s="343" t="s">
        <v>151</v>
      </c>
      <c r="EB695" s="164">
        <v>0</v>
      </c>
      <c r="EC695" s="162" t="str">
        <f>AN695 &amp; EB695</f>
        <v>Прочие собственные средства0</v>
      </c>
      <c r="ED695" s="162" t="str">
        <f>AN695&amp;AO695</f>
        <v>Прочие собственные средстванет</v>
      </c>
      <c r="EE695" s="163"/>
      <c r="EF695" s="163"/>
      <c r="EG695" s="179"/>
      <c r="EH695" s="179"/>
      <c r="EI695" s="179"/>
      <c r="EJ695" s="179"/>
      <c r="EV695" s="163"/>
    </row>
    <row r="696" spans="3:152" ht="11.25" customHeight="1">
      <c r="C696" s="217"/>
      <c r="D696" s="384" t="s">
        <v>1089</v>
      </c>
      <c r="E696" s="398" t="s">
        <v>780</v>
      </c>
      <c r="F696" s="398" t="s">
        <v>800</v>
      </c>
      <c r="G696" s="398" t="s">
        <v>161</v>
      </c>
      <c r="H696" s="398" t="s">
        <v>1090</v>
      </c>
      <c r="I696" s="398" t="s">
        <v>783</v>
      </c>
      <c r="J696" s="398" t="s">
        <v>783</v>
      </c>
      <c r="K696" s="384" t="s">
        <v>784</v>
      </c>
      <c r="L696" s="336"/>
      <c r="M696" s="336"/>
      <c r="N696" s="384" t="s">
        <v>115</v>
      </c>
      <c r="O696" s="384" t="s">
        <v>4</v>
      </c>
      <c r="P696" s="386" t="s">
        <v>189</v>
      </c>
      <c r="Q696" s="386" t="s">
        <v>4</v>
      </c>
      <c r="R696" s="388">
        <v>5</v>
      </c>
      <c r="S696" s="390">
        <v>5</v>
      </c>
      <c r="T696" s="400" t="s">
        <v>151</v>
      </c>
      <c r="U696" s="305"/>
      <c r="V696" s="306"/>
      <c r="W696" s="306"/>
      <c r="X696" s="306"/>
      <c r="Y696" s="306"/>
      <c r="Z696" s="306"/>
      <c r="AA696" s="306"/>
      <c r="AB696" s="306"/>
      <c r="AC696" s="306"/>
      <c r="AD696" s="306"/>
      <c r="AE696" s="306"/>
      <c r="AF696" s="306"/>
      <c r="AG696" s="306"/>
      <c r="AH696" s="306"/>
      <c r="AI696" s="306"/>
      <c r="AJ696" s="306"/>
      <c r="AK696" s="306"/>
      <c r="AL696" s="306"/>
      <c r="AM696" s="306"/>
      <c r="AN696" s="306"/>
      <c r="AO696" s="306"/>
      <c r="AP696" s="306"/>
      <c r="AQ696" s="306"/>
      <c r="AR696" s="306"/>
      <c r="AS696" s="306"/>
      <c r="AT696" s="306"/>
      <c r="AU696" s="306"/>
      <c r="AV696" s="306"/>
      <c r="AW696" s="306"/>
      <c r="AX696" s="306"/>
      <c r="AY696" s="306"/>
      <c r="AZ696" s="306"/>
      <c r="BA696" s="306"/>
      <c r="BB696" s="306"/>
      <c r="BC696" s="306"/>
      <c r="BD696" s="306"/>
      <c r="BE696" s="306"/>
      <c r="BF696" s="306"/>
      <c r="BG696" s="306"/>
      <c r="BH696" s="306"/>
      <c r="BI696" s="306"/>
      <c r="BJ696" s="306"/>
      <c r="BK696" s="306"/>
      <c r="BL696" s="306"/>
      <c r="BM696" s="306"/>
      <c r="BN696" s="306"/>
      <c r="BO696" s="306"/>
      <c r="BP696" s="306"/>
      <c r="BQ696" s="306"/>
      <c r="BR696" s="306"/>
      <c r="BS696" s="306"/>
      <c r="BT696" s="306"/>
      <c r="BU696" s="306"/>
      <c r="BV696" s="306"/>
      <c r="BW696" s="306"/>
      <c r="BX696" s="306"/>
      <c r="BY696" s="306"/>
      <c r="BZ696" s="306"/>
      <c r="CA696" s="306"/>
      <c r="CB696" s="306"/>
      <c r="CC696" s="306"/>
      <c r="CD696" s="306"/>
      <c r="CE696" s="306"/>
      <c r="CF696" s="306"/>
      <c r="CG696" s="306"/>
      <c r="CH696" s="306"/>
      <c r="CI696" s="306"/>
      <c r="CJ696" s="306"/>
      <c r="CK696" s="306"/>
      <c r="CL696" s="306"/>
      <c r="CM696" s="306"/>
      <c r="CN696" s="306"/>
      <c r="CO696" s="306"/>
      <c r="CP696" s="306"/>
      <c r="CQ696" s="306"/>
      <c r="CR696" s="306"/>
      <c r="CS696" s="306"/>
      <c r="CT696" s="306"/>
      <c r="CU696" s="306"/>
      <c r="CV696" s="306"/>
      <c r="CW696" s="306"/>
      <c r="CX696" s="306"/>
      <c r="CY696" s="306"/>
      <c r="CZ696" s="306"/>
      <c r="DA696" s="306"/>
      <c r="DB696" s="306"/>
      <c r="DC696" s="306"/>
      <c r="DD696" s="306"/>
      <c r="DE696" s="306"/>
      <c r="DF696" s="306"/>
      <c r="DG696" s="306"/>
      <c r="DH696" s="306"/>
      <c r="DI696" s="306"/>
      <c r="DJ696" s="306"/>
      <c r="DK696" s="306"/>
      <c r="DL696" s="306"/>
      <c r="DM696" s="306"/>
      <c r="DN696" s="306"/>
      <c r="DO696" s="306"/>
      <c r="DP696" s="306"/>
      <c r="DQ696" s="306"/>
      <c r="DR696" s="306"/>
      <c r="DS696" s="306"/>
      <c r="DT696" s="306"/>
      <c r="DU696" s="306"/>
      <c r="DV696" s="306"/>
      <c r="DW696" s="306"/>
      <c r="DX696" s="306"/>
      <c r="DY696" s="306"/>
      <c r="DZ696" s="306"/>
      <c r="EA696" s="306"/>
      <c r="EB696" s="164"/>
      <c r="EC696" s="163"/>
      <c r="ED696" s="163"/>
      <c r="EE696" s="163"/>
      <c r="EF696" s="163"/>
      <c r="EG696" s="163"/>
      <c r="EH696" s="163"/>
      <c r="EI696" s="163"/>
    </row>
    <row r="697" spans="3:152" ht="11.25" customHeight="1">
      <c r="C697" s="217"/>
      <c r="D697" s="385"/>
      <c r="E697" s="399"/>
      <c r="F697" s="399"/>
      <c r="G697" s="399"/>
      <c r="H697" s="399"/>
      <c r="I697" s="399"/>
      <c r="J697" s="399"/>
      <c r="K697" s="385"/>
      <c r="L697" s="337"/>
      <c r="M697" s="337"/>
      <c r="N697" s="385"/>
      <c r="O697" s="385"/>
      <c r="P697" s="387"/>
      <c r="Q697" s="387"/>
      <c r="R697" s="389"/>
      <c r="S697" s="391"/>
      <c r="T697" s="401"/>
      <c r="U697" s="394"/>
      <c r="V697" s="396">
        <v>1</v>
      </c>
      <c r="W697" s="382" t="s">
        <v>821</v>
      </c>
      <c r="X697" s="382"/>
      <c r="Y697" s="382"/>
      <c r="Z697" s="382"/>
      <c r="AA697" s="382"/>
      <c r="AB697" s="382"/>
      <c r="AC697" s="382"/>
      <c r="AD697" s="382"/>
      <c r="AE697" s="382"/>
      <c r="AF697" s="382"/>
      <c r="AG697" s="382"/>
      <c r="AH697" s="382"/>
      <c r="AI697" s="382"/>
      <c r="AJ697" s="382"/>
      <c r="AK697" s="382"/>
      <c r="AL697" s="307"/>
      <c r="AM697" s="308"/>
      <c r="AN697" s="309"/>
      <c r="AO697" s="309"/>
      <c r="AP697" s="309"/>
      <c r="AQ697" s="309"/>
      <c r="AR697" s="309"/>
      <c r="AS697" s="309"/>
      <c r="AT697" s="309"/>
      <c r="AU697" s="309"/>
      <c r="AV697" s="309"/>
      <c r="AW697" s="95"/>
      <c r="AX697" s="95"/>
      <c r="AY697" s="95"/>
      <c r="AZ697" s="95"/>
      <c r="BA697" s="95"/>
      <c r="BB697" s="95"/>
      <c r="BC697" s="95"/>
      <c r="BD697" s="95"/>
      <c r="BE697" s="95"/>
      <c r="BF697" s="95"/>
      <c r="BG697" s="95"/>
      <c r="BH697" s="95"/>
      <c r="BI697" s="95"/>
      <c r="BJ697" s="95"/>
      <c r="BK697" s="95"/>
      <c r="BL697" s="95"/>
      <c r="BM697" s="95"/>
      <c r="BN697" s="95"/>
      <c r="BO697" s="95"/>
      <c r="BP697" s="95"/>
      <c r="BQ697" s="95"/>
      <c r="BR697" s="95"/>
      <c r="BS697" s="95"/>
      <c r="BT697" s="95"/>
      <c r="BU697" s="95"/>
      <c r="BV697" s="95"/>
      <c r="BW697" s="95"/>
      <c r="BX697" s="95"/>
      <c r="BY697" s="95"/>
      <c r="BZ697" s="95"/>
      <c r="CA697" s="95"/>
      <c r="CB697" s="95"/>
      <c r="CC697" s="95"/>
      <c r="CD697" s="95"/>
      <c r="CE697" s="95"/>
      <c r="CF697" s="95"/>
      <c r="CG697" s="95"/>
      <c r="CH697" s="95"/>
      <c r="CI697" s="95"/>
      <c r="CJ697" s="95"/>
      <c r="CK697" s="95"/>
      <c r="CL697" s="95"/>
      <c r="CM697" s="95"/>
      <c r="CN697" s="95"/>
      <c r="CO697" s="95"/>
      <c r="CP697" s="95"/>
      <c r="CQ697" s="95"/>
      <c r="CR697" s="95"/>
      <c r="CS697" s="95"/>
      <c r="CT697" s="95"/>
      <c r="CU697" s="95"/>
      <c r="CV697" s="95"/>
      <c r="CW697" s="95"/>
      <c r="CX697" s="95"/>
      <c r="CY697" s="95"/>
      <c r="CZ697" s="95"/>
      <c r="DA697" s="95"/>
      <c r="DB697" s="95"/>
      <c r="DC697" s="95"/>
      <c r="DD697" s="95"/>
      <c r="DE697" s="95"/>
      <c r="DF697" s="95"/>
      <c r="DG697" s="95"/>
      <c r="DH697" s="95"/>
      <c r="DI697" s="95"/>
      <c r="DJ697" s="95"/>
      <c r="DK697" s="95"/>
      <c r="DL697" s="95"/>
      <c r="DM697" s="95"/>
      <c r="DN697" s="95"/>
      <c r="DO697" s="95"/>
      <c r="DP697" s="95"/>
      <c r="DQ697" s="95"/>
      <c r="DR697" s="95"/>
      <c r="DS697" s="95"/>
      <c r="DT697" s="95"/>
      <c r="DU697" s="95"/>
      <c r="DV697" s="95"/>
      <c r="DW697" s="95"/>
      <c r="DX697" s="95"/>
      <c r="DY697" s="95"/>
      <c r="DZ697" s="95"/>
      <c r="EA697" s="95"/>
      <c r="EB697" s="164"/>
      <c r="EC697" s="179"/>
      <c r="ED697" s="179"/>
      <c r="EE697" s="179"/>
      <c r="EF697" s="163"/>
      <c r="EG697" s="179"/>
      <c r="EH697" s="179"/>
      <c r="EI697" s="179"/>
      <c r="EJ697" s="179"/>
      <c r="EK697" s="179"/>
    </row>
    <row r="698" spans="3:152" ht="15" customHeight="1">
      <c r="C698" s="217"/>
      <c r="D698" s="385"/>
      <c r="E698" s="399"/>
      <c r="F698" s="399"/>
      <c r="G698" s="399"/>
      <c r="H698" s="399"/>
      <c r="I698" s="399"/>
      <c r="J698" s="399"/>
      <c r="K698" s="385"/>
      <c r="L698" s="337"/>
      <c r="M698" s="337"/>
      <c r="N698" s="385"/>
      <c r="O698" s="385"/>
      <c r="P698" s="387"/>
      <c r="Q698" s="387"/>
      <c r="R698" s="389"/>
      <c r="S698" s="391"/>
      <c r="T698" s="401"/>
      <c r="U698" s="395"/>
      <c r="V698" s="397"/>
      <c r="W698" s="383"/>
      <c r="X698" s="383"/>
      <c r="Y698" s="383"/>
      <c r="Z698" s="383"/>
      <c r="AA698" s="383"/>
      <c r="AB698" s="383"/>
      <c r="AC698" s="383"/>
      <c r="AD698" s="383"/>
      <c r="AE698" s="383"/>
      <c r="AF698" s="383"/>
      <c r="AG698" s="383"/>
      <c r="AH698" s="383"/>
      <c r="AI698" s="383"/>
      <c r="AJ698" s="383"/>
      <c r="AK698" s="383"/>
      <c r="AL698" s="333"/>
      <c r="AM698" s="200" t="s">
        <v>240</v>
      </c>
      <c r="AN698" s="311" t="s">
        <v>197</v>
      </c>
      <c r="AO698" s="312" t="s">
        <v>18</v>
      </c>
      <c r="AP698" s="312"/>
      <c r="AQ698" s="312"/>
      <c r="AR698" s="312"/>
      <c r="AS698" s="312"/>
      <c r="AT698" s="312"/>
      <c r="AU698" s="312"/>
      <c r="AV698" s="312"/>
      <c r="AW698" s="261">
        <v>42927.875</v>
      </c>
      <c r="AX698" s="261">
        <v>42620.05</v>
      </c>
      <c r="AY698" s="261">
        <v>0</v>
      </c>
      <c r="AZ698" s="261">
        <f>BE698</f>
        <v>0</v>
      </c>
      <c r="BA698" s="261">
        <f>BV698</f>
        <v>0</v>
      </c>
      <c r="BB698" s="261">
        <f>CM698</f>
        <v>0</v>
      </c>
      <c r="BC698" s="261">
        <f>DD698</f>
        <v>0</v>
      </c>
      <c r="BD698" s="261">
        <f>AW698-AX698-BC698</f>
        <v>307.82499999999709</v>
      </c>
      <c r="BE698" s="261">
        <f t="shared" ref="BE698:BH699" si="751">BQ698</f>
        <v>0</v>
      </c>
      <c r="BF698" s="261">
        <f t="shared" si="751"/>
        <v>0</v>
      </c>
      <c r="BG698" s="261">
        <f t="shared" si="751"/>
        <v>0</v>
      </c>
      <c r="BH698" s="261">
        <f t="shared" si="751"/>
        <v>0</v>
      </c>
      <c r="BI698" s="261">
        <f>BJ698+BK698+BL698</f>
        <v>0</v>
      </c>
      <c r="BJ698" s="313">
        <v>0</v>
      </c>
      <c r="BK698" s="313">
        <v>0</v>
      </c>
      <c r="BL698" s="313">
        <v>0</v>
      </c>
      <c r="BM698" s="261">
        <f>BN698+BO698+BP698</f>
        <v>0</v>
      </c>
      <c r="BN698" s="313">
        <v>0</v>
      </c>
      <c r="BO698" s="313">
        <v>0</v>
      </c>
      <c r="BP698" s="313">
        <v>0</v>
      </c>
      <c r="BQ698" s="261">
        <f>BR698+BS698+BT698</f>
        <v>0</v>
      </c>
      <c r="BR698" s="313">
        <v>0</v>
      </c>
      <c r="BS698" s="313">
        <v>0</v>
      </c>
      <c r="BT698" s="313">
        <v>0</v>
      </c>
      <c r="BU698" s="261">
        <f>$AW698-$AX698-AZ698</f>
        <v>307.82499999999709</v>
      </c>
      <c r="BV698" s="261">
        <f t="shared" ref="BV698:BY699" si="752">CH698</f>
        <v>0</v>
      </c>
      <c r="BW698" s="261">
        <f t="shared" si="752"/>
        <v>0</v>
      </c>
      <c r="BX698" s="261">
        <f t="shared" si="752"/>
        <v>0</v>
      </c>
      <c r="BY698" s="261">
        <f t="shared" si="752"/>
        <v>0</v>
      </c>
      <c r="BZ698" s="261">
        <f>CA698+CB698+CC698</f>
        <v>0</v>
      </c>
      <c r="CA698" s="313">
        <v>0</v>
      </c>
      <c r="CB698" s="313">
        <v>0</v>
      </c>
      <c r="CC698" s="313">
        <v>0</v>
      </c>
      <c r="CD698" s="261">
        <f>CE698+CF698+CG698</f>
        <v>0</v>
      </c>
      <c r="CE698" s="313">
        <v>0</v>
      </c>
      <c r="CF698" s="313">
        <v>0</v>
      </c>
      <c r="CG698" s="313">
        <v>0</v>
      </c>
      <c r="CH698" s="261">
        <f>CI698+CJ698+CK698</f>
        <v>0</v>
      </c>
      <c r="CI698" s="313">
        <v>0</v>
      </c>
      <c r="CJ698" s="313">
        <v>0</v>
      </c>
      <c r="CK698" s="313">
        <v>0</v>
      </c>
      <c r="CL698" s="261">
        <f>$AW698-$AX698-BA698</f>
        <v>307.82499999999709</v>
      </c>
      <c r="CM698" s="261">
        <f t="shared" ref="CM698:CP699" si="753">CY698</f>
        <v>0</v>
      </c>
      <c r="CN698" s="261">
        <f t="shared" si="753"/>
        <v>0</v>
      </c>
      <c r="CO698" s="261">
        <f t="shared" si="753"/>
        <v>0</v>
      </c>
      <c r="CP698" s="261">
        <f t="shared" si="753"/>
        <v>0</v>
      </c>
      <c r="CQ698" s="261">
        <f>CR698+CS698+CT698</f>
        <v>0</v>
      </c>
      <c r="CR698" s="313">
        <v>0</v>
      </c>
      <c r="CS698" s="313">
        <v>0</v>
      </c>
      <c r="CT698" s="313">
        <v>0</v>
      </c>
      <c r="CU698" s="261">
        <f>CV698+CW698+CX698</f>
        <v>0</v>
      </c>
      <c r="CV698" s="313">
        <v>0</v>
      </c>
      <c r="CW698" s="313">
        <v>0</v>
      </c>
      <c r="CX698" s="313">
        <v>0</v>
      </c>
      <c r="CY698" s="261">
        <f>CZ698+DA698+DB698</f>
        <v>0</v>
      </c>
      <c r="CZ698" s="313">
        <v>0</v>
      </c>
      <c r="DA698" s="313">
        <v>0</v>
      </c>
      <c r="DB698" s="313">
        <v>0</v>
      </c>
      <c r="DC698" s="261">
        <f>$AW698-$AX698-BB698</f>
        <v>307.82499999999709</v>
      </c>
      <c r="DD698" s="261">
        <f t="shared" ref="DD698:DG699" si="754">DP698</f>
        <v>0</v>
      </c>
      <c r="DE698" s="261">
        <f t="shared" si="754"/>
        <v>0</v>
      </c>
      <c r="DF698" s="261">
        <f t="shared" si="754"/>
        <v>0</v>
      </c>
      <c r="DG698" s="261">
        <f t="shared" si="754"/>
        <v>0</v>
      </c>
      <c r="DH698" s="261">
        <f>DI698+DJ698+DK698</f>
        <v>0</v>
      </c>
      <c r="DI698" s="313">
        <v>0</v>
      </c>
      <c r="DJ698" s="313">
        <v>0</v>
      </c>
      <c r="DK698" s="313">
        <v>0</v>
      </c>
      <c r="DL698" s="261">
        <f>DM698+DN698+DO698</f>
        <v>0</v>
      </c>
      <c r="DM698" s="313">
        <v>0</v>
      </c>
      <c r="DN698" s="313">
        <v>0</v>
      </c>
      <c r="DO698" s="313">
        <v>0</v>
      </c>
      <c r="DP698" s="261">
        <f>DQ698+DR698+DS698</f>
        <v>0</v>
      </c>
      <c r="DQ698" s="313">
        <v>0</v>
      </c>
      <c r="DR698" s="313">
        <v>0</v>
      </c>
      <c r="DS698" s="313">
        <v>0</v>
      </c>
      <c r="DT698" s="261">
        <f>$AW698-$AX698-BC698</f>
        <v>307.82499999999709</v>
      </c>
      <c r="DU698" s="261">
        <f>BC698-AY698</f>
        <v>0</v>
      </c>
      <c r="DV698" s="313"/>
      <c r="DW698" s="313"/>
      <c r="DX698" s="314"/>
      <c r="DY698" s="313"/>
      <c r="DZ698" s="314"/>
      <c r="EA698" s="343" t="s">
        <v>151</v>
      </c>
      <c r="EB698" s="164">
        <v>0</v>
      </c>
      <c r="EC698" s="162" t="str">
        <f>AN698 &amp; EB698</f>
        <v>Амортизационные отчисления0</v>
      </c>
      <c r="ED698" s="162" t="str">
        <f>AN698&amp;AO698</f>
        <v>Амортизационные отчислениянет</v>
      </c>
      <c r="EE698" s="163"/>
      <c r="EF698" s="163"/>
      <c r="EG698" s="179"/>
      <c r="EH698" s="179"/>
      <c r="EI698" s="179"/>
      <c r="EJ698" s="179"/>
      <c r="EV698" s="163"/>
    </row>
    <row r="699" spans="3:152" ht="15" customHeight="1" thickBot="1">
      <c r="C699" s="217"/>
      <c r="D699" s="385"/>
      <c r="E699" s="399"/>
      <c r="F699" s="399"/>
      <c r="G699" s="399"/>
      <c r="H699" s="399"/>
      <c r="I699" s="399"/>
      <c r="J699" s="399"/>
      <c r="K699" s="385"/>
      <c r="L699" s="337"/>
      <c r="M699" s="337"/>
      <c r="N699" s="385"/>
      <c r="O699" s="385"/>
      <c r="P699" s="387"/>
      <c r="Q699" s="387"/>
      <c r="R699" s="389"/>
      <c r="S699" s="391"/>
      <c r="T699" s="401"/>
      <c r="U699" s="395"/>
      <c r="V699" s="397"/>
      <c r="W699" s="383"/>
      <c r="X699" s="383"/>
      <c r="Y699" s="383"/>
      <c r="Z699" s="383"/>
      <c r="AA699" s="383"/>
      <c r="AB699" s="383"/>
      <c r="AC699" s="383"/>
      <c r="AD699" s="383"/>
      <c r="AE699" s="383"/>
      <c r="AF699" s="383"/>
      <c r="AG699" s="383"/>
      <c r="AH699" s="383"/>
      <c r="AI699" s="383"/>
      <c r="AJ699" s="383"/>
      <c r="AK699" s="383"/>
      <c r="AL699" s="333"/>
      <c r="AM699" s="200" t="s">
        <v>115</v>
      </c>
      <c r="AN699" s="311" t="s">
        <v>199</v>
      </c>
      <c r="AO699" s="312" t="s">
        <v>18</v>
      </c>
      <c r="AP699" s="312"/>
      <c r="AQ699" s="312"/>
      <c r="AR699" s="312"/>
      <c r="AS699" s="312"/>
      <c r="AT699" s="312"/>
      <c r="AU699" s="312"/>
      <c r="AV699" s="312"/>
      <c r="AW699" s="261">
        <v>0</v>
      </c>
      <c r="AX699" s="261">
        <v>0</v>
      </c>
      <c r="AY699" s="261">
        <v>0</v>
      </c>
      <c r="AZ699" s="261">
        <f>BE699</f>
        <v>0</v>
      </c>
      <c r="BA699" s="261">
        <f>BV699</f>
        <v>0</v>
      </c>
      <c r="BB699" s="261">
        <f>CM699</f>
        <v>0</v>
      </c>
      <c r="BC699" s="261">
        <f>DD699</f>
        <v>0</v>
      </c>
      <c r="BD699" s="261">
        <f>AW699-AX699-BC699</f>
        <v>0</v>
      </c>
      <c r="BE699" s="261">
        <f t="shared" si="751"/>
        <v>0</v>
      </c>
      <c r="BF699" s="261">
        <f t="shared" si="751"/>
        <v>0</v>
      </c>
      <c r="BG699" s="261">
        <f t="shared" si="751"/>
        <v>0</v>
      </c>
      <c r="BH699" s="261">
        <f t="shared" si="751"/>
        <v>0</v>
      </c>
      <c r="BI699" s="261">
        <f>BJ699+BK699+BL699</f>
        <v>0</v>
      </c>
      <c r="BJ699" s="313">
        <v>0</v>
      </c>
      <c r="BK699" s="313">
        <v>0</v>
      </c>
      <c r="BL699" s="313">
        <v>0</v>
      </c>
      <c r="BM699" s="261">
        <f>BN699+BO699+BP699</f>
        <v>0</v>
      </c>
      <c r="BN699" s="313">
        <v>0</v>
      </c>
      <c r="BO699" s="313">
        <v>0</v>
      </c>
      <c r="BP699" s="313">
        <v>0</v>
      </c>
      <c r="BQ699" s="261">
        <f>BR699+BS699+BT699</f>
        <v>0</v>
      </c>
      <c r="BR699" s="313">
        <v>0</v>
      </c>
      <c r="BS699" s="313">
        <v>0</v>
      </c>
      <c r="BT699" s="313">
        <v>0</v>
      </c>
      <c r="BU699" s="261">
        <f>$AW699-$AX699-AZ699</f>
        <v>0</v>
      </c>
      <c r="BV699" s="261">
        <f t="shared" si="752"/>
        <v>0</v>
      </c>
      <c r="BW699" s="261">
        <f t="shared" si="752"/>
        <v>0</v>
      </c>
      <c r="BX699" s="261">
        <f t="shared" si="752"/>
        <v>0</v>
      </c>
      <c r="BY699" s="261">
        <f t="shared" si="752"/>
        <v>0</v>
      </c>
      <c r="BZ699" s="261">
        <f>CA699+CB699+CC699</f>
        <v>0</v>
      </c>
      <c r="CA699" s="313">
        <v>0</v>
      </c>
      <c r="CB699" s="313">
        <v>0</v>
      </c>
      <c r="CC699" s="313">
        <v>0</v>
      </c>
      <c r="CD699" s="261">
        <f>CE699+CF699+CG699</f>
        <v>0</v>
      </c>
      <c r="CE699" s="313">
        <v>0</v>
      </c>
      <c r="CF699" s="313">
        <v>0</v>
      </c>
      <c r="CG699" s="313">
        <v>0</v>
      </c>
      <c r="CH699" s="261">
        <f>CI699+CJ699+CK699</f>
        <v>0</v>
      </c>
      <c r="CI699" s="313">
        <v>0</v>
      </c>
      <c r="CJ699" s="313">
        <v>0</v>
      </c>
      <c r="CK699" s="313">
        <v>0</v>
      </c>
      <c r="CL699" s="261">
        <f>$AW699-$AX699-BA699</f>
        <v>0</v>
      </c>
      <c r="CM699" s="261">
        <f t="shared" si="753"/>
        <v>0</v>
      </c>
      <c r="CN699" s="261">
        <f t="shared" si="753"/>
        <v>0</v>
      </c>
      <c r="CO699" s="261">
        <f t="shared" si="753"/>
        <v>0</v>
      </c>
      <c r="CP699" s="261">
        <f t="shared" si="753"/>
        <v>0</v>
      </c>
      <c r="CQ699" s="261">
        <f>CR699+CS699+CT699</f>
        <v>0</v>
      </c>
      <c r="CR699" s="313">
        <v>0</v>
      </c>
      <c r="CS699" s="313">
        <v>0</v>
      </c>
      <c r="CT699" s="313">
        <v>0</v>
      </c>
      <c r="CU699" s="261">
        <f>CV699+CW699+CX699</f>
        <v>0</v>
      </c>
      <c r="CV699" s="313">
        <v>0</v>
      </c>
      <c r="CW699" s="313">
        <v>0</v>
      </c>
      <c r="CX699" s="313">
        <v>0</v>
      </c>
      <c r="CY699" s="261">
        <f>CZ699+DA699+DB699</f>
        <v>0</v>
      </c>
      <c r="CZ699" s="313">
        <v>0</v>
      </c>
      <c r="DA699" s="313">
        <v>0</v>
      </c>
      <c r="DB699" s="313">
        <v>0</v>
      </c>
      <c r="DC699" s="261">
        <f>$AW699-$AX699-BB699</f>
        <v>0</v>
      </c>
      <c r="DD699" s="261">
        <f t="shared" si="754"/>
        <v>0</v>
      </c>
      <c r="DE699" s="261">
        <f t="shared" si="754"/>
        <v>0</v>
      </c>
      <c r="DF699" s="261">
        <f t="shared" si="754"/>
        <v>0</v>
      </c>
      <c r="DG699" s="261">
        <f t="shared" si="754"/>
        <v>0</v>
      </c>
      <c r="DH699" s="261">
        <f>DI699+DJ699+DK699</f>
        <v>0</v>
      </c>
      <c r="DI699" s="313">
        <v>0</v>
      </c>
      <c r="DJ699" s="313">
        <v>0</v>
      </c>
      <c r="DK699" s="313">
        <v>0</v>
      </c>
      <c r="DL699" s="261">
        <f>DM699+DN699+DO699</f>
        <v>0</v>
      </c>
      <c r="DM699" s="313">
        <v>0</v>
      </c>
      <c r="DN699" s="313">
        <v>0</v>
      </c>
      <c r="DO699" s="313">
        <v>0</v>
      </c>
      <c r="DP699" s="261">
        <f>DQ699+DR699+DS699</f>
        <v>0</v>
      </c>
      <c r="DQ699" s="313">
        <v>0</v>
      </c>
      <c r="DR699" s="313">
        <v>0</v>
      </c>
      <c r="DS699" s="313">
        <v>0</v>
      </c>
      <c r="DT699" s="261">
        <f>$AW699-$AX699-BC699</f>
        <v>0</v>
      </c>
      <c r="DU699" s="261">
        <f>BC699-AY699</f>
        <v>0</v>
      </c>
      <c r="DV699" s="313"/>
      <c r="DW699" s="313"/>
      <c r="DX699" s="314"/>
      <c r="DY699" s="313"/>
      <c r="DZ699" s="314"/>
      <c r="EA699" s="343" t="s">
        <v>151</v>
      </c>
      <c r="EB699" s="164">
        <v>0</v>
      </c>
      <c r="EC699" s="162" t="str">
        <f>AN699 &amp; EB699</f>
        <v>Прочие собственные средства0</v>
      </c>
      <c r="ED699" s="162" t="str">
        <f>AN699&amp;AO699</f>
        <v>Прочие собственные средстванет</v>
      </c>
      <c r="EE699" s="163"/>
      <c r="EF699" s="163"/>
      <c r="EG699" s="179"/>
      <c r="EH699" s="179"/>
      <c r="EI699" s="179"/>
      <c r="EJ699" s="179"/>
      <c r="EV699" s="163"/>
    </row>
    <row r="700" spans="3:152" ht="11.25" customHeight="1">
      <c r="C700" s="217"/>
      <c r="D700" s="384" t="s">
        <v>1091</v>
      </c>
      <c r="E700" s="398" t="s">
        <v>780</v>
      </c>
      <c r="F700" s="398" t="s">
        <v>800</v>
      </c>
      <c r="G700" s="398" t="s">
        <v>161</v>
      </c>
      <c r="H700" s="398" t="s">
        <v>1092</v>
      </c>
      <c r="I700" s="398" t="s">
        <v>783</v>
      </c>
      <c r="J700" s="398" t="s">
        <v>783</v>
      </c>
      <c r="K700" s="384" t="s">
        <v>784</v>
      </c>
      <c r="L700" s="336"/>
      <c r="M700" s="336"/>
      <c r="N700" s="384" t="s">
        <v>115</v>
      </c>
      <c r="O700" s="384" t="s">
        <v>5</v>
      </c>
      <c r="P700" s="386" t="s">
        <v>189</v>
      </c>
      <c r="Q700" s="386" t="s">
        <v>5</v>
      </c>
      <c r="R700" s="388">
        <v>5</v>
      </c>
      <c r="S700" s="390">
        <v>5</v>
      </c>
      <c r="T700" s="400" t="s">
        <v>151</v>
      </c>
      <c r="U700" s="305"/>
      <c r="V700" s="306"/>
      <c r="W700" s="306"/>
      <c r="X700" s="306"/>
      <c r="Y700" s="306"/>
      <c r="Z700" s="306"/>
      <c r="AA700" s="306"/>
      <c r="AB700" s="306"/>
      <c r="AC700" s="306"/>
      <c r="AD700" s="306"/>
      <c r="AE700" s="306"/>
      <c r="AF700" s="306"/>
      <c r="AG700" s="306"/>
      <c r="AH700" s="306"/>
      <c r="AI700" s="306"/>
      <c r="AJ700" s="306"/>
      <c r="AK700" s="306"/>
      <c r="AL700" s="306"/>
      <c r="AM700" s="306"/>
      <c r="AN700" s="306"/>
      <c r="AO700" s="306"/>
      <c r="AP700" s="306"/>
      <c r="AQ700" s="306"/>
      <c r="AR700" s="306"/>
      <c r="AS700" s="306"/>
      <c r="AT700" s="306"/>
      <c r="AU700" s="306"/>
      <c r="AV700" s="306"/>
      <c r="AW700" s="306"/>
      <c r="AX700" s="306"/>
      <c r="AY700" s="306"/>
      <c r="AZ700" s="306"/>
      <c r="BA700" s="306"/>
      <c r="BB700" s="306"/>
      <c r="BC700" s="306"/>
      <c r="BD700" s="306"/>
      <c r="BE700" s="306"/>
      <c r="BF700" s="306"/>
      <c r="BG700" s="306"/>
      <c r="BH700" s="306"/>
      <c r="BI700" s="306"/>
      <c r="BJ700" s="306"/>
      <c r="BK700" s="306"/>
      <c r="BL700" s="306"/>
      <c r="BM700" s="306"/>
      <c r="BN700" s="306"/>
      <c r="BO700" s="306"/>
      <c r="BP700" s="306"/>
      <c r="BQ700" s="306"/>
      <c r="BR700" s="306"/>
      <c r="BS700" s="306"/>
      <c r="BT700" s="306"/>
      <c r="BU700" s="306"/>
      <c r="BV700" s="306"/>
      <c r="BW700" s="306"/>
      <c r="BX700" s="306"/>
      <c r="BY700" s="306"/>
      <c r="BZ700" s="306"/>
      <c r="CA700" s="306"/>
      <c r="CB700" s="306"/>
      <c r="CC700" s="306"/>
      <c r="CD700" s="306"/>
      <c r="CE700" s="306"/>
      <c r="CF700" s="306"/>
      <c r="CG700" s="306"/>
      <c r="CH700" s="306"/>
      <c r="CI700" s="306"/>
      <c r="CJ700" s="306"/>
      <c r="CK700" s="306"/>
      <c r="CL700" s="306"/>
      <c r="CM700" s="306"/>
      <c r="CN700" s="306"/>
      <c r="CO700" s="306"/>
      <c r="CP700" s="306"/>
      <c r="CQ700" s="306"/>
      <c r="CR700" s="306"/>
      <c r="CS700" s="306"/>
      <c r="CT700" s="306"/>
      <c r="CU700" s="306"/>
      <c r="CV700" s="306"/>
      <c r="CW700" s="306"/>
      <c r="CX700" s="306"/>
      <c r="CY700" s="306"/>
      <c r="CZ700" s="306"/>
      <c r="DA700" s="306"/>
      <c r="DB700" s="306"/>
      <c r="DC700" s="306"/>
      <c r="DD700" s="306"/>
      <c r="DE700" s="306"/>
      <c r="DF700" s="306"/>
      <c r="DG700" s="306"/>
      <c r="DH700" s="306"/>
      <c r="DI700" s="306"/>
      <c r="DJ700" s="306"/>
      <c r="DK700" s="306"/>
      <c r="DL700" s="306"/>
      <c r="DM700" s="306"/>
      <c r="DN700" s="306"/>
      <c r="DO700" s="306"/>
      <c r="DP700" s="306"/>
      <c r="DQ700" s="306"/>
      <c r="DR700" s="306"/>
      <c r="DS700" s="306"/>
      <c r="DT700" s="306"/>
      <c r="DU700" s="306"/>
      <c r="DV700" s="306"/>
      <c r="DW700" s="306"/>
      <c r="DX700" s="306"/>
      <c r="DY700" s="306"/>
      <c r="DZ700" s="306"/>
      <c r="EA700" s="306"/>
      <c r="EB700" s="164"/>
      <c r="EC700" s="163"/>
      <c r="ED700" s="163"/>
      <c r="EE700" s="163"/>
      <c r="EF700" s="163"/>
      <c r="EG700" s="163"/>
      <c r="EH700" s="163"/>
      <c r="EI700" s="163"/>
    </row>
    <row r="701" spans="3:152" ht="11.25" customHeight="1">
      <c r="C701" s="217"/>
      <c r="D701" s="385"/>
      <c r="E701" s="399"/>
      <c r="F701" s="399"/>
      <c r="G701" s="399"/>
      <c r="H701" s="399"/>
      <c r="I701" s="399"/>
      <c r="J701" s="399"/>
      <c r="K701" s="385"/>
      <c r="L701" s="337"/>
      <c r="M701" s="337"/>
      <c r="N701" s="385"/>
      <c r="O701" s="385"/>
      <c r="P701" s="387"/>
      <c r="Q701" s="387"/>
      <c r="R701" s="389"/>
      <c r="S701" s="391"/>
      <c r="T701" s="401"/>
      <c r="U701" s="394"/>
      <c r="V701" s="396">
        <v>1</v>
      </c>
      <c r="W701" s="382" t="s">
        <v>821</v>
      </c>
      <c r="X701" s="382"/>
      <c r="Y701" s="382"/>
      <c r="Z701" s="382"/>
      <c r="AA701" s="382"/>
      <c r="AB701" s="382"/>
      <c r="AC701" s="382"/>
      <c r="AD701" s="382"/>
      <c r="AE701" s="382"/>
      <c r="AF701" s="382"/>
      <c r="AG701" s="382"/>
      <c r="AH701" s="382"/>
      <c r="AI701" s="382"/>
      <c r="AJ701" s="382"/>
      <c r="AK701" s="382"/>
      <c r="AL701" s="307"/>
      <c r="AM701" s="308"/>
      <c r="AN701" s="309"/>
      <c r="AO701" s="309"/>
      <c r="AP701" s="309"/>
      <c r="AQ701" s="309"/>
      <c r="AR701" s="309"/>
      <c r="AS701" s="309"/>
      <c r="AT701" s="309"/>
      <c r="AU701" s="309"/>
      <c r="AV701" s="309"/>
      <c r="AW701" s="95"/>
      <c r="AX701" s="95"/>
      <c r="AY701" s="95"/>
      <c r="AZ701" s="95"/>
      <c r="BA701" s="95"/>
      <c r="BB701" s="95"/>
      <c r="BC701" s="95"/>
      <c r="BD701" s="95"/>
      <c r="BE701" s="95"/>
      <c r="BF701" s="95"/>
      <c r="BG701" s="95"/>
      <c r="BH701" s="95"/>
      <c r="BI701" s="95"/>
      <c r="BJ701" s="95"/>
      <c r="BK701" s="95"/>
      <c r="BL701" s="95"/>
      <c r="BM701" s="95"/>
      <c r="BN701" s="95"/>
      <c r="BO701" s="95"/>
      <c r="BP701" s="95"/>
      <c r="BQ701" s="95"/>
      <c r="BR701" s="95"/>
      <c r="BS701" s="95"/>
      <c r="BT701" s="95"/>
      <c r="BU701" s="95"/>
      <c r="BV701" s="95"/>
      <c r="BW701" s="95"/>
      <c r="BX701" s="95"/>
      <c r="BY701" s="95"/>
      <c r="BZ701" s="95"/>
      <c r="CA701" s="95"/>
      <c r="CB701" s="95"/>
      <c r="CC701" s="95"/>
      <c r="CD701" s="95"/>
      <c r="CE701" s="95"/>
      <c r="CF701" s="95"/>
      <c r="CG701" s="95"/>
      <c r="CH701" s="95"/>
      <c r="CI701" s="95"/>
      <c r="CJ701" s="95"/>
      <c r="CK701" s="95"/>
      <c r="CL701" s="95"/>
      <c r="CM701" s="95"/>
      <c r="CN701" s="95"/>
      <c r="CO701" s="95"/>
      <c r="CP701" s="95"/>
      <c r="CQ701" s="95"/>
      <c r="CR701" s="95"/>
      <c r="CS701" s="95"/>
      <c r="CT701" s="95"/>
      <c r="CU701" s="95"/>
      <c r="CV701" s="95"/>
      <c r="CW701" s="95"/>
      <c r="CX701" s="95"/>
      <c r="CY701" s="95"/>
      <c r="CZ701" s="95"/>
      <c r="DA701" s="95"/>
      <c r="DB701" s="95"/>
      <c r="DC701" s="95"/>
      <c r="DD701" s="95"/>
      <c r="DE701" s="95"/>
      <c r="DF701" s="95"/>
      <c r="DG701" s="95"/>
      <c r="DH701" s="95"/>
      <c r="DI701" s="95"/>
      <c r="DJ701" s="95"/>
      <c r="DK701" s="95"/>
      <c r="DL701" s="95"/>
      <c r="DM701" s="95"/>
      <c r="DN701" s="95"/>
      <c r="DO701" s="95"/>
      <c r="DP701" s="95"/>
      <c r="DQ701" s="95"/>
      <c r="DR701" s="95"/>
      <c r="DS701" s="95"/>
      <c r="DT701" s="95"/>
      <c r="DU701" s="95"/>
      <c r="DV701" s="95"/>
      <c r="DW701" s="95"/>
      <c r="DX701" s="95"/>
      <c r="DY701" s="95"/>
      <c r="DZ701" s="95"/>
      <c r="EA701" s="95"/>
      <c r="EB701" s="164"/>
      <c r="EC701" s="179"/>
      <c r="ED701" s="179"/>
      <c r="EE701" s="179"/>
      <c r="EF701" s="163"/>
      <c r="EG701" s="179"/>
      <c r="EH701" s="179"/>
      <c r="EI701" s="179"/>
      <c r="EJ701" s="179"/>
      <c r="EK701" s="179"/>
    </row>
    <row r="702" spans="3:152" ht="15" customHeight="1">
      <c r="C702" s="217"/>
      <c r="D702" s="385"/>
      <c r="E702" s="399"/>
      <c r="F702" s="399"/>
      <c r="G702" s="399"/>
      <c r="H702" s="399"/>
      <c r="I702" s="399"/>
      <c r="J702" s="399"/>
      <c r="K702" s="385"/>
      <c r="L702" s="337"/>
      <c r="M702" s="337"/>
      <c r="N702" s="385"/>
      <c r="O702" s="385"/>
      <c r="P702" s="387"/>
      <c r="Q702" s="387"/>
      <c r="R702" s="389"/>
      <c r="S702" s="391"/>
      <c r="T702" s="401"/>
      <c r="U702" s="395"/>
      <c r="V702" s="397"/>
      <c r="W702" s="383"/>
      <c r="X702" s="383"/>
      <c r="Y702" s="383"/>
      <c r="Z702" s="383"/>
      <c r="AA702" s="383"/>
      <c r="AB702" s="383"/>
      <c r="AC702" s="383"/>
      <c r="AD702" s="383"/>
      <c r="AE702" s="383"/>
      <c r="AF702" s="383"/>
      <c r="AG702" s="383"/>
      <c r="AH702" s="383"/>
      <c r="AI702" s="383"/>
      <c r="AJ702" s="383"/>
      <c r="AK702" s="383"/>
      <c r="AL702" s="333"/>
      <c r="AM702" s="200" t="s">
        <v>240</v>
      </c>
      <c r="AN702" s="311" t="s">
        <v>197</v>
      </c>
      <c r="AO702" s="312" t="s">
        <v>18</v>
      </c>
      <c r="AP702" s="312"/>
      <c r="AQ702" s="312"/>
      <c r="AR702" s="312"/>
      <c r="AS702" s="312"/>
      <c r="AT702" s="312"/>
      <c r="AU702" s="312"/>
      <c r="AV702" s="312"/>
      <c r="AW702" s="261">
        <v>4172.8</v>
      </c>
      <c r="AX702" s="261">
        <v>0</v>
      </c>
      <c r="AY702" s="261">
        <v>2086.4</v>
      </c>
      <c r="AZ702" s="261">
        <f>BE702</f>
        <v>0</v>
      </c>
      <c r="BA702" s="261">
        <f>BV702</f>
        <v>0</v>
      </c>
      <c r="BB702" s="261">
        <f>CM702</f>
        <v>0</v>
      </c>
      <c r="BC702" s="261">
        <f>DD702</f>
        <v>0</v>
      </c>
      <c r="BD702" s="261">
        <f>AW702-AX702-BC702</f>
        <v>4172.8</v>
      </c>
      <c r="BE702" s="261">
        <f t="shared" ref="BE702:BH703" si="755">BQ702</f>
        <v>0</v>
      </c>
      <c r="BF702" s="261">
        <f t="shared" si="755"/>
        <v>0</v>
      </c>
      <c r="BG702" s="261">
        <f t="shared" si="755"/>
        <v>0</v>
      </c>
      <c r="BH702" s="261">
        <f t="shared" si="755"/>
        <v>0</v>
      </c>
      <c r="BI702" s="261">
        <f>BJ702+BK702+BL702</f>
        <v>0</v>
      </c>
      <c r="BJ702" s="313">
        <v>0</v>
      </c>
      <c r="BK702" s="313">
        <v>0</v>
      </c>
      <c r="BL702" s="313">
        <v>0</v>
      </c>
      <c r="BM702" s="261">
        <f>BN702+BO702+BP702</f>
        <v>0</v>
      </c>
      <c r="BN702" s="313">
        <v>0</v>
      </c>
      <c r="BO702" s="313">
        <v>0</v>
      </c>
      <c r="BP702" s="313">
        <v>0</v>
      </c>
      <c r="BQ702" s="261">
        <f>BR702+BS702+BT702</f>
        <v>0</v>
      </c>
      <c r="BR702" s="313">
        <v>0</v>
      </c>
      <c r="BS702" s="313">
        <v>0</v>
      </c>
      <c r="BT702" s="313">
        <v>0</v>
      </c>
      <c r="BU702" s="261">
        <f>$AW702-$AX702-AZ702</f>
        <v>4172.8</v>
      </c>
      <c r="BV702" s="261">
        <f t="shared" ref="BV702:BY703" si="756">CH702</f>
        <v>0</v>
      </c>
      <c r="BW702" s="261">
        <f t="shared" si="756"/>
        <v>0</v>
      </c>
      <c r="BX702" s="261">
        <f t="shared" si="756"/>
        <v>0</v>
      </c>
      <c r="BY702" s="261">
        <f t="shared" si="756"/>
        <v>0</v>
      </c>
      <c r="BZ702" s="261">
        <f>CA702+CB702+CC702</f>
        <v>0</v>
      </c>
      <c r="CA702" s="313">
        <v>0</v>
      </c>
      <c r="CB702" s="313">
        <v>0</v>
      </c>
      <c r="CC702" s="313">
        <v>0</v>
      </c>
      <c r="CD702" s="261">
        <f>CE702+CF702+CG702</f>
        <v>0</v>
      </c>
      <c r="CE702" s="313">
        <v>0</v>
      </c>
      <c r="CF702" s="313">
        <v>0</v>
      </c>
      <c r="CG702" s="313">
        <v>0</v>
      </c>
      <c r="CH702" s="261">
        <f>CI702+CJ702+CK702</f>
        <v>0</v>
      </c>
      <c r="CI702" s="313">
        <v>0</v>
      </c>
      <c r="CJ702" s="313">
        <v>0</v>
      </c>
      <c r="CK702" s="313">
        <v>0</v>
      </c>
      <c r="CL702" s="261">
        <f>$AW702-$AX702-BA702</f>
        <v>4172.8</v>
      </c>
      <c r="CM702" s="261">
        <f t="shared" ref="CM702:CP703" si="757">CY702</f>
        <v>0</v>
      </c>
      <c r="CN702" s="261">
        <f t="shared" si="757"/>
        <v>0</v>
      </c>
      <c r="CO702" s="261">
        <f t="shared" si="757"/>
        <v>0</v>
      </c>
      <c r="CP702" s="261">
        <f t="shared" si="757"/>
        <v>0</v>
      </c>
      <c r="CQ702" s="261">
        <f>CR702+CS702+CT702</f>
        <v>0</v>
      </c>
      <c r="CR702" s="313">
        <v>0</v>
      </c>
      <c r="CS702" s="313">
        <v>0</v>
      </c>
      <c r="CT702" s="313">
        <v>0</v>
      </c>
      <c r="CU702" s="261">
        <f>CV702+CW702+CX702</f>
        <v>0</v>
      </c>
      <c r="CV702" s="313">
        <v>0</v>
      </c>
      <c r="CW702" s="313">
        <v>0</v>
      </c>
      <c r="CX702" s="313">
        <v>0</v>
      </c>
      <c r="CY702" s="261">
        <f>CZ702+DA702+DB702</f>
        <v>0</v>
      </c>
      <c r="CZ702" s="313">
        <v>0</v>
      </c>
      <c r="DA702" s="313">
        <v>0</v>
      </c>
      <c r="DB702" s="313">
        <v>0</v>
      </c>
      <c r="DC702" s="261">
        <f>$AW702-$AX702-BB702</f>
        <v>4172.8</v>
      </c>
      <c r="DD702" s="261">
        <f t="shared" ref="DD702:DG703" si="758">DP702</f>
        <v>0</v>
      </c>
      <c r="DE702" s="261">
        <f t="shared" si="758"/>
        <v>0</v>
      </c>
      <c r="DF702" s="261">
        <f t="shared" si="758"/>
        <v>0</v>
      </c>
      <c r="DG702" s="261">
        <f t="shared" si="758"/>
        <v>0</v>
      </c>
      <c r="DH702" s="261">
        <f>DI702+DJ702+DK702</f>
        <v>0</v>
      </c>
      <c r="DI702" s="313">
        <v>0</v>
      </c>
      <c r="DJ702" s="313">
        <v>0</v>
      </c>
      <c r="DK702" s="313">
        <v>0</v>
      </c>
      <c r="DL702" s="261">
        <f>DM702+DN702+DO702</f>
        <v>0</v>
      </c>
      <c r="DM702" s="313">
        <v>0</v>
      </c>
      <c r="DN702" s="313">
        <v>0</v>
      </c>
      <c r="DO702" s="313">
        <v>0</v>
      </c>
      <c r="DP702" s="261">
        <f>DQ702+DR702+DS702</f>
        <v>0</v>
      </c>
      <c r="DQ702" s="313">
        <v>0</v>
      </c>
      <c r="DR702" s="313">
        <v>0</v>
      </c>
      <c r="DS702" s="313">
        <v>0</v>
      </c>
      <c r="DT702" s="261">
        <f>$AW702-$AX702-BC702</f>
        <v>4172.8</v>
      </c>
      <c r="DU702" s="261">
        <f>BC702-AY702</f>
        <v>-2086.4</v>
      </c>
      <c r="DV702" s="313"/>
      <c r="DW702" s="313"/>
      <c r="DX702" s="347" t="s">
        <v>1150</v>
      </c>
      <c r="DY702" s="313">
        <f>-DU702</f>
        <v>2086.4</v>
      </c>
      <c r="DZ702" s="314" t="s">
        <v>1166</v>
      </c>
      <c r="EA702" s="343" t="s">
        <v>151</v>
      </c>
      <c r="EB702" s="164">
        <v>0</v>
      </c>
      <c r="EC702" s="162" t="str">
        <f>AN702 &amp; EB702</f>
        <v>Амортизационные отчисления0</v>
      </c>
      <c r="ED702" s="162" t="str">
        <f>AN702&amp;AO702</f>
        <v>Амортизационные отчислениянет</v>
      </c>
      <c r="EE702" s="163"/>
      <c r="EF702" s="163"/>
      <c r="EG702" s="179"/>
      <c r="EH702" s="179"/>
      <c r="EI702" s="179"/>
      <c r="EJ702" s="179"/>
      <c r="EV702" s="163"/>
    </row>
    <row r="703" spans="3:152" ht="15" customHeight="1" thickBot="1">
      <c r="C703" s="217"/>
      <c r="D703" s="385"/>
      <c r="E703" s="399"/>
      <c r="F703" s="399"/>
      <c r="G703" s="399"/>
      <c r="H703" s="399"/>
      <c r="I703" s="399"/>
      <c r="J703" s="399"/>
      <c r="K703" s="385"/>
      <c r="L703" s="337"/>
      <c r="M703" s="337"/>
      <c r="N703" s="385"/>
      <c r="O703" s="385"/>
      <c r="P703" s="387"/>
      <c r="Q703" s="387"/>
      <c r="R703" s="389"/>
      <c r="S703" s="391"/>
      <c r="T703" s="401"/>
      <c r="U703" s="395"/>
      <c r="V703" s="397"/>
      <c r="W703" s="383"/>
      <c r="X703" s="383"/>
      <c r="Y703" s="383"/>
      <c r="Z703" s="383"/>
      <c r="AA703" s="383"/>
      <c r="AB703" s="383"/>
      <c r="AC703" s="383"/>
      <c r="AD703" s="383"/>
      <c r="AE703" s="383"/>
      <c r="AF703" s="383"/>
      <c r="AG703" s="383"/>
      <c r="AH703" s="383"/>
      <c r="AI703" s="383"/>
      <c r="AJ703" s="383"/>
      <c r="AK703" s="383"/>
      <c r="AL703" s="333"/>
      <c r="AM703" s="200" t="s">
        <v>115</v>
      </c>
      <c r="AN703" s="311" t="s">
        <v>199</v>
      </c>
      <c r="AO703" s="312" t="s">
        <v>18</v>
      </c>
      <c r="AP703" s="312"/>
      <c r="AQ703" s="312"/>
      <c r="AR703" s="312"/>
      <c r="AS703" s="312"/>
      <c r="AT703" s="312"/>
      <c r="AU703" s="312"/>
      <c r="AV703" s="312"/>
      <c r="AW703" s="261">
        <v>0</v>
      </c>
      <c r="AX703" s="261">
        <v>0</v>
      </c>
      <c r="AY703" s="261">
        <v>0</v>
      </c>
      <c r="AZ703" s="261">
        <f>BE703</f>
        <v>0</v>
      </c>
      <c r="BA703" s="261">
        <f>BV703</f>
        <v>0</v>
      </c>
      <c r="BB703" s="261">
        <f>CM703</f>
        <v>0</v>
      </c>
      <c r="BC703" s="261">
        <f>DD703</f>
        <v>0</v>
      </c>
      <c r="BD703" s="261">
        <f>AW703-AX703-BC703</f>
        <v>0</v>
      </c>
      <c r="BE703" s="261">
        <f t="shared" si="755"/>
        <v>0</v>
      </c>
      <c r="BF703" s="261">
        <f t="shared" si="755"/>
        <v>0</v>
      </c>
      <c r="BG703" s="261">
        <f t="shared" si="755"/>
        <v>0</v>
      </c>
      <c r="BH703" s="261">
        <f t="shared" si="755"/>
        <v>0</v>
      </c>
      <c r="BI703" s="261">
        <f>BJ703+BK703+BL703</f>
        <v>0</v>
      </c>
      <c r="BJ703" s="313">
        <v>0</v>
      </c>
      <c r="BK703" s="313">
        <v>0</v>
      </c>
      <c r="BL703" s="313">
        <v>0</v>
      </c>
      <c r="BM703" s="261">
        <f>BN703+BO703+BP703</f>
        <v>0</v>
      </c>
      <c r="BN703" s="313">
        <v>0</v>
      </c>
      <c r="BO703" s="313">
        <v>0</v>
      </c>
      <c r="BP703" s="313">
        <v>0</v>
      </c>
      <c r="BQ703" s="261">
        <f>BR703+BS703+BT703</f>
        <v>0</v>
      </c>
      <c r="BR703" s="313">
        <v>0</v>
      </c>
      <c r="BS703" s="313">
        <v>0</v>
      </c>
      <c r="BT703" s="313">
        <v>0</v>
      </c>
      <c r="BU703" s="261">
        <f>$AW703-$AX703-AZ703</f>
        <v>0</v>
      </c>
      <c r="BV703" s="261">
        <f t="shared" si="756"/>
        <v>0</v>
      </c>
      <c r="BW703" s="261">
        <f t="shared" si="756"/>
        <v>0</v>
      </c>
      <c r="BX703" s="261">
        <f t="shared" si="756"/>
        <v>0</v>
      </c>
      <c r="BY703" s="261">
        <f t="shared" si="756"/>
        <v>0</v>
      </c>
      <c r="BZ703" s="261">
        <f>CA703+CB703+CC703</f>
        <v>0</v>
      </c>
      <c r="CA703" s="313">
        <v>0</v>
      </c>
      <c r="CB703" s="313">
        <v>0</v>
      </c>
      <c r="CC703" s="313">
        <v>0</v>
      </c>
      <c r="CD703" s="261">
        <f>CE703+CF703+CG703</f>
        <v>0</v>
      </c>
      <c r="CE703" s="313">
        <v>0</v>
      </c>
      <c r="CF703" s="313">
        <v>0</v>
      </c>
      <c r="CG703" s="313">
        <v>0</v>
      </c>
      <c r="CH703" s="261">
        <f>CI703+CJ703+CK703</f>
        <v>0</v>
      </c>
      <c r="CI703" s="313">
        <v>0</v>
      </c>
      <c r="CJ703" s="313">
        <v>0</v>
      </c>
      <c r="CK703" s="313">
        <v>0</v>
      </c>
      <c r="CL703" s="261">
        <f>$AW703-$AX703-BA703</f>
        <v>0</v>
      </c>
      <c r="CM703" s="261">
        <f t="shared" si="757"/>
        <v>0</v>
      </c>
      <c r="CN703" s="261">
        <f t="shared" si="757"/>
        <v>0</v>
      </c>
      <c r="CO703" s="261">
        <f t="shared" si="757"/>
        <v>0</v>
      </c>
      <c r="CP703" s="261">
        <f t="shared" si="757"/>
        <v>0</v>
      </c>
      <c r="CQ703" s="261">
        <f>CR703+CS703+CT703</f>
        <v>0</v>
      </c>
      <c r="CR703" s="313">
        <v>0</v>
      </c>
      <c r="CS703" s="313">
        <v>0</v>
      </c>
      <c r="CT703" s="313">
        <v>0</v>
      </c>
      <c r="CU703" s="261">
        <f>CV703+CW703+CX703</f>
        <v>0</v>
      </c>
      <c r="CV703" s="313">
        <v>0</v>
      </c>
      <c r="CW703" s="313">
        <v>0</v>
      </c>
      <c r="CX703" s="313">
        <v>0</v>
      </c>
      <c r="CY703" s="261">
        <f>CZ703+DA703+DB703</f>
        <v>0</v>
      </c>
      <c r="CZ703" s="313">
        <v>0</v>
      </c>
      <c r="DA703" s="313">
        <v>0</v>
      </c>
      <c r="DB703" s="313">
        <v>0</v>
      </c>
      <c r="DC703" s="261">
        <f>$AW703-$AX703-BB703</f>
        <v>0</v>
      </c>
      <c r="DD703" s="261">
        <f t="shared" si="758"/>
        <v>0</v>
      </c>
      <c r="DE703" s="261">
        <f t="shared" si="758"/>
        <v>0</v>
      </c>
      <c r="DF703" s="261">
        <f t="shared" si="758"/>
        <v>0</v>
      </c>
      <c r="DG703" s="261">
        <f t="shared" si="758"/>
        <v>0</v>
      </c>
      <c r="DH703" s="261">
        <f>DI703+DJ703+DK703</f>
        <v>0</v>
      </c>
      <c r="DI703" s="313">
        <v>0</v>
      </c>
      <c r="DJ703" s="313">
        <v>0</v>
      </c>
      <c r="DK703" s="313">
        <v>0</v>
      </c>
      <c r="DL703" s="261">
        <f>DM703+DN703+DO703</f>
        <v>0</v>
      </c>
      <c r="DM703" s="313">
        <v>0</v>
      </c>
      <c r="DN703" s="313">
        <v>0</v>
      </c>
      <c r="DO703" s="313">
        <v>0</v>
      </c>
      <c r="DP703" s="261">
        <f>DQ703+DR703+DS703</f>
        <v>0</v>
      </c>
      <c r="DQ703" s="313">
        <v>0</v>
      </c>
      <c r="DR703" s="313">
        <v>0</v>
      </c>
      <c r="DS703" s="313">
        <v>0</v>
      </c>
      <c r="DT703" s="261">
        <f>$AW703-$AX703-BC703</f>
        <v>0</v>
      </c>
      <c r="DU703" s="261">
        <f>BC703-AY703</f>
        <v>0</v>
      </c>
      <c r="DV703" s="313"/>
      <c r="DW703" s="313"/>
      <c r="DX703" s="314"/>
      <c r="DY703" s="313"/>
      <c r="DZ703" s="314"/>
      <c r="EA703" s="343" t="s">
        <v>151</v>
      </c>
      <c r="EB703" s="164">
        <v>0</v>
      </c>
      <c r="EC703" s="162" t="str">
        <f>AN703 &amp; EB703</f>
        <v>Прочие собственные средства0</v>
      </c>
      <c r="ED703" s="162" t="str">
        <f>AN703&amp;AO703</f>
        <v>Прочие собственные средстванет</v>
      </c>
      <c r="EE703" s="163"/>
      <c r="EF703" s="163"/>
      <c r="EG703" s="179"/>
      <c r="EH703" s="179"/>
      <c r="EI703" s="179"/>
      <c r="EJ703" s="179"/>
      <c r="EV703" s="163"/>
    </row>
    <row r="704" spans="3:152" ht="11.25" customHeight="1">
      <c r="C704" s="217"/>
      <c r="D704" s="384" t="s">
        <v>1093</v>
      </c>
      <c r="E704" s="398" t="s">
        <v>780</v>
      </c>
      <c r="F704" s="398" t="s">
        <v>800</v>
      </c>
      <c r="G704" s="398" t="s">
        <v>161</v>
      </c>
      <c r="H704" s="398" t="s">
        <v>1094</v>
      </c>
      <c r="I704" s="398" t="s">
        <v>783</v>
      </c>
      <c r="J704" s="398" t="s">
        <v>783</v>
      </c>
      <c r="K704" s="384" t="s">
        <v>784</v>
      </c>
      <c r="L704" s="336"/>
      <c r="M704" s="336"/>
      <c r="N704" s="384" t="s">
        <v>115</v>
      </c>
      <c r="O704" s="384" t="s">
        <v>5</v>
      </c>
      <c r="P704" s="386" t="s">
        <v>189</v>
      </c>
      <c r="Q704" s="386" t="s">
        <v>6</v>
      </c>
      <c r="R704" s="388">
        <v>0</v>
      </c>
      <c r="S704" s="390">
        <v>5</v>
      </c>
      <c r="T704" s="392" t="s">
        <v>1147</v>
      </c>
      <c r="U704" s="305"/>
      <c r="V704" s="306"/>
      <c r="W704" s="306"/>
      <c r="X704" s="306"/>
      <c r="Y704" s="306"/>
      <c r="Z704" s="306"/>
      <c r="AA704" s="306"/>
      <c r="AB704" s="306"/>
      <c r="AC704" s="306"/>
      <c r="AD704" s="306"/>
      <c r="AE704" s="306"/>
      <c r="AF704" s="306"/>
      <c r="AG704" s="306"/>
      <c r="AH704" s="306"/>
      <c r="AI704" s="306"/>
      <c r="AJ704" s="306"/>
      <c r="AK704" s="306"/>
      <c r="AL704" s="306"/>
      <c r="AM704" s="306"/>
      <c r="AN704" s="306"/>
      <c r="AO704" s="306"/>
      <c r="AP704" s="306"/>
      <c r="AQ704" s="306"/>
      <c r="AR704" s="306"/>
      <c r="AS704" s="306"/>
      <c r="AT704" s="306"/>
      <c r="AU704" s="306"/>
      <c r="AV704" s="306"/>
      <c r="AW704" s="306"/>
      <c r="AX704" s="306"/>
      <c r="AY704" s="306"/>
      <c r="AZ704" s="306"/>
      <c r="BA704" s="306"/>
      <c r="BB704" s="306"/>
      <c r="BC704" s="306"/>
      <c r="BD704" s="306"/>
      <c r="BE704" s="306"/>
      <c r="BF704" s="306"/>
      <c r="BG704" s="306"/>
      <c r="BH704" s="306"/>
      <c r="BI704" s="306"/>
      <c r="BJ704" s="306"/>
      <c r="BK704" s="306"/>
      <c r="BL704" s="306"/>
      <c r="BM704" s="306"/>
      <c r="BN704" s="306"/>
      <c r="BO704" s="306"/>
      <c r="BP704" s="306"/>
      <c r="BQ704" s="306"/>
      <c r="BR704" s="306"/>
      <c r="BS704" s="306"/>
      <c r="BT704" s="306"/>
      <c r="BU704" s="306"/>
      <c r="BV704" s="306"/>
      <c r="BW704" s="306"/>
      <c r="BX704" s="306"/>
      <c r="BY704" s="306"/>
      <c r="BZ704" s="306"/>
      <c r="CA704" s="306"/>
      <c r="CB704" s="306"/>
      <c r="CC704" s="306"/>
      <c r="CD704" s="306"/>
      <c r="CE704" s="306"/>
      <c r="CF704" s="306"/>
      <c r="CG704" s="306"/>
      <c r="CH704" s="306"/>
      <c r="CI704" s="306"/>
      <c r="CJ704" s="306"/>
      <c r="CK704" s="306"/>
      <c r="CL704" s="306"/>
      <c r="CM704" s="306"/>
      <c r="CN704" s="306"/>
      <c r="CO704" s="306"/>
      <c r="CP704" s="306"/>
      <c r="CQ704" s="306"/>
      <c r="CR704" s="306"/>
      <c r="CS704" s="306"/>
      <c r="CT704" s="306"/>
      <c r="CU704" s="306"/>
      <c r="CV704" s="306"/>
      <c r="CW704" s="306"/>
      <c r="CX704" s="306"/>
      <c r="CY704" s="306"/>
      <c r="CZ704" s="306"/>
      <c r="DA704" s="306"/>
      <c r="DB704" s="306"/>
      <c r="DC704" s="306"/>
      <c r="DD704" s="306"/>
      <c r="DE704" s="306"/>
      <c r="DF704" s="306"/>
      <c r="DG704" s="306"/>
      <c r="DH704" s="306"/>
      <c r="DI704" s="306"/>
      <c r="DJ704" s="306"/>
      <c r="DK704" s="306"/>
      <c r="DL704" s="306"/>
      <c r="DM704" s="306"/>
      <c r="DN704" s="306"/>
      <c r="DO704" s="306"/>
      <c r="DP704" s="306"/>
      <c r="DQ704" s="306"/>
      <c r="DR704" s="306"/>
      <c r="DS704" s="306"/>
      <c r="DT704" s="306"/>
      <c r="DU704" s="306"/>
      <c r="DV704" s="306"/>
      <c r="DW704" s="306"/>
      <c r="DX704" s="306"/>
      <c r="DY704" s="306"/>
      <c r="DZ704" s="306"/>
      <c r="EA704" s="306"/>
      <c r="EB704" s="164"/>
      <c r="EC704" s="163"/>
      <c r="ED704" s="163"/>
      <c r="EE704" s="163"/>
      <c r="EF704" s="163"/>
      <c r="EG704" s="163"/>
      <c r="EH704" s="163"/>
      <c r="EI704" s="163"/>
    </row>
    <row r="705" spans="3:152" ht="11.25" customHeight="1">
      <c r="C705" s="217"/>
      <c r="D705" s="385"/>
      <c r="E705" s="399"/>
      <c r="F705" s="399"/>
      <c r="G705" s="399"/>
      <c r="H705" s="399"/>
      <c r="I705" s="399"/>
      <c r="J705" s="399"/>
      <c r="K705" s="385"/>
      <c r="L705" s="337"/>
      <c r="M705" s="337"/>
      <c r="N705" s="385"/>
      <c r="O705" s="385"/>
      <c r="P705" s="387"/>
      <c r="Q705" s="387"/>
      <c r="R705" s="389"/>
      <c r="S705" s="391"/>
      <c r="T705" s="393"/>
      <c r="U705" s="394"/>
      <c r="V705" s="396">
        <v>1</v>
      </c>
      <c r="W705" s="382" t="s">
        <v>821</v>
      </c>
      <c r="X705" s="382"/>
      <c r="Y705" s="382"/>
      <c r="Z705" s="382"/>
      <c r="AA705" s="382"/>
      <c r="AB705" s="382"/>
      <c r="AC705" s="382"/>
      <c r="AD705" s="382"/>
      <c r="AE705" s="382"/>
      <c r="AF705" s="382"/>
      <c r="AG705" s="382"/>
      <c r="AH705" s="382"/>
      <c r="AI705" s="382"/>
      <c r="AJ705" s="382"/>
      <c r="AK705" s="382"/>
      <c r="AL705" s="307"/>
      <c r="AM705" s="308"/>
      <c r="AN705" s="309"/>
      <c r="AO705" s="309"/>
      <c r="AP705" s="309"/>
      <c r="AQ705" s="309"/>
      <c r="AR705" s="309"/>
      <c r="AS705" s="309"/>
      <c r="AT705" s="309"/>
      <c r="AU705" s="309"/>
      <c r="AV705" s="309"/>
      <c r="AW705" s="95"/>
      <c r="AX705" s="95"/>
      <c r="AY705" s="95"/>
      <c r="AZ705" s="95"/>
      <c r="BA705" s="95"/>
      <c r="BB705" s="95"/>
      <c r="BC705" s="95"/>
      <c r="BD705" s="95"/>
      <c r="BE705" s="95"/>
      <c r="BF705" s="95"/>
      <c r="BG705" s="95"/>
      <c r="BH705" s="95"/>
      <c r="BI705" s="95"/>
      <c r="BJ705" s="95"/>
      <c r="BK705" s="95"/>
      <c r="BL705" s="95"/>
      <c r="BM705" s="95"/>
      <c r="BN705" s="95"/>
      <c r="BO705" s="95"/>
      <c r="BP705" s="95"/>
      <c r="BQ705" s="95"/>
      <c r="BR705" s="95"/>
      <c r="BS705" s="95"/>
      <c r="BT705" s="95"/>
      <c r="BU705" s="95"/>
      <c r="BV705" s="95"/>
      <c r="BW705" s="95"/>
      <c r="BX705" s="95"/>
      <c r="BY705" s="95"/>
      <c r="BZ705" s="95"/>
      <c r="CA705" s="95"/>
      <c r="CB705" s="95"/>
      <c r="CC705" s="95"/>
      <c r="CD705" s="95"/>
      <c r="CE705" s="95"/>
      <c r="CF705" s="95"/>
      <c r="CG705" s="95"/>
      <c r="CH705" s="95"/>
      <c r="CI705" s="95"/>
      <c r="CJ705" s="95"/>
      <c r="CK705" s="95"/>
      <c r="CL705" s="95"/>
      <c r="CM705" s="95"/>
      <c r="CN705" s="95"/>
      <c r="CO705" s="95"/>
      <c r="CP705" s="95"/>
      <c r="CQ705" s="95"/>
      <c r="CR705" s="95"/>
      <c r="CS705" s="95"/>
      <c r="CT705" s="95"/>
      <c r="CU705" s="95"/>
      <c r="CV705" s="95"/>
      <c r="CW705" s="95"/>
      <c r="CX705" s="95"/>
      <c r="CY705" s="95"/>
      <c r="CZ705" s="95"/>
      <c r="DA705" s="95"/>
      <c r="DB705" s="95"/>
      <c r="DC705" s="95"/>
      <c r="DD705" s="95"/>
      <c r="DE705" s="95"/>
      <c r="DF705" s="95"/>
      <c r="DG705" s="95"/>
      <c r="DH705" s="95"/>
      <c r="DI705" s="95"/>
      <c r="DJ705" s="95"/>
      <c r="DK705" s="95"/>
      <c r="DL705" s="95"/>
      <c r="DM705" s="95"/>
      <c r="DN705" s="95"/>
      <c r="DO705" s="95"/>
      <c r="DP705" s="95"/>
      <c r="DQ705" s="95"/>
      <c r="DR705" s="95"/>
      <c r="DS705" s="95"/>
      <c r="DT705" s="95"/>
      <c r="DU705" s="95"/>
      <c r="DV705" s="95"/>
      <c r="DW705" s="95"/>
      <c r="DX705" s="95"/>
      <c r="DY705" s="95"/>
      <c r="DZ705" s="95"/>
      <c r="EA705" s="95"/>
      <c r="EB705" s="164"/>
      <c r="EC705" s="179"/>
      <c r="ED705" s="179"/>
      <c r="EE705" s="179"/>
      <c r="EF705" s="163"/>
      <c r="EG705" s="179"/>
      <c r="EH705" s="179"/>
      <c r="EI705" s="179"/>
      <c r="EJ705" s="179"/>
      <c r="EK705" s="179"/>
    </row>
    <row r="706" spans="3:152" ht="15" customHeight="1">
      <c r="C706" s="217"/>
      <c r="D706" s="385"/>
      <c r="E706" s="399"/>
      <c r="F706" s="399"/>
      <c r="G706" s="399"/>
      <c r="H706" s="399"/>
      <c r="I706" s="399"/>
      <c r="J706" s="399"/>
      <c r="K706" s="385"/>
      <c r="L706" s="337"/>
      <c r="M706" s="337"/>
      <c r="N706" s="385"/>
      <c r="O706" s="385"/>
      <c r="P706" s="387"/>
      <c r="Q706" s="387"/>
      <c r="R706" s="389"/>
      <c r="S706" s="391"/>
      <c r="T706" s="393"/>
      <c r="U706" s="395"/>
      <c r="V706" s="397"/>
      <c r="W706" s="383"/>
      <c r="X706" s="383"/>
      <c r="Y706" s="383"/>
      <c r="Z706" s="383"/>
      <c r="AA706" s="383"/>
      <c r="AB706" s="383"/>
      <c r="AC706" s="383"/>
      <c r="AD706" s="383"/>
      <c r="AE706" s="383"/>
      <c r="AF706" s="383"/>
      <c r="AG706" s="383"/>
      <c r="AH706" s="383"/>
      <c r="AI706" s="383"/>
      <c r="AJ706" s="383"/>
      <c r="AK706" s="383"/>
      <c r="AL706" s="333"/>
      <c r="AM706" s="200" t="s">
        <v>240</v>
      </c>
      <c r="AN706" s="311" t="s">
        <v>197</v>
      </c>
      <c r="AO706" s="312" t="s">
        <v>18</v>
      </c>
      <c r="AP706" s="312"/>
      <c r="AQ706" s="312"/>
      <c r="AR706" s="312"/>
      <c r="AS706" s="312"/>
      <c r="AT706" s="312"/>
      <c r="AU706" s="312"/>
      <c r="AV706" s="312"/>
      <c r="AW706" s="261">
        <v>2167.6083333332999</v>
      </c>
      <c r="AX706" s="261">
        <v>0</v>
      </c>
      <c r="AY706" s="261">
        <v>2167.6083333332999</v>
      </c>
      <c r="AZ706" s="261">
        <f>BE706</f>
        <v>0</v>
      </c>
      <c r="BA706" s="261">
        <f>BV706</f>
        <v>2601.1289999999999</v>
      </c>
      <c r="BB706" s="261">
        <f>CM706</f>
        <v>2601.1289999999999</v>
      </c>
      <c r="BC706" s="261">
        <f>DD706</f>
        <v>2601.1289999999999</v>
      </c>
      <c r="BD706" s="261">
        <f>AW706-AX706-BC706</f>
        <v>-433.52066666669998</v>
      </c>
      <c r="BE706" s="261">
        <f t="shared" ref="BE706:BH707" si="759">BQ706</f>
        <v>0</v>
      </c>
      <c r="BF706" s="261">
        <f t="shared" si="759"/>
        <v>0</v>
      </c>
      <c r="BG706" s="261">
        <f t="shared" si="759"/>
        <v>0</v>
      </c>
      <c r="BH706" s="261">
        <f t="shared" si="759"/>
        <v>0</v>
      </c>
      <c r="BI706" s="261">
        <f>BJ706+BK706+BL706</f>
        <v>0</v>
      </c>
      <c r="BJ706" s="313">
        <v>0</v>
      </c>
      <c r="BK706" s="313">
        <v>0</v>
      </c>
      <c r="BL706" s="313">
        <v>0</v>
      </c>
      <c r="BM706" s="261">
        <f>BN706+BO706+BP706</f>
        <v>0</v>
      </c>
      <c r="BN706" s="313">
        <v>0</v>
      </c>
      <c r="BO706" s="313">
        <v>0</v>
      </c>
      <c r="BP706" s="313">
        <v>0</v>
      </c>
      <c r="BQ706" s="261">
        <f>BR706+BS706+BT706</f>
        <v>0</v>
      </c>
      <c r="BR706" s="313">
        <v>0</v>
      </c>
      <c r="BS706" s="313">
        <v>0</v>
      </c>
      <c r="BT706" s="313">
        <v>0</v>
      </c>
      <c r="BU706" s="261">
        <f>$AW706-$AX706-AZ706</f>
        <v>2167.6083333332999</v>
      </c>
      <c r="BV706" s="261">
        <f t="shared" ref="BV706:BY707" si="760">CH706</f>
        <v>2601.1289999999999</v>
      </c>
      <c r="BW706" s="261">
        <f t="shared" si="760"/>
        <v>2601.1289999999999</v>
      </c>
      <c r="BX706" s="261">
        <f t="shared" si="760"/>
        <v>0</v>
      </c>
      <c r="BY706" s="261">
        <f t="shared" si="760"/>
        <v>0</v>
      </c>
      <c r="BZ706" s="261">
        <f>CA706+CB706+CC706</f>
        <v>0</v>
      </c>
      <c r="CA706" s="313">
        <v>0</v>
      </c>
      <c r="CB706" s="313">
        <v>0</v>
      </c>
      <c r="CC706" s="313">
        <v>0</v>
      </c>
      <c r="CD706" s="261">
        <f>CE706+CF706+CG706</f>
        <v>0</v>
      </c>
      <c r="CE706" s="313">
        <v>0</v>
      </c>
      <c r="CF706" s="313">
        <v>0</v>
      </c>
      <c r="CG706" s="313">
        <v>0</v>
      </c>
      <c r="CH706" s="261">
        <f>CI706+CJ706+CK706</f>
        <v>2601.1289999999999</v>
      </c>
      <c r="CI706" s="313">
        <v>2601.1289999999999</v>
      </c>
      <c r="CJ706" s="313">
        <v>0</v>
      </c>
      <c r="CK706" s="313">
        <v>0</v>
      </c>
      <c r="CL706" s="261">
        <f>$AW706-$AX706-BA706</f>
        <v>-433.52066666669998</v>
      </c>
      <c r="CM706" s="261">
        <f t="shared" ref="CM706:CP707" si="761">CY706</f>
        <v>2601.1289999999999</v>
      </c>
      <c r="CN706" s="261">
        <f t="shared" si="761"/>
        <v>2601.1289999999999</v>
      </c>
      <c r="CO706" s="261">
        <f t="shared" si="761"/>
        <v>0</v>
      </c>
      <c r="CP706" s="261">
        <f t="shared" si="761"/>
        <v>0</v>
      </c>
      <c r="CQ706" s="261">
        <f>CR706+CS706+CT706</f>
        <v>2601.1289999999999</v>
      </c>
      <c r="CR706" s="313">
        <v>2601.1289999999999</v>
      </c>
      <c r="CS706" s="313">
        <v>0</v>
      </c>
      <c r="CT706" s="313">
        <v>0</v>
      </c>
      <c r="CU706" s="261">
        <f>CV706+CW706+CX706</f>
        <v>2601.1289999999999</v>
      </c>
      <c r="CV706" s="313">
        <v>2601.1289999999999</v>
      </c>
      <c r="CW706" s="313">
        <v>0</v>
      </c>
      <c r="CX706" s="313">
        <v>0</v>
      </c>
      <c r="CY706" s="261">
        <f>CZ706+DA706+DB706</f>
        <v>2601.1289999999999</v>
      </c>
      <c r="CZ706" s="313">
        <v>2601.1289999999999</v>
      </c>
      <c r="DA706" s="313">
        <v>0</v>
      </c>
      <c r="DB706" s="313">
        <v>0</v>
      </c>
      <c r="DC706" s="261">
        <f>$AW706-$AX706-BB706</f>
        <v>-433.52066666669998</v>
      </c>
      <c r="DD706" s="261">
        <f t="shared" ref="DD706:DG707" si="762">DP706</f>
        <v>2601.1289999999999</v>
      </c>
      <c r="DE706" s="261">
        <f t="shared" si="762"/>
        <v>2601.1289999999999</v>
      </c>
      <c r="DF706" s="261">
        <f t="shared" si="762"/>
        <v>0</v>
      </c>
      <c r="DG706" s="261">
        <f t="shared" si="762"/>
        <v>0</v>
      </c>
      <c r="DH706" s="261">
        <f>DI706+DJ706+DK706</f>
        <v>2601.1289999999999</v>
      </c>
      <c r="DI706" s="313">
        <v>2601.1289999999999</v>
      </c>
      <c r="DJ706" s="313">
        <v>0</v>
      </c>
      <c r="DK706" s="313">
        <v>0</v>
      </c>
      <c r="DL706" s="261">
        <f>DM706+DN706+DO706</f>
        <v>2601.1289999999999</v>
      </c>
      <c r="DM706" s="313">
        <v>2601.1289999999999</v>
      </c>
      <c r="DN706" s="313">
        <v>0</v>
      </c>
      <c r="DO706" s="313">
        <v>0</v>
      </c>
      <c r="DP706" s="261">
        <f>DQ706+DR706+DS706</f>
        <v>2601.1289999999999</v>
      </c>
      <c r="DQ706" s="313">
        <v>2601.1289999999999</v>
      </c>
      <c r="DR706" s="313">
        <v>0</v>
      </c>
      <c r="DS706" s="313">
        <v>0</v>
      </c>
      <c r="DT706" s="261">
        <f>$AW706-$AX706-BC706</f>
        <v>-433.52066666669998</v>
      </c>
      <c r="DU706" s="261">
        <f>BC706-AY706</f>
        <v>433.52066666669998</v>
      </c>
      <c r="DV706" s="313"/>
      <c r="DW706" s="313"/>
      <c r="DX706" s="347" t="s">
        <v>1150</v>
      </c>
      <c r="DY706" s="313">
        <f>DU706</f>
        <v>433.52066666669998</v>
      </c>
      <c r="DZ706" s="346" t="s">
        <v>1151</v>
      </c>
      <c r="EA706" s="344" t="s">
        <v>1147</v>
      </c>
      <c r="EB706" s="164">
        <v>0</v>
      </c>
      <c r="EC706" s="162" t="str">
        <f>AN706 &amp; EB706</f>
        <v>Амортизационные отчисления0</v>
      </c>
      <c r="ED706" s="162" t="str">
        <f>AN706&amp;AO706</f>
        <v>Амортизационные отчислениянет</v>
      </c>
      <c r="EE706" s="163"/>
      <c r="EF706" s="163"/>
      <c r="EG706" s="179"/>
      <c r="EH706" s="179"/>
      <c r="EI706" s="179"/>
      <c r="EJ706" s="179"/>
      <c r="EV706" s="163"/>
    </row>
    <row r="707" spans="3:152" ht="15" customHeight="1" thickBot="1">
      <c r="C707" s="217"/>
      <c r="D707" s="385"/>
      <c r="E707" s="399"/>
      <c r="F707" s="399"/>
      <c r="G707" s="399"/>
      <c r="H707" s="399"/>
      <c r="I707" s="399"/>
      <c r="J707" s="399"/>
      <c r="K707" s="385"/>
      <c r="L707" s="337"/>
      <c r="M707" s="337"/>
      <c r="N707" s="385"/>
      <c r="O707" s="385"/>
      <c r="P707" s="387"/>
      <c r="Q707" s="387"/>
      <c r="R707" s="389"/>
      <c r="S707" s="391"/>
      <c r="T707" s="393"/>
      <c r="U707" s="395"/>
      <c r="V707" s="397"/>
      <c r="W707" s="383"/>
      <c r="X707" s="383"/>
      <c r="Y707" s="383"/>
      <c r="Z707" s="383"/>
      <c r="AA707" s="383"/>
      <c r="AB707" s="383"/>
      <c r="AC707" s="383"/>
      <c r="AD707" s="383"/>
      <c r="AE707" s="383"/>
      <c r="AF707" s="383"/>
      <c r="AG707" s="383"/>
      <c r="AH707" s="383"/>
      <c r="AI707" s="383"/>
      <c r="AJ707" s="383"/>
      <c r="AK707" s="383"/>
      <c r="AL707" s="333"/>
      <c r="AM707" s="200" t="s">
        <v>115</v>
      </c>
      <c r="AN707" s="311" t="s">
        <v>199</v>
      </c>
      <c r="AO707" s="312" t="s">
        <v>18</v>
      </c>
      <c r="AP707" s="312"/>
      <c r="AQ707" s="312"/>
      <c r="AR707" s="312"/>
      <c r="AS707" s="312"/>
      <c r="AT707" s="312"/>
      <c r="AU707" s="312"/>
      <c r="AV707" s="312"/>
      <c r="AW707" s="261">
        <v>0</v>
      </c>
      <c r="AX707" s="261">
        <v>0</v>
      </c>
      <c r="AY707" s="261">
        <v>0</v>
      </c>
      <c r="AZ707" s="261">
        <f>BE707</f>
        <v>0</v>
      </c>
      <c r="BA707" s="261">
        <f>BV707</f>
        <v>0</v>
      </c>
      <c r="BB707" s="261">
        <f>CM707</f>
        <v>0</v>
      </c>
      <c r="BC707" s="261">
        <f>DD707</f>
        <v>0</v>
      </c>
      <c r="BD707" s="261">
        <f>AW707-AX707-BC707</f>
        <v>0</v>
      </c>
      <c r="BE707" s="261">
        <f t="shared" si="759"/>
        <v>0</v>
      </c>
      <c r="BF707" s="261">
        <f t="shared" si="759"/>
        <v>0</v>
      </c>
      <c r="BG707" s="261">
        <f t="shared" si="759"/>
        <v>0</v>
      </c>
      <c r="BH707" s="261">
        <f t="shared" si="759"/>
        <v>0</v>
      </c>
      <c r="BI707" s="261">
        <f>BJ707+BK707+BL707</f>
        <v>0</v>
      </c>
      <c r="BJ707" s="313">
        <v>0</v>
      </c>
      <c r="BK707" s="313">
        <v>0</v>
      </c>
      <c r="BL707" s="313">
        <v>0</v>
      </c>
      <c r="BM707" s="261">
        <f>BN707+BO707+BP707</f>
        <v>0</v>
      </c>
      <c r="BN707" s="313">
        <v>0</v>
      </c>
      <c r="BO707" s="313">
        <v>0</v>
      </c>
      <c r="BP707" s="313">
        <v>0</v>
      </c>
      <c r="BQ707" s="261">
        <f>BR707+BS707+BT707</f>
        <v>0</v>
      </c>
      <c r="BR707" s="313">
        <v>0</v>
      </c>
      <c r="BS707" s="313">
        <v>0</v>
      </c>
      <c r="BT707" s="313">
        <v>0</v>
      </c>
      <c r="BU707" s="261">
        <f>$AW707-$AX707-AZ707</f>
        <v>0</v>
      </c>
      <c r="BV707" s="261">
        <f t="shared" si="760"/>
        <v>0</v>
      </c>
      <c r="BW707" s="261">
        <f t="shared" si="760"/>
        <v>0</v>
      </c>
      <c r="BX707" s="261">
        <f t="shared" si="760"/>
        <v>0</v>
      </c>
      <c r="BY707" s="261">
        <f t="shared" si="760"/>
        <v>0</v>
      </c>
      <c r="BZ707" s="261">
        <f>CA707+CB707+CC707</f>
        <v>0</v>
      </c>
      <c r="CA707" s="313">
        <v>0</v>
      </c>
      <c r="CB707" s="313">
        <v>0</v>
      </c>
      <c r="CC707" s="313">
        <v>0</v>
      </c>
      <c r="CD707" s="261">
        <f>CE707+CF707+CG707</f>
        <v>0</v>
      </c>
      <c r="CE707" s="313">
        <v>0</v>
      </c>
      <c r="CF707" s="313">
        <v>0</v>
      </c>
      <c r="CG707" s="313">
        <v>0</v>
      </c>
      <c r="CH707" s="261">
        <f>CI707+CJ707+CK707</f>
        <v>0</v>
      </c>
      <c r="CI707" s="313">
        <v>0</v>
      </c>
      <c r="CJ707" s="313">
        <v>0</v>
      </c>
      <c r="CK707" s="313">
        <v>0</v>
      </c>
      <c r="CL707" s="261">
        <f>$AW707-$AX707-BA707</f>
        <v>0</v>
      </c>
      <c r="CM707" s="261">
        <f t="shared" si="761"/>
        <v>0</v>
      </c>
      <c r="CN707" s="261">
        <f t="shared" si="761"/>
        <v>0</v>
      </c>
      <c r="CO707" s="261">
        <f t="shared" si="761"/>
        <v>0</v>
      </c>
      <c r="CP707" s="261">
        <f t="shared" si="761"/>
        <v>0</v>
      </c>
      <c r="CQ707" s="261">
        <f>CR707+CS707+CT707</f>
        <v>0</v>
      </c>
      <c r="CR707" s="313">
        <v>0</v>
      </c>
      <c r="CS707" s="313">
        <v>0</v>
      </c>
      <c r="CT707" s="313">
        <v>0</v>
      </c>
      <c r="CU707" s="261">
        <f>CV707+CW707+CX707</f>
        <v>0</v>
      </c>
      <c r="CV707" s="313">
        <v>0</v>
      </c>
      <c r="CW707" s="313">
        <v>0</v>
      </c>
      <c r="CX707" s="313">
        <v>0</v>
      </c>
      <c r="CY707" s="261">
        <f>CZ707+DA707+DB707</f>
        <v>0</v>
      </c>
      <c r="CZ707" s="313">
        <v>0</v>
      </c>
      <c r="DA707" s="313">
        <v>0</v>
      </c>
      <c r="DB707" s="313">
        <v>0</v>
      </c>
      <c r="DC707" s="261">
        <f>$AW707-$AX707-BB707</f>
        <v>0</v>
      </c>
      <c r="DD707" s="261">
        <f t="shared" si="762"/>
        <v>0</v>
      </c>
      <c r="DE707" s="261">
        <f t="shared" si="762"/>
        <v>0</v>
      </c>
      <c r="DF707" s="261">
        <f t="shared" si="762"/>
        <v>0</v>
      </c>
      <c r="DG707" s="261">
        <f t="shared" si="762"/>
        <v>0</v>
      </c>
      <c r="DH707" s="261">
        <f>DI707+DJ707+DK707</f>
        <v>0</v>
      </c>
      <c r="DI707" s="313">
        <v>0</v>
      </c>
      <c r="DJ707" s="313">
        <v>0</v>
      </c>
      <c r="DK707" s="313">
        <v>0</v>
      </c>
      <c r="DL707" s="261">
        <f>DM707+DN707+DO707</f>
        <v>0</v>
      </c>
      <c r="DM707" s="313">
        <v>0</v>
      </c>
      <c r="DN707" s="313">
        <v>0</v>
      </c>
      <c r="DO707" s="313">
        <v>0</v>
      </c>
      <c r="DP707" s="261">
        <f>DQ707+DR707+DS707</f>
        <v>0</v>
      </c>
      <c r="DQ707" s="313">
        <v>0</v>
      </c>
      <c r="DR707" s="313">
        <v>0</v>
      </c>
      <c r="DS707" s="313">
        <v>0</v>
      </c>
      <c r="DT707" s="261">
        <f>$AW707-$AX707-BC707</f>
        <v>0</v>
      </c>
      <c r="DU707" s="261">
        <f>BC707-AY707</f>
        <v>0</v>
      </c>
      <c r="DV707" s="313"/>
      <c r="DW707" s="313"/>
      <c r="DX707" s="314"/>
      <c r="DY707" s="313"/>
      <c r="DZ707" s="314"/>
      <c r="EA707" s="343" t="s">
        <v>151</v>
      </c>
      <c r="EB707" s="164">
        <v>0</v>
      </c>
      <c r="EC707" s="162" t="str">
        <f>AN707 &amp; EB707</f>
        <v>Прочие собственные средства0</v>
      </c>
      <c r="ED707" s="162" t="str">
        <f>AN707&amp;AO707</f>
        <v>Прочие собственные средстванет</v>
      </c>
      <c r="EE707" s="163"/>
      <c r="EF707" s="163"/>
      <c r="EG707" s="179"/>
      <c r="EH707" s="179"/>
      <c r="EI707" s="179"/>
      <c r="EJ707" s="179"/>
      <c r="EV707" s="163"/>
    </row>
    <row r="708" spans="3:152" ht="11.25" customHeight="1">
      <c r="C708" s="217"/>
      <c r="D708" s="384" t="s">
        <v>1095</v>
      </c>
      <c r="E708" s="398" t="s">
        <v>780</v>
      </c>
      <c r="F708" s="398" t="s">
        <v>800</v>
      </c>
      <c r="G708" s="398" t="s">
        <v>161</v>
      </c>
      <c r="H708" s="398" t="s">
        <v>1096</v>
      </c>
      <c r="I708" s="398" t="s">
        <v>783</v>
      </c>
      <c r="J708" s="398" t="s">
        <v>783</v>
      </c>
      <c r="K708" s="384" t="s">
        <v>784</v>
      </c>
      <c r="L708" s="336"/>
      <c r="M708" s="336"/>
      <c r="N708" s="384" t="s">
        <v>240</v>
      </c>
      <c r="O708" s="384" t="s">
        <v>3</v>
      </c>
      <c r="P708" s="386" t="s">
        <v>189</v>
      </c>
      <c r="Q708" s="386" t="s">
        <v>3</v>
      </c>
      <c r="R708" s="388">
        <v>100</v>
      </c>
      <c r="S708" s="390">
        <v>100</v>
      </c>
      <c r="T708" s="400" t="s">
        <v>151</v>
      </c>
      <c r="U708" s="305"/>
      <c r="V708" s="306"/>
      <c r="W708" s="306"/>
      <c r="X708" s="306"/>
      <c r="Y708" s="306"/>
      <c r="Z708" s="306"/>
      <c r="AA708" s="306"/>
      <c r="AB708" s="306"/>
      <c r="AC708" s="306"/>
      <c r="AD708" s="306"/>
      <c r="AE708" s="306"/>
      <c r="AF708" s="306"/>
      <c r="AG708" s="306"/>
      <c r="AH708" s="306"/>
      <c r="AI708" s="306"/>
      <c r="AJ708" s="306"/>
      <c r="AK708" s="306"/>
      <c r="AL708" s="306"/>
      <c r="AM708" s="306"/>
      <c r="AN708" s="306"/>
      <c r="AO708" s="306"/>
      <c r="AP708" s="306"/>
      <c r="AQ708" s="306"/>
      <c r="AR708" s="306"/>
      <c r="AS708" s="306"/>
      <c r="AT708" s="306"/>
      <c r="AU708" s="306"/>
      <c r="AV708" s="306"/>
      <c r="AW708" s="306"/>
      <c r="AX708" s="306"/>
      <c r="AY708" s="306"/>
      <c r="AZ708" s="306"/>
      <c r="BA708" s="306"/>
      <c r="BB708" s="306"/>
      <c r="BC708" s="306"/>
      <c r="BD708" s="306"/>
      <c r="BE708" s="306"/>
      <c r="BF708" s="306"/>
      <c r="BG708" s="306"/>
      <c r="BH708" s="306"/>
      <c r="BI708" s="306"/>
      <c r="BJ708" s="306"/>
      <c r="BK708" s="306"/>
      <c r="BL708" s="306"/>
      <c r="BM708" s="306"/>
      <c r="BN708" s="306"/>
      <c r="BO708" s="306"/>
      <c r="BP708" s="306"/>
      <c r="BQ708" s="306"/>
      <c r="BR708" s="306"/>
      <c r="BS708" s="306"/>
      <c r="BT708" s="306"/>
      <c r="BU708" s="306"/>
      <c r="BV708" s="306"/>
      <c r="BW708" s="306"/>
      <c r="BX708" s="306"/>
      <c r="BY708" s="306"/>
      <c r="BZ708" s="306"/>
      <c r="CA708" s="306"/>
      <c r="CB708" s="306"/>
      <c r="CC708" s="306"/>
      <c r="CD708" s="306"/>
      <c r="CE708" s="306"/>
      <c r="CF708" s="306"/>
      <c r="CG708" s="306"/>
      <c r="CH708" s="306"/>
      <c r="CI708" s="306"/>
      <c r="CJ708" s="306"/>
      <c r="CK708" s="306"/>
      <c r="CL708" s="306"/>
      <c r="CM708" s="306"/>
      <c r="CN708" s="306"/>
      <c r="CO708" s="306"/>
      <c r="CP708" s="306"/>
      <c r="CQ708" s="306"/>
      <c r="CR708" s="306"/>
      <c r="CS708" s="306"/>
      <c r="CT708" s="306"/>
      <c r="CU708" s="306"/>
      <c r="CV708" s="306"/>
      <c r="CW708" s="306"/>
      <c r="CX708" s="306"/>
      <c r="CY708" s="306"/>
      <c r="CZ708" s="306"/>
      <c r="DA708" s="306"/>
      <c r="DB708" s="306"/>
      <c r="DC708" s="306"/>
      <c r="DD708" s="306"/>
      <c r="DE708" s="306"/>
      <c r="DF708" s="306"/>
      <c r="DG708" s="306"/>
      <c r="DH708" s="306"/>
      <c r="DI708" s="306"/>
      <c r="DJ708" s="306"/>
      <c r="DK708" s="306"/>
      <c r="DL708" s="306"/>
      <c r="DM708" s="306"/>
      <c r="DN708" s="306"/>
      <c r="DO708" s="306"/>
      <c r="DP708" s="306"/>
      <c r="DQ708" s="306"/>
      <c r="DR708" s="306"/>
      <c r="DS708" s="306"/>
      <c r="DT708" s="306"/>
      <c r="DU708" s="306"/>
      <c r="DV708" s="306"/>
      <c r="DW708" s="306"/>
      <c r="DX708" s="306"/>
      <c r="DY708" s="306"/>
      <c r="DZ708" s="306"/>
      <c r="EA708" s="306"/>
      <c r="EB708" s="164"/>
      <c r="EC708" s="163"/>
      <c r="ED708" s="163"/>
      <c r="EE708" s="163"/>
      <c r="EF708" s="163"/>
      <c r="EG708" s="163"/>
      <c r="EH708" s="163"/>
      <c r="EI708" s="163"/>
    </row>
    <row r="709" spans="3:152" ht="11.25" customHeight="1">
      <c r="C709" s="217"/>
      <c r="D709" s="385"/>
      <c r="E709" s="399"/>
      <c r="F709" s="399"/>
      <c r="G709" s="399"/>
      <c r="H709" s="399"/>
      <c r="I709" s="399"/>
      <c r="J709" s="399"/>
      <c r="K709" s="385"/>
      <c r="L709" s="337"/>
      <c r="M709" s="337"/>
      <c r="N709" s="385"/>
      <c r="O709" s="385"/>
      <c r="P709" s="387"/>
      <c r="Q709" s="387"/>
      <c r="R709" s="389"/>
      <c r="S709" s="391"/>
      <c r="T709" s="401"/>
      <c r="U709" s="394"/>
      <c r="V709" s="396">
        <v>1</v>
      </c>
      <c r="W709" s="382" t="s">
        <v>821</v>
      </c>
      <c r="X709" s="382"/>
      <c r="Y709" s="382"/>
      <c r="Z709" s="382"/>
      <c r="AA709" s="382"/>
      <c r="AB709" s="382"/>
      <c r="AC709" s="382"/>
      <c r="AD709" s="382"/>
      <c r="AE709" s="382"/>
      <c r="AF709" s="382"/>
      <c r="AG709" s="382"/>
      <c r="AH709" s="382"/>
      <c r="AI709" s="382"/>
      <c r="AJ709" s="382"/>
      <c r="AK709" s="382"/>
      <c r="AL709" s="307"/>
      <c r="AM709" s="308"/>
      <c r="AN709" s="309"/>
      <c r="AO709" s="309"/>
      <c r="AP709" s="309"/>
      <c r="AQ709" s="309"/>
      <c r="AR709" s="309"/>
      <c r="AS709" s="309"/>
      <c r="AT709" s="309"/>
      <c r="AU709" s="309"/>
      <c r="AV709" s="309"/>
      <c r="AW709" s="95"/>
      <c r="AX709" s="95"/>
      <c r="AY709" s="95"/>
      <c r="AZ709" s="95"/>
      <c r="BA709" s="95"/>
      <c r="BB709" s="95"/>
      <c r="BC709" s="95"/>
      <c r="BD709" s="95"/>
      <c r="BE709" s="95"/>
      <c r="BF709" s="95"/>
      <c r="BG709" s="95"/>
      <c r="BH709" s="95"/>
      <c r="BI709" s="95"/>
      <c r="BJ709" s="95"/>
      <c r="BK709" s="95"/>
      <c r="BL709" s="95"/>
      <c r="BM709" s="95"/>
      <c r="BN709" s="95"/>
      <c r="BO709" s="95"/>
      <c r="BP709" s="95"/>
      <c r="BQ709" s="95"/>
      <c r="BR709" s="95"/>
      <c r="BS709" s="95"/>
      <c r="BT709" s="95"/>
      <c r="BU709" s="95"/>
      <c r="BV709" s="95"/>
      <c r="BW709" s="95"/>
      <c r="BX709" s="95"/>
      <c r="BY709" s="95"/>
      <c r="BZ709" s="95"/>
      <c r="CA709" s="95"/>
      <c r="CB709" s="95"/>
      <c r="CC709" s="95"/>
      <c r="CD709" s="95"/>
      <c r="CE709" s="95"/>
      <c r="CF709" s="95"/>
      <c r="CG709" s="95"/>
      <c r="CH709" s="95"/>
      <c r="CI709" s="95"/>
      <c r="CJ709" s="95"/>
      <c r="CK709" s="95"/>
      <c r="CL709" s="95"/>
      <c r="CM709" s="95"/>
      <c r="CN709" s="95"/>
      <c r="CO709" s="95"/>
      <c r="CP709" s="95"/>
      <c r="CQ709" s="95"/>
      <c r="CR709" s="95"/>
      <c r="CS709" s="95"/>
      <c r="CT709" s="95"/>
      <c r="CU709" s="95"/>
      <c r="CV709" s="95"/>
      <c r="CW709" s="95"/>
      <c r="CX709" s="95"/>
      <c r="CY709" s="95"/>
      <c r="CZ709" s="95"/>
      <c r="DA709" s="95"/>
      <c r="DB709" s="95"/>
      <c r="DC709" s="95"/>
      <c r="DD709" s="95"/>
      <c r="DE709" s="95"/>
      <c r="DF709" s="95"/>
      <c r="DG709" s="95"/>
      <c r="DH709" s="95"/>
      <c r="DI709" s="95"/>
      <c r="DJ709" s="95"/>
      <c r="DK709" s="95"/>
      <c r="DL709" s="95"/>
      <c r="DM709" s="95"/>
      <c r="DN709" s="95"/>
      <c r="DO709" s="95"/>
      <c r="DP709" s="95"/>
      <c r="DQ709" s="95"/>
      <c r="DR709" s="95"/>
      <c r="DS709" s="95"/>
      <c r="DT709" s="95"/>
      <c r="DU709" s="95"/>
      <c r="DV709" s="95"/>
      <c r="DW709" s="95"/>
      <c r="DX709" s="95"/>
      <c r="DY709" s="95"/>
      <c r="DZ709" s="95"/>
      <c r="EA709" s="95"/>
      <c r="EB709" s="164"/>
      <c r="EC709" s="179"/>
      <c r="ED709" s="179"/>
      <c r="EE709" s="179"/>
      <c r="EF709" s="163"/>
      <c r="EG709" s="179"/>
      <c r="EH709" s="179"/>
      <c r="EI709" s="179"/>
      <c r="EJ709" s="179"/>
      <c r="EK709" s="179"/>
    </row>
    <row r="710" spans="3:152" ht="15" customHeight="1">
      <c r="C710" s="217"/>
      <c r="D710" s="385"/>
      <c r="E710" s="399"/>
      <c r="F710" s="399"/>
      <c r="G710" s="399"/>
      <c r="H710" s="399"/>
      <c r="I710" s="399"/>
      <c r="J710" s="399"/>
      <c r="K710" s="385"/>
      <c r="L710" s="337"/>
      <c r="M710" s="337"/>
      <c r="N710" s="385"/>
      <c r="O710" s="385"/>
      <c r="P710" s="387"/>
      <c r="Q710" s="387"/>
      <c r="R710" s="389"/>
      <c r="S710" s="391"/>
      <c r="T710" s="401"/>
      <c r="U710" s="395"/>
      <c r="V710" s="397"/>
      <c r="W710" s="383"/>
      <c r="X710" s="383"/>
      <c r="Y710" s="383"/>
      <c r="Z710" s="383"/>
      <c r="AA710" s="383"/>
      <c r="AB710" s="383"/>
      <c r="AC710" s="383"/>
      <c r="AD710" s="383"/>
      <c r="AE710" s="383"/>
      <c r="AF710" s="383"/>
      <c r="AG710" s="383"/>
      <c r="AH710" s="383"/>
      <c r="AI710" s="383"/>
      <c r="AJ710" s="383"/>
      <c r="AK710" s="383"/>
      <c r="AL710" s="333"/>
      <c r="AM710" s="200" t="s">
        <v>240</v>
      </c>
      <c r="AN710" s="311" t="s">
        <v>197</v>
      </c>
      <c r="AO710" s="312" t="s">
        <v>18</v>
      </c>
      <c r="AP710" s="312"/>
      <c r="AQ710" s="312"/>
      <c r="AR710" s="312"/>
      <c r="AS710" s="312"/>
      <c r="AT710" s="312"/>
      <c r="AU710" s="312"/>
      <c r="AV710" s="312"/>
      <c r="AW710" s="261">
        <v>0</v>
      </c>
      <c r="AX710" s="261">
        <v>0</v>
      </c>
      <c r="AY710" s="261">
        <v>0</v>
      </c>
      <c r="AZ710" s="261">
        <f>BE710</f>
        <v>0</v>
      </c>
      <c r="BA710" s="261">
        <f>BV710</f>
        <v>0</v>
      </c>
      <c r="BB710" s="261">
        <f>CM710</f>
        <v>0</v>
      </c>
      <c r="BC710" s="261">
        <f>DD710</f>
        <v>0</v>
      </c>
      <c r="BD710" s="261">
        <f>AW710-AX710-BC710</f>
        <v>0</v>
      </c>
      <c r="BE710" s="261">
        <f t="shared" ref="BE710:BH711" si="763">BQ710</f>
        <v>0</v>
      </c>
      <c r="BF710" s="261">
        <f t="shared" si="763"/>
        <v>0</v>
      </c>
      <c r="BG710" s="261">
        <f t="shared" si="763"/>
        <v>0</v>
      </c>
      <c r="BH710" s="261">
        <f t="shared" si="763"/>
        <v>0</v>
      </c>
      <c r="BI710" s="261">
        <f>BJ710+BK710+BL710</f>
        <v>0</v>
      </c>
      <c r="BJ710" s="313">
        <v>0</v>
      </c>
      <c r="BK710" s="313">
        <v>0</v>
      </c>
      <c r="BL710" s="313">
        <v>0</v>
      </c>
      <c r="BM710" s="261">
        <f>BN710+BO710+BP710</f>
        <v>0</v>
      </c>
      <c r="BN710" s="313">
        <v>0</v>
      </c>
      <c r="BO710" s="313">
        <v>0</v>
      </c>
      <c r="BP710" s="313">
        <v>0</v>
      </c>
      <c r="BQ710" s="261">
        <f>BR710+BS710+BT710</f>
        <v>0</v>
      </c>
      <c r="BR710" s="313">
        <v>0</v>
      </c>
      <c r="BS710" s="313">
        <v>0</v>
      </c>
      <c r="BT710" s="313">
        <v>0</v>
      </c>
      <c r="BU710" s="261">
        <f>$AW710-$AX710-AZ710</f>
        <v>0</v>
      </c>
      <c r="BV710" s="261">
        <f t="shared" ref="BV710:BY711" si="764">CH710</f>
        <v>0</v>
      </c>
      <c r="BW710" s="261">
        <f t="shared" si="764"/>
        <v>0</v>
      </c>
      <c r="BX710" s="261">
        <f t="shared" si="764"/>
        <v>0</v>
      </c>
      <c r="BY710" s="261">
        <f t="shared" si="764"/>
        <v>0</v>
      </c>
      <c r="BZ710" s="261">
        <f>CA710+CB710+CC710</f>
        <v>0</v>
      </c>
      <c r="CA710" s="313">
        <v>0</v>
      </c>
      <c r="CB710" s="313">
        <v>0</v>
      </c>
      <c r="CC710" s="313">
        <v>0</v>
      </c>
      <c r="CD710" s="261">
        <f>CE710+CF710+CG710</f>
        <v>0</v>
      </c>
      <c r="CE710" s="313">
        <v>0</v>
      </c>
      <c r="CF710" s="313">
        <v>0</v>
      </c>
      <c r="CG710" s="313">
        <v>0</v>
      </c>
      <c r="CH710" s="261">
        <f>CI710+CJ710+CK710</f>
        <v>0</v>
      </c>
      <c r="CI710" s="313">
        <v>0</v>
      </c>
      <c r="CJ710" s="313">
        <v>0</v>
      </c>
      <c r="CK710" s="313">
        <v>0</v>
      </c>
      <c r="CL710" s="261">
        <f>$AW710-$AX710-BA710</f>
        <v>0</v>
      </c>
      <c r="CM710" s="261">
        <f t="shared" ref="CM710:CP711" si="765">CY710</f>
        <v>0</v>
      </c>
      <c r="CN710" s="261">
        <f t="shared" si="765"/>
        <v>0</v>
      </c>
      <c r="CO710" s="261">
        <f t="shared" si="765"/>
        <v>0</v>
      </c>
      <c r="CP710" s="261">
        <f t="shared" si="765"/>
        <v>0</v>
      </c>
      <c r="CQ710" s="261">
        <f>CR710+CS710+CT710</f>
        <v>0</v>
      </c>
      <c r="CR710" s="313">
        <v>0</v>
      </c>
      <c r="CS710" s="313">
        <v>0</v>
      </c>
      <c r="CT710" s="313">
        <v>0</v>
      </c>
      <c r="CU710" s="261">
        <f>CV710+CW710+CX710</f>
        <v>0</v>
      </c>
      <c r="CV710" s="313">
        <v>0</v>
      </c>
      <c r="CW710" s="313">
        <v>0</v>
      </c>
      <c r="CX710" s="313">
        <v>0</v>
      </c>
      <c r="CY710" s="261">
        <f>CZ710+DA710+DB710</f>
        <v>0</v>
      </c>
      <c r="CZ710" s="313">
        <v>0</v>
      </c>
      <c r="DA710" s="313">
        <v>0</v>
      </c>
      <c r="DB710" s="313">
        <v>0</v>
      </c>
      <c r="DC710" s="261">
        <f>$AW710-$AX710-BB710</f>
        <v>0</v>
      </c>
      <c r="DD710" s="261">
        <f t="shared" ref="DD710:DG711" si="766">DP710</f>
        <v>0</v>
      </c>
      <c r="DE710" s="261">
        <f t="shared" si="766"/>
        <v>0</v>
      </c>
      <c r="DF710" s="261">
        <f t="shared" si="766"/>
        <v>0</v>
      </c>
      <c r="DG710" s="261">
        <f t="shared" si="766"/>
        <v>0</v>
      </c>
      <c r="DH710" s="261">
        <f>DI710+DJ710+DK710</f>
        <v>0</v>
      </c>
      <c r="DI710" s="313">
        <v>0</v>
      </c>
      <c r="DJ710" s="313">
        <v>0</v>
      </c>
      <c r="DK710" s="313">
        <v>0</v>
      </c>
      <c r="DL710" s="261">
        <f>DM710+DN710+DO710</f>
        <v>0</v>
      </c>
      <c r="DM710" s="313">
        <v>0</v>
      </c>
      <c r="DN710" s="313">
        <v>0</v>
      </c>
      <c r="DO710" s="313">
        <v>0</v>
      </c>
      <c r="DP710" s="261">
        <f>DQ710+DR710+DS710</f>
        <v>0</v>
      </c>
      <c r="DQ710" s="313">
        <v>0</v>
      </c>
      <c r="DR710" s="313">
        <v>0</v>
      </c>
      <c r="DS710" s="313">
        <v>0</v>
      </c>
      <c r="DT710" s="261">
        <f>$AW710-$AX710-BC710</f>
        <v>0</v>
      </c>
      <c r="DU710" s="261">
        <f>BC710-AY710</f>
        <v>0</v>
      </c>
      <c r="DV710" s="313"/>
      <c r="DW710" s="313"/>
      <c r="DX710" s="314"/>
      <c r="DY710" s="313"/>
      <c r="DZ710" s="314"/>
      <c r="EA710" s="343" t="s">
        <v>151</v>
      </c>
      <c r="EB710" s="164">
        <v>0</v>
      </c>
      <c r="EC710" s="162" t="str">
        <f>AN710 &amp; EB710</f>
        <v>Амортизационные отчисления0</v>
      </c>
      <c r="ED710" s="162" t="str">
        <f>AN710&amp;AO710</f>
        <v>Амортизационные отчислениянет</v>
      </c>
      <c r="EE710" s="163"/>
      <c r="EF710" s="163"/>
      <c r="EG710" s="179"/>
      <c r="EH710" s="179"/>
      <c r="EI710" s="179"/>
      <c r="EJ710" s="179"/>
      <c r="EV710" s="163"/>
    </row>
    <row r="711" spans="3:152" ht="15" customHeight="1" thickBot="1">
      <c r="C711" s="217"/>
      <c r="D711" s="385"/>
      <c r="E711" s="399"/>
      <c r="F711" s="399"/>
      <c r="G711" s="399"/>
      <c r="H711" s="399"/>
      <c r="I711" s="399"/>
      <c r="J711" s="399"/>
      <c r="K711" s="385"/>
      <c r="L711" s="337"/>
      <c r="M711" s="337"/>
      <c r="N711" s="385"/>
      <c r="O711" s="385"/>
      <c r="P711" s="387"/>
      <c r="Q711" s="387"/>
      <c r="R711" s="389"/>
      <c r="S711" s="391"/>
      <c r="T711" s="401"/>
      <c r="U711" s="395"/>
      <c r="V711" s="397"/>
      <c r="W711" s="383"/>
      <c r="X711" s="383"/>
      <c r="Y711" s="383"/>
      <c r="Z711" s="383"/>
      <c r="AA711" s="383"/>
      <c r="AB711" s="383"/>
      <c r="AC711" s="383"/>
      <c r="AD711" s="383"/>
      <c r="AE711" s="383"/>
      <c r="AF711" s="383"/>
      <c r="AG711" s="383"/>
      <c r="AH711" s="383"/>
      <c r="AI711" s="383"/>
      <c r="AJ711" s="383"/>
      <c r="AK711" s="383"/>
      <c r="AL711" s="333"/>
      <c r="AM711" s="200" t="s">
        <v>115</v>
      </c>
      <c r="AN711" s="311" t="s">
        <v>199</v>
      </c>
      <c r="AO711" s="312" t="s">
        <v>18</v>
      </c>
      <c r="AP711" s="312"/>
      <c r="AQ711" s="312"/>
      <c r="AR711" s="312"/>
      <c r="AS711" s="312"/>
      <c r="AT711" s="312"/>
      <c r="AU711" s="312"/>
      <c r="AV711" s="312"/>
      <c r="AW711" s="261">
        <v>0</v>
      </c>
      <c r="AX711" s="261">
        <v>0</v>
      </c>
      <c r="AY711" s="261">
        <v>0</v>
      </c>
      <c r="AZ711" s="261">
        <f>BE711</f>
        <v>0</v>
      </c>
      <c r="BA711" s="261">
        <f>BV711</f>
        <v>0</v>
      </c>
      <c r="BB711" s="261">
        <f>CM711</f>
        <v>0</v>
      </c>
      <c r="BC711" s="261">
        <f>DD711</f>
        <v>0</v>
      </c>
      <c r="BD711" s="261">
        <f>AW711-AX711-BC711</f>
        <v>0</v>
      </c>
      <c r="BE711" s="261">
        <f t="shared" si="763"/>
        <v>0</v>
      </c>
      <c r="BF711" s="261">
        <f t="shared" si="763"/>
        <v>0</v>
      </c>
      <c r="BG711" s="261">
        <f t="shared" si="763"/>
        <v>0</v>
      </c>
      <c r="BH711" s="261">
        <f t="shared" si="763"/>
        <v>0</v>
      </c>
      <c r="BI711" s="261">
        <f>BJ711+BK711+BL711</f>
        <v>0</v>
      </c>
      <c r="BJ711" s="313">
        <v>0</v>
      </c>
      <c r="BK711" s="313">
        <v>0</v>
      </c>
      <c r="BL711" s="313">
        <v>0</v>
      </c>
      <c r="BM711" s="261">
        <f>BN711+BO711+BP711</f>
        <v>0</v>
      </c>
      <c r="BN711" s="313">
        <v>0</v>
      </c>
      <c r="BO711" s="313">
        <v>0</v>
      </c>
      <c r="BP711" s="313">
        <v>0</v>
      </c>
      <c r="BQ711" s="261">
        <f>BR711+BS711+BT711</f>
        <v>0</v>
      </c>
      <c r="BR711" s="313">
        <v>0</v>
      </c>
      <c r="BS711" s="313">
        <v>0</v>
      </c>
      <c r="BT711" s="313">
        <v>0</v>
      </c>
      <c r="BU711" s="261">
        <f>$AW711-$AX711-AZ711</f>
        <v>0</v>
      </c>
      <c r="BV711" s="261">
        <f t="shared" si="764"/>
        <v>0</v>
      </c>
      <c r="BW711" s="261">
        <f t="shared" si="764"/>
        <v>0</v>
      </c>
      <c r="BX711" s="261">
        <f t="shared" si="764"/>
        <v>0</v>
      </c>
      <c r="BY711" s="261">
        <f t="shared" si="764"/>
        <v>0</v>
      </c>
      <c r="BZ711" s="261">
        <f>CA711+CB711+CC711</f>
        <v>0</v>
      </c>
      <c r="CA711" s="313">
        <v>0</v>
      </c>
      <c r="CB711" s="313">
        <v>0</v>
      </c>
      <c r="CC711" s="313">
        <v>0</v>
      </c>
      <c r="CD711" s="261">
        <f>CE711+CF711+CG711</f>
        <v>0</v>
      </c>
      <c r="CE711" s="313">
        <v>0</v>
      </c>
      <c r="CF711" s="313">
        <v>0</v>
      </c>
      <c r="CG711" s="313">
        <v>0</v>
      </c>
      <c r="CH711" s="261">
        <f>CI711+CJ711+CK711</f>
        <v>0</v>
      </c>
      <c r="CI711" s="313">
        <v>0</v>
      </c>
      <c r="CJ711" s="313">
        <v>0</v>
      </c>
      <c r="CK711" s="313">
        <v>0</v>
      </c>
      <c r="CL711" s="261">
        <f>$AW711-$AX711-BA711</f>
        <v>0</v>
      </c>
      <c r="CM711" s="261">
        <f t="shared" si="765"/>
        <v>0</v>
      </c>
      <c r="CN711" s="261">
        <f t="shared" si="765"/>
        <v>0</v>
      </c>
      <c r="CO711" s="261">
        <f t="shared" si="765"/>
        <v>0</v>
      </c>
      <c r="CP711" s="261">
        <f t="shared" si="765"/>
        <v>0</v>
      </c>
      <c r="CQ711" s="261">
        <f>CR711+CS711+CT711</f>
        <v>0</v>
      </c>
      <c r="CR711" s="313">
        <v>0</v>
      </c>
      <c r="CS711" s="313">
        <v>0</v>
      </c>
      <c r="CT711" s="313">
        <v>0</v>
      </c>
      <c r="CU711" s="261">
        <f>CV711+CW711+CX711</f>
        <v>0</v>
      </c>
      <c r="CV711" s="313">
        <v>0</v>
      </c>
      <c r="CW711" s="313">
        <v>0</v>
      </c>
      <c r="CX711" s="313">
        <v>0</v>
      </c>
      <c r="CY711" s="261">
        <f>CZ711+DA711+DB711</f>
        <v>0</v>
      </c>
      <c r="CZ711" s="313">
        <v>0</v>
      </c>
      <c r="DA711" s="313">
        <v>0</v>
      </c>
      <c r="DB711" s="313">
        <v>0</v>
      </c>
      <c r="DC711" s="261">
        <f>$AW711-$AX711-BB711</f>
        <v>0</v>
      </c>
      <c r="DD711" s="261">
        <f t="shared" si="766"/>
        <v>0</v>
      </c>
      <c r="DE711" s="261">
        <f t="shared" si="766"/>
        <v>0</v>
      </c>
      <c r="DF711" s="261">
        <f t="shared" si="766"/>
        <v>0</v>
      </c>
      <c r="DG711" s="261">
        <f t="shared" si="766"/>
        <v>0</v>
      </c>
      <c r="DH711" s="261">
        <f>DI711+DJ711+DK711</f>
        <v>0</v>
      </c>
      <c r="DI711" s="313">
        <v>0</v>
      </c>
      <c r="DJ711" s="313">
        <v>0</v>
      </c>
      <c r="DK711" s="313">
        <v>0</v>
      </c>
      <c r="DL711" s="261">
        <f>DM711+DN711+DO711</f>
        <v>0</v>
      </c>
      <c r="DM711" s="313">
        <v>0</v>
      </c>
      <c r="DN711" s="313">
        <v>0</v>
      </c>
      <c r="DO711" s="313">
        <v>0</v>
      </c>
      <c r="DP711" s="261">
        <f>DQ711+DR711+DS711</f>
        <v>0</v>
      </c>
      <c r="DQ711" s="313">
        <v>0</v>
      </c>
      <c r="DR711" s="313">
        <v>0</v>
      </c>
      <c r="DS711" s="313">
        <v>0</v>
      </c>
      <c r="DT711" s="261">
        <f>$AW711-$AX711-BC711</f>
        <v>0</v>
      </c>
      <c r="DU711" s="261">
        <f>BC711-AY711</f>
        <v>0</v>
      </c>
      <c r="DV711" s="313"/>
      <c r="DW711" s="313"/>
      <c r="DX711" s="314"/>
      <c r="DY711" s="313"/>
      <c r="DZ711" s="314"/>
      <c r="EA711" s="343" t="s">
        <v>151</v>
      </c>
      <c r="EB711" s="164">
        <v>0</v>
      </c>
      <c r="EC711" s="162" t="str">
        <f>AN711 &amp; EB711</f>
        <v>Прочие собственные средства0</v>
      </c>
      <c r="ED711" s="162" t="str">
        <f>AN711&amp;AO711</f>
        <v>Прочие собственные средстванет</v>
      </c>
      <c r="EE711" s="163"/>
      <c r="EF711" s="163"/>
      <c r="EG711" s="179"/>
      <c r="EH711" s="179"/>
      <c r="EI711" s="179"/>
      <c r="EJ711" s="179"/>
      <c r="EV711" s="163"/>
    </row>
    <row r="712" spans="3:152" ht="11.25" customHeight="1">
      <c r="C712" s="217"/>
      <c r="D712" s="384" t="s">
        <v>1097</v>
      </c>
      <c r="E712" s="398" t="s">
        <v>780</v>
      </c>
      <c r="F712" s="398" t="s">
        <v>800</v>
      </c>
      <c r="G712" s="398" t="s">
        <v>161</v>
      </c>
      <c r="H712" s="398" t="s">
        <v>1098</v>
      </c>
      <c r="I712" s="398" t="s">
        <v>783</v>
      </c>
      <c r="J712" s="398" t="s">
        <v>783</v>
      </c>
      <c r="K712" s="384" t="s">
        <v>784</v>
      </c>
      <c r="L712" s="336"/>
      <c r="M712" s="336"/>
      <c r="N712" s="384" t="s">
        <v>240</v>
      </c>
      <c r="O712" s="384" t="s">
        <v>4</v>
      </c>
      <c r="P712" s="386" t="s">
        <v>189</v>
      </c>
      <c r="Q712" s="386" t="s">
        <v>4</v>
      </c>
      <c r="R712" s="388">
        <v>0</v>
      </c>
      <c r="S712" s="390">
        <v>0</v>
      </c>
      <c r="T712" s="400" t="s">
        <v>151</v>
      </c>
      <c r="U712" s="305"/>
      <c r="V712" s="306"/>
      <c r="W712" s="306"/>
      <c r="X712" s="306"/>
      <c r="Y712" s="306"/>
      <c r="Z712" s="306"/>
      <c r="AA712" s="306"/>
      <c r="AB712" s="306"/>
      <c r="AC712" s="306"/>
      <c r="AD712" s="306"/>
      <c r="AE712" s="306"/>
      <c r="AF712" s="306"/>
      <c r="AG712" s="306"/>
      <c r="AH712" s="306"/>
      <c r="AI712" s="306"/>
      <c r="AJ712" s="306"/>
      <c r="AK712" s="306"/>
      <c r="AL712" s="306"/>
      <c r="AM712" s="306"/>
      <c r="AN712" s="306"/>
      <c r="AO712" s="306"/>
      <c r="AP712" s="306"/>
      <c r="AQ712" s="306"/>
      <c r="AR712" s="306"/>
      <c r="AS712" s="306"/>
      <c r="AT712" s="306"/>
      <c r="AU712" s="306"/>
      <c r="AV712" s="306"/>
      <c r="AW712" s="306"/>
      <c r="AX712" s="306"/>
      <c r="AY712" s="306"/>
      <c r="AZ712" s="306"/>
      <c r="BA712" s="306"/>
      <c r="BB712" s="306"/>
      <c r="BC712" s="306"/>
      <c r="BD712" s="306"/>
      <c r="BE712" s="306"/>
      <c r="BF712" s="306"/>
      <c r="BG712" s="306"/>
      <c r="BH712" s="306"/>
      <c r="BI712" s="306"/>
      <c r="BJ712" s="306"/>
      <c r="BK712" s="306"/>
      <c r="BL712" s="306"/>
      <c r="BM712" s="306"/>
      <c r="BN712" s="306"/>
      <c r="BO712" s="306"/>
      <c r="BP712" s="306"/>
      <c r="BQ712" s="306"/>
      <c r="BR712" s="306"/>
      <c r="BS712" s="306"/>
      <c r="BT712" s="306"/>
      <c r="BU712" s="306"/>
      <c r="BV712" s="306"/>
      <c r="BW712" s="306"/>
      <c r="BX712" s="306"/>
      <c r="BY712" s="306"/>
      <c r="BZ712" s="306"/>
      <c r="CA712" s="306"/>
      <c r="CB712" s="306"/>
      <c r="CC712" s="306"/>
      <c r="CD712" s="306"/>
      <c r="CE712" s="306"/>
      <c r="CF712" s="306"/>
      <c r="CG712" s="306"/>
      <c r="CH712" s="306"/>
      <c r="CI712" s="306"/>
      <c r="CJ712" s="306"/>
      <c r="CK712" s="306"/>
      <c r="CL712" s="306"/>
      <c r="CM712" s="306"/>
      <c r="CN712" s="306"/>
      <c r="CO712" s="306"/>
      <c r="CP712" s="306"/>
      <c r="CQ712" s="306"/>
      <c r="CR712" s="306"/>
      <c r="CS712" s="306"/>
      <c r="CT712" s="306"/>
      <c r="CU712" s="306"/>
      <c r="CV712" s="306"/>
      <c r="CW712" s="306"/>
      <c r="CX712" s="306"/>
      <c r="CY712" s="306"/>
      <c r="CZ712" s="306"/>
      <c r="DA712" s="306"/>
      <c r="DB712" s="306"/>
      <c r="DC712" s="306"/>
      <c r="DD712" s="306"/>
      <c r="DE712" s="306"/>
      <c r="DF712" s="306"/>
      <c r="DG712" s="306"/>
      <c r="DH712" s="306"/>
      <c r="DI712" s="306"/>
      <c r="DJ712" s="306"/>
      <c r="DK712" s="306"/>
      <c r="DL712" s="306"/>
      <c r="DM712" s="306"/>
      <c r="DN712" s="306"/>
      <c r="DO712" s="306"/>
      <c r="DP712" s="306"/>
      <c r="DQ712" s="306"/>
      <c r="DR712" s="306"/>
      <c r="DS712" s="306"/>
      <c r="DT712" s="306"/>
      <c r="DU712" s="306"/>
      <c r="DV712" s="306"/>
      <c r="DW712" s="306"/>
      <c r="DX712" s="306"/>
      <c r="DY712" s="306"/>
      <c r="DZ712" s="306"/>
      <c r="EA712" s="306"/>
      <c r="EB712" s="164"/>
      <c r="EC712" s="163"/>
      <c r="ED712" s="163"/>
      <c r="EE712" s="163"/>
      <c r="EF712" s="163"/>
      <c r="EG712" s="163"/>
      <c r="EH712" s="163"/>
      <c r="EI712" s="163"/>
    </row>
    <row r="713" spans="3:152" ht="11.25" customHeight="1">
      <c r="C713" s="217"/>
      <c r="D713" s="385"/>
      <c r="E713" s="399"/>
      <c r="F713" s="399"/>
      <c r="G713" s="399"/>
      <c r="H713" s="399"/>
      <c r="I713" s="399"/>
      <c r="J713" s="399"/>
      <c r="K713" s="385"/>
      <c r="L713" s="337"/>
      <c r="M713" s="337"/>
      <c r="N713" s="385"/>
      <c r="O713" s="385"/>
      <c r="P713" s="387"/>
      <c r="Q713" s="387"/>
      <c r="R713" s="389"/>
      <c r="S713" s="391"/>
      <c r="T713" s="401"/>
      <c r="U713" s="394"/>
      <c r="V713" s="396">
        <v>1</v>
      </c>
      <c r="W713" s="382" t="s">
        <v>821</v>
      </c>
      <c r="X713" s="382"/>
      <c r="Y713" s="382"/>
      <c r="Z713" s="382"/>
      <c r="AA713" s="382"/>
      <c r="AB713" s="382"/>
      <c r="AC713" s="382"/>
      <c r="AD713" s="382"/>
      <c r="AE713" s="382"/>
      <c r="AF713" s="382"/>
      <c r="AG713" s="382"/>
      <c r="AH713" s="382"/>
      <c r="AI713" s="382"/>
      <c r="AJ713" s="382"/>
      <c r="AK713" s="382"/>
      <c r="AL713" s="307"/>
      <c r="AM713" s="308"/>
      <c r="AN713" s="309"/>
      <c r="AO713" s="309"/>
      <c r="AP713" s="309"/>
      <c r="AQ713" s="309"/>
      <c r="AR713" s="309"/>
      <c r="AS713" s="309"/>
      <c r="AT713" s="309"/>
      <c r="AU713" s="309"/>
      <c r="AV713" s="309"/>
      <c r="AW713" s="95"/>
      <c r="AX713" s="95"/>
      <c r="AY713" s="95"/>
      <c r="AZ713" s="95"/>
      <c r="BA713" s="95"/>
      <c r="BB713" s="95"/>
      <c r="BC713" s="95"/>
      <c r="BD713" s="95"/>
      <c r="BE713" s="95"/>
      <c r="BF713" s="95"/>
      <c r="BG713" s="95"/>
      <c r="BH713" s="95"/>
      <c r="BI713" s="95"/>
      <c r="BJ713" s="95"/>
      <c r="BK713" s="95"/>
      <c r="BL713" s="95"/>
      <c r="BM713" s="95"/>
      <c r="BN713" s="95"/>
      <c r="BO713" s="95"/>
      <c r="BP713" s="95"/>
      <c r="BQ713" s="95"/>
      <c r="BR713" s="95"/>
      <c r="BS713" s="95"/>
      <c r="BT713" s="95"/>
      <c r="BU713" s="95"/>
      <c r="BV713" s="95"/>
      <c r="BW713" s="95"/>
      <c r="BX713" s="95"/>
      <c r="BY713" s="95"/>
      <c r="BZ713" s="95"/>
      <c r="CA713" s="95"/>
      <c r="CB713" s="95"/>
      <c r="CC713" s="95"/>
      <c r="CD713" s="95"/>
      <c r="CE713" s="95"/>
      <c r="CF713" s="95"/>
      <c r="CG713" s="95"/>
      <c r="CH713" s="95"/>
      <c r="CI713" s="95"/>
      <c r="CJ713" s="95"/>
      <c r="CK713" s="95"/>
      <c r="CL713" s="95"/>
      <c r="CM713" s="95"/>
      <c r="CN713" s="95"/>
      <c r="CO713" s="95"/>
      <c r="CP713" s="95"/>
      <c r="CQ713" s="95"/>
      <c r="CR713" s="95"/>
      <c r="CS713" s="95"/>
      <c r="CT713" s="95"/>
      <c r="CU713" s="95"/>
      <c r="CV713" s="95"/>
      <c r="CW713" s="95"/>
      <c r="CX713" s="95"/>
      <c r="CY713" s="95"/>
      <c r="CZ713" s="95"/>
      <c r="DA713" s="95"/>
      <c r="DB713" s="95"/>
      <c r="DC713" s="95"/>
      <c r="DD713" s="95"/>
      <c r="DE713" s="95"/>
      <c r="DF713" s="95"/>
      <c r="DG713" s="95"/>
      <c r="DH713" s="95"/>
      <c r="DI713" s="95"/>
      <c r="DJ713" s="95"/>
      <c r="DK713" s="95"/>
      <c r="DL713" s="95"/>
      <c r="DM713" s="95"/>
      <c r="DN713" s="95"/>
      <c r="DO713" s="95"/>
      <c r="DP713" s="95"/>
      <c r="DQ713" s="95"/>
      <c r="DR713" s="95"/>
      <c r="DS713" s="95"/>
      <c r="DT713" s="95"/>
      <c r="DU713" s="95"/>
      <c r="DV713" s="95"/>
      <c r="DW713" s="95"/>
      <c r="DX713" s="95"/>
      <c r="DY713" s="95"/>
      <c r="DZ713" s="95"/>
      <c r="EA713" s="95"/>
      <c r="EB713" s="164"/>
      <c r="EC713" s="179"/>
      <c r="ED713" s="179"/>
      <c r="EE713" s="179"/>
      <c r="EF713" s="163"/>
      <c r="EG713" s="179"/>
      <c r="EH713" s="179"/>
      <c r="EI713" s="179"/>
      <c r="EJ713" s="179"/>
      <c r="EK713" s="179"/>
    </row>
    <row r="714" spans="3:152" ht="15" customHeight="1">
      <c r="C714" s="217"/>
      <c r="D714" s="385"/>
      <c r="E714" s="399"/>
      <c r="F714" s="399"/>
      <c r="G714" s="399"/>
      <c r="H714" s="399"/>
      <c r="I714" s="399"/>
      <c r="J714" s="399"/>
      <c r="K714" s="385"/>
      <c r="L714" s="337"/>
      <c r="M714" s="337"/>
      <c r="N714" s="385"/>
      <c r="O714" s="385"/>
      <c r="P714" s="387"/>
      <c r="Q714" s="387"/>
      <c r="R714" s="389"/>
      <c r="S714" s="391"/>
      <c r="T714" s="401"/>
      <c r="U714" s="395"/>
      <c r="V714" s="397"/>
      <c r="W714" s="383"/>
      <c r="X714" s="383"/>
      <c r="Y714" s="383"/>
      <c r="Z714" s="383"/>
      <c r="AA714" s="383"/>
      <c r="AB714" s="383"/>
      <c r="AC714" s="383"/>
      <c r="AD714" s="383"/>
      <c r="AE714" s="383"/>
      <c r="AF714" s="383"/>
      <c r="AG714" s="383"/>
      <c r="AH714" s="383"/>
      <c r="AI714" s="383"/>
      <c r="AJ714" s="383"/>
      <c r="AK714" s="383"/>
      <c r="AL714" s="333"/>
      <c r="AM714" s="200" t="s">
        <v>240</v>
      </c>
      <c r="AN714" s="311" t="s">
        <v>197</v>
      </c>
      <c r="AO714" s="312" t="s">
        <v>18</v>
      </c>
      <c r="AP714" s="312"/>
      <c r="AQ714" s="312"/>
      <c r="AR714" s="312"/>
      <c r="AS714" s="312"/>
      <c r="AT714" s="312"/>
      <c r="AU714" s="312"/>
      <c r="AV714" s="312"/>
      <c r="AW714" s="261">
        <v>54850.25</v>
      </c>
      <c r="AX714" s="261">
        <v>0</v>
      </c>
      <c r="AY714" s="261">
        <v>0</v>
      </c>
      <c r="AZ714" s="261">
        <f>BE714</f>
        <v>0</v>
      </c>
      <c r="BA714" s="261">
        <f>BV714</f>
        <v>0</v>
      </c>
      <c r="BB714" s="261">
        <f>CM714</f>
        <v>0</v>
      </c>
      <c r="BC714" s="261">
        <f>DD714</f>
        <v>0</v>
      </c>
      <c r="BD714" s="261">
        <f>AW714-AX714-BC714</f>
        <v>54850.25</v>
      </c>
      <c r="BE714" s="261">
        <f t="shared" ref="BE714:BH715" si="767">BQ714</f>
        <v>0</v>
      </c>
      <c r="BF714" s="261">
        <f t="shared" si="767"/>
        <v>0</v>
      </c>
      <c r="BG714" s="261">
        <f t="shared" si="767"/>
        <v>0</v>
      </c>
      <c r="BH714" s="261">
        <f t="shared" si="767"/>
        <v>0</v>
      </c>
      <c r="BI714" s="261">
        <f>BJ714+BK714+BL714</f>
        <v>0</v>
      </c>
      <c r="BJ714" s="313">
        <v>0</v>
      </c>
      <c r="BK714" s="313">
        <v>0</v>
      </c>
      <c r="BL714" s="313">
        <v>0</v>
      </c>
      <c r="BM714" s="261">
        <f>BN714+BO714+BP714</f>
        <v>0</v>
      </c>
      <c r="BN714" s="313">
        <v>0</v>
      </c>
      <c r="BO714" s="313">
        <v>0</v>
      </c>
      <c r="BP714" s="313">
        <v>0</v>
      </c>
      <c r="BQ714" s="261">
        <f>BR714+BS714+BT714</f>
        <v>0</v>
      </c>
      <c r="BR714" s="313">
        <v>0</v>
      </c>
      <c r="BS714" s="313">
        <v>0</v>
      </c>
      <c r="BT714" s="313">
        <v>0</v>
      </c>
      <c r="BU714" s="261">
        <f>$AW714-$AX714-AZ714</f>
        <v>54850.25</v>
      </c>
      <c r="BV714" s="261">
        <f t="shared" ref="BV714:BY715" si="768">CH714</f>
        <v>0</v>
      </c>
      <c r="BW714" s="261">
        <f t="shared" si="768"/>
        <v>0</v>
      </c>
      <c r="BX714" s="261">
        <f t="shared" si="768"/>
        <v>0</v>
      </c>
      <c r="BY714" s="261">
        <f t="shared" si="768"/>
        <v>0</v>
      </c>
      <c r="BZ714" s="261">
        <f>CA714+CB714+CC714</f>
        <v>0</v>
      </c>
      <c r="CA714" s="313">
        <v>0</v>
      </c>
      <c r="CB714" s="313">
        <v>0</v>
      </c>
      <c r="CC714" s="313">
        <v>0</v>
      </c>
      <c r="CD714" s="261">
        <f>CE714+CF714+CG714</f>
        <v>0</v>
      </c>
      <c r="CE714" s="313">
        <v>0</v>
      </c>
      <c r="CF714" s="313">
        <v>0</v>
      </c>
      <c r="CG714" s="313">
        <v>0</v>
      </c>
      <c r="CH714" s="261">
        <f>CI714+CJ714+CK714</f>
        <v>0</v>
      </c>
      <c r="CI714" s="313">
        <v>0</v>
      </c>
      <c r="CJ714" s="313">
        <v>0</v>
      </c>
      <c r="CK714" s="313">
        <v>0</v>
      </c>
      <c r="CL714" s="261">
        <f>$AW714-$AX714-BA714</f>
        <v>54850.25</v>
      </c>
      <c r="CM714" s="261">
        <f t="shared" ref="CM714:CP715" si="769">CY714</f>
        <v>0</v>
      </c>
      <c r="CN714" s="261">
        <f t="shared" si="769"/>
        <v>0</v>
      </c>
      <c r="CO714" s="261">
        <f t="shared" si="769"/>
        <v>0</v>
      </c>
      <c r="CP714" s="261">
        <f t="shared" si="769"/>
        <v>0</v>
      </c>
      <c r="CQ714" s="261">
        <f>CR714+CS714+CT714</f>
        <v>0</v>
      </c>
      <c r="CR714" s="313">
        <v>0</v>
      </c>
      <c r="CS714" s="313">
        <v>0</v>
      </c>
      <c r="CT714" s="313">
        <v>0</v>
      </c>
      <c r="CU714" s="261">
        <f>CV714+CW714+CX714</f>
        <v>0</v>
      </c>
      <c r="CV714" s="313">
        <v>0</v>
      </c>
      <c r="CW714" s="313">
        <v>0</v>
      </c>
      <c r="CX714" s="313">
        <v>0</v>
      </c>
      <c r="CY714" s="261">
        <f>CZ714+DA714+DB714</f>
        <v>0</v>
      </c>
      <c r="CZ714" s="313">
        <v>0</v>
      </c>
      <c r="DA714" s="313">
        <v>0</v>
      </c>
      <c r="DB714" s="313">
        <v>0</v>
      </c>
      <c r="DC714" s="261">
        <f>$AW714-$AX714-BB714</f>
        <v>54850.25</v>
      </c>
      <c r="DD714" s="261">
        <f t="shared" ref="DD714:DG715" si="770">DP714</f>
        <v>0</v>
      </c>
      <c r="DE714" s="261">
        <f t="shared" si="770"/>
        <v>0</v>
      </c>
      <c r="DF714" s="261">
        <f t="shared" si="770"/>
        <v>0</v>
      </c>
      <c r="DG714" s="261">
        <f t="shared" si="770"/>
        <v>0</v>
      </c>
      <c r="DH714" s="261">
        <f>DI714+DJ714+DK714</f>
        <v>0</v>
      </c>
      <c r="DI714" s="313">
        <v>0</v>
      </c>
      <c r="DJ714" s="313">
        <v>0</v>
      </c>
      <c r="DK714" s="313">
        <v>0</v>
      </c>
      <c r="DL714" s="261">
        <f>DM714+DN714+DO714</f>
        <v>0</v>
      </c>
      <c r="DM714" s="313">
        <v>0</v>
      </c>
      <c r="DN714" s="313">
        <v>0</v>
      </c>
      <c r="DO714" s="313">
        <v>0</v>
      </c>
      <c r="DP714" s="261">
        <f>DQ714+DR714+DS714</f>
        <v>0</v>
      </c>
      <c r="DQ714" s="313">
        <v>0</v>
      </c>
      <c r="DR714" s="313">
        <v>0</v>
      </c>
      <c r="DS714" s="313">
        <v>0</v>
      </c>
      <c r="DT714" s="261">
        <f>$AW714-$AX714-BC714</f>
        <v>54850.25</v>
      </c>
      <c r="DU714" s="261">
        <f>BC714-AY714</f>
        <v>0</v>
      </c>
      <c r="DV714" s="313"/>
      <c r="DW714" s="313"/>
      <c r="DX714" s="314"/>
      <c r="DY714" s="313"/>
      <c r="DZ714" s="314"/>
      <c r="EA714" s="343" t="s">
        <v>151</v>
      </c>
      <c r="EB714" s="164">
        <v>0</v>
      </c>
      <c r="EC714" s="162" t="str">
        <f>AN714 &amp; EB714</f>
        <v>Амортизационные отчисления0</v>
      </c>
      <c r="ED714" s="162" t="str">
        <f>AN714&amp;AO714</f>
        <v>Амортизационные отчислениянет</v>
      </c>
      <c r="EE714" s="163"/>
      <c r="EF714" s="163"/>
      <c r="EG714" s="179"/>
      <c r="EH714" s="179"/>
      <c r="EI714" s="179"/>
      <c r="EJ714" s="179"/>
      <c r="EV714" s="163"/>
    </row>
    <row r="715" spans="3:152" ht="15" customHeight="1" thickBot="1">
      <c r="C715" s="217"/>
      <c r="D715" s="385"/>
      <c r="E715" s="399"/>
      <c r="F715" s="399"/>
      <c r="G715" s="399"/>
      <c r="H715" s="399"/>
      <c r="I715" s="399"/>
      <c r="J715" s="399"/>
      <c r="K715" s="385"/>
      <c r="L715" s="337"/>
      <c r="M715" s="337"/>
      <c r="N715" s="385"/>
      <c r="O715" s="385"/>
      <c r="P715" s="387"/>
      <c r="Q715" s="387"/>
      <c r="R715" s="389"/>
      <c r="S715" s="391"/>
      <c r="T715" s="401"/>
      <c r="U715" s="395"/>
      <c r="V715" s="397"/>
      <c r="W715" s="383"/>
      <c r="X715" s="383"/>
      <c r="Y715" s="383"/>
      <c r="Z715" s="383"/>
      <c r="AA715" s="383"/>
      <c r="AB715" s="383"/>
      <c r="AC715" s="383"/>
      <c r="AD715" s="383"/>
      <c r="AE715" s="383"/>
      <c r="AF715" s="383"/>
      <c r="AG715" s="383"/>
      <c r="AH715" s="383"/>
      <c r="AI715" s="383"/>
      <c r="AJ715" s="383"/>
      <c r="AK715" s="383"/>
      <c r="AL715" s="333"/>
      <c r="AM715" s="200" t="s">
        <v>115</v>
      </c>
      <c r="AN715" s="311" t="s">
        <v>199</v>
      </c>
      <c r="AO715" s="312" t="s">
        <v>18</v>
      </c>
      <c r="AP715" s="312"/>
      <c r="AQ715" s="312"/>
      <c r="AR715" s="312"/>
      <c r="AS715" s="312"/>
      <c r="AT715" s="312"/>
      <c r="AU715" s="312"/>
      <c r="AV715" s="312"/>
      <c r="AW715" s="261">
        <v>0</v>
      </c>
      <c r="AX715" s="261">
        <v>0</v>
      </c>
      <c r="AY715" s="261">
        <v>0</v>
      </c>
      <c r="AZ715" s="261">
        <f>BE715</f>
        <v>0</v>
      </c>
      <c r="BA715" s="261">
        <f>BV715</f>
        <v>0</v>
      </c>
      <c r="BB715" s="261">
        <f>CM715</f>
        <v>0</v>
      </c>
      <c r="BC715" s="261">
        <f>DD715</f>
        <v>0</v>
      </c>
      <c r="BD715" s="261">
        <f>AW715-AX715-BC715</f>
        <v>0</v>
      </c>
      <c r="BE715" s="261">
        <f t="shared" si="767"/>
        <v>0</v>
      </c>
      <c r="BF715" s="261">
        <f t="shared" si="767"/>
        <v>0</v>
      </c>
      <c r="BG715" s="261">
        <f t="shared" si="767"/>
        <v>0</v>
      </c>
      <c r="BH715" s="261">
        <f t="shared" si="767"/>
        <v>0</v>
      </c>
      <c r="BI715" s="261">
        <f>BJ715+BK715+BL715</f>
        <v>0</v>
      </c>
      <c r="BJ715" s="313">
        <v>0</v>
      </c>
      <c r="BK715" s="313">
        <v>0</v>
      </c>
      <c r="BL715" s="313">
        <v>0</v>
      </c>
      <c r="BM715" s="261">
        <f>BN715+BO715+BP715</f>
        <v>0</v>
      </c>
      <c r="BN715" s="313">
        <v>0</v>
      </c>
      <c r="BO715" s="313">
        <v>0</v>
      </c>
      <c r="BP715" s="313">
        <v>0</v>
      </c>
      <c r="BQ715" s="261">
        <f>BR715+BS715+BT715</f>
        <v>0</v>
      </c>
      <c r="BR715" s="313">
        <v>0</v>
      </c>
      <c r="BS715" s="313">
        <v>0</v>
      </c>
      <c r="BT715" s="313">
        <v>0</v>
      </c>
      <c r="BU715" s="261">
        <f>$AW715-$AX715-AZ715</f>
        <v>0</v>
      </c>
      <c r="BV715" s="261">
        <f t="shared" si="768"/>
        <v>0</v>
      </c>
      <c r="BW715" s="261">
        <f t="shared" si="768"/>
        <v>0</v>
      </c>
      <c r="BX715" s="261">
        <f t="shared" si="768"/>
        <v>0</v>
      </c>
      <c r="BY715" s="261">
        <f t="shared" si="768"/>
        <v>0</v>
      </c>
      <c r="BZ715" s="261">
        <f>CA715+CB715+CC715</f>
        <v>0</v>
      </c>
      <c r="CA715" s="313">
        <v>0</v>
      </c>
      <c r="CB715" s="313">
        <v>0</v>
      </c>
      <c r="CC715" s="313">
        <v>0</v>
      </c>
      <c r="CD715" s="261">
        <f>CE715+CF715+CG715</f>
        <v>0</v>
      </c>
      <c r="CE715" s="313">
        <v>0</v>
      </c>
      <c r="CF715" s="313">
        <v>0</v>
      </c>
      <c r="CG715" s="313">
        <v>0</v>
      </c>
      <c r="CH715" s="261">
        <f>CI715+CJ715+CK715</f>
        <v>0</v>
      </c>
      <c r="CI715" s="313">
        <v>0</v>
      </c>
      <c r="CJ715" s="313">
        <v>0</v>
      </c>
      <c r="CK715" s="313">
        <v>0</v>
      </c>
      <c r="CL715" s="261">
        <f>$AW715-$AX715-BA715</f>
        <v>0</v>
      </c>
      <c r="CM715" s="261">
        <f t="shared" si="769"/>
        <v>0</v>
      </c>
      <c r="CN715" s="261">
        <f t="shared" si="769"/>
        <v>0</v>
      </c>
      <c r="CO715" s="261">
        <f t="shared" si="769"/>
        <v>0</v>
      </c>
      <c r="CP715" s="261">
        <f t="shared" si="769"/>
        <v>0</v>
      </c>
      <c r="CQ715" s="261">
        <f>CR715+CS715+CT715</f>
        <v>0</v>
      </c>
      <c r="CR715" s="313">
        <v>0</v>
      </c>
      <c r="CS715" s="313">
        <v>0</v>
      </c>
      <c r="CT715" s="313">
        <v>0</v>
      </c>
      <c r="CU715" s="261">
        <f>CV715+CW715+CX715</f>
        <v>0</v>
      </c>
      <c r="CV715" s="313">
        <v>0</v>
      </c>
      <c r="CW715" s="313">
        <v>0</v>
      </c>
      <c r="CX715" s="313">
        <v>0</v>
      </c>
      <c r="CY715" s="261">
        <f>CZ715+DA715+DB715</f>
        <v>0</v>
      </c>
      <c r="CZ715" s="313">
        <v>0</v>
      </c>
      <c r="DA715" s="313">
        <v>0</v>
      </c>
      <c r="DB715" s="313">
        <v>0</v>
      </c>
      <c r="DC715" s="261">
        <f>$AW715-$AX715-BB715</f>
        <v>0</v>
      </c>
      <c r="DD715" s="261">
        <f t="shared" si="770"/>
        <v>0</v>
      </c>
      <c r="DE715" s="261">
        <f t="shared" si="770"/>
        <v>0</v>
      </c>
      <c r="DF715" s="261">
        <f t="shared" si="770"/>
        <v>0</v>
      </c>
      <c r="DG715" s="261">
        <f t="shared" si="770"/>
        <v>0</v>
      </c>
      <c r="DH715" s="261">
        <f>DI715+DJ715+DK715</f>
        <v>0</v>
      </c>
      <c r="DI715" s="313">
        <v>0</v>
      </c>
      <c r="DJ715" s="313">
        <v>0</v>
      </c>
      <c r="DK715" s="313">
        <v>0</v>
      </c>
      <c r="DL715" s="261">
        <f>DM715+DN715+DO715</f>
        <v>0</v>
      </c>
      <c r="DM715" s="313">
        <v>0</v>
      </c>
      <c r="DN715" s="313">
        <v>0</v>
      </c>
      <c r="DO715" s="313">
        <v>0</v>
      </c>
      <c r="DP715" s="261">
        <f>DQ715+DR715+DS715</f>
        <v>0</v>
      </c>
      <c r="DQ715" s="313">
        <v>0</v>
      </c>
      <c r="DR715" s="313">
        <v>0</v>
      </c>
      <c r="DS715" s="313">
        <v>0</v>
      </c>
      <c r="DT715" s="261">
        <f>$AW715-$AX715-BC715</f>
        <v>0</v>
      </c>
      <c r="DU715" s="261">
        <f>BC715-AY715</f>
        <v>0</v>
      </c>
      <c r="DV715" s="313"/>
      <c r="DW715" s="313"/>
      <c r="DX715" s="314"/>
      <c r="DY715" s="313"/>
      <c r="DZ715" s="314"/>
      <c r="EA715" s="343" t="s">
        <v>151</v>
      </c>
      <c r="EB715" s="164">
        <v>0</v>
      </c>
      <c r="EC715" s="162" t="str">
        <f>AN715 &amp; EB715</f>
        <v>Прочие собственные средства0</v>
      </c>
      <c r="ED715" s="162" t="str">
        <f>AN715&amp;AO715</f>
        <v>Прочие собственные средстванет</v>
      </c>
      <c r="EE715" s="163"/>
      <c r="EF715" s="163"/>
      <c r="EG715" s="179"/>
      <c r="EH715" s="179"/>
      <c r="EI715" s="179"/>
      <c r="EJ715" s="179"/>
      <c r="EV715" s="163"/>
    </row>
    <row r="716" spans="3:152" ht="11.25" customHeight="1">
      <c r="C716" s="217"/>
      <c r="D716" s="384" t="s">
        <v>1099</v>
      </c>
      <c r="E716" s="398" t="s">
        <v>780</v>
      </c>
      <c r="F716" s="398" t="s">
        <v>800</v>
      </c>
      <c r="G716" s="398" t="s">
        <v>161</v>
      </c>
      <c r="H716" s="398" t="s">
        <v>1100</v>
      </c>
      <c r="I716" s="398" t="s">
        <v>783</v>
      </c>
      <c r="J716" s="398" t="s">
        <v>783</v>
      </c>
      <c r="K716" s="384" t="s">
        <v>784</v>
      </c>
      <c r="L716" s="336"/>
      <c r="M716" s="336"/>
      <c r="N716" s="384" t="s">
        <v>240</v>
      </c>
      <c r="O716" s="384" t="s">
        <v>5</v>
      </c>
      <c r="P716" s="386" t="s">
        <v>189</v>
      </c>
      <c r="Q716" s="386" t="s">
        <v>5</v>
      </c>
      <c r="R716" s="388">
        <v>0</v>
      </c>
      <c r="S716" s="390">
        <v>0</v>
      </c>
      <c r="T716" s="400" t="s">
        <v>151</v>
      </c>
      <c r="U716" s="305"/>
      <c r="V716" s="306"/>
      <c r="W716" s="306"/>
      <c r="X716" s="306"/>
      <c r="Y716" s="306"/>
      <c r="Z716" s="306"/>
      <c r="AA716" s="306"/>
      <c r="AB716" s="306"/>
      <c r="AC716" s="306"/>
      <c r="AD716" s="306"/>
      <c r="AE716" s="306"/>
      <c r="AF716" s="306"/>
      <c r="AG716" s="306"/>
      <c r="AH716" s="306"/>
      <c r="AI716" s="306"/>
      <c r="AJ716" s="306"/>
      <c r="AK716" s="306"/>
      <c r="AL716" s="306"/>
      <c r="AM716" s="306"/>
      <c r="AN716" s="306"/>
      <c r="AO716" s="306"/>
      <c r="AP716" s="306"/>
      <c r="AQ716" s="306"/>
      <c r="AR716" s="306"/>
      <c r="AS716" s="306"/>
      <c r="AT716" s="306"/>
      <c r="AU716" s="306"/>
      <c r="AV716" s="306"/>
      <c r="AW716" s="306"/>
      <c r="AX716" s="306"/>
      <c r="AY716" s="306"/>
      <c r="AZ716" s="306"/>
      <c r="BA716" s="306"/>
      <c r="BB716" s="306"/>
      <c r="BC716" s="306"/>
      <c r="BD716" s="306"/>
      <c r="BE716" s="306"/>
      <c r="BF716" s="306"/>
      <c r="BG716" s="306"/>
      <c r="BH716" s="306"/>
      <c r="BI716" s="306"/>
      <c r="BJ716" s="306"/>
      <c r="BK716" s="306"/>
      <c r="BL716" s="306"/>
      <c r="BM716" s="306"/>
      <c r="BN716" s="306"/>
      <c r="BO716" s="306"/>
      <c r="BP716" s="306"/>
      <c r="BQ716" s="306"/>
      <c r="BR716" s="306"/>
      <c r="BS716" s="306"/>
      <c r="BT716" s="306"/>
      <c r="BU716" s="306"/>
      <c r="BV716" s="306"/>
      <c r="BW716" s="306"/>
      <c r="BX716" s="306"/>
      <c r="BY716" s="306"/>
      <c r="BZ716" s="306"/>
      <c r="CA716" s="306"/>
      <c r="CB716" s="306"/>
      <c r="CC716" s="306"/>
      <c r="CD716" s="306"/>
      <c r="CE716" s="306"/>
      <c r="CF716" s="306"/>
      <c r="CG716" s="306"/>
      <c r="CH716" s="306"/>
      <c r="CI716" s="306"/>
      <c r="CJ716" s="306"/>
      <c r="CK716" s="306"/>
      <c r="CL716" s="306"/>
      <c r="CM716" s="306"/>
      <c r="CN716" s="306"/>
      <c r="CO716" s="306"/>
      <c r="CP716" s="306"/>
      <c r="CQ716" s="306"/>
      <c r="CR716" s="306"/>
      <c r="CS716" s="306"/>
      <c r="CT716" s="306"/>
      <c r="CU716" s="306"/>
      <c r="CV716" s="306"/>
      <c r="CW716" s="306"/>
      <c r="CX716" s="306"/>
      <c r="CY716" s="306"/>
      <c r="CZ716" s="306"/>
      <c r="DA716" s="306"/>
      <c r="DB716" s="306"/>
      <c r="DC716" s="306"/>
      <c r="DD716" s="306"/>
      <c r="DE716" s="306"/>
      <c r="DF716" s="306"/>
      <c r="DG716" s="306"/>
      <c r="DH716" s="306"/>
      <c r="DI716" s="306"/>
      <c r="DJ716" s="306"/>
      <c r="DK716" s="306"/>
      <c r="DL716" s="306"/>
      <c r="DM716" s="306"/>
      <c r="DN716" s="306"/>
      <c r="DO716" s="306"/>
      <c r="DP716" s="306"/>
      <c r="DQ716" s="306"/>
      <c r="DR716" s="306"/>
      <c r="DS716" s="306"/>
      <c r="DT716" s="306"/>
      <c r="DU716" s="306"/>
      <c r="DV716" s="306"/>
      <c r="DW716" s="306"/>
      <c r="DX716" s="306"/>
      <c r="DY716" s="306"/>
      <c r="DZ716" s="306"/>
      <c r="EA716" s="306"/>
      <c r="EB716" s="164"/>
      <c r="EC716" s="163"/>
      <c r="ED716" s="163"/>
      <c r="EE716" s="163"/>
      <c r="EF716" s="163"/>
      <c r="EG716" s="163"/>
      <c r="EH716" s="163"/>
      <c r="EI716" s="163"/>
    </row>
    <row r="717" spans="3:152" ht="11.25" customHeight="1">
      <c r="C717" s="217"/>
      <c r="D717" s="385"/>
      <c r="E717" s="399"/>
      <c r="F717" s="399"/>
      <c r="G717" s="399"/>
      <c r="H717" s="399"/>
      <c r="I717" s="399"/>
      <c r="J717" s="399"/>
      <c r="K717" s="385"/>
      <c r="L717" s="337"/>
      <c r="M717" s="337"/>
      <c r="N717" s="385"/>
      <c r="O717" s="385"/>
      <c r="P717" s="387"/>
      <c r="Q717" s="387"/>
      <c r="R717" s="389"/>
      <c r="S717" s="391"/>
      <c r="T717" s="401"/>
      <c r="U717" s="394"/>
      <c r="V717" s="396">
        <v>1</v>
      </c>
      <c r="W717" s="382" t="s">
        <v>821</v>
      </c>
      <c r="X717" s="382"/>
      <c r="Y717" s="382"/>
      <c r="Z717" s="382"/>
      <c r="AA717" s="382"/>
      <c r="AB717" s="382"/>
      <c r="AC717" s="382"/>
      <c r="AD717" s="382"/>
      <c r="AE717" s="382"/>
      <c r="AF717" s="382"/>
      <c r="AG717" s="382"/>
      <c r="AH717" s="382"/>
      <c r="AI717" s="382"/>
      <c r="AJ717" s="382"/>
      <c r="AK717" s="382"/>
      <c r="AL717" s="307"/>
      <c r="AM717" s="308"/>
      <c r="AN717" s="309"/>
      <c r="AO717" s="309"/>
      <c r="AP717" s="309"/>
      <c r="AQ717" s="309"/>
      <c r="AR717" s="309"/>
      <c r="AS717" s="309"/>
      <c r="AT717" s="309"/>
      <c r="AU717" s="309"/>
      <c r="AV717" s="309"/>
      <c r="AW717" s="95"/>
      <c r="AX717" s="95"/>
      <c r="AY717" s="95"/>
      <c r="AZ717" s="95"/>
      <c r="BA717" s="95"/>
      <c r="BB717" s="95"/>
      <c r="BC717" s="95"/>
      <c r="BD717" s="95"/>
      <c r="BE717" s="95"/>
      <c r="BF717" s="95"/>
      <c r="BG717" s="95"/>
      <c r="BH717" s="95"/>
      <c r="BI717" s="95"/>
      <c r="BJ717" s="95"/>
      <c r="BK717" s="95"/>
      <c r="BL717" s="95"/>
      <c r="BM717" s="95"/>
      <c r="BN717" s="95"/>
      <c r="BO717" s="95"/>
      <c r="BP717" s="95"/>
      <c r="BQ717" s="95"/>
      <c r="BR717" s="95"/>
      <c r="BS717" s="95"/>
      <c r="BT717" s="95"/>
      <c r="BU717" s="95"/>
      <c r="BV717" s="95"/>
      <c r="BW717" s="95"/>
      <c r="BX717" s="95"/>
      <c r="BY717" s="95"/>
      <c r="BZ717" s="95"/>
      <c r="CA717" s="95"/>
      <c r="CB717" s="95"/>
      <c r="CC717" s="95"/>
      <c r="CD717" s="95"/>
      <c r="CE717" s="95"/>
      <c r="CF717" s="95"/>
      <c r="CG717" s="95"/>
      <c r="CH717" s="95"/>
      <c r="CI717" s="95"/>
      <c r="CJ717" s="95"/>
      <c r="CK717" s="95"/>
      <c r="CL717" s="95"/>
      <c r="CM717" s="95"/>
      <c r="CN717" s="95"/>
      <c r="CO717" s="95"/>
      <c r="CP717" s="95"/>
      <c r="CQ717" s="95"/>
      <c r="CR717" s="95"/>
      <c r="CS717" s="95"/>
      <c r="CT717" s="95"/>
      <c r="CU717" s="95"/>
      <c r="CV717" s="95"/>
      <c r="CW717" s="95"/>
      <c r="CX717" s="95"/>
      <c r="CY717" s="95"/>
      <c r="CZ717" s="95"/>
      <c r="DA717" s="95"/>
      <c r="DB717" s="95"/>
      <c r="DC717" s="95"/>
      <c r="DD717" s="95"/>
      <c r="DE717" s="95"/>
      <c r="DF717" s="95"/>
      <c r="DG717" s="95"/>
      <c r="DH717" s="95"/>
      <c r="DI717" s="95"/>
      <c r="DJ717" s="95"/>
      <c r="DK717" s="95"/>
      <c r="DL717" s="95"/>
      <c r="DM717" s="95"/>
      <c r="DN717" s="95"/>
      <c r="DO717" s="95"/>
      <c r="DP717" s="95"/>
      <c r="DQ717" s="95"/>
      <c r="DR717" s="95"/>
      <c r="DS717" s="95"/>
      <c r="DT717" s="95"/>
      <c r="DU717" s="95"/>
      <c r="DV717" s="95"/>
      <c r="DW717" s="95"/>
      <c r="DX717" s="95"/>
      <c r="DY717" s="95"/>
      <c r="DZ717" s="95"/>
      <c r="EA717" s="95"/>
      <c r="EB717" s="164"/>
      <c r="EC717" s="179"/>
      <c r="ED717" s="179"/>
      <c r="EE717" s="179"/>
      <c r="EF717" s="163"/>
      <c r="EG717" s="179"/>
      <c r="EH717" s="179"/>
      <c r="EI717" s="179"/>
      <c r="EJ717" s="179"/>
      <c r="EK717" s="179"/>
    </row>
    <row r="718" spans="3:152" ht="15" customHeight="1">
      <c r="C718" s="217"/>
      <c r="D718" s="385"/>
      <c r="E718" s="399"/>
      <c r="F718" s="399"/>
      <c r="G718" s="399"/>
      <c r="H718" s="399"/>
      <c r="I718" s="399"/>
      <c r="J718" s="399"/>
      <c r="K718" s="385"/>
      <c r="L718" s="337"/>
      <c r="M718" s="337"/>
      <c r="N718" s="385"/>
      <c r="O718" s="385"/>
      <c r="P718" s="387"/>
      <c r="Q718" s="387"/>
      <c r="R718" s="389"/>
      <c r="S718" s="391"/>
      <c r="T718" s="401"/>
      <c r="U718" s="395"/>
      <c r="V718" s="397"/>
      <c r="W718" s="383"/>
      <c r="X718" s="383"/>
      <c r="Y718" s="383"/>
      <c r="Z718" s="383"/>
      <c r="AA718" s="383"/>
      <c r="AB718" s="383"/>
      <c r="AC718" s="383"/>
      <c r="AD718" s="383"/>
      <c r="AE718" s="383"/>
      <c r="AF718" s="383"/>
      <c r="AG718" s="383"/>
      <c r="AH718" s="383"/>
      <c r="AI718" s="383"/>
      <c r="AJ718" s="383"/>
      <c r="AK718" s="383"/>
      <c r="AL718" s="333"/>
      <c r="AM718" s="200" t="s">
        <v>240</v>
      </c>
      <c r="AN718" s="311" t="s">
        <v>197</v>
      </c>
      <c r="AO718" s="312" t="s">
        <v>18</v>
      </c>
      <c r="AP718" s="312"/>
      <c r="AQ718" s="312"/>
      <c r="AR718" s="312"/>
      <c r="AS718" s="312"/>
      <c r="AT718" s="312"/>
      <c r="AU718" s="312"/>
      <c r="AV718" s="312"/>
      <c r="AW718" s="261">
        <v>0</v>
      </c>
      <c r="AX718" s="261">
        <v>0</v>
      </c>
      <c r="AY718" s="261">
        <v>0</v>
      </c>
      <c r="AZ718" s="261">
        <f>BE718</f>
        <v>0</v>
      </c>
      <c r="BA718" s="261">
        <f>BV718</f>
        <v>0</v>
      </c>
      <c r="BB718" s="261">
        <f>CM718</f>
        <v>0</v>
      </c>
      <c r="BC718" s="261">
        <f>DD718</f>
        <v>0</v>
      </c>
      <c r="BD718" s="261">
        <f>AW718-AX718-BC718</f>
        <v>0</v>
      </c>
      <c r="BE718" s="261">
        <f t="shared" ref="BE718:BH720" si="771">BQ718</f>
        <v>0</v>
      </c>
      <c r="BF718" s="261">
        <f t="shared" si="771"/>
        <v>0</v>
      </c>
      <c r="BG718" s="261">
        <f t="shared" si="771"/>
        <v>0</v>
      </c>
      <c r="BH718" s="261">
        <f t="shared" si="771"/>
        <v>0</v>
      </c>
      <c r="BI718" s="261">
        <f>BJ718+BK718+BL718</f>
        <v>0</v>
      </c>
      <c r="BJ718" s="313">
        <v>0</v>
      </c>
      <c r="BK718" s="313">
        <v>0</v>
      </c>
      <c r="BL718" s="313">
        <v>0</v>
      </c>
      <c r="BM718" s="261">
        <f>BN718+BO718+BP718</f>
        <v>0</v>
      </c>
      <c r="BN718" s="313">
        <v>0</v>
      </c>
      <c r="BO718" s="313">
        <v>0</v>
      </c>
      <c r="BP718" s="313">
        <v>0</v>
      </c>
      <c r="BQ718" s="261">
        <f>BR718+BS718+BT718</f>
        <v>0</v>
      </c>
      <c r="BR718" s="313">
        <v>0</v>
      </c>
      <c r="BS718" s="313">
        <v>0</v>
      </c>
      <c r="BT718" s="313">
        <v>0</v>
      </c>
      <c r="BU718" s="261">
        <f>$AW718-$AX718-AZ718</f>
        <v>0</v>
      </c>
      <c r="BV718" s="261">
        <f t="shared" ref="BV718:BY720" si="772">CH718</f>
        <v>0</v>
      </c>
      <c r="BW718" s="261">
        <f t="shared" si="772"/>
        <v>0</v>
      </c>
      <c r="BX718" s="261">
        <f t="shared" si="772"/>
        <v>0</v>
      </c>
      <c r="BY718" s="261">
        <f t="shared" si="772"/>
        <v>0</v>
      </c>
      <c r="BZ718" s="261">
        <f>CA718+CB718+CC718</f>
        <v>0</v>
      </c>
      <c r="CA718" s="313">
        <v>0</v>
      </c>
      <c r="CB718" s="313">
        <v>0</v>
      </c>
      <c r="CC718" s="313">
        <v>0</v>
      </c>
      <c r="CD718" s="261">
        <f>CE718+CF718+CG718</f>
        <v>0</v>
      </c>
      <c r="CE718" s="313">
        <v>0</v>
      </c>
      <c r="CF718" s="313">
        <v>0</v>
      </c>
      <c r="CG718" s="313">
        <v>0</v>
      </c>
      <c r="CH718" s="261">
        <f>CI718+CJ718+CK718</f>
        <v>0</v>
      </c>
      <c r="CI718" s="313">
        <v>0</v>
      </c>
      <c r="CJ718" s="313">
        <v>0</v>
      </c>
      <c r="CK718" s="313">
        <v>0</v>
      </c>
      <c r="CL718" s="261">
        <f>$AW718-$AX718-BA718</f>
        <v>0</v>
      </c>
      <c r="CM718" s="261">
        <f t="shared" ref="CM718:CP720" si="773">CY718</f>
        <v>0</v>
      </c>
      <c r="CN718" s="261">
        <f t="shared" si="773"/>
        <v>0</v>
      </c>
      <c r="CO718" s="261">
        <f t="shared" si="773"/>
        <v>0</v>
      </c>
      <c r="CP718" s="261">
        <f t="shared" si="773"/>
        <v>0</v>
      </c>
      <c r="CQ718" s="261">
        <f>CR718+CS718+CT718</f>
        <v>0</v>
      </c>
      <c r="CR718" s="313">
        <v>0</v>
      </c>
      <c r="CS718" s="313">
        <v>0</v>
      </c>
      <c r="CT718" s="313">
        <v>0</v>
      </c>
      <c r="CU718" s="261">
        <f>CV718+CW718+CX718</f>
        <v>0</v>
      </c>
      <c r="CV718" s="313">
        <v>0</v>
      </c>
      <c r="CW718" s="313">
        <v>0</v>
      </c>
      <c r="CX718" s="313">
        <v>0</v>
      </c>
      <c r="CY718" s="261">
        <f>CZ718+DA718+DB718</f>
        <v>0</v>
      </c>
      <c r="CZ718" s="313">
        <v>0</v>
      </c>
      <c r="DA718" s="313">
        <v>0</v>
      </c>
      <c r="DB718" s="313">
        <v>0</v>
      </c>
      <c r="DC718" s="261">
        <f>$AW718-$AX718-BB718</f>
        <v>0</v>
      </c>
      <c r="DD718" s="261">
        <f t="shared" ref="DD718:DG720" si="774">DP718</f>
        <v>0</v>
      </c>
      <c r="DE718" s="261">
        <f t="shared" si="774"/>
        <v>0</v>
      </c>
      <c r="DF718" s="261">
        <f t="shared" si="774"/>
        <v>0</v>
      </c>
      <c r="DG718" s="261">
        <f t="shared" si="774"/>
        <v>0</v>
      </c>
      <c r="DH718" s="261">
        <f>DI718+DJ718+DK718</f>
        <v>0</v>
      </c>
      <c r="DI718" s="313">
        <v>0</v>
      </c>
      <c r="DJ718" s="313">
        <v>0</v>
      </c>
      <c r="DK718" s="313">
        <v>0</v>
      </c>
      <c r="DL718" s="261">
        <f>DM718+DN718+DO718</f>
        <v>0</v>
      </c>
      <c r="DM718" s="313">
        <v>0</v>
      </c>
      <c r="DN718" s="313">
        <v>0</v>
      </c>
      <c r="DO718" s="313">
        <v>0</v>
      </c>
      <c r="DP718" s="261">
        <f>DQ718+DR718+DS718</f>
        <v>0</v>
      </c>
      <c r="DQ718" s="313">
        <v>0</v>
      </c>
      <c r="DR718" s="313">
        <v>0</v>
      </c>
      <c r="DS718" s="313">
        <v>0</v>
      </c>
      <c r="DT718" s="261">
        <f>$AW718-$AX718-BC718</f>
        <v>0</v>
      </c>
      <c r="DU718" s="261">
        <f>BC718-AY718</f>
        <v>0</v>
      </c>
      <c r="DV718" s="313"/>
      <c r="DW718" s="313"/>
      <c r="DX718" s="314"/>
      <c r="DY718" s="313"/>
      <c r="DZ718" s="314"/>
      <c r="EA718" s="343" t="s">
        <v>151</v>
      </c>
      <c r="EB718" s="164">
        <v>0</v>
      </c>
      <c r="EC718" s="162" t="str">
        <f>AN718 &amp; EB718</f>
        <v>Амортизационные отчисления0</v>
      </c>
      <c r="ED718" s="162" t="str">
        <f>AN718&amp;AO718</f>
        <v>Амортизационные отчислениянет</v>
      </c>
      <c r="EE718" s="163"/>
      <c r="EF718" s="163"/>
      <c r="EG718" s="179"/>
      <c r="EH718" s="179"/>
      <c r="EI718" s="179"/>
      <c r="EJ718" s="179"/>
      <c r="EV718" s="163"/>
    </row>
    <row r="719" spans="3:152" ht="15" customHeight="1">
      <c r="C719" s="217"/>
      <c r="D719" s="385"/>
      <c r="E719" s="399"/>
      <c r="F719" s="399"/>
      <c r="G719" s="399"/>
      <c r="H719" s="399"/>
      <c r="I719" s="399"/>
      <c r="J719" s="399"/>
      <c r="K719" s="385"/>
      <c r="L719" s="337"/>
      <c r="M719" s="337"/>
      <c r="N719" s="385"/>
      <c r="O719" s="385"/>
      <c r="P719" s="387"/>
      <c r="Q719" s="387"/>
      <c r="R719" s="389"/>
      <c r="S719" s="391"/>
      <c r="T719" s="401"/>
      <c r="U719" s="395"/>
      <c r="V719" s="397"/>
      <c r="W719" s="383"/>
      <c r="X719" s="383"/>
      <c r="Y719" s="383"/>
      <c r="Z719" s="383"/>
      <c r="AA719" s="383"/>
      <c r="AB719" s="383"/>
      <c r="AC719" s="383"/>
      <c r="AD719" s="383"/>
      <c r="AE719" s="383"/>
      <c r="AF719" s="383"/>
      <c r="AG719" s="383"/>
      <c r="AH719" s="383"/>
      <c r="AI719" s="383"/>
      <c r="AJ719" s="383"/>
      <c r="AK719" s="383"/>
      <c r="AL719" s="333"/>
      <c r="AM719" s="200" t="s">
        <v>115</v>
      </c>
      <c r="AN719" s="311" t="s">
        <v>199</v>
      </c>
      <c r="AO719" s="312" t="s">
        <v>18</v>
      </c>
      <c r="AP719" s="312"/>
      <c r="AQ719" s="312"/>
      <c r="AR719" s="312"/>
      <c r="AS719" s="312"/>
      <c r="AT719" s="312"/>
      <c r="AU719" s="312"/>
      <c r="AV719" s="312"/>
      <c r="AW719" s="261">
        <v>0</v>
      </c>
      <c r="AX719" s="261">
        <v>0</v>
      </c>
      <c r="AY719" s="261">
        <v>0</v>
      </c>
      <c r="AZ719" s="261">
        <f>BE719</f>
        <v>0</v>
      </c>
      <c r="BA719" s="261">
        <f>BV719</f>
        <v>0</v>
      </c>
      <c r="BB719" s="261">
        <f>CM719</f>
        <v>0</v>
      </c>
      <c r="BC719" s="261">
        <f>DD719</f>
        <v>0</v>
      </c>
      <c r="BD719" s="261">
        <f>AW719-AX719-BC719</f>
        <v>0</v>
      </c>
      <c r="BE719" s="261">
        <f t="shared" si="771"/>
        <v>0</v>
      </c>
      <c r="BF719" s="261">
        <f t="shared" si="771"/>
        <v>0</v>
      </c>
      <c r="BG719" s="261">
        <f t="shared" si="771"/>
        <v>0</v>
      </c>
      <c r="BH719" s="261">
        <f t="shared" si="771"/>
        <v>0</v>
      </c>
      <c r="BI719" s="261">
        <f>BJ719+BK719+BL719</f>
        <v>0</v>
      </c>
      <c r="BJ719" s="313">
        <v>0</v>
      </c>
      <c r="BK719" s="313">
        <v>0</v>
      </c>
      <c r="BL719" s="313">
        <v>0</v>
      </c>
      <c r="BM719" s="261">
        <f>BN719+BO719+BP719</f>
        <v>0</v>
      </c>
      <c r="BN719" s="313">
        <v>0</v>
      </c>
      <c r="BO719" s="313">
        <v>0</v>
      </c>
      <c r="BP719" s="313">
        <v>0</v>
      </c>
      <c r="BQ719" s="261">
        <f>BR719+BS719+BT719</f>
        <v>0</v>
      </c>
      <c r="BR719" s="313">
        <v>0</v>
      </c>
      <c r="BS719" s="313">
        <v>0</v>
      </c>
      <c r="BT719" s="313">
        <v>0</v>
      </c>
      <c r="BU719" s="261">
        <f>$AW719-$AX719-AZ719</f>
        <v>0</v>
      </c>
      <c r="BV719" s="261">
        <f t="shared" si="772"/>
        <v>0</v>
      </c>
      <c r="BW719" s="261">
        <f t="shared" si="772"/>
        <v>0</v>
      </c>
      <c r="BX719" s="261">
        <f t="shared" si="772"/>
        <v>0</v>
      </c>
      <c r="BY719" s="261">
        <f t="shared" si="772"/>
        <v>0</v>
      </c>
      <c r="BZ719" s="261">
        <f>CA719+CB719+CC719</f>
        <v>0</v>
      </c>
      <c r="CA719" s="313">
        <v>0</v>
      </c>
      <c r="CB719" s="313">
        <v>0</v>
      </c>
      <c r="CC719" s="313">
        <v>0</v>
      </c>
      <c r="CD719" s="261">
        <f>CE719+CF719+CG719</f>
        <v>0</v>
      </c>
      <c r="CE719" s="313">
        <v>0</v>
      </c>
      <c r="CF719" s="313">
        <v>0</v>
      </c>
      <c r="CG719" s="313">
        <v>0</v>
      </c>
      <c r="CH719" s="261">
        <f>CI719+CJ719+CK719</f>
        <v>0</v>
      </c>
      <c r="CI719" s="313">
        <v>0</v>
      </c>
      <c r="CJ719" s="313">
        <v>0</v>
      </c>
      <c r="CK719" s="313">
        <v>0</v>
      </c>
      <c r="CL719" s="261">
        <f>$AW719-$AX719-BA719</f>
        <v>0</v>
      </c>
      <c r="CM719" s="261">
        <f t="shared" si="773"/>
        <v>0</v>
      </c>
      <c r="CN719" s="261">
        <f t="shared" si="773"/>
        <v>0</v>
      </c>
      <c r="CO719" s="261">
        <f t="shared" si="773"/>
        <v>0</v>
      </c>
      <c r="CP719" s="261">
        <f t="shared" si="773"/>
        <v>0</v>
      </c>
      <c r="CQ719" s="261">
        <f>CR719+CS719+CT719</f>
        <v>0</v>
      </c>
      <c r="CR719" s="313">
        <v>0</v>
      </c>
      <c r="CS719" s="313">
        <v>0</v>
      </c>
      <c r="CT719" s="313">
        <v>0</v>
      </c>
      <c r="CU719" s="261">
        <f>CV719+CW719+CX719</f>
        <v>0</v>
      </c>
      <c r="CV719" s="313">
        <v>0</v>
      </c>
      <c r="CW719" s="313">
        <v>0</v>
      </c>
      <c r="CX719" s="313">
        <v>0</v>
      </c>
      <c r="CY719" s="261">
        <f>CZ719+DA719+DB719</f>
        <v>0</v>
      </c>
      <c r="CZ719" s="313">
        <v>0</v>
      </c>
      <c r="DA719" s="313">
        <v>0</v>
      </c>
      <c r="DB719" s="313">
        <v>0</v>
      </c>
      <c r="DC719" s="261">
        <f>$AW719-$AX719-BB719</f>
        <v>0</v>
      </c>
      <c r="DD719" s="261">
        <f t="shared" si="774"/>
        <v>0</v>
      </c>
      <c r="DE719" s="261">
        <f t="shared" si="774"/>
        <v>0</v>
      </c>
      <c r="DF719" s="261">
        <f t="shared" si="774"/>
        <v>0</v>
      </c>
      <c r="DG719" s="261">
        <f t="shared" si="774"/>
        <v>0</v>
      </c>
      <c r="DH719" s="261">
        <f>DI719+DJ719+DK719</f>
        <v>0</v>
      </c>
      <c r="DI719" s="313">
        <v>0</v>
      </c>
      <c r="DJ719" s="313">
        <v>0</v>
      </c>
      <c r="DK719" s="313">
        <v>0</v>
      </c>
      <c r="DL719" s="261">
        <f>DM719+DN719+DO719</f>
        <v>0</v>
      </c>
      <c r="DM719" s="313">
        <v>0</v>
      </c>
      <c r="DN719" s="313">
        <v>0</v>
      </c>
      <c r="DO719" s="313">
        <v>0</v>
      </c>
      <c r="DP719" s="261">
        <f>DQ719+DR719+DS719</f>
        <v>0</v>
      </c>
      <c r="DQ719" s="313">
        <v>0</v>
      </c>
      <c r="DR719" s="313">
        <v>0</v>
      </c>
      <c r="DS719" s="313">
        <v>0</v>
      </c>
      <c r="DT719" s="261">
        <f>$AW719-$AX719-BC719</f>
        <v>0</v>
      </c>
      <c r="DU719" s="261">
        <f>BC719-AY719</f>
        <v>0</v>
      </c>
      <c r="DV719" s="313"/>
      <c r="DW719" s="313"/>
      <c r="DX719" s="314"/>
      <c r="DY719" s="313"/>
      <c r="DZ719" s="314"/>
      <c r="EA719" s="343" t="s">
        <v>151</v>
      </c>
      <c r="EB719" s="164">
        <v>0</v>
      </c>
      <c r="EC719" s="162" t="str">
        <f>AN719 &amp; EB719</f>
        <v>Прочие собственные средства0</v>
      </c>
      <c r="ED719" s="162" t="str">
        <f>AN719&amp;AO719</f>
        <v>Прочие собственные средстванет</v>
      </c>
      <c r="EE719" s="163"/>
      <c r="EF719" s="163"/>
      <c r="EG719" s="179"/>
      <c r="EH719" s="179"/>
      <c r="EI719" s="179"/>
      <c r="EJ719" s="179"/>
      <c r="EV719" s="163"/>
    </row>
    <row r="720" spans="3:152" ht="15" customHeight="1" thickBot="1">
      <c r="C720" s="217"/>
      <c r="D720" s="385"/>
      <c r="E720" s="399"/>
      <c r="F720" s="399"/>
      <c r="G720" s="399"/>
      <c r="H720" s="399"/>
      <c r="I720" s="399"/>
      <c r="J720" s="399"/>
      <c r="K720" s="385"/>
      <c r="L720" s="337"/>
      <c r="M720" s="337"/>
      <c r="N720" s="385"/>
      <c r="O720" s="385"/>
      <c r="P720" s="387"/>
      <c r="Q720" s="387"/>
      <c r="R720" s="389"/>
      <c r="S720" s="391"/>
      <c r="T720" s="401"/>
      <c r="U720" s="395"/>
      <c r="V720" s="397"/>
      <c r="W720" s="383"/>
      <c r="X720" s="383"/>
      <c r="Y720" s="383"/>
      <c r="Z720" s="383"/>
      <c r="AA720" s="383"/>
      <c r="AB720" s="383"/>
      <c r="AC720" s="383"/>
      <c r="AD720" s="383"/>
      <c r="AE720" s="383"/>
      <c r="AF720" s="383"/>
      <c r="AG720" s="383"/>
      <c r="AH720" s="383"/>
      <c r="AI720" s="383"/>
      <c r="AJ720" s="383"/>
      <c r="AK720" s="383"/>
      <c r="AL720" s="333"/>
      <c r="AM720" s="200" t="s">
        <v>116</v>
      </c>
      <c r="AN720" s="311" t="s">
        <v>216</v>
      </c>
      <c r="AO720" s="312" t="s">
        <v>18</v>
      </c>
      <c r="AP720" s="312"/>
      <c r="AQ720" s="312"/>
      <c r="AR720" s="312"/>
      <c r="AS720" s="312"/>
      <c r="AT720" s="312"/>
      <c r="AU720" s="312"/>
      <c r="AV720" s="312"/>
      <c r="AW720" s="261">
        <v>83.333333333300004</v>
      </c>
      <c r="AX720" s="261">
        <v>0</v>
      </c>
      <c r="AY720" s="261">
        <v>83.333333333300004</v>
      </c>
      <c r="AZ720" s="261">
        <f>BE720</f>
        <v>0</v>
      </c>
      <c r="BA720" s="261">
        <f>BV720</f>
        <v>0</v>
      </c>
      <c r="BB720" s="261">
        <f>CM720</f>
        <v>0</v>
      </c>
      <c r="BC720" s="261">
        <f>DD720</f>
        <v>0</v>
      </c>
      <c r="BD720" s="261">
        <f>AW720-AX720-BC720</f>
        <v>83.333333333300004</v>
      </c>
      <c r="BE720" s="261">
        <f t="shared" si="771"/>
        <v>0</v>
      </c>
      <c r="BF720" s="261">
        <f t="shared" si="771"/>
        <v>0</v>
      </c>
      <c r="BG720" s="261">
        <f t="shared" si="771"/>
        <v>0</v>
      </c>
      <c r="BH720" s="261">
        <f t="shared" si="771"/>
        <v>0</v>
      </c>
      <c r="BI720" s="261">
        <f>BJ720+BK720+BL720</f>
        <v>0</v>
      </c>
      <c r="BJ720" s="313">
        <v>0</v>
      </c>
      <c r="BK720" s="313">
        <v>0</v>
      </c>
      <c r="BL720" s="313">
        <v>0</v>
      </c>
      <c r="BM720" s="261">
        <f>BN720+BO720+BP720</f>
        <v>0</v>
      </c>
      <c r="BN720" s="313">
        <v>0</v>
      </c>
      <c r="BO720" s="313">
        <v>0</v>
      </c>
      <c r="BP720" s="313">
        <v>0</v>
      </c>
      <c r="BQ720" s="261">
        <f>BR720+BS720+BT720</f>
        <v>0</v>
      </c>
      <c r="BR720" s="313">
        <v>0</v>
      </c>
      <c r="BS720" s="313">
        <v>0</v>
      </c>
      <c r="BT720" s="313">
        <v>0</v>
      </c>
      <c r="BU720" s="261">
        <f>$AW720-$AX720-AZ720</f>
        <v>83.333333333300004</v>
      </c>
      <c r="BV720" s="261">
        <f t="shared" si="772"/>
        <v>0</v>
      </c>
      <c r="BW720" s="261">
        <f t="shared" si="772"/>
        <v>0</v>
      </c>
      <c r="BX720" s="261">
        <f t="shared" si="772"/>
        <v>0</v>
      </c>
      <c r="BY720" s="261">
        <f t="shared" si="772"/>
        <v>0</v>
      </c>
      <c r="BZ720" s="261">
        <f>CA720+CB720+CC720</f>
        <v>0</v>
      </c>
      <c r="CA720" s="313">
        <v>0</v>
      </c>
      <c r="CB720" s="313">
        <v>0</v>
      </c>
      <c r="CC720" s="313">
        <v>0</v>
      </c>
      <c r="CD720" s="261">
        <f>CE720+CF720+CG720</f>
        <v>0</v>
      </c>
      <c r="CE720" s="313">
        <v>0</v>
      </c>
      <c r="CF720" s="313">
        <v>0</v>
      </c>
      <c r="CG720" s="313">
        <v>0</v>
      </c>
      <c r="CH720" s="261">
        <f>CI720+CJ720+CK720</f>
        <v>0</v>
      </c>
      <c r="CI720" s="313">
        <v>0</v>
      </c>
      <c r="CJ720" s="313">
        <v>0</v>
      </c>
      <c r="CK720" s="313">
        <v>0</v>
      </c>
      <c r="CL720" s="261">
        <f>$AW720-$AX720-BA720</f>
        <v>83.333333333300004</v>
      </c>
      <c r="CM720" s="261">
        <f t="shared" si="773"/>
        <v>0</v>
      </c>
      <c r="CN720" s="261">
        <f t="shared" si="773"/>
        <v>0</v>
      </c>
      <c r="CO720" s="261">
        <f t="shared" si="773"/>
        <v>0</v>
      </c>
      <c r="CP720" s="261">
        <f t="shared" si="773"/>
        <v>0</v>
      </c>
      <c r="CQ720" s="261">
        <f>CR720+CS720+CT720</f>
        <v>0</v>
      </c>
      <c r="CR720" s="313">
        <v>0</v>
      </c>
      <c r="CS720" s="313">
        <v>0</v>
      </c>
      <c r="CT720" s="313">
        <v>0</v>
      </c>
      <c r="CU720" s="261">
        <f>CV720+CW720+CX720</f>
        <v>0</v>
      </c>
      <c r="CV720" s="313">
        <v>0</v>
      </c>
      <c r="CW720" s="313">
        <v>0</v>
      </c>
      <c r="CX720" s="313">
        <v>0</v>
      </c>
      <c r="CY720" s="261">
        <f>CZ720+DA720+DB720</f>
        <v>0</v>
      </c>
      <c r="CZ720" s="313">
        <v>0</v>
      </c>
      <c r="DA720" s="313">
        <v>0</v>
      </c>
      <c r="DB720" s="313">
        <v>0</v>
      </c>
      <c r="DC720" s="261">
        <f>$AW720-$AX720-BB720</f>
        <v>83.333333333300004</v>
      </c>
      <c r="DD720" s="261">
        <f t="shared" si="774"/>
        <v>0</v>
      </c>
      <c r="DE720" s="261">
        <f t="shared" si="774"/>
        <v>0</v>
      </c>
      <c r="DF720" s="261">
        <f t="shared" si="774"/>
        <v>0</v>
      </c>
      <c r="DG720" s="261">
        <f t="shared" si="774"/>
        <v>0</v>
      </c>
      <c r="DH720" s="261">
        <f>DI720+DJ720+DK720</f>
        <v>0</v>
      </c>
      <c r="DI720" s="313">
        <v>0</v>
      </c>
      <c r="DJ720" s="313">
        <v>0</v>
      </c>
      <c r="DK720" s="313">
        <v>0</v>
      </c>
      <c r="DL720" s="261">
        <f>DM720+DN720+DO720</f>
        <v>0</v>
      </c>
      <c r="DM720" s="313">
        <v>0</v>
      </c>
      <c r="DN720" s="313">
        <v>0</v>
      </c>
      <c r="DO720" s="313">
        <v>0</v>
      </c>
      <c r="DP720" s="261">
        <f>DQ720+DR720+DS720</f>
        <v>0</v>
      </c>
      <c r="DQ720" s="313">
        <v>0</v>
      </c>
      <c r="DR720" s="313">
        <v>0</v>
      </c>
      <c r="DS720" s="313">
        <v>0</v>
      </c>
      <c r="DT720" s="261">
        <f>$AW720-$AX720-BC720</f>
        <v>83.333333333300004</v>
      </c>
      <c r="DU720" s="261">
        <f>BC720-AY720</f>
        <v>-83.333333333300004</v>
      </c>
      <c r="DV720" s="313"/>
      <c r="DW720" s="313"/>
      <c r="DX720" s="347" t="s">
        <v>1150</v>
      </c>
      <c r="DY720" s="313">
        <f>-DU720</f>
        <v>83.333333333300004</v>
      </c>
      <c r="DZ720" s="346" t="s">
        <v>1151</v>
      </c>
      <c r="EA720" s="343" t="s">
        <v>151</v>
      </c>
      <c r="EB720" s="164">
        <v>0</v>
      </c>
      <c r="EC720" s="162" t="str">
        <f>AN720 &amp; EB720</f>
        <v>Прибыль направляемая на инвестиции0</v>
      </c>
      <c r="ED720" s="162" t="str">
        <f>AN720&amp;AO720</f>
        <v>Прибыль направляемая на инвестициинет</v>
      </c>
      <c r="EE720" s="163"/>
      <c r="EF720" s="163"/>
      <c r="EG720" s="179"/>
      <c r="EH720" s="179"/>
      <c r="EI720" s="179"/>
      <c r="EJ720" s="179"/>
      <c r="EV720" s="163"/>
    </row>
    <row r="721" spans="3:152" ht="11.25" customHeight="1">
      <c r="C721" s="217"/>
      <c r="D721" s="384" t="s">
        <v>1101</v>
      </c>
      <c r="E721" s="398" t="s">
        <v>780</v>
      </c>
      <c r="F721" s="398" t="s">
        <v>800</v>
      </c>
      <c r="G721" s="398" t="s">
        <v>161</v>
      </c>
      <c r="H721" s="398" t="s">
        <v>1102</v>
      </c>
      <c r="I721" s="398" t="s">
        <v>783</v>
      </c>
      <c r="J721" s="398" t="s">
        <v>783</v>
      </c>
      <c r="K721" s="384" t="s">
        <v>784</v>
      </c>
      <c r="L721" s="336"/>
      <c r="M721" s="336"/>
      <c r="N721" s="384" t="s">
        <v>240</v>
      </c>
      <c r="O721" s="384" t="s">
        <v>3</v>
      </c>
      <c r="P721" s="386" t="s">
        <v>189</v>
      </c>
      <c r="Q721" s="386" t="s">
        <v>3</v>
      </c>
      <c r="R721" s="388">
        <v>100</v>
      </c>
      <c r="S721" s="390">
        <v>0</v>
      </c>
      <c r="T721" s="400" t="s">
        <v>151</v>
      </c>
      <c r="U721" s="305"/>
      <c r="V721" s="306"/>
      <c r="W721" s="306"/>
      <c r="X721" s="306"/>
      <c r="Y721" s="306"/>
      <c r="Z721" s="306"/>
      <c r="AA721" s="306"/>
      <c r="AB721" s="306"/>
      <c r="AC721" s="306"/>
      <c r="AD721" s="306"/>
      <c r="AE721" s="306"/>
      <c r="AF721" s="306"/>
      <c r="AG721" s="306"/>
      <c r="AH721" s="306"/>
      <c r="AI721" s="306"/>
      <c r="AJ721" s="306"/>
      <c r="AK721" s="306"/>
      <c r="AL721" s="306"/>
      <c r="AM721" s="306"/>
      <c r="AN721" s="306"/>
      <c r="AO721" s="306"/>
      <c r="AP721" s="306"/>
      <c r="AQ721" s="306"/>
      <c r="AR721" s="306"/>
      <c r="AS721" s="306"/>
      <c r="AT721" s="306"/>
      <c r="AU721" s="306"/>
      <c r="AV721" s="306"/>
      <c r="AW721" s="306"/>
      <c r="AX721" s="306"/>
      <c r="AY721" s="306"/>
      <c r="AZ721" s="306"/>
      <c r="BA721" s="306"/>
      <c r="BB721" s="306"/>
      <c r="BC721" s="306"/>
      <c r="BD721" s="306"/>
      <c r="BE721" s="306"/>
      <c r="BF721" s="306"/>
      <c r="BG721" s="306"/>
      <c r="BH721" s="306"/>
      <c r="BI721" s="306"/>
      <c r="BJ721" s="306"/>
      <c r="BK721" s="306"/>
      <c r="BL721" s="306"/>
      <c r="BM721" s="306"/>
      <c r="BN721" s="306"/>
      <c r="BO721" s="306"/>
      <c r="BP721" s="306"/>
      <c r="BQ721" s="306"/>
      <c r="BR721" s="306"/>
      <c r="BS721" s="306"/>
      <c r="BT721" s="306"/>
      <c r="BU721" s="306"/>
      <c r="BV721" s="306"/>
      <c r="BW721" s="306"/>
      <c r="BX721" s="306"/>
      <c r="BY721" s="306"/>
      <c r="BZ721" s="306"/>
      <c r="CA721" s="306"/>
      <c r="CB721" s="306"/>
      <c r="CC721" s="306"/>
      <c r="CD721" s="306"/>
      <c r="CE721" s="306"/>
      <c r="CF721" s="306"/>
      <c r="CG721" s="306"/>
      <c r="CH721" s="306"/>
      <c r="CI721" s="306"/>
      <c r="CJ721" s="306"/>
      <c r="CK721" s="306"/>
      <c r="CL721" s="306"/>
      <c r="CM721" s="306"/>
      <c r="CN721" s="306"/>
      <c r="CO721" s="306"/>
      <c r="CP721" s="306"/>
      <c r="CQ721" s="306"/>
      <c r="CR721" s="306"/>
      <c r="CS721" s="306"/>
      <c r="CT721" s="306"/>
      <c r="CU721" s="306"/>
      <c r="CV721" s="306"/>
      <c r="CW721" s="306"/>
      <c r="CX721" s="306"/>
      <c r="CY721" s="306"/>
      <c r="CZ721" s="306"/>
      <c r="DA721" s="306"/>
      <c r="DB721" s="306"/>
      <c r="DC721" s="306"/>
      <c r="DD721" s="306"/>
      <c r="DE721" s="306"/>
      <c r="DF721" s="306"/>
      <c r="DG721" s="306"/>
      <c r="DH721" s="306"/>
      <c r="DI721" s="306"/>
      <c r="DJ721" s="306"/>
      <c r="DK721" s="306"/>
      <c r="DL721" s="306"/>
      <c r="DM721" s="306"/>
      <c r="DN721" s="306"/>
      <c r="DO721" s="306"/>
      <c r="DP721" s="306"/>
      <c r="DQ721" s="306"/>
      <c r="DR721" s="306"/>
      <c r="DS721" s="306"/>
      <c r="DT721" s="306"/>
      <c r="DU721" s="306"/>
      <c r="DV721" s="306"/>
      <c r="DW721" s="306"/>
      <c r="DX721" s="306"/>
      <c r="DY721" s="306"/>
      <c r="DZ721" s="306"/>
      <c r="EA721" s="306"/>
      <c r="EB721" s="164"/>
      <c r="EC721" s="163"/>
      <c r="ED721" s="163"/>
      <c r="EE721" s="163"/>
      <c r="EF721" s="163"/>
      <c r="EG721" s="163"/>
      <c r="EH721" s="163"/>
      <c r="EI721" s="163"/>
    </row>
    <row r="722" spans="3:152" ht="11.25" customHeight="1">
      <c r="C722" s="217"/>
      <c r="D722" s="385"/>
      <c r="E722" s="399"/>
      <c r="F722" s="399"/>
      <c r="G722" s="399"/>
      <c r="H722" s="399"/>
      <c r="I722" s="399"/>
      <c r="J722" s="399"/>
      <c r="K722" s="385"/>
      <c r="L722" s="337"/>
      <c r="M722" s="337"/>
      <c r="N722" s="385"/>
      <c r="O722" s="385"/>
      <c r="P722" s="387"/>
      <c r="Q722" s="387"/>
      <c r="R722" s="389"/>
      <c r="S722" s="391"/>
      <c r="T722" s="401"/>
      <c r="U722" s="394"/>
      <c r="V722" s="396">
        <v>1</v>
      </c>
      <c r="W722" s="382" t="s">
        <v>821</v>
      </c>
      <c r="X722" s="382"/>
      <c r="Y722" s="382"/>
      <c r="Z722" s="382"/>
      <c r="AA722" s="382"/>
      <c r="AB722" s="382"/>
      <c r="AC722" s="382"/>
      <c r="AD722" s="382"/>
      <c r="AE722" s="382"/>
      <c r="AF722" s="382"/>
      <c r="AG722" s="382"/>
      <c r="AH722" s="382"/>
      <c r="AI722" s="382"/>
      <c r="AJ722" s="382"/>
      <c r="AK722" s="382"/>
      <c r="AL722" s="307"/>
      <c r="AM722" s="308"/>
      <c r="AN722" s="309"/>
      <c r="AO722" s="309"/>
      <c r="AP722" s="309"/>
      <c r="AQ722" s="309"/>
      <c r="AR722" s="309"/>
      <c r="AS722" s="309"/>
      <c r="AT722" s="309"/>
      <c r="AU722" s="309"/>
      <c r="AV722" s="309"/>
      <c r="AW722" s="95"/>
      <c r="AX722" s="95"/>
      <c r="AY722" s="95"/>
      <c r="AZ722" s="95"/>
      <c r="BA722" s="95"/>
      <c r="BB722" s="95"/>
      <c r="BC722" s="95"/>
      <c r="BD722" s="95"/>
      <c r="BE722" s="95"/>
      <c r="BF722" s="95"/>
      <c r="BG722" s="95"/>
      <c r="BH722" s="95"/>
      <c r="BI722" s="95"/>
      <c r="BJ722" s="95"/>
      <c r="BK722" s="95"/>
      <c r="BL722" s="95"/>
      <c r="BM722" s="95"/>
      <c r="BN722" s="95"/>
      <c r="BO722" s="95"/>
      <c r="BP722" s="95"/>
      <c r="BQ722" s="95"/>
      <c r="BR722" s="95"/>
      <c r="BS722" s="95"/>
      <c r="BT722" s="95"/>
      <c r="BU722" s="95"/>
      <c r="BV722" s="95"/>
      <c r="BW722" s="95"/>
      <c r="BX722" s="95"/>
      <c r="BY722" s="95"/>
      <c r="BZ722" s="95"/>
      <c r="CA722" s="95"/>
      <c r="CB722" s="95"/>
      <c r="CC722" s="95"/>
      <c r="CD722" s="95"/>
      <c r="CE722" s="95"/>
      <c r="CF722" s="95"/>
      <c r="CG722" s="95"/>
      <c r="CH722" s="95"/>
      <c r="CI722" s="95"/>
      <c r="CJ722" s="95"/>
      <c r="CK722" s="95"/>
      <c r="CL722" s="95"/>
      <c r="CM722" s="95"/>
      <c r="CN722" s="95"/>
      <c r="CO722" s="95"/>
      <c r="CP722" s="95"/>
      <c r="CQ722" s="95"/>
      <c r="CR722" s="95"/>
      <c r="CS722" s="95"/>
      <c r="CT722" s="95"/>
      <c r="CU722" s="95"/>
      <c r="CV722" s="95"/>
      <c r="CW722" s="95"/>
      <c r="CX722" s="95"/>
      <c r="CY722" s="95"/>
      <c r="CZ722" s="95"/>
      <c r="DA722" s="95"/>
      <c r="DB722" s="95"/>
      <c r="DC722" s="95"/>
      <c r="DD722" s="95"/>
      <c r="DE722" s="95"/>
      <c r="DF722" s="95"/>
      <c r="DG722" s="95"/>
      <c r="DH722" s="95"/>
      <c r="DI722" s="95"/>
      <c r="DJ722" s="95"/>
      <c r="DK722" s="95"/>
      <c r="DL722" s="95"/>
      <c r="DM722" s="95"/>
      <c r="DN722" s="95"/>
      <c r="DO722" s="95"/>
      <c r="DP722" s="95"/>
      <c r="DQ722" s="95"/>
      <c r="DR722" s="95"/>
      <c r="DS722" s="95"/>
      <c r="DT722" s="95"/>
      <c r="DU722" s="95"/>
      <c r="DV722" s="95"/>
      <c r="DW722" s="95"/>
      <c r="DX722" s="95"/>
      <c r="DY722" s="95"/>
      <c r="DZ722" s="95"/>
      <c r="EA722" s="95"/>
      <c r="EB722" s="164"/>
      <c r="EC722" s="179"/>
      <c r="ED722" s="179"/>
      <c r="EE722" s="179"/>
      <c r="EF722" s="163"/>
      <c r="EG722" s="179"/>
      <c r="EH722" s="179"/>
      <c r="EI722" s="179"/>
      <c r="EJ722" s="179"/>
      <c r="EK722" s="179"/>
    </row>
    <row r="723" spans="3:152" ht="15" customHeight="1">
      <c r="C723" s="217"/>
      <c r="D723" s="385"/>
      <c r="E723" s="399"/>
      <c r="F723" s="399"/>
      <c r="G723" s="399"/>
      <c r="H723" s="399"/>
      <c r="I723" s="399"/>
      <c r="J723" s="399"/>
      <c r="K723" s="385"/>
      <c r="L723" s="337"/>
      <c r="M723" s="337"/>
      <c r="N723" s="385"/>
      <c r="O723" s="385"/>
      <c r="P723" s="387"/>
      <c r="Q723" s="387"/>
      <c r="R723" s="389"/>
      <c r="S723" s="391"/>
      <c r="T723" s="401"/>
      <c r="U723" s="395"/>
      <c r="V723" s="397"/>
      <c r="W723" s="383"/>
      <c r="X723" s="383"/>
      <c r="Y723" s="383"/>
      <c r="Z723" s="383"/>
      <c r="AA723" s="383"/>
      <c r="AB723" s="383"/>
      <c r="AC723" s="383"/>
      <c r="AD723" s="383"/>
      <c r="AE723" s="383"/>
      <c r="AF723" s="383"/>
      <c r="AG723" s="383"/>
      <c r="AH723" s="383"/>
      <c r="AI723" s="383"/>
      <c r="AJ723" s="383"/>
      <c r="AK723" s="383"/>
      <c r="AL723" s="333"/>
      <c r="AM723" s="200" t="s">
        <v>240</v>
      </c>
      <c r="AN723" s="311" t="s">
        <v>197</v>
      </c>
      <c r="AO723" s="312" t="s">
        <v>18</v>
      </c>
      <c r="AP723" s="312"/>
      <c r="AQ723" s="312"/>
      <c r="AR723" s="312"/>
      <c r="AS723" s="312"/>
      <c r="AT723" s="312"/>
      <c r="AU723" s="312"/>
      <c r="AV723" s="312"/>
      <c r="AW723" s="261">
        <v>0</v>
      </c>
      <c r="AX723" s="261">
        <v>0</v>
      </c>
      <c r="AY723" s="261">
        <v>0</v>
      </c>
      <c r="AZ723" s="261">
        <f>BE723</f>
        <v>0</v>
      </c>
      <c r="BA723" s="261">
        <f>BV723</f>
        <v>0</v>
      </c>
      <c r="BB723" s="261">
        <f>CM723</f>
        <v>0</v>
      </c>
      <c r="BC723" s="261">
        <f>DD723</f>
        <v>0</v>
      </c>
      <c r="BD723" s="261">
        <f>AW723-AX723-BC723</f>
        <v>0</v>
      </c>
      <c r="BE723" s="261">
        <f t="shared" ref="BE723:BH724" si="775">BQ723</f>
        <v>0</v>
      </c>
      <c r="BF723" s="261">
        <f t="shared" si="775"/>
        <v>0</v>
      </c>
      <c r="BG723" s="261">
        <f t="shared" si="775"/>
        <v>0</v>
      </c>
      <c r="BH723" s="261">
        <f t="shared" si="775"/>
        <v>0</v>
      </c>
      <c r="BI723" s="261">
        <f>BJ723+BK723+BL723</f>
        <v>0</v>
      </c>
      <c r="BJ723" s="313">
        <v>0</v>
      </c>
      <c r="BK723" s="313">
        <v>0</v>
      </c>
      <c r="BL723" s="313">
        <v>0</v>
      </c>
      <c r="BM723" s="261">
        <f>BN723+BO723+BP723</f>
        <v>0</v>
      </c>
      <c r="BN723" s="313">
        <v>0</v>
      </c>
      <c r="BO723" s="313">
        <v>0</v>
      </c>
      <c r="BP723" s="313">
        <v>0</v>
      </c>
      <c r="BQ723" s="261">
        <f>BR723+BS723+BT723</f>
        <v>0</v>
      </c>
      <c r="BR723" s="313">
        <v>0</v>
      </c>
      <c r="BS723" s="313">
        <v>0</v>
      </c>
      <c r="BT723" s="313">
        <v>0</v>
      </c>
      <c r="BU723" s="261">
        <f>$AW723-$AX723-AZ723</f>
        <v>0</v>
      </c>
      <c r="BV723" s="261">
        <f t="shared" ref="BV723:BY724" si="776">CH723</f>
        <v>0</v>
      </c>
      <c r="BW723" s="261">
        <f t="shared" si="776"/>
        <v>0</v>
      </c>
      <c r="BX723" s="261">
        <f t="shared" si="776"/>
        <v>0</v>
      </c>
      <c r="BY723" s="261">
        <f t="shared" si="776"/>
        <v>0</v>
      </c>
      <c r="BZ723" s="261">
        <f>CA723+CB723+CC723</f>
        <v>0</v>
      </c>
      <c r="CA723" s="313">
        <v>0</v>
      </c>
      <c r="CB723" s="313">
        <v>0</v>
      </c>
      <c r="CC723" s="313">
        <v>0</v>
      </c>
      <c r="CD723" s="261">
        <f>CE723+CF723+CG723</f>
        <v>0</v>
      </c>
      <c r="CE723" s="313">
        <v>0</v>
      </c>
      <c r="CF723" s="313">
        <v>0</v>
      </c>
      <c r="CG723" s="313">
        <v>0</v>
      </c>
      <c r="CH723" s="261">
        <f>CI723+CJ723+CK723</f>
        <v>0</v>
      </c>
      <c r="CI723" s="313">
        <v>0</v>
      </c>
      <c r="CJ723" s="313">
        <v>0</v>
      </c>
      <c r="CK723" s="313">
        <v>0</v>
      </c>
      <c r="CL723" s="261">
        <f>$AW723-$AX723-BA723</f>
        <v>0</v>
      </c>
      <c r="CM723" s="261">
        <f t="shared" ref="CM723:CP724" si="777">CY723</f>
        <v>0</v>
      </c>
      <c r="CN723" s="261">
        <f t="shared" si="777"/>
        <v>0</v>
      </c>
      <c r="CO723" s="261">
        <f t="shared" si="777"/>
        <v>0</v>
      </c>
      <c r="CP723" s="261">
        <f t="shared" si="777"/>
        <v>0</v>
      </c>
      <c r="CQ723" s="261">
        <f>CR723+CS723+CT723</f>
        <v>0</v>
      </c>
      <c r="CR723" s="313">
        <v>0</v>
      </c>
      <c r="CS723" s="313">
        <v>0</v>
      </c>
      <c r="CT723" s="313">
        <v>0</v>
      </c>
      <c r="CU723" s="261">
        <f>CV723+CW723+CX723</f>
        <v>0</v>
      </c>
      <c r="CV723" s="313">
        <v>0</v>
      </c>
      <c r="CW723" s="313">
        <v>0</v>
      </c>
      <c r="CX723" s="313">
        <v>0</v>
      </c>
      <c r="CY723" s="261">
        <f>CZ723+DA723+DB723</f>
        <v>0</v>
      </c>
      <c r="CZ723" s="313">
        <v>0</v>
      </c>
      <c r="DA723" s="313">
        <v>0</v>
      </c>
      <c r="DB723" s="313">
        <v>0</v>
      </c>
      <c r="DC723" s="261">
        <f>$AW723-$AX723-BB723</f>
        <v>0</v>
      </c>
      <c r="DD723" s="261">
        <f t="shared" ref="DD723:DG724" si="778">DP723</f>
        <v>0</v>
      </c>
      <c r="DE723" s="261">
        <f t="shared" si="778"/>
        <v>0</v>
      </c>
      <c r="DF723" s="261">
        <f t="shared" si="778"/>
        <v>0</v>
      </c>
      <c r="DG723" s="261">
        <f t="shared" si="778"/>
        <v>0</v>
      </c>
      <c r="DH723" s="261">
        <f>DI723+DJ723+DK723</f>
        <v>0</v>
      </c>
      <c r="DI723" s="313">
        <v>0</v>
      </c>
      <c r="DJ723" s="313">
        <v>0</v>
      </c>
      <c r="DK723" s="313">
        <v>0</v>
      </c>
      <c r="DL723" s="261">
        <f>DM723+DN723+DO723</f>
        <v>0</v>
      </c>
      <c r="DM723" s="313">
        <v>0</v>
      </c>
      <c r="DN723" s="313">
        <v>0</v>
      </c>
      <c r="DO723" s="313">
        <v>0</v>
      </c>
      <c r="DP723" s="261">
        <f>DQ723+DR723+DS723</f>
        <v>0</v>
      </c>
      <c r="DQ723" s="313">
        <v>0</v>
      </c>
      <c r="DR723" s="313">
        <v>0</v>
      </c>
      <c r="DS723" s="313">
        <v>0</v>
      </c>
      <c r="DT723" s="261">
        <f>$AW723-$AX723-BC723</f>
        <v>0</v>
      </c>
      <c r="DU723" s="261">
        <f>BC723-AY723</f>
        <v>0</v>
      </c>
      <c r="DV723" s="313"/>
      <c r="DW723" s="313"/>
      <c r="DX723" s="314"/>
      <c r="DY723" s="313"/>
      <c r="DZ723" s="314"/>
      <c r="EA723" s="343" t="s">
        <v>151</v>
      </c>
      <c r="EB723" s="164">
        <v>0</v>
      </c>
      <c r="EC723" s="162" t="str">
        <f>AN723 &amp; EB723</f>
        <v>Амортизационные отчисления0</v>
      </c>
      <c r="ED723" s="162" t="str">
        <f>AN723&amp;AO723</f>
        <v>Амортизационные отчислениянет</v>
      </c>
      <c r="EE723" s="163"/>
      <c r="EF723" s="163"/>
      <c r="EG723" s="179"/>
      <c r="EH723" s="179"/>
      <c r="EI723" s="179"/>
      <c r="EJ723" s="179"/>
      <c r="EV723" s="163"/>
    </row>
    <row r="724" spans="3:152" ht="15" customHeight="1" thickBot="1">
      <c r="C724" s="217"/>
      <c r="D724" s="385"/>
      <c r="E724" s="399"/>
      <c r="F724" s="399"/>
      <c r="G724" s="399"/>
      <c r="H724" s="399"/>
      <c r="I724" s="399"/>
      <c r="J724" s="399"/>
      <c r="K724" s="385"/>
      <c r="L724" s="337"/>
      <c r="M724" s="337"/>
      <c r="N724" s="385"/>
      <c r="O724" s="385"/>
      <c r="P724" s="387"/>
      <c r="Q724" s="387"/>
      <c r="R724" s="389"/>
      <c r="S724" s="391"/>
      <c r="T724" s="401"/>
      <c r="U724" s="395"/>
      <c r="V724" s="397"/>
      <c r="W724" s="383"/>
      <c r="X724" s="383"/>
      <c r="Y724" s="383"/>
      <c r="Z724" s="383"/>
      <c r="AA724" s="383"/>
      <c r="AB724" s="383"/>
      <c r="AC724" s="383"/>
      <c r="AD724" s="383"/>
      <c r="AE724" s="383"/>
      <c r="AF724" s="383"/>
      <c r="AG724" s="383"/>
      <c r="AH724" s="383"/>
      <c r="AI724" s="383"/>
      <c r="AJ724" s="383"/>
      <c r="AK724" s="383"/>
      <c r="AL724" s="333"/>
      <c r="AM724" s="200" t="s">
        <v>115</v>
      </c>
      <c r="AN724" s="311" t="s">
        <v>199</v>
      </c>
      <c r="AO724" s="312" t="s">
        <v>18</v>
      </c>
      <c r="AP724" s="312"/>
      <c r="AQ724" s="312"/>
      <c r="AR724" s="312"/>
      <c r="AS724" s="312"/>
      <c r="AT724" s="312"/>
      <c r="AU724" s="312"/>
      <c r="AV724" s="312"/>
      <c r="AW724" s="261">
        <v>0</v>
      </c>
      <c r="AX724" s="261">
        <v>0</v>
      </c>
      <c r="AY724" s="261">
        <v>0</v>
      </c>
      <c r="AZ724" s="261">
        <f>BE724</f>
        <v>0</v>
      </c>
      <c r="BA724" s="261">
        <f>BV724</f>
        <v>0</v>
      </c>
      <c r="BB724" s="261">
        <f>CM724</f>
        <v>0</v>
      </c>
      <c r="BC724" s="261">
        <f>DD724</f>
        <v>0</v>
      </c>
      <c r="BD724" s="261">
        <f>AW724-AX724-BC724</f>
        <v>0</v>
      </c>
      <c r="BE724" s="261">
        <f t="shared" si="775"/>
        <v>0</v>
      </c>
      <c r="BF724" s="261">
        <f t="shared" si="775"/>
        <v>0</v>
      </c>
      <c r="BG724" s="261">
        <f t="shared" si="775"/>
        <v>0</v>
      </c>
      <c r="BH724" s="261">
        <f t="shared" si="775"/>
        <v>0</v>
      </c>
      <c r="BI724" s="261">
        <f>BJ724+BK724+BL724</f>
        <v>0</v>
      </c>
      <c r="BJ724" s="313">
        <v>0</v>
      </c>
      <c r="BK724" s="313">
        <v>0</v>
      </c>
      <c r="BL724" s="313">
        <v>0</v>
      </c>
      <c r="BM724" s="261">
        <f>BN724+BO724+BP724</f>
        <v>0</v>
      </c>
      <c r="BN724" s="313">
        <v>0</v>
      </c>
      <c r="BO724" s="313">
        <v>0</v>
      </c>
      <c r="BP724" s="313">
        <v>0</v>
      </c>
      <c r="BQ724" s="261">
        <f>BR724+BS724+BT724</f>
        <v>0</v>
      </c>
      <c r="BR724" s="313">
        <v>0</v>
      </c>
      <c r="BS724" s="313">
        <v>0</v>
      </c>
      <c r="BT724" s="313">
        <v>0</v>
      </c>
      <c r="BU724" s="261">
        <f>$AW724-$AX724-AZ724</f>
        <v>0</v>
      </c>
      <c r="BV724" s="261">
        <f t="shared" si="776"/>
        <v>0</v>
      </c>
      <c r="BW724" s="261">
        <f t="shared" si="776"/>
        <v>0</v>
      </c>
      <c r="BX724" s="261">
        <f t="shared" si="776"/>
        <v>0</v>
      </c>
      <c r="BY724" s="261">
        <f t="shared" si="776"/>
        <v>0</v>
      </c>
      <c r="BZ724" s="261">
        <f>CA724+CB724+CC724</f>
        <v>0</v>
      </c>
      <c r="CA724" s="313">
        <v>0</v>
      </c>
      <c r="CB724" s="313">
        <v>0</v>
      </c>
      <c r="CC724" s="313">
        <v>0</v>
      </c>
      <c r="CD724" s="261">
        <f>CE724+CF724+CG724</f>
        <v>0</v>
      </c>
      <c r="CE724" s="313">
        <v>0</v>
      </c>
      <c r="CF724" s="313">
        <v>0</v>
      </c>
      <c r="CG724" s="313">
        <v>0</v>
      </c>
      <c r="CH724" s="261">
        <f>CI724+CJ724+CK724</f>
        <v>0</v>
      </c>
      <c r="CI724" s="313">
        <v>0</v>
      </c>
      <c r="CJ724" s="313">
        <v>0</v>
      </c>
      <c r="CK724" s="313">
        <v>0</v>
      </c>
      <c r="CL724" s="261">
        <f>$AW724-$AX724-BA724</f>
        <v>0</v>
      </c>
      <c r="CM724" s="261">
        <f t="shared" si="777"/>
        <v>0</v>
      </c>
      <c r="CN724" s="261">
        <f t="shared" si="777"/>
        <v>0</v>
      </c>
      <c r="CO724" s="261">
        <f t="shared" si="777"/>
        <v>0</v>
      </c>
      <c r="CP724" s="261">
        <f t="shared" si="777"/>
        <v>0</v>
      </c>
      <c r="CQ724" s="261">
        <f>CR724+CS724+CT724</f>
        <v>0</v>
      </c>
      <c r="CR724" s="313">
        <v>0</v>
      </c>
      <c r="CS724" s="313">
        <v>0</v>
      </c>
      <c r="CT724" s="313">
        <v>0</v>
      </c>
      <c r="CU724" s="261">
        <f>CV724+CW724+CX724</f>
        <v>0</v>
      </c>
      <c r="CV724" s="313">
        <v>0</v>
      </c>
      <c r="CW724" s="313">
        <v>0</v>
      </c>
      <c r="CX724" s="313">
        <v>0</v>
      </c>
      <c r="CY724" s="261">
        <f>CZ724+DA724+DB724</f>
        <v>0</v>
      </c>
      <c r="CZ724" s="313">
        <v>0</v>
      </c>
      <c r="DA724" s="313">
        <v>0</v>
      </c>
      <c r="DB724" s="313">
        <v>0</v>
      </c>
      <c r="DC724" s="261">
        <f>$AW724-$AX724-BB724</f>
        <v>0</v>
      </c>
      <c r="DD724" s="261">
        <f t="shared" si="778"/>
        <v>0</v>
      </c>
      <c r="DE724" s="261">
        <f t="shared" si="778"/>
        <v>0</v>
      </c>
      <c r="DF724" s="261">
        <f t="shared" si="778"/>
        <v>0</v>
      </c>
      <c r="DG724" s="261">
        <f t="shared" si="778"/>
        <v>0</v>
      </c>
      <c r="DH724" s="261">
        <f>DI724+DJ724+DK724</f>
        <v>0</v>
      </c>
      <c r="DI724" s="313">
        <v>0</v>
      </c>
      <c r="DJ724" s="313">
        <v>0</v>
      </c>
      <c r="DK724" s="313">
        <v>0</v>
      </c>
      <c r="DL724" s="261">
        <f>DM724+DN724+DO724</f>
        <v>0</v>
      </c>
      <c r="DM724" s="313">
        <v>0</v>
      </c>
      <c r="DN724" s="313">
        <v>0</v>
      </c>
      <c r="DO724" s="313">
        <v>0</v>
      </c>
      <c r="DP724" s="261">
        <f>DQ724+DR724+DS724</f>
        <v>0</v>
      </c>
      <c r="DQ724" s="313">
        <v>0</v>
      </c>
      <c r="DR724" s="313">
        <v>0</v>
      </c>
      <c r="DS724" s="313">
        <v>0</v>
      </c>
      <c r="DT724" s="261">
        <f>$AW724-$AX724-BC724</f>
        <v>0</v>
      </c>
      <c r="DU724" s="261">
        <f>BC724-AY724</f>
        <v>0</v>
      </c>
      <c r="DV724" s="313"/>
      <c r="DW724" s="313"/>
      <c r="DX724" s="314"/>
      <c r="DY724" s="313"/>
      <c r="DZ724" s="314"/>
      <c r="EA724" s="343" t="s">
        <v>151</v>
      </c>
      <c r="EB724" s="164">
        <v>0</v>
      </c>
      <c r="EC724" s="162" t="str">
        <f>AN724 &amp; EB724</f>
        <v>Прочие собственные средства0</v>
      </c>
      <c r="ED724" s="162" t="str">
        <f>AN724&amp;AO724</f>
        <v>Прочие собственные средстванет</v>
      </c>
      <c r="EE724" s="163"/>
      <c r="EF724" s="163"/>
      <c r="EG724" s="179"/>
      <c r="EH724" s="179"/>
      <c r="EI724" s="179"/>
      <c r="EJ724" s="179"/>
      <c r="EV724" s="163"/>
    </row>
    <row r="725" spans="3:152" ht="11.25" customHeight="1">
      <c r="C725" s="217"/>
      <c r="D725" s="384" t="s">
        <v>1103</v>
      </c>
      <c r="E725" s="398" t="s">
        <v>780</v>
      </c>
      <c r="F725" s="398" t="s">
        <v>800</v>
      </c>
      <c r="G725" s="398" t="s">
        <v>161</v>
      </c>
      <c r="H725" s="398" t="s">
        <v>1104</v>
      </c>
      <c r="I725" s="398" t="s">
        <v>783</v>
      </c>
      <c r="J725" s="398" t="s">
        <v>783</v>
      </c>
      <c r="K725" s="384" t="s">
        <v>784</v>
      </c>
      <c r="L725" s="336"/>
      <c r="M725" s="336"/>
      <c r="N725" s="384" t="s">
        <v>240</v>
      </c>
      <c r="O725" s="384" t="s">
        <v>4</v>
      </c>
      <c r="P725" s="386" t="s">
        <v>189</v>
      </c>
      <c r="Q725" s="386" t="s">
        <v>4</v>
      </c>
      <c r="R725" s="388">
        <v>0</v>
      </c>
      <c r="S725" s="390">
        <v>0</v>
      </c>
      <c r="T725" s="400" t="s">
        <v>151</v>
      </c>
      <c r="U725" s="305"/>
      <c r="V725" s="306"/>
      <c r="W725" s="306"/>
      <c r="X725" s="306"/>
      <c r="Y725" s="306"/>
      <c r="Z725" s="306"/>
      <c r="AA725" s="306"/>
      <c r="AB725" s="306"/>
      <c r="AC725" s="306"/>
      <c r="AD725" s="306"/>
      <c r="AE725" s="306"/>
      <c r="AF725" s="306"/>
      <c r="AG725" s="306"/>
      <c r="AH725" s="306"/>
      <c r="AI725" s="306"/>
      <c r="AJ725" s="306"/>
      <c r="AK725" s="306"/>
      <c r="AL725" s="306"/>
      <c r="AM725" s="306"/>
      <c r="AN725" s="306"/>
      <c r="AO725" s="306"/>
      <c r="AP725" s="306"/>
      <c r="AQ725" s="306"/>
      <c r="AR725" s="306"/>
      <c r="AS725" s="306"/>
      <c r="AT725" s="306"/>
      <c r="AU725" s="306"/>
      <c r="AV725" s="306"/>
      <c r="AW725" s="306"/>
      <c r="AX725" s="306"/>
      <c r="AY725" s="306"/>
      <c r="AZ725" s="306"/>
      <c r="BA725" s="306"/>
      <c r="BB725" s="306"/>
      <c r="BC725" s="306"/>
      <c r="BD725" s="306"/>
      <c r="BE725" s="306"/>
      <c r="BF725" s="306"/>
      <c r="BG725" s="306"/>
      <c r="BH725" s="306"/>
      <c r="BI725" s="306"/>
      <c r="BJ725" s="306"/>
      <c r="BK725" s="306"/>
      <c r="BL725" s="306"/>
      <c r="BM725" s="306"/>
      <c r="BN725" s="306"/>
      <c r="BO725" s="306"/>
      <c r="BP725" s="306"/>
      <c r="BQ725" s="306"/>
      <c r="BR725" s="306"/>
      <c r="BS725" s="306"/>
      <c r="BT725" s="306"/>
      <c r="BU725" s="306"/>
      <c r="BV725" s="306"/>
      <c r="BW725" s="306"/>
      <c r="BX725" s="306"/>
      <c r="BY725" s="306"/>
      <c r="BZ725" s="306"/>
      <c r="CA725" s="306"/>
      <c r="CB725" s="306"/>
      <c r="CC725" s="306"/>
      <c r="CD725" s="306"/>
      <c r="CE725" s="306"/>
      <c r="CF725" s="306"/>
      <c r="CG725" s="306"/>
      <c r="CH725" s="306"/>
      <c r="CI725" s="306"/>
      <c r="CJ725" s="306"/>
      <c r="CK725" s="306"/>
      <c r="CL725" s="306"/>
      <c r="CM725" s="306"/>
      <c r="CN725" s="306"/>
      <c r="CO725" s="306"/>
      <c r="CP725" s="306"/>
      <c r="CQ725" s="306"/>
      <c r="CR725" s="306"/>
      <c r="CS725" s="306"/>
      <c r="CT725" s="306"/>
      <c r="CU725" s="306"/>
      <c r="CV725" s="306"/>
      <c r="CW725" s="306"/>
      <c r="CX725" s="306"/>
      <c r="CY725" s="306"/>
      <c r="CZ725" s="306"/>
      <c r="DA725" s="306"/>
      <c r="DB725" s="306"/>
      <c r="DC725" s="306"/>
      <c r="DD725" s="306"/>
      <c r="DE725" s="306"/>
      <c r="DF725" s="306"/>
      <c r="DG725" s="306"/>
      <c r="DH725" s="306"/>
      <c r="DI725" s="306"/>
      <c r="DJ725" s="306"/>
      <c r="DK725" s="306"/>
      <c r="DL725" s="306"/>
      <c r="DM725" s="306"/>
      <c r="DN725" s="306"/>
      <c r="DO725" s="306"/>
      <c r="DP725" s="306"/>
      <c r="DQ725" s="306"/>
      <c r="DR725" s="306"/>
      <c r="DS725" s="306"/>
      <c r="DT725" s="306"/>
      <c r="DU725" s="306"/>
      <c r="DV725" s="306"/>
      <c r="DW725" s="306"/>
      <c r="DX725" s="306"/>
      <c r="DY725" s="306"/>
      <c r="DZ725" s="306"/>
      <c r="EA725" s="306"/>
      <c r="EB725" s="164"/>
      <c r="EC725" s="163"/>
      <c r="ED725" s="163"/>
      <c r="EE725" s="163"/>
      <c r="EF725" s="163"/>
      <c r="EG725" s="163"/>
      <c r="EH725" s="163"/>
      <c r="EI725" s="163"/>
    </row>
    <row r="726" spans="3:152" ht="11.25" customHeight="1">
      <c r="C726" s="217"/>
      <c r="D726" s="385"/>
      <c r="E726" s="399"/>
      <c r="F726" s="399"/>
      <c r="G726" s="399"/>
      <c r="H726" s="399"/>
      <c r="I726" s="399"/>
      <c r="J726" s="399"/>
      <c r="K726" s="385"/>
      <c r="L726" s="337"/>
      <c r="M726" s="337"/>
      <c r="N726" s="385"/>
      <c r="O726" s="385"/>
      <c r="P726" s="387"/>
      <c r="Q726" s="387"/>
      <c r="R726" s="389"/>
      <c r="S726" s="391"/>
      <c r="T726" s="401"/>
      <c r="U726" s="394"/>
      <c r="V726" s="396">
        <v>1</v>
      </c>
      <c r="W726" s="382" t="s">
        <v>821</v>
      </c>
      <c r="X726" s="382"/>
      <c r="Y726" s="382"/>
      <c r="Z726" s="382"/>
      <c r="AA726" s="382"/>
      <c r="AB726" s="382"/>
      <c r="AC726" s="382"/>
      <c r="AD726" s="382"/>
      <c r="AE726" s="382"/>
      <c r="AF726" s="382"/>
      <c r="AG726" s="382"/>
      <c r="AH726" s="382"/>
      <c r="AI726" s="382"/>
      <c r="AJ726" s="382"/>
      <c r="AK726" s="382"/>
      <c r="AL726" s="307"/>
      <c r="AM726" s="308"/>
      <c r="AN726" s="309"/>
      <c r="AO726" s="309"/>
      <c r="AP726" s="309"/>
      <c r="AQ726" s="309"/>
      <c r="AR726" s="309"/>
      <c r="AS726" s="309"/>
      <c r="AT726" s="309"/>
      <c r="AU726" s="309"/>
      <c r="AV726" s="309"/>
      <c r="AW726" s="95"/>
      <c r="AX726" s="95"/>
      <c r="AY726" s="95"/>
      <c r="AZ726" s="95"/>
      <c r="BA726" s="95"/>
      <c r="BB726" s="95"/>
      <c r="BC726" s="95"/>
      <c r="BD726" s="95"/>
      <c r="BE726" s="95"/>
      <c r="BF726" s="95"/>
      <c r="BG726" s="95"/>
      <c r="BH726" s="95"/>
      <c r="BI726" s="95"/>
      <c r="BJ726" s="95"/>
      <c r="BK726" s="95"/>
      <c r="BL726" s="95"/>
      <c r="BM726" s="95"/>
      <c r="BN726" s="95"/>
      <c r="BO726" s="95"/>
      <c r="BP726" s="95"/>
      <c r="BQ726" s="95"/>
      <c r="BR726" s="95"/>
      <c r="BS726" s="95"/>
      <c r="BT726" s="95"/>
      <c r="BU726" s="95"/>
      <c r="BV726" s="95"/>
      <c r="BW726" s="95"/>
      <c r="BX726" s="95"/>
      <c r="BY726" s="95"/>
      <c r="BZ726" s="95"/>
      <c r="CA726" s="95"/>
      <c r="CB726" s="95"/>
      <c r="CC726" s="95"/>
      <c r="CD726" s="95"/>
      <c r="CE726" s="95"/>
      <c r="CF726" s="95"/>
      <c r="CG726" s="95"/>
      <c r="CH726" s="95"/>
      <c r="CI726" s="95"/>
      <c r="CJ726" s="95"/>
      <c r="CK726" s="95"/>
      <c r="CL726" s="95"/>
      <c r="CM726" s="95"/>
      <c r="CN726" s="95"/>
      <c r="CO726" s="95"/>
      <c r="CP726" s="95"/>
      <c r="CQ726" s="95"/>
      <c r="CR726" s="95"/>
      <c r="CS726" s="95"/>
      <c r="CT726" s="95"/>
      <c r="CU726" s="95"/>
      <c r="CV726" s="95"/>
      <c r="CW726" s="95"/>
      <c r="CX726" s="95"/>
      <c r="CY726" s="95"/>
      <c r="CZ726" s="95"/>
      <c r="DA726" s="95"/>
      <c r="DB726" s="95"/>
      <c r="DC726" s="95"/>
      <c r="DD726" s="95"/>
      <c r="DE726" s="95"/>
      <c r="DF726" s="95"/>
      <c r="DG726" s="95"/>
      <c r="DH726" s="95"/>
      <c r="DI726" s="95"/>
      <c r="DJ726" s="95"/>
      <c r="DK726" s="95"/>
      <c r="DL726" s="95"/>
      <c r="DM726" s="95"/>
      <c r="DN726" s="95"/>
      <c r="DO726" s="95"/>
      <c r="DP726" s="95"/>
      <c r="DQ726" s="95"/>
      <c r="DR726" s="95"/>
      <c r="DS726" s="95"/>
      <c r="DT726" s="95"/>
      <c r="DU726" s="95"/>
      <c r="DV726" s="95"/>
      <c r="DW726" s="95"/>
      <c r="DX726" s="95"/>
      <c r="DY726" s="95"/>
      <c r="DZ726" s="95"/>
      <c r="EA726" s="95"/>
      <c r="EB726" s="164"/>
      <c r="EC726" s="179"/>
      <c r="ED726" s="179"/>
      <c r="EE726" s="179"/>
      <c r="EF726" s="163"/>
      <c r="EG726" s="179"/>
      <c r="EH726" s="179"/>
      <c r="EI726" s="179"/>
      <c r="EJ726" s="179"/>
      <c r="EK726" s="179"/>
    </row>
    <row r="727" spans="3:152" ht="15" customHeight="1">
      <c r="C727" s="217"/>
      <c r="D727" s="385"/>
      <c r="E727" s="399"/>
      <c r="F727" s="399"/>
      <c r="G727" s="399"/>
      <c r="H727" s="399"/>
      <c r="I727" s="399"/>
      <c r="J727" s="399"/>
      <c r="K727" s="385"/>
      <c r="L727" s="337"/>
      <c r="M727" s="337"/>
      <c r="N727" s="385"/>
      <c r="O727" s="385"/>
      <c r="P727" s="387"/>
      <c r="Q727" s="387"/>
      <c r="R727" s="389"/>
      <c r="S727" s="391"/>
      <c r="T727" s="401"/>
      <c r="U727" s="395"/>
      <c r="V727" s="397"/>
      <c r="W727" s="383"/>
      <c r="X727" s="383"/>
      <c r="Y727" s="383"/>
      <c r="Z727" s="383"/>
      <c r="AA727" s="383"/>
      <c r="AB727" s="383"/>
      <c r="AC727" s="383"/>
      <c r="AD727" s="383"/>
      <c r="AE727" s="383"/>
      <c r="AF727" s="383"/>
      <c r="AG727" s="383"/>
      <c r="AH727" s="383"/>
      <c r="AI727" s="383"/>
      <c r="AJ727" s="383"/>
      <c r="AK727" s="383"/>
      <c r="AL727" s="333"/>
      <c r="AM727" s="200" t="s">
        <v>240</v>
      </c>
      <c r="AN727" s="311" t="s">
        <v>197</v>
      </c>
      <c r="AO727" s="312" t="s">
        <v>18</v>
      </c>
      <c r="AP727" s="312"/>
      <c r="AQ727" s="312"/>
      <c r="AR727" s="312"/>
      <c r="AS727" s="312"/>
      <c r="AT727" s="312"/>
      <c r="AU727" s="312"/>
      <c r="AV727" s="312"/>
      <c r="AW727" s="261">
        <v>5754</v>
      </c>
      <c r="AX727" s="261">
        <v>0</v>
      </c>
      <c r="AY727" s="261">
        <v>0</v>
      </c>
      <c r="AZ727" s="261">
        <f>BE727</f>
        <v>0</v>
      </c>
      <c r="BA727" s="261">
        <f>BV727</f>
        <v>0</v>
      </c>
      <c r="BB727" s="261">
        <f>CM727</f>
        <v>0</v>
      </c>
      <c r="BC727" s="261">
        <f>DD727</f>
        <v>0</v>
      </c>
      <c r="BD727" s="261">
        <f>AW727-AX727-BC727</f>
        <v>5754</v>
      </c>
      <c r="BE727" s="261">
        <f t="shared" ref="BE727:BH728" si="779">BQ727</f>
        <v>0</v>
      </c>
      <c r="BF727" s="261">
        <f t="shared" si="779"/>
        <v>0</v>
      </c>
      <c r="BG727" s="261">
        <f t="shared" si="779"/>
        <v>0</v>
      </c>
      <c r="BH727" s="261">
        <f t="shared" si="779"/>
        <v>0</v>
      </c>
      <c r="BI727" s="261">
        <f>BJ727+BK727+BL727</f>
        <v>0</v>
      </c>
      <c r="BJ727" s="313">
        <v>0</v>
      </c>
      <c r="BK727" s="313">
        <v>0</v>
      </c>
      <c r="BL727" s="313">
        <v>0</v>
      </c>
      <c r="BM727" s="261">
        <f>BN727+BO727+BP727</f>
        <v>0</v>
      </c>
      <c r="BN727" s="313">
        <v>0</v>
      </c>
      <c r="BO727" s="313">
        <v>0</v>
      </c>
      <c r="BP727" s="313">
        <v>0</v>
      </c>
      <c r="BQ727" s="261">
        <f>BR727+BS727+BT727</f>
        <v>0</v>
      </c>
      <c r="BR727" s="313">
        <v>0</v>
      </c>
      <c r="BS727" s="313">
        <v>0</v>
      </c>
      <c r="BT727" s="313">
        <v>0</v>
      </c>
      <c r="BU727" s="261">
        <f>$AW727-$AX727-AZ727</f>
        <v>5754</v>
      </c>
      <c r="BV727" s="261">
        <f t="shared" ref="BV727:BY728" si="780">CH727</f>
        <v>0</v>
      </c>
      <c r="BW727" s="261">
        <f t="shared" si="780"/>
        <v>0</v>
      </c>
      <c r="BX727" s="261">
        <f t="shared" si="780"/>
        <v>0</v>
      </c>
      <c r="BY727" s="261">
        <f t="shared" si="780"/>
        <v>0</v>
      </c>
      <c r="BZ727" s="261">
        <f>CA727+CB727+CC727</f>
        <v>0</v>
      </c>
      <c r="CA727" s="313">
        <v>0</v>
      </c>
      <c r="CB727" s="313">
        <v>0</v>
      </c>
      <c r="CC727" s="313">
        <v>0</v>
      </c>
      <c r="CD727" s="261">
        <f>CE727+CF727+CG727</f>
        <v>0</v>
      </c>
      <c r="CE727" s="313">
        <v>0</v>
      </c>
      <c r="CF727" s="313">
        <v>0</v>
      </c>
      <c r="CG727" s="313">
        <v>0</v>
      </c>
      <c r="CH727" s="261">
        <f>CI727+CJ727+CK727</f>
        <v>0</v>
      </c>
      <c r="CI727" s="313">
        <v>0</v>
      </c>
      <c r="CJ727" s="313">
        <v>0</v>
      </c>
      <c r="CK727" s="313">
        <v>0</v>
      </c>
      <c r="CL727" s="261">
        <f>$AW727-$AX727-BA727</f>
        <v>5754</v>
      </c>
      <c r="CM727" s="261">
        <f t="shared" ref="CM727:CP728" si="781">CY727</f>
        <v>0</v>
      </c>
      <c r="CN727" s="261">
        <f t="shared" si="781"/>
        <v>0</v>
      </c>
      <c r="CO727" s="261">
        <f t="shared" si="781"/>
        <v>0</v>
      </c>
      <c r="CP727" s="261">
        <f t="shared" si="781"/>
        <v>0</v>
      </c>
      <c r="CQ727" s="261">
        <f>CR727+CS727+CT727</f>
        <v>0</v>
      </c>
      <c r="CR727" s="313">
        <v>0</v>
      </c>
      <c r="CS727" s="313">
        <v>0</v>
      </c>
      <c r="CT727" s="313">
        <v>0</v>
      </c>
      <c r="CU727" s="261">
        <f>CV727+CW727+CX727</f>
        <v>0</v>
      </c>
      <c r="CV727" s="313">
        <v>0</v>
      </c>
      <c r="CW727" s="313">
        <v>0</v>
      </c>
      <c r="CX727" s="313">
        <v>0</v>
      </c>
      <c r="CY727" s="261">
        <f>CZ727+DA727+DB727</f>
        <v>0</v>
      </c>
      <c r="CZ727" s="313">
        <v>0</v>
      </c>
      <c r="DA727" s="313">
        <v>0</v>
      </c>
      <c r="DB727" s="313">
        <v>0</v>
      </c>
      <c r="DC727" s="261">
        <f>$AW727-$AX727-BB727</f>
        <v>5754</v>
      </c>
      <c r="DD727" s="261">
        <f t="shared" ref="DD727:DG728" si="782">DP727</f>
        <v>0</v>
      </c>
      <c r="DE727" s="261">
        <f t="shared" si="782"/>
        <v>0</v>
      </c>
      <c r="DF727" s="261">
        <f t="shared" si="782"/>
        <v>0</v>
      </c>
      <c r="DG727" s="261">
        <f t="shared" si="782"/>
        <v>0</v>
      </c>
      <c r="DH727" s="261">
        <f>DI727+DJ727+DK727</f>
        <v>0</v>
      </c>
      <c r="DI727" s="313">
        <v>0</v>
      </c>
      <c r="DJ727" s="313">
        <v>0</v>
      </c>
      <c r="DK727" s="313">
        <v>0</v>
      </c>
      <c r="DL727" s="261">
        <f>DM727+DN727+DO727</f>
        <v>0</v>
      </c>
      <c r="DM727" s="313">
        <v>0</v>
      </c>
      <c r="DN727" s="313">
        <v>0</v>
      </c>
      <c r="DO727" s="313">
        <v>0</v>
      </c>
      <c r="DP727" s="261">
        <f>DQ727+DR727+DS727</f>
        <v>0</v>
      </c>
      <c r="DQ727" s="313">
        <v>0</v>
      </c>
      <c r="DR727" s="313">
        <v>0</v>
      </c>
      <c r="DS727" s="313">
        <v>0</v>
      </c>
      <c r="DT727" s="261">
        <f>$AW727-$AX727-BC727</f>
        <v>5754</v>
      </c>
      <c r="DU727" s="261">
        <f>BC727-AY727</f>
        <v>0</v>
      </c>
      <c r="DV727" s="313"/>
      <c r="DW727" s="313"/>
      <c r="DX727" s="314"/>
      <c r="DY727" s="313"/>
      <c r="DZ727" s="314"/>
      <c r="EA727" s="343" t="s">
        <v>151</v>
      </c>
      <c r="EB727" s="164">
        <v>0</v>
      </c>
      <c r="EC727" s="162" t="str">
        <f>AN727 &amp; EB727</f>
        <v>Амортизационные отчисления0</v>
      </c>
      <c r="ED727" s="162" t="str">
        <f>AN727&amp;AO727</f>
        <v>Амортизационные отчислениянет</v>
      </c>
      <c r="EE727" s="163"/>
      <c r="EF727" s="163"/>
      <c r="EG727" s="179"/>
      <c r="EH727" s="179"/>
      <c r="EI727" s="179"/>
      <c r="EJ727" s="179"/>
      <c r="EV727" s="163"/>
    </row>
    <row r="728" spans="3:152" ht="15" customHeight="1" thickBot="1">
      <c r="C728" s="217"/>
      <c r="D728" s="385"/>
      <c r="E728" s="399"/>
      <c r="F728" s="399"/>
      <c r="G728" s="399"/>
      <c r="H728" s="399"/>
      <c r="I728" s="399"/>
      <c r="J728" s="399"/>
      <c r="K728" s="385"/>
      <c r="L728" s="337"/>
      <c r="M728" s="337"/>
      <c r="N728" s="385"/>
      <c r="O728" s="385"/>
      <c r="P728" s="387"/>
      <c r="Q728" s="387"/>
      <c r="R728" s="389"/>
      <c r="S728" s="391"/>
      <c r="T728" s="401"/>
      <c r="U728" s="395"/>
      <c r="V728" s="397"/>
      <c r="W728" s="383"/>
      <c r="X728" s="383"/>
      <c r="Y728" s="383"/>
      <c r="Z728" s="383"/>
      <c r="AA728" s="383"/>
      <c r="AB728" s="383"/>
      <c r="AC728" s="383"/>
      <c r="AD728" s="383"/>
      <c r="AE728" s="383"/>
      <c r="AF728" s="383"/>
      <c r="AG728" s="383"/>
      <c r="AH728" s="383"/>
      <c r="AI728" s="383"/>
      <c r="AJ728" s="383"/>
      <c r="AK728" s="383"/>
      <c r="AL728" s="333"/>
      <c r="AM728" s="200" t="s">
        <v>115</v>
      </c>
      <c r="AN728" s="311" t="s">
        <v>199</v>
      </c>
      <c r="AO728" s="312" t="s">
        <v>18</v>
      </c>
      <c r="AP728" s="312"/>
      <c r="AQ728" s="312"/>
      <c r="AR728" s="312"/>
      <c r="AS728" s="312"/>
      <c r="AT728" s="312"/>
      <c r="AU728" s="312"/>
      <c r="AV728" s="312"/>
      <c r="AW728" s="261">
        <v>0</v>
      </c>
      <c r="AX728" s="261">
        <v>0</v>
      </c>
      <c r="AY728" s="261">
        <v>0</v>
      </c>
      <c r="AZ728" s="261">
        <f>BE728</f>
        <v>0</v>
      </c>
      <c r="BA728" s="261">
        <f>BV728</f>
        <v>0</v>
      </c>
      <c r="BB728" s="261">
        <f>CM728</f>
        <v>0</v>
      </c>
      <c r="BC728" s="261">
        <f>DD728</f>
        <v>0</v>
      </c>
      <c r="BD728" s="261">
        <f>AW728-AX728-BC728</f>
        <v>0</v>
      </c>
      <c r="BE728" s="261">
        <f t="shared" si="779"/>
        <v>0</v>
      </c>
      <c r="BF728" s="261">
        <f t="shared" si="779"/>
        <v>0</v>
      </c>
      <c r="BG728" s="261">
        <f t="shared" si="779"/>
        <v>0</v>
      </c>
      <c r="BH728" s="261">
        <f t="shared" si="779"/>
        <v>0</v>
      </c>
      <c r="BI728" s="261">
        <f>BJ728+BK728+BL728</f>
        <v>0</v>
      </c>
      <c r="BJ728" s="313">
        <v>0</v>
      </c>
      <c r="BK728" s="313">
        <v>0</v>
      </c>
      <c r="BL728" s="313">
        <v>0</v>
      </c>
      <c r="BM728" s="261">
        <f>BN728+BO728+BP728</f>
        <v>0</v>
      </c>
      <c r="BN728" s="313">
        <v>0</v>
      </c>
      <c r="BO728" s="313">
        <v>0</v>
      </c>
      <c r="BP728" s="313">
        <v>0</v>
      </c>
      <c r="BQ728" s="261">
        <f>BR728+BS728+BT728</f>
        <v>0</v>
      </c>
      <c r="BR728" s="313">
        <v>0</v>
      </c>
      <c r="BS728" s="313">
        <v>0</v>
      </c>
      <c r="BT728" s="313">
        <v>0</v>
      </c>
      <c r="BU728" s="261">
        <f>$AW728-$AX728-AZ728</f>
        <v>0</v>
      </c>
      <c r="BV728" s="261">
        <f t="shared" si="780"/>
        <v>0</v>
      </c>
      <c r="BW728" s="261">
        <f t="shared" si="780"/>
        <v>0</v>
      </c>
      <c r="BX728" s="261">
        <f t="shared" si="780"/>
        <v>0</v>
      </c>
      <c r="BY728" s="261">
        <f t="shared" si="780"/>
        <v>0</v>
      </c>
      <c r="BZ728" s="261">
        <f>CA728+CB728+CC728</f>
        <v>0</v>
      </c>
      <c r="CA728" s="313">
        <v>0</v>
      </c>
      <c r="CB728" s="313">
        <v>0</v>
      </c>
      <c r="CC728" s="313">
        <v>0</v>
      </c>
      <c r="CD728" s="261">
        <f>CE728+CF728+CG728</f>
        <v>0</v>
      </c>
      <c r="CE728" s="313">
        <v>0</v>
      </c>
      <c r="CF728" s="313">
        <v>0</v>
      </c>
      <c r="CG728" s="313">
        <v>0</v>
      </c>
      <c r="CH728" s="261">
        <f>CI728+CJ728+CK728</f>
        <v>0</v>
      </c>
      <c r="CI728" s="313">
        <v>0</v>
      </c>
      <c r="CJ728" s="313">
        <v>0</v>
      </c>
      <c r="CK728" s="313">
        <v>0</v>
      </c>
      <c r="CL728" s="261">
        <f>$AW728-$AX728-BA728</f>
        <v>0</v>
      </c>
      <c r="CM728" s="261">
        <f t="shared" si="781"/>
        <v>0</v>
      </c>
      <c r="CN728" s="261">
        <f t="shared" si="781"/>
        <v>0</v>
      </c>
      <c r="CO728" s="261">
        <f t="shared" si="781"/>
        <v>0</v>
      </c>
      <c r="CP728" s="261">
        <f t="shared" si="781"/>
        <v>0</v>
      </c>
      <c r="CQ728" s="261">
        <f>CR728+CS728+CT728</f>
        <v>0</v>
      </c>
      <c r="CR728" s="313">
        <v>0</v>
      </c>
      <c r="CS728" s="313">
        <v>0</v>
      </c>
      <c r="CT728" s="313">
        <v>0</v>
      </c>
      <c r="CU728" s="261">
        <f>CV728+CW728+CX728</f>
        <v>0</v>
      </c>
      <c r="CV728" s="313">
        <v>0</v>
      </c>
      <c r="CW728" s="313">
        <v>0</v>
      </c>
      <c r="CX728" s="313">
        <v>0</v>
      </c>
      <c r="CY728" s="261">
        <f>CZ728+DA728+DB728</f>
        <v>0</v>
      </c>
      <c r="CZ728" s="313">
        <v>0</v>
      </c>
      <c r="DA728" s="313">
        <v>0</v>
      </c>
      <c r="DB728" s="313">
        <v>0</v>
      </c>
      <c r="DC728" s="261">
        <f>$AW728-$AX728-BB728</f>
        <v>0</v>
      </c>
      <c r="DD728" s="261">
        <f t="shared" si="782"/>
        <v>0</v>
      </c>
      <c r="DE728" s="261">
        <f t="shared" si="782"/>
        <v>0</v>
      </c>
      <c r="DF728" s="261">
        <f t="shared" si="782"/>
        <v>0</v>
      </c>
      <c r="DG728" s="261">
        <f t="shared" si="782"/>
        <v>0</v>
      </c>
      <c r="DH728" s="261">
        <f>DI728+DJ728+DK728</f>
        <v>0</v>
      </c>
      <c r="DI728" s="313">
        <v>0</v>
      </c>
      <c r="DJ728" s="313">
        <v>0</v>
      </c>
      <c r="DK728" s="313">
        <v>0</v>
      </c>
      <c r="DL728" s="261">
        <f>DM728+DN728+DO728</f>
        <v>0</v>
      </c>
      <c r="DM728" s="313">
        <v>0</v>
      </c>
      <c r="DN728" s="313">
        <v>0</v>
      </c>
      <c r="DO728" s="313">
        <v>0</v>
      </c>
      <c r="DP728" s="261">
        <f>DQ728+DR728+DS728</f>
        <v>0</v>
      </c>
      <c r="DQ728" s="313">
        <v>0</v>
      </c>
      <c r="DR728" s="313">
        <v>0</v>
      </c>
      <c r="DS728" s="313">
        <v>0</v>
      </c>
      <c r="DT728" s="261">
        <f>$AW728-$AX728-BC728</f>
        <v>0</v>
      </c>
      <c r="DU728" s="261">
        <f>BC728-AY728</f>
        <v>0</v>
      </c>
      <c r="DV728" s="313"/>
      <c r="DW728" s="313"/>
      <c r="DX728" s="314"/>
      <c r="DY728" s="313"/>
      <c r="DZ728" s="314"/>
      <c r="EA728" s="343" t="s">
        <v>151</v>
      </c>
      <c r="EB728" s="164">
        <v>0</v>
      </c>
      <c r="EC728" s="162" t="str">
        <f>AN728 &amp; EB728</f>
        <v>Прочие собственные средства0</v>
      </c>
      <c r="ED728" s="162" t="str">
        <f>AN728&amp;AO728</f>
        <v>Прочие собственные средстванет</v>
      </c>
      <c r="EE728" s="163"/>
      <c r="EF728" s="163"/>
      <c r="EG728" s="179"/>
      <c r="EH728" s="179"/>
      <c r="EI728" s="179"/>
      <c r="EJ728" s="179"/>
      <c r="EV728" s="163"/>
    </row>
    <row r="729" spans="3:152" ht="11.25" customHeight="1">
      <c r="C729" s="217"/>
      <c r="D729" s="384" t="s">
        <v>1105</v>
      </c>
      <c r="E729" s="398" t="s">
        <v>780</v>
      </c>
      <c r="F729" s="398" t="s">
        <v>800</v>
      </c>
      <c r="G729" s="398" t="s">
        <v>161</v>
      </c>
      <c r="H729" s="398" t="s">
        <v>1106</v>
      </c>
      <c r="I729" s="398" t="s">
        <v>783</v>
      </c>
      <c r="J729" s="398" t="s">
        <v>783</v>
      </c>
      <c r="K729" s="384" t="s">
        <v>784</v>
      </c>
      <c r="L729" s="336"/>
      <c r="M729" s="336"/>
      <c r="N729" s="384" t="s">
        <v>240</v>
      </c>
      <c r="O729" s="384" t="s">
        <v>5</v>
      </c>
      <c r="P729" s="386" t="s">
        <v>189</v>
      </c>
      <c r="Q729" s="386" t="s">
        <v>5</v>
      </c>
      <c r="R729" s="388">
        <v>0</v>
      </c>
      <c r="S729" s="390">
        <v>0</v>
      </c>
      <c r="T729" s="400" t="s">
        <v>151</v>
      </c>
      <c r="U729" s="305"/>
      <c r="V729" s="306"/>
      <c r="W729" s="306"/>
      <c r="X729" s="306"/>
      <c r="Y729" s="306"/>
      <c r="Z729" s="306"/>
      <c r="AA729" s="306"/>
      <c r="AB729" s="306"/>
      <c r="AC729" s="306"/>
      <c r="AD729" s="306"/>
      <c r="AE729" s="306"/>
      <c r="AF729" s="306"/>
      <c r="AG729" s="306"/>
      <c r="AH729" s="306"/>
      <c r="AI729" s="306"/>
      <c r="AJ729" s="306"/>
      <c r="AK729" s="306"/>
      <c r="AL729" s="306"/>
      <c r="AM729" s="306"/>
      <c r="AN729" s="306"/>
      <c r="AO729" s="306"/>
      <c r="AP729" s="306"/>
      <c r="AQ729" s="306"/>
      <c r="AR729" s="306"/>
      <c r="AS729" s="306"/>
      <c r="AT729" s="306"/>
      <c r="AU729" s="306"/>
      <c r="AV729" s="306"/>
      <c r="AW729" s="306"/>
      <c r="AX729" s="306"/>
      <c r="AY729" s="306"/>
      <c r="AZ729" s="306"/>
      <c r="BA729" s="306"/>
      <c r="BB729" s="306"/>
      <c r="BC729" s="306"/>
      <c r="BD729" s="306"/>
      <c r="BE729" s="306"/>
      <c r="BF729" s="306"/>
      <c r="BG729" s="306"/>
      <c r="BH729" s="306"/>
      <c r="BI729" s="306"/>
      <c r="BJ729" s="306"/>
      <c r="BK729" s="306"/>
      <c r="BL729" s="306"/>
      <c r="BM729" s="306"/>
      <c r="BN729" s="306"/>
      <c r="BO729" s="306"/>
      <c r="BP729" s="306"/>
      <c r="BQ729" s="306"/>
      <c r="BR729" s="306"/>
      <c r="BS729" s="306"/>
      <c r="BT729" s="306"/>
      <c r="BU729" s="306"/>
      <c r="BV729" s="306"/>
      <c r="BW729" s="306"/>
      <c r="BX729" s="306"/>
      <c r="BY729" s="306"/>
      <c r="BZ729" s="306"/>
      <c r="CA729" s="306"/>
      <c r="CB729" s="306"/>
      <c r="CC729" s="306"/>
      <c r="CD729" s="306"/>
      <c r="CE729" s="306"/>
      <c r="CF729" s="306"/>
      <c r="CG729" s="306"/>
      <c r="CH729" s="306"/>
      <c r="CI729" s="306"/>
      <c r="CJ729" s="306"/>
      <c r="CK729" s="306"/>
      <c r="CL729" s="306"/>
      <c r="CM729" s="306"/>
      <c r="CN729" s="306"/>
      <c r="CO729" s="306"/>
      <c r="CP729" s="306"/>
      <c r="CQ729" s="306"/>
      <c r="CR729" s="306"/>
      <c r="CS729" s="306"/>
      <c r="CT729" s="306"/>
      <c r="CU729" s="306"/>
      <c r="CV729" s="306"/>
      <c r="CW729" s="306"/>
      <c r="CX729" s="306"/>
      <c r="CY729" s="306"/>
      <c r="CZ729" s="306"/>
      <c r="DA729" s="306"/>
      <c r="DB729" s="306"/>
      <c r="DC729" s="306"/>
      <c r="DD729" s="306"/>
      <c r="DE729" s="306"/>
      <c r="DF729" s="306"/>
      <c r="DG729" s="306"/>
      <c r="DH729" s="306"/>
      <c r="DI729" s="306"/>
      <c r="DJ729" s="306"/>
      <c r="DK729" s="306"/>
      <c r="DL729" s="306"/>
      <c r="DM729" s="306"/>
      <c r="DN729" s="306"/>
      <c r="DO729" s="306"/>
      <c r="DP729" s="306"/>
      <c r="DQ729" s="306"/>
      <c r="DR729" s="306"/>
      <c r="DS729" s="306"/>
      <c r="DT729" s="306"/>
      <c r="DU729" s="306"/>
      <c r="DV729" s="306"/>
      <c r="DW729" s="306"/>
      <c r="DX729" s="306"/>
      <c r="DY729" s="306"/>
      <c r="DZ729" s="306"/>
      <c r="EA729" s="306"/>
      <c r="EB729" s="164"/>
      <c r="EC729" s="163"/>
      <c r="ED729" s="163"/>
      <c r="EE729" s="163"/>
      <c r="EF729" s="163"/>
      <c r="EG729" s="163"/>
      <c r="EH729" s="163"/>
      <c r="EI729" s="163"/>
    </row>
    <row r="730" spans="3:152" ht="11.25" customHeight="1">
      <c r="C730" s="217"/>
      <c r="D730" s="385"/>
      <c r="E730" s="399"/>
      <c r="F730" s="399"/>
      <c r="G730" s="399"/>
      <c r="H730" s="399"/>
      <c r="I730" s="399"/>
      <c r="J730" s="399"/>
      <c r="K730" s="385"/>
      <c r="L730" s="337"/>
      <c r="M730" s="337"/>
      <c r="N730" s="385"/>
      <c r="O730" s="385"/>
      <c r="P730" s="387"/>
      <c r="Q730" s="387"/>
      <c r="R730" s="389"/>
      <c r="S730" s="391"/>
      <c r="T730" s="401"/>
      <c r="U730" s="394"/>
      <c r="V730" s="396">
        <v>1</v>
      </c>
      <c r="W730" s="382" t="s">
        <v>821</v>
      </c>
      <c r="X730" s="382"/>
      <c r="Y730" s="382"/>
      <c r="Z730" s="382"/>
      <c r="AA730" s="382"/>
      <c r="AB730" s="382"/>
      <c r="AC730" s="382"/>
      <c r="AD730" s="382"/>
      <c r="AE730" s="382"/>
      <c r="AF730" s="382"/>
      <c r="AG730" s="382"/>
      <c r="AH730" s="382"/>
      <c r="AI730" s="382"/>
      <c r="AJ730" s="382"/>
      <c r="AK730" s="382"/>
      <c r="AL730" s="307"/>
      <c r="AM730" s="308"/>
      <c r="AN730" s="309"/>
      <c r="AO730" s="309"/>
      <c r="AP730" s="309"/>
      <c r="AQ730" s="309"/>
      <c r="AR730" s="309"/>
      <c r="AS730" s="309"/>
      <c r="AT730" s="309"/>
      <c r="AU730" s="309"/>
      <c r="AV730" s="309"/>
      <c r="AW730" s="95"/>
      <c r="AX730" s="95"/>
      <c r="AY730" s="95"/>
      <c r="AZ730" s="95"/>
      <c r="BA730" s="95"/>
      <c r="BB730" s="95"/>
      <c r="BC730" s="95"/>
      <c r="BD730" s="95"/>
      <c r="BE730" s="95"/>
      <c r="BF730" s="95"/>
      <c r="BG730" s="95"/>
      <c r="BH730" s="95"/>
      <c r="BI730" s="95"/>
      <c r="BJ730" s="95"/>
      <c r="BK730" s="95"/>
      <c r="BL730" s="95"/>
      <c r="BM730" s="95"/>
      <c r="BN730" s="95"/>
      <c r="BO730" s="95"/>
      <c r="BP730" s="95"/>
      <c r="BQ730" s="95"/>
      <c r="BR730" s="95"/>
      <c r="BS730" s="95"/>
      <c r="BT730" s="95"/>
      <c r="BU730" s="95"/>
      <c r="BV730" s="95"/>
      <c r="BW730" s="95"/>
      <c r="BX730" s="95"/>
      <c r="BY730" s="95"/>
      <c r="BZ730" s="95"/>
      <c r="CA730" s="95"/>
      <c r="CB730" s="95"/>
      <c r="CC730" s="95"/>
      <c r="CD730" s="95"/>
      <c r="CE730" s="95"/>
      <c r="CF730" s="95"/>
      <c r="CG730" s="95"/>
      <c r="CH730" s="95"/>
      <c r="CI730" s="95"/>
      <c r="CJ730" s="95"/>
      <c r="CK730" s="95"/>
      <c r="CL730" s="95"/>
      <c r="CM730" s="95"/>
      <c r="CN730" s="95"/>
      <c r="CO730" s="95"/>
      <c r="CP730" s="95"/>
      <c r="CQ730" s="95"/>
      <c r="CR730" s="95"/>
      <c r="CS730" s="95"/>
      <c r="CT730" s="95"/>
      <c r="CU730" s="95"/>
      <c r="CV730" s="95"/>
      <c r="CW730" s="95"/>
      <c r="CX730" s="95"/>
      <c r="CY730" s="95"/>
      <c r="CZ730" s="95"/>
      <c r="DA730" s="95"/>
      <c r="DB730" s="95"/>
      <c r="DC730" s="95"/>
      <c r="DD730" s="95"/>
      <c r="DE730" s="95"/>
      <c r="DF730" s="95"/>
      <c r="DG730" s="95"/>
      <c r="DH730" s="95"/>
      <c r="DI730" s="95"/>
      <c r="DJ730" s="95"/>
      <c r="DK730" s="95"/>
      <c r="DL730" s="95"/>
      <c r="DM730" s="95"/>
      <c r="DN730" s="95"/>
      <c r="DO730" s="95"/>
      <c r="DP730" s="95"/>
      <c r="DQ730" s="95"/>
      <c r="DR730" s="95"/>
      <c r="DS730" s="95"/>
      <c r="DT730" s="95"/>
      <c r="DU730" s="95"/>
      <c r="DV730" s="95"/>
      <c r="DW730" s="95"/>
      <c r="DX730" s="95"/>
      <c r="DY730" s="95"/>
      <c r="DZ730" s="95"/>
      <c r="EA730" s="95"/>
      <c r="EB730" s="164"/>
      <c r="EC730" s="179"/>
      <c r="ED730" s="179"/>
      <c r="EE730" s="179"/>
      <c r="EF730" s="163"/>
      <c r="EG730" s="179"/>
      <c r="EH730" s="179"/>
      <c r="EI730" s="179"/>
      <c r="EJ730" s="179"/>
      <c r="EK730" s="179"/>
    </row>
    <row r="731" spans="3:152" ht="15" customHeight="1">
      <c r="C731" s="217"/>
      <c r="D731" s="385"/>
      <c r="E731" s="399"/>
      <c r="F731" s="399"/>
      <c r="G731" s="399"/>
      <c r="H731" s="399"/>
      <c r="I731" s="399"/>
      <c r="J731" s="399"/>
      <c r="K731" s="385"/>
      <c r="L731" s="337"/>
      <c r="M731" s="337"/>
      <c r="N731" s="385"/>
      <c r="O731" s="385"/>
      <c r="P731" s="387"/>
      <c r="Q731" s="387"/>
      <c r="R731" s="389"/>
      <c r="S731" s="391"/>
      <c r="T731" s="401"/>
      <c r="U731" s="395"/>
      <c r="V731" s="397"/>
      <c r="W731" s="383"/>
      <c r="X731" s="383"/>
      <c r="Y731" s="383"/>
      <c r="Z731" s="383"/>
      <c r="AA731" s="383"/>
      <c r="AB731" s="383"/>
      <c r="AC731" s="383"/>
      <c r="AD731" s="383"/>
      <c r="AE731" s="383"/>
      <c r="AF731" s="383"/>
      <c r="AG731" s="383"/>
      <c r="AH731" s="383"/>
      <c r="AI731" s="383"/>
      <c r="AJ731" s="383"/>
      <c r="AK731" s="383"/>
      <c r="AL731" s="333"/>
      <c r="AM731" s="200" t="s">
        <v>240</v>
      </c>
      <c r="AN731" s="311" t="s">
        <v>197</v>
      </c>
      <c r="AO731" s="312" t="s">
        <v>18</v>
      </c>
      <c r="AP731" s="312"/>
      <c r="AQ731" s="312"/>
      <c r="AR731" s="312"/>
      <c r="AS731" s="312"/>
      <c r="AT731" s="312"/>
      <c r="AU731" s="312"/>
      <c r="AV731" s="312"/>
      <c r="AW731" s="261">
        <v>0</v>
      </c>
      <c r="AX731" s="261">
        <v>0</v>
      </c>
      <c r="AY731" s="261">
        <v>0</v>
      </c>
      <c r="AZ731" s="261">
        <f>BE731</f>
        <v>0</v>
      </c>
      <c r="BA731" s="261">
        <f>BV731</f>
        <v>0</v>
      </c>
      <c r="BB731" s="261">
        <f>CM731</f>
        <v>0</v>
      </c>
      <c r="BC731" s="261">
        <f>DD731</f>
        <v>0</v>
      </c>
      <c r="BD731" s="261">
        <f>AW731-AX731-BC731</f>
        <v>0</v>
      </c>
      <c r="BE731" s="261">
        <f t="shared" ref="BE731:BH732" si="783">BQ731</f>
        <v>0</v>
      </c>
      <c r="BF731" s="261">
        <f t="shared" si="783"/>
        <v>0</v>
      </c>
      <c r="BG731" s="261">
        <f t="shared" si="783"/>
        <v>0</v>
      </c>
      <c r="BH731" s="261">
        <f t="shared" si="783"/>
        <v>0</v>
      </c>
      <c r="BI731" s="261">
        <f>BJ731+BK731+BL731</f>
        <v>0</v>
      </c>
      <c r="BJ731" s="313">
        <v>0</v>
      </c>
      <c r="BK731" s="313">
        <v>0</v>
      </c>
      <c r="BL731" s="313">
        <v>0</v>
      </c>
      <c r="BM731" s="261">
        <f>BN731+BO731+BP731</f>
        <v>0</v>
      </c>
      <c r="BN731" s="313">
        <v>0</v>
      </c>
      <c r="BO731" s="313">
        <v>0</v>
      </c>
      <c r="BP731" s="313">
        <v>0</v>
      </c>
      <c r="BQ731" s="261">
        <f>BR731+BS731+BT731</f>
        <v>0</v>
      </c>
      <c r="BR731" s="313">
        <v>0</v>
      </c>
      <c r="BS731" s="313">
        <v>0</v>
      </c>
      <c r="BT731" s="313">
        <v>0</v>
      </c>
      <c r="BU731" s="261">
        <f>$AW731-$AX731-AZ731</f>
        <v>0</v>
      </c>
      <c r="BV731" s="261">
        <f t="shared" ref="BV731:BY732" si="784">CH731</f>
        <v>0</v>
      </c>
      <c r="BW731" s="261">
        <f t="shared" si="784"/>
        <v>0</v>
      </c>
      <c r="BX731" s="261">
        <f t="shared" si="784"/>
        <v>0</v>
      </c>
      <c r="BY731" s="261">
        <f t="shared" si="784"/>
        <v>0</v>
      </c>
      <c r="BZ731" s="261">
        <f>CA731+CB731+CC731</f>
        <v>0</v>
      </c>
      <c r="CA731" s="313">
        <v>0</v>
      </c>
      <c r="CB731" s="313">
        <v>0</v>
      </c>
      <c r="CC731" s="313">
        <v>0</v>
      </c>
      <c r="CD731" s="261">
        <f>CE731+CF731+CG731</f>
        <v>0</v>
      </c>
      <c r="CE731" s="313">
        <v>0</v>
      </c>
      <c r="CF731" s="313">
        <v>0</v>
      </c>
      <c r="CG731" s="313">
        <v>0</v>
      </c>
      <c r="CH731" s="261">
        <f>CI731+CJ731+CK731</f>
        <v>0</v>
      </c>
      <c r="CI731" s="313">
        <v>0</v>
      </c>
      <c r="CJ731" s="313">
        <v>0</v>
      </c>
      <c r="CK731" s="313">
        <v>0</v>
      </c>
      <c r="CL731" s="261">
        <f>$AW731-$AX731-BA731</f>
        <v>0</v>
      </c>
      <c r="CM731" s="261">
        <f t="shared" ref="CM731:CP732" si="785">CY731</f>
        <v>0</v>
      </c>
      <c r="CN731" s="261">
        <f t="shared" si="785"/>
        <v>0</v>
      </c>
      <c r="CO731" s="261">
        <f t="shared" si="785"/>
        <v>0</v>
      </c>
      <c r="CP731" s="261">
        <f t="shared" si="785"/>
        <v>0</v>
      </c>
      <c r="CQ731" s="261">
        <f>CR731+CS731+CT731</f>
        <v>0</v>
      </c>
      <c r="CR731" s="313">
        <v>0</v>
      </c>
      <c r="CS731" s="313">
        <v>0</v>
      </c>
      <c r="CT731" s="313">
        <v>0</v>
      </c>
      <c r="CU731" s="261">
        <f>CV731+CW731+CX731</f>
        <v>0</v>
      </c>
      <c r="CV731" s="313">
        <v>0</v>
      </c>
      <c r="CW731" s="313">
        <v>0</v>
      </c>
      <c r="CX731" s="313">
        <v>0</v>
      </c>
      <c r="CY731" s="261">
        <f>CZ731+DA731+DB731</f>
        <v>0</v>
      </c>
      <c r="CZ731" s="313">
        <v>0</v>
      </c>
      <c r="DA731" s="313">
        <v>0</v>
      </c>
      <c r="DB731" s="313">
        <v>0</v>
      </c>
      <c r="DC731" s="261">
        <f>$AW731-$AX731-BB731</f>
        <v>0</v>
      </c>
      <c r="DD731" s="261">
        <f t="shared" ref="DD731:DG732" si="786">DP731</f>
        <v>0</v>
      </c>
      <c r="DE731" s="261">
        <f t="shared" si="786"/>
        <v>0</v>
      </c>
      <c r="DF731" s="261">
        <f t="shared" si="786"/>
        <v>0</v>
      </c>
      <c r="DG731" s="261">
        <f t="shared" si="786"/>
        <v>0</v>
      </c>
      <c r="DH731" s="261">
        <f>DI731+DJ731+DK731</f>
        <v>0</v>
      </c>
      <c r="DI731" s="313">
        <v>0</v>
      </c>
      <c r="DJ731" s="313">
        <v>0</v>
      </c>
      <c r="DK731" s="313">
        <v>0</v>
      </c>
      <c r="DL731" s="261">
        <f>DM731+DN731+DO731</f>
        <v>0</v>
      </c>
      <c r="DM731" s="313">
        <v>0</v>
      </c>
      <c r="DN731" s="313">
        <v>0</v>
      </c>
      <c r="DO731" s="313">
        <v>0</v>
      </c>
      <c r="DP731" s="261">
        <f>DQ731+DR731+DS731</f>
        <v>0</v>
      </c>
      <c r="DQ731" s="313">
        <v>0</v>
      </c>
      <c r="DR731" s="313">
        <v>0</v>
      </c>
      <c r="DS731" s="313">
        <v>0</v>
      </c>
      <c r="DT731" s="261">
        <f>$AW731-$AX731-BC731</f>
        <v>0</v>
      </c>
      <c r="DU731" s="261">
        <f>BC731-AY731</f>
        <v>0</v>
      </c>
      <c r="DV731" s="313"/>
      <c r="DW731" s="313"/>
      <c r="DX731" s="314"/>
      <c r="DY731" s="313"/>
      <c r="DZ731" s="314"/>
      <c r="EA731" s="343" t="s">
        <v>151</v>
      </c>
      <c r="EB731" s="164">
        <v>0</v>
      </c>
      <c r="EC731" s="162" t="str">
        <f>AN731 &amp; EB731</f>
        <v>Амортизационные отчисления0</v>
      </c>
      <c r="ED731" s="162" t="str">
        <f>AN731&amp;AO731</f>
        <v>Амортизационные отчислениянет</v>
      </c>
      <c r="EE731" s="163"/>
      <c r="EF731" s="163"/>
      <c r="EG731" s="179"/>
      <c r="EH731" s="179"/>
      <c r="EI731" s="179"/>
      <c r="EJ731" s="179"/>
      <c r="EV731" s="163"/>
    </row>
    <row r="732" spans="3:152" ht="15" customHeight="1" thickBot="1">
      <c r="C732" s="217"/>
      <c r="D732" s="385"/>
      <c r="E732" s="399"/>
      <c r="F732" s="399"/>
      <c r="G732" s="399"/>
      <c r="H732" s="399"/>
      <c r="I732" s="399"/>
      <c r="J732" s="399"/>
      <c r="K732" s="385"/>
      <c r="L732" s="337"/>
      <c r="M732" s="337"/>
      <c r="N732" s="385"/>
      <c r="O732" s="385"/>
      <c r="P732" s="387"/>
      <c r="Q732" s="387"/>
      <c r="R732" s="389"/>
      <c r="S732" s="391"/>
      <c r="T732" s="401"/>
      <c r="U732" s="395"/>
      <c r="V732" s="397"/>
      <c r="W732" s="383"/>
      <c r="X732" s="383"/>
      <c r="Y732" s="383"/>
      <c r="Z732" s="383"/>
      <c r="AA732" s="383"/>
      <c r="AB732" s="383"/>
      <c r="AC732" s="383"/>
      <c r="AD732" s="383"/>
      <c r="AE732" s="383"/>
      <c r="AF732" s="383"/>
      <c r="AG732" s="383"/>
      <c r="AH732" s="383"/>
      <c r="AI732" s="383"/>
      <c r="AJ732" s="383"/>
      <c r="AK732" s="383"/>
      <c r="AL732" s="333"/>
      <c r="AM732" s="200" t="s">
        <v>115</v>
      </c>
      <c r="AN732" s="311" t="s">
        <v>199</v>
      </c>
      <c r="AO732" s="312" t="s">
        <v>18</v>
      </c>
      <c r="AP732" s="312"/>
      <c r="AQ732" s="312"/>
      <c r="AR732" s="312"/>
      <c r="AS732" s="312"/>
      <c r="AT732" s="312"/>
      <c r="AU732" s="312"/>
      <c r="AV732" s="312"/>
      <c r="AW732" s="261">
        <v>0</v>
      </c>
      <c r="AX732" s="261">
        <v>0</v>
      </c>
      <c r="AY732" s="261">
        <v>0</v>
      </c>
      <c r="AZ732" s="261">
        <f>BE732</f>
        <v>0</v>
      </c>
      <c r="BA732" s="261">
        <f>BV732</f>
        <v>0</v>
      </c>
      <c r="BB732" s="261">
        <f>CM732</f>
        <v>0</v>
      </c>
      <c r="BC732" s="261">
        <f>DD732</f>
        <v>0</v>
      </c>
      <c r="BD732" s="261">
        <f>AW732-AX732-BC732</f>
        <v>0</v>
      </c>
      <c r="BE732" s="261">
        <f t="shared" si="783"/>
        <v>0</v>
      </c>
      <c r="BF732" s="261">
        <f t="shared" si="783"/>
        <v>0</v>
      </c>
      <c r="BG732" s="261">
        <f t="shared" si="783"/>
        <v>0</v>
      </c>
      <c r="BH732" s="261">
        <f t="shared" si="783"/>
        <v>0</v>
      </c>
      <c r="BI732" s="261">
        <f>BJ732+BK732+BL732</f>
        <v>0</v>
      </c>
      <c r="BJ732" s="313">
        <v>0</v>
      </c>
      <c r="BK732" s="313">
        <v>0</v>
      </c>
      <c r="BL732" s="313">
        <v>0</v>
      </c>
      <c r="BM732" s="261">
        <f>BN732+BO732+BP732</f>
        <v>0</v>
      </c>
      <c r="BN732" s="313">
        <v>0</v>
      </c>
      <c r="BO732" s="313">
        <v>0</v>
      </c>
      <c r="BP732" s="313">
        <v>0</v>
      </c>
      <c r="BQ732" s="261">
        <f>BR732+BS732+BT732</f>
        <v>0</v>
      </c>
      <c r="BR732" s="313">
        <v>0</v>
      </c>
      <c r="BS732" s="313">
        <v>0</v>
      </c>
      <c r="BT732" s="313">
        <v>0</v>
      </c>
      <c r="BU732" s="261">
        <f>$AW732-$AX732-AZ732</f>
        <v>0</v>
      </c>
      <c r="BV732" s="261">
        <f t="shared" si="784"/>
        <v>0</v>
      </c>
      <c r="BW732" s="261">
        <f t="shared" si="784"/>
        <v>0</v>
      </c>
      <c r="BX732" s="261">
        <f t="shared" si="784"/>
        <v>0</v>
      </c>
      <c r="BY732" s="261">
        <f t="shared" si="784"/>
        <v>0</v>
      </c>
      <c r="BZ732" s="261">
        <f>CA732+CB732+CC732</f>
        <v>0</v>
      </c>
      <c r="CA732" s="313">
        <v>0</v>
      </c>
      <c r="CB732" s="313">
        <v>0</v>
      </c>
      <c r="CC732" s="313">
        <v>0</v>
      </c>
      <c r="CD732" s="261">
        <f>CE732+CF732+CG732</f>
        <v>0</v>
      </c>
      <c r="CE732" s="313">
        <v>0</v>
      </c>
      <c r="CF732" s="313">
        <v>0</v>
      </c>
      <c r="CG732" s="313">
        <v>0</v>
      </c>
      <c r="CH732" s="261">
        <f>CI732+CJ732+CK732</f>
        <v>0</v>
      </c>
      <c r="CI732" s="313">
        <v>0</v>
      </c>
      <c r="CJ732" s="313">
        <v>0</v>
      </c>
      <c r="CK732" s="313">
        <v>0</v>
      </c>
      <c r="CL732" s="261">
        <f>$AW732-$AX732-BA732</f>
        <v>0</v>
      </c>
      <c r="CM732" s="261">
        <f t="shared" si="785"/>
        <v>0</v>
      </c>
      <c r="CN732" s="261">
        <f t="shared" si="785"/>
        <v>0</v>
      </c>
      <c r="CO732" s="261">
        <f t="shared" si="785"/>
        <v>0</v>
      </c>
      <c r="CP732" s="261">
        <f t="shared" si="785"/>
        <v>0</v>
      </c>
      <c r="CQ732" s="261">
        <f>CR732+CS732+CT732</f>
        <v>0</v>
      </c>
      <c r="CR732" s="313">
        <v>0</v>
      </c>
      <c r="CS732" s="313">
        <v>0</v>
      </c>
      <c r="CT732" s="313">
        <v>0</v>
      </c>
      <c r="CU732" s="261">
        <f>CV732+CW732+CX732</f>
        <v>0</v>
      </c>
      <c r="CV732" s="313">
        <v>0</v>
      </c>
      <c r="CW732" s="313">
        <v>0</v>
      </c>
      <c r="CX732" s="313">
        <v>0</v>
      </c>
      <c r="CY732" s="261">
        <f>CZ732+DA732+DB732</f>
        <v>0</v>
      </c>
      <c r="CZ732" s="313">
        <v>0</v>
      </c>
      <c r="DA732" s="313">
        <v>0</v>
      </c>
      <c r="DB732" s="313">
        <v>0</v>
      </c>
      <c r="DC732" s="261">
        <f>$AW732-$AX732-BB732</f>
        <v>0</v>
      </c>
      <c r="DD732" s="261">
        <f t="shared" si="786"/>
        <v>0</v>
      </c>
      <c r="DE732" s="261">
        <f t="shared" si="786"/>
        <v>0</v>
      </c>
      <c r="DF732" s="261">
        <f t="shared" si="786"/>
        <v>0</v>
      </c>
      <c r="DG732" s="261">
        <f t="shared" si="786"/>
        <v>0</v>
      </c>
      <c r="DH732" s="261">
        <f>DI732+DJ732+DK732</f>
        <v>0</v>
      </c>
      <c r="DI732" s="313">
        <v>0</v>
      </c>
      <c r="DJ732" s="313">
        <v>0</v>
      </c>
      <c r="DK732" s="313">
        <v>0</v>
      </c>
      <c r="DL732" s="261">
        <f>DM732+DN732+DO732</f>
        <v>0</v>
      </c>
      <c r="DM732" s="313">
        <v>0</v>
      </c>
      <c r="DN732" s="313">
        <v>0</v>
      </c>
      <c r="DO732" s="313">
        <v>0</v>
      </c>
      <c r="DP732" s="261">
        <f>DQ732+DR732+DS732</f>
        <v>0</v>
      </c>
      <c r="DQ732" s="313">
        <v>0</v>
      </c>
      <c r="DR732" s="313">
        <v>0</v>
      </c>
      <c r="DS732" s="313">
        <v>0</v>
      </c>
      <c r="DT732" s="261">
        <f>$AW732-$AX732-BC732</f>
        <v>0</v>
      </c>
      <c r="DU732" s="261">
        <f>BC732-AY732</f>
        <v>0</v>
      </c>
      <c r="DV732" s="313"/>
      <c r="DW732" s="313"/>
      <c r="DX732" s="314"/>
      <c r="DY732" s="313"/>
      <c r="DZ732" s="314"/>
      <c r="EA732" s="343" t="s">
        <v>151</v>
      </c>
      <c r="EB732" s="164">
        <v>0</v>
      </c>
      <c r="EC732" s="162" t="str">
        <f>AN732 &amp; EB732</f>
        <v>Прочие собственные средства0</v>
      </c>
      <c r="ED732" s="162" t="str">
        <f>AN732&amp;AO732</f>
        <v>Прочие собственные средстванет</v>
      </c>
      <c r="EE732" s="163"/>
      <c r="EF732" s="163"/>
      <c r="EG732" s="179"/>
      <c r="EH732" s="179"/>
      <c r="EI732" s="179"/>
      <c r="EJ732" s="179"/>
      <c r="EV732" s="163"/>
    </row>
    <row r="733" spans="3:152" ht="11.25" customHeight="1">
      <c r="C733" s="217"/>
      <c r="D733" s="384" t="s">
        <v>1107</v>
      </c>
      <c r="E733" s="398" t="s">
        <v>780</v>
      </c>
      <c r="F733" s="398" t="s">
        <v>800</v>
      </c>
      <c r="G733" s="398" t="s">
        <v>161</v>
      </c>
      <c r="H733" s="398" t="s">
        <v>1108</v>
      </c>
      <c r="I733" s="398" t="s">
        <v>783</v>
      </c>
      <c r="J733" s="398" t="s">
        <v>783</v>
      </c>
      <c r="K733" s="384" t="s">
        <v>784</v>
      </c>
      <c r="L733" s="336"/>
      <c r="M733" s="336"/>
      <c r="N733" s="384" t="s">
        <v>115</v>
      </c>
      <c r="O733" s="384" t="s">
        <v>5</v>
      </c>
      <c r="P733" s="386" t="s">
        <v>189</v>
      </c>
      <c r="Q733" s="386" t="s">
        <v>7</v>
      </c>
      <c r="R733" s="388">
        <v>0</v>
      </c>
      <c r="S733" s="390">
        <v>5</v>
      </c>
      <c r="T733" s="392" t="s">
        <v>1147</v>
      </c>
      <c r="U733" s="305"/>
      <c r="V733" s="306"/>
      <c r="W733" s="306"/>
      <c r="X733" s="306"/>
      <c r="Y733" s="306"/>
      <c r="Z733" s="306"/>
      <c r="AA733" s="306"/>
      <c r="AB733" s="306"/>
      <c r="AC733" s="306"/>
      <c r="AD733" s="306"/>
      <c r="AE733" s="306"/>
      <c r="AF733" s="306"/>
      <c r="AG733" s="306"/>
      <c r="AH733" s="306"/>
      <c r="AI733" s="306"/>
      <c r="AJ733" s="306"/>
      <c r="AK733" s="306"/>
      <c r="AL733" s="306"/>
      <c r="AM733" s="306"/>
      <c r="AN733" s="306"/>
      <c r="AO733" s="306"/>
      <c r="AP733" s="306"/>
      <c r="AQ733" s="306"/>
      <c r="AR733" s="306"/>
      <c r="AS733" s="306"/>
      <c r="AT733" s="306"/>
      <c r="AU733" s="306"/>
      <c r="AV733" s="306"/>
      <c r="AW733" s="306"/>
      <c r="AX733" s="306"/>
      <c r="AY733" s="306"/>
      <c r="AZ733" s="306"/>
      <c r="BA733" s="306"/>
      <c r="BB733" s="306"/>
      <c r="BC733" s="306"/>
      <c r="BD733" s="306"/>
      <c r="BE733" s="306"/>
      <c r="BF733" s="306"/>
      <c r="BG733" s="306"/>
      <c r="BH733" s="306"/>
      <c r="BI733" s="306"/>
      <c r="BJ733" s="306"/>
      <c r="BK733" s="306"/>
      <c r="BL733" s="306"/>
      <c r="BM733" s="306"/>
      <c r="BN733" s="306"/>
      <c r="BO733" s="306"/>
      <c r="BP733" s="306"/>
      <c r="BQ733" s="306"/>
      <c r="BR733" s="306"/>
      <c r="BS733" s="306"/>
      <c r="BT733" s="306"/>
      <c r="BU733" s="306"/>
      <c r="BV733" s="306"/>
      <c r="BW733" s="306"/>
      <c r="BX733" s="306"/>
      <c r="BY733" s="306"/>
      <c r="BZ733" s="306"/>
      <c r="CA733" s="306"/>
      <c r="CB733" s="306"/>
      <c r="CC733" s="306"/>
      <c r="CD733" s="306"/>
      <c r="CE733" s="306"/>
      <c r="CF733" s="306"/>
      <c r="CG733" s="306"/>
      <c r="CH733" s="306"/>
      <c r="CI733" s="306"/>
      <c r="CJ733" s="306"/>
      <c r="CK733" s="306"/>
      <c r="CL733" s="306"/>
      <c r="CM733" s="306"/>
      <c r="CN733" s="306"/>
      <c r="CO733" s="306"/>
      <c r="CP733" s="306"/>
      <c r="CQ733" s="306"/>
      <c r="CR733" s="306"/>
      <c r="CS733" s="306"/>
      <c r="CT733" s="306"/>
      <c r="CU733" s="306"/>
      <c r="CV733" s="306"/>
      <c r="CW733" s="306"/>
      <c r="CX733" s="306"/>
      <c r="CY733" s="306"/>
      <c r="CZ733" s="306"/>
      <c r="DA733" s="306"/>
      <c r="DB733" s="306"/>
      <c r="DC733" s="306"/>
      <c r="DD733" s="306"/>
      <c r="DE733" s="306"/>
      <c r="DF733" s="306"/>
      <c r="DG733" s="306"/>
      <c r="DH733" s="306"/>
      <c r="DI733" s="306"/>
      <c r="DJ733" s="306"/>
      <c r="DK733" s="306"/>
      <c r="DL733" s="306"/>
      <c r="DM733" s="306"/>
      <c r="DN733" s="306"/>
      <c r="DO733" s="306"/>
      <c r="DP733" s="306"/>
      <c r="DQ733" s="306"/>
      <c r="DR733" s="306"/>
      <c r="DS733" s="306"/>
      <c r="DT733" s="306"/>
      <c r="DU733" s="306"/>
      <c r="DV733" s="306"/>
      <c r="DW733" s="306"/>
      <c r="DX733" s="306"/>
      <c r="DY733" s="306"/>
      <c r="DZ733" s="306"/>
      <c r="EA733" s="306"/>
      <c r="EB733" s="164"/>
      <c r="EC733" s="163"/>
      <c r="ED733" s="163"/>
      <c r="EE733" s="163"/>
      <c r="EF733" s="163"/>
      <c r="EG733" s="163"/>
      <c r="EH733" s="163"/>
      <c r="EI733" s="163"/>
    </row>
    <row r="734" spans="3:152" ht="11.25" customHeight="1">
      <c r="C734" s="217"/>
      <c r="D734" s="385"/>
      <c r="E734" s="399"/>
      <c r="F734" s="399"/>
      <c r="G734" s="399"/>
      <c r="H734" s="399"/>
      <c r="I734" s="399"/>
      <c r="J734" s="399"/>
      <c r="K734" s="385"/>
      <c r="L734" s="337"/>
      <c r="M734" s="337"/>
      <c r="N734" s="385"/>
      <c r="O734" s="385"/>
      <c r="P734" s="387"/>
      <c r="Q734" s="387"/>
      <c r="R734" s="389"/>
      <c r="S734" s="391"/>
      <c r="T734" s="393"/>
      <c r="U734" s="394"/>
      <c r="V734" s="396">
        <v>1</v>
      </c>
      <c r="W734" s="382" t="s">
        <v>821</v>
      </c>
      <c r="X734" s="382"/>
      <c r="Y734" s="382"/>
      <c r="Z734" s="382"/>
      <c r="AA734" s="382"/>
      <c r="AB734" s="382"/>
      <c r="AC734" s="382"/>
      <c r="AD734" s="382"/>
      <c r="AE734" s="382"/>
      <c r="AF734" s="382"/>
      <c r="AG734" s="382"/>
      <c r="AH734" s="382"/>
      <c r="AI734" s="382"/>
      <c r="AJ734" s="382"/>
      <c r="AK734" s="382"/>
      <c r="AL734" s="307"/>
      <c r="AM734" s="308"/>
      <c r="AN734" s="309"/>
      <c r="AO734" s="309"/>
      <c r="AP734" s="309"/>
      <c r="AQ734" s="309"/>
      <c r="AR734" s="309"/>
      <c r="AS734" s="309"/>
      <c r="AT734" s="309"/>
      <c r="AU734" s="309"/>
      <c r="AV734" s="309"/>
      <c r="AW734" s="95"/>
      <c r="AX734" s="95"/>
      <c r="AY734" s="95"/>
      <c r="AZ734" s="95"/>
      <c r="BA734" s="95"/>
      <c r="BB734" s="95"/>
      <c r="BC734" s="95"/>
      <c r="BD734" s="95"/>
      <c r="BE734" s="95"/>
      <c r="BF734" s="95"/>
      <c r="BG734" s="95"/>
      <c r="BH734" s="95"/>
      <c r="BI734" s="95"/>
      <c r="BJ734" s="95"/>
      <c r="BK734" s="95"/>
      <c r="BL734" s="95"/>
      <c r="BM734" s="95"/>
      <c r="BN734" s="95"/>
      <c r="BO734" s="95"/>
      <c r="BP734" s="95"/>
      <c r="BQ734" s="95"/>
      <c r="BR734" s="95"/>
      <c r="BS734" s="95"/>
      <c r="BT734" s="95"/>
      <c r="BU734" s="95"/>
      <c r="BV734" s="95"/>
      <c r="BW734" s="95"/>
      <c r="BX734" s="95"/>
      <c r="BY734" s="95"/>
      <c r="BZ734" s="95"/>
      <c r="CA734" s="95"/>
      <c r="CB734" s="95"/>
      <c r="CC734" s="95"/>
      <c r="CD734" s="95"/>
      <c r="CE734" s="95"/>
      <c r="CF734" s="95"/>
      <c r="CG734" s="95"/>
      <c r="CH734" s="95"/>
      <c r="CI734" s="95"/>
      <c r="CJ734" s="95"/>
      <c r="CK734" s="95"/>
      <c r="CL734" s="95"/>
      <c r="CM734" s="95"/>
      <c r="CN734" s="95"/>
      <c r="CO734" s="95"/>
      <c r="CP734" s="95"/>
      <c r="CQ734" s="95"/>
      <c r="CR734" s="95"/>
      <c r="CS734" s="95"/>
      <c r="CT734" s="95"/>
      <c r="CU734" s="95"/>
      <c r="CV734" s="95"/>
      <c r="CW734" s="95"/>
      <c r="CX734" s="95"/>
      <c r="CY734" s="95"/>
      <c r="CZ734" s="95"/>
      <c r="DA734" s="95"/>
      <c r="DB734" s="95"/>
      <c r="DC734" s="95"/>
      <c r="DD734" s="95"/>
      <c r="DE734" s="95"/>
      <c r="DF734" s="95"/>
      <c r="DG734" s="95"/>
      <c r="DH734" s="95"/>
      <c r="DI734" s="95"/>
      <c r="DJ734" s="95"/>
      <c r="DK734" s="95"/>
      <c r="DL734" s="95"/>
      <c r="DM734" s="95"/>
      <c r="DN734" s="95"/>
      <c r="DO734" s="95"/>
      <c r="DP734" s="95"/>
      <c r="DQ734" s="95"/>
      <c r="DR734" s="95"/>
      <c r="DS734" s="95"/>
      <c r="DT734" s="95"/>
      <c r="DU734" s="95"/>
      <c r="DV734" s="95"/>
      <c r="DW734" s="95"/>
      <c r="DX734" s="95"/>
      <c r="DY734" s="95"/>
      <c r="DZ734" s="95"/>
      <c r="EA734" s="95"/>
      <c r="EB734" s="164"/>
      <c r="EC734" s="179"/>
      <c r="ED734" s="179"/>
      <c r="EE734" s="179"/>
      <c r="EF734" s="163"/>
      <c r="EG734" s="179"/>
      <c r="EH734" s="179"/>
      <c r="EI734" s="179"/>
      <c r="EJ734" s="179"/>
      <c r="EK734" s="179"/>
    </row>
    <row r="735" spans="3:152" ht="15" customHeight="1">
      <c r="C735" s="217"/>
      <c r="D735" s="385"/>
      <c r="E735" s="399"/>
      <c r="F735" s="399"/>
      <c r="G735" s="399"/>
      <c r="H735" s="399"/>
      <c r="I735" s="399"/>
      <c r="J735" s="399"/>
      <c r="K735" s="385"/>
      <c r="L735" s="337"/>
      <c r="M735" s="337"/>
      <c r="N735" s="385"/>
      <c r="O735" s="385"/>
      <c r="P735" s="387"/>
      <c r="Q735" s="387"/>
      <c r="R735" s="389"/>
      <c r="S735" s="391"/>
      <c r="T735" s="393"/>
      <c r="U735" s="395"/>
      <c r="V735" s="397"/>
      <c r="W735" s="383"/>
      <c r="X735" s="383"/>
      <c r="Y735" s="383"/>
      <c r="Z735" s="383"/>
      <c r="AA735" s="383"/>
      <c r="AB735" s="383"/>
      <c r="AC735" s="383"/>
      <c r="AD735" s="383"/>
      <c r="AE735" s="383"/>
      <c r="AF735" s="383"/>
      <c r="AG735" s="383"/>
      <c r="AH735" s="383"/>
      <c r="AI735" s="383"/>
      <c r="AJ735" s="383"/>
      <c r="AK735" s="383"/>
      <c r="AL735" s="333"/>
      <c r="AM735" s="200" t="s">
        <v>240</v>
      </c>
      <c r="AN735" s="311" t="s">
        <v>197</v>
      </c>
      <c r="AO735" s="312" t="s">
        <v>18</v>
      </c>
      <c r="AP735" s="312"/>
      <c r="AQ735" s="312"/>
      <c r="AR735" s="312"/>
      <c r="AS735" s="312"/>
      <c r="AT735" s="312"/>
      <c r="AU735" s="312"/>
      <c r="AV735" s="312"/>
      <c r="AW735" s="261">
        <v>1308.6333333333</v>
      </c>
      <c r="AX735" s="261">
        <v>0</v>
      </c>
      <c r="AY735" s="261">
        <v>1308.6333333333</v>
      </c>
      <c r="AZ735" s="261">
        <f>BE735</f>
        <v>0</v>
      </c>
      <c r="BA735" s="261">
        <f>BV735</f>
        <v>0</v>
      </c>
      <c r="BB735" s="261">
        <f>CM735</f>
        <v>0</v>
      </c>
      <c r="BC735" s="261">
        <f>DD735</f>
        <v>1308.636</v>
      </c>
      <c r="BD735" s="261">
        <f>AW735-AX735-BC735</f>
        <v>-2.6666666999517474E-3</v>
      </c>
      <c r="BE735" s="261">
        <f t="shared" ref="BE735:BH736" si="787">BQ735</f>
        <v>0</v>
      </c>
      <c r="BF735" s="261">
        <f t="shared" si="787"/>
        <v>0</v>
      </c>
      <c r="BG735" s="261">
        <f t="shared" si="787"/>
        <v>0</v>
      </c>
      <c r="BH735" s="261">
        <f t="shared" si="787"/>
        <v>0</v>
      </c>
      <c r="BI735" s="261">
        <f>BJ735+BK735+BL735</f>
        <v>0</v>
      </c>
      <c r="BJ735" s="313">
        <v>0</v>
      </c>
      <c r="BK735" s="313">
        <v>0</v>
      </c>
      <c r="BL735" s="313">
        <v>0</v>
      </c>
      <c r="BM735" s="261">
        <f>BN735+BO735+BP735</f>
        <v>0</v>
      </c>
      <c r="BN735" s="313">
        <v>0</v>
      </c>
      <c r="BO735" s="313">
        <v>0</v>
      </c>
      <c r="BP735" s="313">
        <v>0</v>
      </c>
      <c r="BQ735" s="261">
        <f>BR735+BS735+BT735</f>
        <v>0</v>
      </c>
      <c r="BR735" s="313">
        <v>0</v>
      </c>
      <c r="BS735" s="313">
        <v>0</v>
      </c>
      <c r="BT735" s="313">
        <v>0</v>
      </c>
      <c r="BU735" s="261">
        <f>$AW735-$AX735-AZ735</f>
        <v>1308.6333333333</v>
      </c>
      <c r="BV735" s="261">
        <f t="shared" ref="BV735:BY736" si="788">CH735</f>
        <v>0</v>
      </c>
      <c r="BW735" s="261">
        <f t="shared" si="788"/>
        <v>0</v>
      </c>
      <c r="BX735" s="261">
        <f t="shared" si="788"/>
        <v>0</v>
      </c>
      <c r="BY735" s="261">
        <f t="shared" si="788"/>
        <v>0</v>
      </c>
      <c r="BZ735" s="261">
        <f>CA735+CB735+CC735</f>
        <v>0</v>
      </c>
      <c r="CA735" s="313">
        <v>0</v>
      </c>
      <c r="CB735" s="313">
        <v>0</v>
      </c>
      <c r="CC735" s="313">
        <v>0</v>
      </c>
      <c r="CD735" s="261">
        <f>CE735+CF735+CG735</f>
        <v>0</v>
      </c>
      <c r="CE735" s="313">
        <v>0</v>
      </c>
      <c r="CF735" s="313">
        <v>0</v>
      </c>
      <c r="CG735" s="313">
        <v>0</v>
      </c>
      <c r="CH735" s="261">
        <f>CI735+CJ735+CK735</f>
        <v>0</v>
      </c>
      <c r="CI735" s="313">
        <v>0</v>
      </c>
      <c r="CJ735" s="313">
        <v>0</v>
      </c>
      <c r="CK735" s="313">
        <v>0</v>
      </c>
      <c r="CL735" s="261">
        <f>$AW735-$AX735-BA735</f>
        <v>1308.6333333333</v>
      </c>
      <c r="CM735" s="261">
        <f t="shared" ref="CM735:CP736" si="789">CY735</f>
        <v>0</v>
      </c>
      <c r="CN735" s="261">
        <f t="shared" si="789"/>
        <v>0</v>
      </c>
      <c r="CO735" s="261">
        <f t="shared" si="789"/>
        <v>0</v>
      </c>
      <c r="CP735" s="261">
        <f t="shared" si="789"/>
        <v>0</v>
      </c>
      <c r="CQ735" s="261">
        <f>CR735+CS735+CT735</f>
        <v>0</v>
      </c>
      <c r="CR735" s="313">
        <v>0</v>
      </c>
      <c r="CS735" s="313">
        <v>0</v>
      </c>
      <c r="CT735" s="313">
        <v>0</v>
      </c>
      <c r="CU735" s="261">
        <f>CV735+CW735+CX735</f>
        <v>0</v>
      </c>
      <c r="CV735" s="313">
        <v>0</v>
      </c>
      <c r="CW735" s="313">
        <v>0</v>
      </c>
      <c r="CX735" s="313">
        <v>0</v>
      </c>
      <c r="CY735" s="261">
        <f>CZ735+DA735+DB735</f>
        <v>0</v>
      </c>
      <c r="CZ735" s="313">
        <v>0</v>
      </c>
      <c r="DA735" s="313">
        <v>0</v>
      </c>
      <c r="DB735" s="313">
        <v>0</v>
      </c>
      <c r="DC735" s="261">
        <f>$AW735-$AX735-BB735</f>
        <v>1308.6333333333</v>
      </c>
      <c r="DD735" s="261">
        <f t="shared" ref="DD735:DG736" si="790">DP735</f>
        <v>1308.636</v>
      </c>
      <c r="DE735" s="261">
        <f t="shared" si="790"/>
        <v>1308.636</v>
      </c>
      <c r="DF735" s="261">
        <f t="shared" si="790"/>
        <v>0</v>
      </c>
      <c r="DG735" s="261">
        <f t="shared" si="790"/>
        <v>0</v>
      </c>
      <c r="DH735" s="261">
        <f>DI735+DJ735+DK735</f>
        <v>0</v>
      </c>
      <c r="DI735" s="313">
        <v>0</v>
      </c>
      <c r="DJ735" s="313">
        <v>0</v>
      </c>
      <c r="DK735" s="313">
        <v>0</v>
      </c>
      <c r="DL735" s="261">
        <f>DM735+DN735+DO735</f>
        <v>0</v>
      </c>
      <c r="DM735" s="313">
        <v>0</v>
      </c>
      <c r="DN735" s="313">
        <v>0</v>
      </c>
      <c r="DO735" s="313">
        <v>0</v>
      </c>
      <c r="DP735" s="261">
        <f>DQ735+DR735+DS735</f>
        <v>1308.636</v>
      </c>
      <c r="DQ735" s="313">
        <v>1308.636</v>
      </c>
      <c r="DR735" s="313">
        <v>0</v>
      </c>
      <c r="DS735" s="313">
        <v>0</v>
      </c>
      <c r="DT735" s="261">
        <f>$AW735-$AX735-BC735</f>
        <v>-2.6666666999517474E-3</v>
      </c>
      <c r="DU735" s="261">
        <f>BC735-AY735</f>
        <v>2.6666666999517474E-3</v>
      </c>
      <c r="DV735" s="313"/>
      <c r="DW735" s="313"/>
      <c r="DX735" s="347" t="s">
        <v>1150</v>
      </c>
      <c r="DY735" s="313">
        <f>DU735</f>
        <v>2.6666666999517474E-3</v>
      </c>
      <c r="DZ735" s="314" t="s">
        <v>1166</v>
      </c>
      <c r="EA735" s="344" t="s">
        <v>1147</v>
      </c>
      <c r="EB735" s="164">
        <v>0</v>
      </c>
      <c r="EC735" s="162" t="str">
        <f>AN735 &amp; EB735</f>
        <v>Амортизационные отчисления0</v>
      </c>
      <c r="ED735" s="162" t="str">
        <f>AN735&amp;AO735</f>
        <v>Амортизационные отчислениянет</v>
      </c>
      <c r="EE735" s="163"/>
      <c r="EF735" s="163"/>
      <c r="EG735" s="179"/>
      <c r="EH735" s="179"/>
      <c r="EI735" s="179"/>
      <c r="EJ735" s="179"/>
      <c r="EV735" s="163"/>
    </row>
    <row r="736" spans="3:152" ht="15" customHeight="1" thickBot="1">
      <c r="C736" s="217"/>
      <c r="D736" s="385"/>
      <c r="E736" s="399"/>
      <c r="F736" s="399"/>
      <c r="G736" s="399"/>
      <c r="H736" s="399"/>
      <c r="I736" s="399"/>
      <c r="J736" s="399"/>
      <c r="K736" s="385"/>
      <c r="L736" s="337"/>
      <c r="M736" s="337"/>
      <c r="N736" s="385"/>
      <c r="O736" s="385"/>
      <c r="P736" s="387"/>
      <c r="Q736" s="387"/>
      <c r="R736" s="389"/>
      <c r="S736" s="391"/>
      <c r="T736" s="393"/>
      <c r="U736" s="395"/>
      <c r="V736" s="397"/>
      <c r="W736" s="383"/>
      <c r="X736" s="383"/>
      <c r="Y736" s="383"/>
      <c r="Z736" s="383"/>
      <c r="AA736" s="383"/>
      <c r="AB736" s="383"/>
      <c r="AC736" s="383"/>
      <c r="AD736" s="383"/>
      <c r="AE736" s="383"/>
      <c r="AF736" s="383"/>
      <c r="AG736" s="383"/>
      <c r="AH736" s="383"/>
      <c r="AI736" s="383"/>
      <c r="AJ736" s="383"/>
      <c r="AK736" s="383"/>
      <c r="AL736" s="333"/>
      <c r="AM736" s="200" t="s">
        <v>115</v>
      </c>
      <c r="AN736" s="311" t="s">
        <v>199</v>
      </c>
      <c r="AO736" s="312" t="s">
        <v>18</v>
      </c>
      <c r="AP736" s="312"/>
      <c r="AQ736" s="312"/>
      <c r="AR736" s="312"/>
      <c r="AS736" s="312"/>
      <c r="AT736" s="312"/>
      <c r="AU736" s="312"/>
      <c r="AV736" s="312"/>
      <c r="AW736" s="261">
        <v>0</v>
      </c>
      <c r="AX736" s="261">
        <v>0</v>
      </c>
      <c r="AY736" s="261">
        <v>0</v>
      </c>
      <c r="AZ736" s="261">
        <f>BE736</f>
        <v>0</v>
      </c>
      <c r="BA736" s="261">
        <f>BV736</f>
        <v>0</v>
      </c>
      <c r="BB736" s="261">
        <f>CM736</f>
        <v>0</v>
      </c>
      <c r="BC736" s="261">
        <f>DD736</f>
        <v>0</v>
      </c>
      <c r="BD736" s="261">
        <f>AW736-AX736-BC736</f>
        <v>0</v>
      </c>
      <c r="BE736" s="261">
        <f t="shared" si="787"/>
        <v>0</v>
      </c>
      <c r="BF736" s="261">
        <f t="shared" si="787"/>
        <v>0</v>
      </c>
      <c r="BG736" s="261">
        <f t="shared" si="787"/>
        <v>0</v>
      </c>
      <c r="BH736" s="261">
        <f t="shared" si="787"/>
        <v>0</v>
      </c>
      <c r="BI736" s="261">
        <f>BJ736+BK736+BL736</f>
        <v>0</v>
      </c>
      <c r="BJ736" s="313">
        <v>0</v>
      </c>
      <c r="BK736" s="313">
        <v>0</v>
      </c>
      <c r="BL736" s="313">
        <v>0</v>
      </c>
      <c r="BM736" s="261">
        <f>BN736+BO736+BP736</f>
        <v>0</v>
      </c>
      <c r="BN736" s="313">
        <v>0</v>
      </c>
      <c r="BO736" s="313">
        <v>0</v>
      </c>
      <c r="BP736" s="313">
        <v>0</v>
      </c>
      <c r="BQ736" s="261">
        <f>BR736+BS736+BT736</f>
        <v>0</v>
      </c>
      <c r="BR736" s="313">
        <v>0</v>
      </c>
      <c r="BS736" s="313">
        <v>0</v>
      </c>
      <c r="BT736" s="313">
        <v>0</v>
      </c>
      <c r="BU736" s="261">
        <f>$AW736-$AX736-AZ736</f>
        <v>0</v>
      </c>
      <c r="BV736" s="261">
        <f t="shared" si="788"/>
        <v>0</v>
      </c>
      <c r="BW736" s="261">
        <f t="shared" si="788"/>
        <v>0</v>
      </c>
      <c r="BX736" s="261">
        <f t="shared" si="788"/>
        <v>0</v>
      </c>
      <c r="BY736" s="261">
        <f t="shared" si="788"/>
        <v>0</v>
      </c>
      <c r="BZ736" s="261">
        <f>CA736+CB736+CC736</f>
        <v>0</v>
      </c>
      <c r="CA736" s="313">
        <v>0</v>
      </c>
      <c r="CB736" s="313">
        <v>0</v>
      </c>
      <c r="CC736" s="313">
        <v>0</v>
      </c>
      <c r="CD736" s="261">
        <f>CE736+CF736+CG736</f>
        <v>0</v>
      </c>
      <c r="CE736" s="313">
        <v>0</v>
      </c>
      <c r="CF736" s="313">
        <v>0</v>
      </c>
      <c r="CG736" s="313">
        <v>0</v>
      </c>
      <c r="CH736" s="261">
        <f>CI736+CJ736+CK736</f>
        <v>0</v>
      </c>
      <c r="CI736" s="313">
        <v>0</v>
      </c>
      <c r="CJ736" s="313">
        <v>0</v>
      </c>
      <c r="CK736" s="313">
        <v>0</v>
      </c>
      <c r="CL736" s="261">
        <f>$AW736-$AX736-BA736</f>
        <v>0</v>
      </c>
      <c r="CM736" s="261">
        <f t="shared" si="789"/>
        <v>0</v>
      </c>
      <c r="CN736" s="261">
        <f t="shared" si="789"/>
        <v>0</v>
      </c>
      <c r="CO736" s="261">
        <f t="shared" si="789"/>
        <v>0</v>
      </c>
      <c r="CP736" s="261">
        <f t="shared" si="789"/>
        <v>0</v>
      </c>
      <c r="CQ736" s="261">
        <f>CR736+CS736+CT736</f>
        <v>0</v>
      </c>
      <c r="CR736" s="313">
        <v>0</v>
      </c>
      <c r="CS736" s="313">
        <v>0</v>
      </c>
      <c r="CT736" s="313">
        <v>0</v>
      </c>
      <c r="CU736" s="261">
        <f>CV736+CW736+CX736</f>
        <v>0</v>
      </c>
      <c r="CV736" s="313">
        <v>0</v>
      </c>
      <c r="CW736" s="313">
        <v>0</v>
      </c>
      <c r="CX736" s="313">
        <v>0</v>
      </c>
      <c r="CY736" s="261">
        <f>CZ736+DA736+DB736</f>
        <v>0</v>
      </c>
      <c r="CZ736" s="313">
        <v>0</v>
      </c>
      <c r="DA736" s="313">
        <v>0</v>
      </c>
      <c r="DB736" s="313">
        <v>0</v>
      </c>
      <c r="DC736" s="261">
        <f>$AW736-$AX736-BB736</f>
        <v>0</v>
      </c>
      <c r="DD736" s="261">
        <f t="shared" si="790"/>
        <v>0</v>
      </c>
      <c r="DE736" s="261">
        <f t="shared" si="790"/>
        <v>0</v>
      </c>
      <c r="DF736" s="261">
        <f t="shared" si="790"/>
        <v>0</v>
      </c>
      <c r="DG736" s="261">
        <f t="shared" si="790"/>
        <v>0</v>
      </c>
      <c r="DH736" s="261">
        <f>DI736+DJ736+DK736</f>
        <v>0</v>
      </c>
      <c r="DI736" s="313">
        <v>0</v>
      </c>
      <c r="DJ736" s="313">
        <v>0</v>
      </c>
      <c r="DK736" s="313">
        <v>0</v>
      </c>
      <c r="DL736" s="261">
        <f>DM736+DN736+DO736</f>
        <v>0</v>
      </c>
      <c r="DM736" s="313">
        <v>0</v>
      </c>
      <c r="DN736" s="313">
        <v>0</v>
      </c>
      <c r="DO736" s="313">
        <v>0</v>
      </c>
      <c r="DP736" s="261">
        <f>DQ736+DR736+DS736</f>
        <v>0</v>
      </c>
      <c r="DQ736" s="313">
        <v>0</v>
      </c>
      <c r="DR736" s="313">
        <v>0</v>
      </c>
      <c r="DS736" s="313">
        <v>0</v>
      </c>
      <c r="DT736" s="261">
        <f>$AW736-$AX736-BC736</f>
        <v>0</v>
      </c>
      <c r="DU736" s="261">
        <f>BC736-AY736</f>
        <v>0</v>
      </c>
      <c r="DV736" s="313"/>
      <c r="DW736" s="313"/>
      <c r="DX736" s="314"/>
      <c r="DY736" s="313"/>
      <c r="DZ736" s="314"/>
      <c r="EA736" s="343" t="s">
        <v>151</v>
      </c>
      <c r="EB736" s="164">
        <v>0</v>
      </c>
      <c r="EC736" s="162" t="str">
        <f>AN736 &amp; EB736</f>
        <v>Прочие собственные средства0</v>
      </c>
      <c r="ED736" s="162" t="str">
        <f>AN736&amp;AO736</f>
        <v>Прочие собственные средстванет</v>
      </c>
      <c r="EE736" s="163"/>
      <c r="EF736" s="163"/>
      <c r="EG736" s="179"/>
      <c r="EH736" s="179"/>
      <c r="EI736" s="179"/>
      <c r="EJ736" s="179"/>
      <c r="EV736" s="163"/>
    </row>
    <row r="737" spans="3:152" ht="11.25" customHeight="1">
      <c r="C737" s="217"/>
      <c r="D737" s="384" t="s">
        <v>1109</v>
      </c>
      <c r="E737" s="398" t="s">
        <v>780</v>
      </c>
      <c r="F737" s="398" t="s">
        <v>800</v>
      </c>
      <c r="G737" s="398" t="s">
        <v>161</v>
      </c>
      <c r="H737" s="398" t="s">
        <v>1110</v>
      </c>
      <c r="I737" s="398" t="s">
        <v>783</v>
      </c>
      <c r="J737" s="398" t="s">
        <v>783</v>
      </c>
      <c r="K737" s="384" t="s">
        <v>784</v>
      </c>
      <c r="L737" s="336"/>
      <c r="M737" s="336"/>
      <c r="N737" s="384" t="s">
        <v>115</v>
      </c>
      <c r="O737" s="384" t="s">
        <v>5</v>
      </c>
      <c r="P737" s="386" t="s">
        <v>189</v>
      </c>
      <c r="Q737" s="386" t="s">
        <v>6</v>
      </c>
      <c r="R737" s="388">
        <v>0</v>
      </c>
      <c r="S737" s="390">
        <v>5</v>
      </c>
      <c r="T737" s="392" t="s">
        <v>1147</v>
      </c>
      <c r="U737" s="305"/>
      <c r="V737" s="306"/>
      <c r="W737" s="306"/>
      <c r="X737" s="306"/>
      <c r="Y737" s="306"/>
      <c r="Z737" s="306"/>
      <c r="AA737" s="306"/>
      <c r="AB737" s="306"/>
      <c r="AC737" s="306"/>
      <c r="AD737" s="306"/>
      <c r="AE737" s="306"/>
      <c r="AF737" s="306"/>
      <c r="AG737" s="306"/>
      <c r="AH737" s="306"/>
      <c r="AI737" s="306"/>
      <c r="AJ737" s="306"/>
      <c r="AK737" s="306"/>
      <c r="AL737" s="306"/>
      <c r="AM737" s="306"/>
      <c r="AN737" s="306"/>
      <c r="AO737" s="306"/>
      <c r="AP737" s="306"/>
      <c r="AQ737" s="306"/>
      <c r="AR737" s="306"/>
      <c r="AS737" s="306"/>
      <c r="AT737" s="306"/>
      <c r="AU737" s="306"/>
      <c r="AV737" s="306"/>
      <c r="AW737" s="306"/>
      <c r="AX737" s="306"/>
      <c r="AY737" s="306"/>
      <c r="AZ737" s="306"/>
      <c r="BA737" s="306"/>
      <c r="BB737" s="306"/>
      <c r="BC737" s="306"/>
      <c r="BD737" s="306"/>
      <c r="BE737" s="306"/>
      <c r="BF737" s="306"/>
      <c r="BG737" s="306"/>
      <c r="BH737" s="306"/>
      <c r="BI737" s="306"/>
      <c r="BJ737" s="306"/>
      <c r="BK737" s="306"/>
      <c r="BL737" s="306"/>
      <c r="BM737" s="306"/>
      <c r="BN737" s="306"/>
      <c r="BO737" s="306"/>
      <c r="BP737" s="306"/>
      <c r="BQ737" s="306"/>
      <c r="BR737" s="306"/>
      <c r="BS737" s="306"/>
      <c r="BT737" s="306"/>
      <c r="BU737" s="306"/>
      <c r="BV737" s="306"/>
      <c r="BW737" s="306"/>
      <c r="BX737" s="306"/>
      <c r="BY737" s="306"/>
      <c r="BZ737" s="306"/>
      <c r="CA737" s="306"/>
      <c r="CB737" s="306"/>
      <c r="CC737" s="306"/>
      <c r="CD737" s="306"/>
      <c r="CE737" s="306"/>
      <c r="CF737" s="306"/>
      <c r="CG737" s="306"/>
      <c r="CH737" s="306"/>
      <c r="CI737" s="306"/>
      <c r="CJ737" s="306"/>
      <c r="CK737" s="306"/>
      <c r="CL737" s="306"/>
      <c r="CM737" s="306"/>
      <c r="CN737" s="306"/>
      <c r="CO737" s="306"/>
      <c r="CP737" s="306"/>
      <c r="CQ737" s="306"/>
      <c r="CR737" s="306"/>
      <c r="CS737" s="306"/>
      <c r="CT737" s="306"/>
      <c r="CU737" s="306"/>
      <c r="CV737" s="306"/>
      <c r="CW737" s="306"/>
      <c r="CX737" s="306"/>
      <c r="CY737" s="306"/>
      <c r="CZ737" s="306"/>
      <c r="DA737" s="306"/>
      <c r="DB737" s="306"/>
      <c r="DC737" s="306"/>
      <c r="DD737" s="306"/>
      <c r="DE737" s="306"/>
      <c r="DF737" s="306"/>
      <c r="DG737" s="306"/>
      <c r="DH737" s="306"/>
      <c r="DI737" s="306"/>
      <c r="DJ737" s="306"/>
      <c r="DK737" s="306"/>
      <c r="DL737" s="306"/>
      <c r="DM737" s="306"/>
      <c r="DN737" s="306"/>
      <c r="DO737" s="306"/>
      <c r="DP737" s="306"/>
      <c r="DQ737" s="306"/>
      <c r="DR737" s="306"/>
      <c r="DS737" s="306"/>
      <c r="DT737" s="306"/>
      <c r="DU737" s="306"/>
      <c r="DV737" s="306"/>
      <c r="DW737" s="306"/>
      <c r="DX737" s="306"/>
      <c r="DY737" s="306"/>
      <c r="DZ737" s="306"/>
      <c r="EA737" s="306"/>
      <c r="EB737" s="164"/>
      <c r="EC737" s="163"/>
      <c r="ED737" s="163"/>
      <c r="EE737" s="163"/>
      <c r="EF737" s="163"/>
      <c r="EG737" s="163"/>
      <c r="EH737" s="163"/>
      <c r="EI737" s="163"/>
    </row>
    <row r="738" spans="3:152" ht="11.25" customHeight="1">
      <c r="C738" s="217"/>
      <c r="D738" s="385"/>
      <c r="E738" s="399"/>
      <c r="F738" s="399"/>
      <c r="G738" s="399"/>
      <c r="H738" s="399"/>
      <c r="I738" s="399"/>
      <c r="J738" s="399"/>
      <c r="K738" s="385"/>
      <c r="L738" s="337"/>
      <c r="M738" s="337"/>
      <c r="N738" s="385"/>
      <c r="O738" s="385"/>
      <c r="P738" s="387"/>
      <c r="Q738" s="387"/>
      <c r="R738" s="389"/>
      <c r="S738" s="391"/>
      <c r="T738" s="393"/>
      <c r="U738" s="394"/>
      <c r="V738" s="396">
        <v>1</v>
      </c>
      <c r="W738" s="382" t="s">
        <v>821</v>
      </c>
      <c r="X738" s="382"/>
      <c r="Y738" s="382"/>
      <c r="Z738" s="382"/>
      <c r="AA738" s="382"/>
      <c r="AB738" s="382"/>
      <c r="AC738" s="382"/>
      <c r="AD738" s="382"/>
      <c r="AE738" s="382"/>
      <c r="AF738" s="382"/>
      <c r="AG738" s="382"/>
      <c r="AH738" s="382"/>
      <c r="AI738" s="382"/>
      <c r="AJ738" s="382"/>
      <c r="AK738" s="382"/>
      <c r="AL738" s="307"/>
      <c r="AM738" s="308"/>
      <c r="AN738" s="309"/>
      <c r="AO738" s="309"/>
      <c r="AP738" s="309"/>
      <c r="AQ738" s="309"/>
      <c r="AR738" s="309"/>
      <c r="AS738" s="309"/>
      <c r="AT738" s="309"/>
      <c r="AU738" s="309"/>
      <c r="AV738" s="309"/>
      <c r="AW738" s="95"/>
      <c r="AX738" s="95"/>
      <c r="AY738" s="95"/>
      <c r="AZ738" s="95"/>
      <c r="BA738" s="95"/>
      <c r="BB738" s="95"/>
      <c r="BC738" s="95"/>
      <c r="BD738" s="95"/>
      <c r="BE738" s="95"/>
      <c r="BF738" s="95"/>
      <c r="BG738" s="95"/>
      <c r="BH738" s="95"/>
      <c r="BI738" s="95"/>
      <c r="BJ738" s="95"/>
      <c r="BK738" s="95"/>
      <c r="BL738" s="95"/>
      <c r="BM738" s="95"/>
      <c r="BN738" s="95"/>
      <c r="BO738" s="95"/>
      <c r="BP738" s="95"/>
      <c r="BQ738" s="95"/>
      <c r="BR738" s="95"/>
      <c r="BS738" s="95"/>
      <c r="BT738" s="95"/>
      <c r="BU738" s="95"/>
      <c r="BV738" s="95"/>
      <c r="BW738" s="95"/>
      <c r="BX738" s="95"/>
      <c r="BY738" s="95"/>
      <c r="BZ738" s="95"/>
      <c r="CA738" s="95"/>
      <c r="CB738" s="95"/>
      <c r="CC738" s="95"/>
      <c r="CD738" s="95"/>
      <c r="CE738" s="95"/>
      <c r="CF738" s="95"/>
      <c r="CG738" s="95"/>
      <c r="CH738" s="95"/>
      <c r="CI738" s="95"/>
      <c r="CJ738" s="95"/>
      <c r="CK738" s="95"/>
      <c r="CL738" s="95"/>
      <c r="CM738" s="95"/>
      <c r="CN738" s="95"/>
      <c r="CO738" s="95"/>
      <c r="CP738" s="95"/>
      <c r="CQ738" s="95"/>
      <c r="CR738" s="95"/>
      <c r="CS738" s="95"/>
      <c r="CT738" s="95"/>
      <c r="CU738" s="95"/>
      <c r="CV738" s="95"/>
      <c r="CW738" s="95"/>
      <c r="CX738" s="95"/>
      <c r="CY738" s="95"/>
      <c r="CZ738" s="95"/>
      <c r="DA738" s="95"/>
      <c r="DB738" s="95"/>
      <c r="DC738" s="95"/>
      <c r="DD738" s="95"/>
      <c r="DE738" s="95"/>
      <c r="DF738" s="95"/>
      <c r="DG738" s="95"/>
      <c r="DH738" s="95"/>
      <c r="DI738" s="95"/>
      <c r="DJ738" s="95"/>
      <c r="DK738" s="95"/>
      <c r="DL738" s="95"/>
      <c r="DM738" s="95"/>
      <c r="DN738" s="95"/>
      <c r="DO738" s="95"/>
      <c r="DP738" s="95"/>
      <c r="DQ738" s="95"/>
      <c r="DR738" s="95"/>
      <c r="DS738" s="95"/>
      <c r="DT738" s="95"/>
      <c r="DU738" s="95"/>
      <c r="DV738" s="95"/>
      <c r="DW738" s="95"/>
      <c r="DX738" s="95"/>
      <c r="DY738" s="95"/>
      <c r="DZ738" s="95"/>
      <c r="EA738" s="95"/>
      <c r="EB738" s="164"/>
      <c r="EC738" s="179"/>
      <c r="ED738" s="179"/>
      <c r="EE738" s="179"/>
      <c r="EF738" s="163"/>
      <c r="EG738" s="179"/>
      <c r="EH738" s="179"/>
      <c r="EI738" s="179"/>
      <c r="EJ738" s="179"/>
      <c r="EK738" s="179"/>
    </row>
    <row r="739" spans="3:152" ht="15" customHeight="1">
      <c r="C739" s="217"/>
      <c r="D739" s="385"/>
      <c r="E739" s="399"/>
      <c r="F739" s="399"/>
      <c r="G739" s="399"/>
      <c r="H739" s="399"/>
      <c r="I739" s="399"/>
      <c r="J739" s="399"/>
      <c r="K739" s="385"/>
      <c r="L739" s="337"/>
      <c r="M739" s="337"/>
      <c r="N739" s="385"/>
      <c r="O739" s="385"/>
      <c r="P739" s="387"/>
      <c r="Q739" s="387"/>
      <c r="R739" s="389"/>
      <c r="S739" s="391"/>
      <c r="T739" s="393"/>
      <c r="U739" s="395"/>
      <c r="V739" s="397"/>
      <c r="W739" s="383"/>
      <c r="X739" s="383"/>
      <c r="Y739" s="383"/>
      <c r="Z739" s="383"/>
      <c r="AA739" s="383"/>
      <c r="AB739" s="383"/>
      <c r="AC739" s="383"/>
      <c r="AD739" s="383"/>
      <c r="AE739" s="383"/>
      <c r="AF739" s="383"/>
      <c r="AG739" s="383"/>
      <c r="AH739" s="383"/>
      <c r="AI739" s="383"/>
      <c r="AJ739" s="383"/>
      <c r="AK739" s="383"/>
      <c r="AL739" s="333"/>
      <c r="AM739" s="200" t="s">
        <v>240</v>
      </c>
      <c r="AN739" s="311" t="s">
        <v>197</v>
      </c>
      <c r="AO739" s="312" t="s">
        <v>18</v>
      </c>
      <c r="AP739" s="312"/>
      <c r="AQ739" s="312"/>
      <c r="AR739" s="312"/>
      <c r="AS739" s="312"/>
      <c r="AT739" s="312"/>
      <c r="AU739" s="312"/>
      <c r="AV739" s="312"/>
      <c r="AW739" s="261">
        <v>2156.9916666667</v>
      </c>
      <c r="AX739" s="261">
        <v>0</v>
      </c>
      <c r="AY739" s="261">
        <v>2156.9916666667</v>
      </c>
      <c r="AZ739" s="261">
        <f>BE739</f>
        <v>0</v>
      </c>
      <c r="BA739" s="261">
        <f>BV739</f>
        <v>0</v>
      </c>
      <c r="BB739" s="261">
        <f>CM739</f>
        <v>0</v>
      </c>
      <c r="BC739" s="261">
        <f>DD739</f>
        <v>2006.9939999999999</v>
      </c>
      <c r="BD739" s="261">
        <f>AW739-AX739-BC739</f>
        <v>149.99766666670007</v>
      </c>
      <c r="BE739" s="261">
        <f t="shared" ref="BE739:BH740" si="791">BQ739</f>
        <v>0</v>
      </c>
      <c r="BF739" s="261">
        <f t="shared" si="791"/>
        <v>0</v>
      </c>
      <c r="BG739" s="261">
        <f t="shared" si="791"/>
        <v>0</v>
      </c>
      <c r="BH739" s="261">
        <f t="shared" si="791"/>
        <v>0</v>
      </c>
      <c r="BI739" s="261">
        <f>BJ739+BK739+BL739</f>
        <v>0</v>
      </c>
      <c r="BJ739" s="313">
        <v>0</v>
      </c>
      <c r="BK739" s="313">
        <v>0</v>
      </c>
      <c r="BL739" s="313">
        <v>0</v>
      </c>
      <c r="BM739" s="261">
        <f>BN739+BO739+BP739</f>
        <v>0</v>
      </c>
      <c r="BN739" s="313">
        <v>0</v>
      </c>
      <c r="BO739" s="313">
        <v>0</v>
      </c>
      <c r="BP739" s="313">
        <v>0</v>
      </c>
      <c r="BQ739" s="261">
        <f>BR739+BS739+BT739</f>
        <v>0</v>
      </c>
      <c r="BR739" s="313">
        <v>0</v>
      </c>
      <c r="BS739" s="313">
        <v>0</v>
      </c>
      <c r="BT739" s="313">
        <v>0</v>
      </c>
      <c r="BU739" s="261">
        <f>$AW739-$AX739-AZ739</f>
        <v>2156.9916666667</v>
      </c>
      <c r="BV739" s="261">
        <f t="shared" ref="BV739:BY740" si="792">CH739</f>
        <v>0</v>
      </c>
      <c r="BW739" s="261">
        <f t="shared" si="792"/>
        <v>0</v>
      </c>
      <c r="BX739" s="261">
        <f t="shared" si="792"/>
        <v>0</v>
      </c>
      <c r="BY739" s="261">
        <f t="shared" si="792"/>
        <v>0</v>
      </c>
      <c r="BZ739" s="261">
        <f>CA739+CB739+CC739</f>
        <v>0</v>
      </c>
      <c r="CA739" s="313">
        <v>0</v>
      </c>
      <c r="CB739" s="313">
        <v>0</v>
      </c>
      <c r="CC739" s="313">
        <v>0</v>
      </c>
      <c r="CD739" s="261">
        <f>CE739+CF739+CG739</f>
        <v>0</v>
      </c>
      <c r="CE739" s="313">
        <v>0</v>
      </c>
      <c r="CF739" s="313">
        <v>0</v>
      </c>
      <c r="CG739" s="313">
        <v>0</v>
      </c>
      <c r="CH739" s="261">
        <f>CI739+CJ739+CK739</f>
        <v>0</v>
      </c>
      <c r="CI739" s="313">
        <v>0</v>
      </c>
      <c r="CJ739" s="313">
        <v>0</v>
      </c>
      <c r="CK739" s="313">
        <v>0</v>
      </c>
      <c r="CL739" s="261">
        <f>$AW739-$AX739-BA739</f>
        <v>2156.9916666667</v>
      </c>
      <c r="CM739" s="261">
        <f t="shared" ref="CM739:CP740" si="793">CY739</f>
        <v>0</v>
      </c>
      <c r="CN739" s="261">
        <f t="shared" si="793"/>
        <v>0</v>
      </c>
      <c r="CO739" s="261">
        <f t="shared" si="793"/>
        <v>0</v>
      </c>
      <c r="CP739" s="261">
        <f t="shared" si="793"/>
        <v>0</v>
      </c>
      <c r="CQ739" s="261">
        <f>CR739+CS739+CT739</f>
        <v>0</v>
      </c>
      <c r="CR739" s="313">
        <v>0</v>
      </c>
      <c r="CS739" s="313">
        <v>0</v>
      </c>
      <c r="CT739" s="313">
        <v>0</v>
      </c>
      <c r="CU739" s="261">
        <f>CV739+CW739+CX739</f>
        <v>0</v>
      </c>
      <c r="CV739" s="313">
        <v>0</v>
      </c>
      <c r="CW739" s="313">
        <v>0</v>
      </c>
      <c r="CX739" s="313">
        <v>0</v>
      </c>
      <c r="CY739" s="261">
        <f>CZ739+DA739+DB739</f>
        <v>0</v>
      </c>
      <c r="CZ739" s="313">
        <v>0</v>
      </c>
      <c r="DA739" s="313">
        <v>0</v>
      </c>
      <c r="DB739" s="313">
        <v>0</v>
      </c>
      <c r="DC739" s="261">
        <f>$AW739-$AX739-BB739</f>
        <v>2156.9916666667</v>
      </c>
      <c r="DD739" s="261">
        <f t="shared" ref="DD739:DG740" si="794">DP739</f>
        <v>2006.9939999999999</v>
      </c>
      <c r="DE739" s="261">
        <f t="shared" si="794"/>
        <v>2006.9939999999999</v>
      </c>
      <c r="DF739" s="261">
        <f t="shared" si="794"/>
        <v>0</v>
      </c>
      <c r="DG739" s="261">
        <f t="shared" si="794"/>
        <v>0</v>
      </c>
      <c r="DH739" s="261">
        <f>DI739+DJ739+DK739</f>
        <v>0</v>
      </c>
      <c r="DI739" s="313">
        <v>0</v>
      </c>
      <c r="DJ739" s="313">
        <v>0</v>
      </c>
      <c r="DK739" s="313">
        <v>0</v>
      </c>
      <c r="DL739" s="261">
        <f>DM739+DN739+DO739</f>
        <v>0</v>
      </c>
      <c r="DM739" s="313">
        <v>0</v>
      </c>
      <c r="DN739" s="313">
        <v>0</v>
      </c>
      <c r="DO739" s="313">
        <v>0</v>
      </c>
      <c r="DP739" s="261">
        <f>DQ739+DR739+DS739</f>
        <v>2006.9939999999999</v>
      </c>
      <c r="DQ739" s="313">
        <v>2006.9939999999999</v>
      </c>
      <c r="DR739" s="313">
        <v>0</v>
      </c>
      <c r="DS739" s="313">
        <v>0</v>
      </c>
      <c r="DT739" s="261">
        <f>$AW739-$AX739-BC739</f>
        <v>149.99766666670007</v>
      </c>
      <c r="DU739" s="261">
        <f>BC739-AY739</f>
        <v>-149.99766666670007</v>
      </c>
      <c r="DV739" s="313"/>
      <c r="DW739" s="313"/>
      <c r="DX739" s="347" t="s">
        <v>1150</v>
      </c>
      <c r="DY739" s="313">
        <f>-DU739</f>
        <v>149.99766666670007</v>
      </c>
      <c r="DZ739" s="314" t="s">
        <v>1166</v>
      </c>
      <c r="EA739" s="343" t="s">
        <v>151</v>
      </c>
      <c r="EB739" s="164">
        <v>0</v>
      </c>
      <c r="EC739" s="162" t="str">
        <f>AN739 &amp; EB739</f>
        <v>Амортизационные отчисления0</v>
      </c>
      <c r="ED739" s="162" t="str">
        <f>AN739&amp;AO739</f>
        <v>Амортизационные отчислениянет</v>
      </c>
      <c r="EE739" s="163"/>
      <c r="EF739" s="163"/>
      <c r="EG739" s="179"/>
      <c r="EH739" s="179"/>
      <c r="EI739" s="179"/>
      <c r="EJ739" s="179"/>
      <c r="EV739" s="163"/>
    </row>
    <row r="740" spans="3:152" ht="15" customHeight="1" thickBot="1">
      <c r="C740" s="217"/>
      <c r="D740" s="385"/>
      <c r="E740" s="399"/>
      <c r="F740" s="399"/>
      <c r="G740" s="399"/>
      <c r="H740" s="399"/>
      <c r="I740" s="399"/>
      <c r="J740" s="399"/>
      <c r="K740" s="385"/>
      <c r="L740" s="337"/>
      <c r="M740" s="337"/>
      <c r="N740" s="385"/>
      <c r="O740" s="385"/>
      <c r="P740" s="387"/>
      <c r="Q740" s="387"/>
      <c r="R740" s="389"/>
      <c r="S740" s="391"/>
      <c r="T740" s="393"/>
      <c r="U740" s="395"/>
      <c r="V740" s="397"/>
      <c r="W740" s="383"/>
      <c r="X740" s="383"/>
      <c r="Y740" s="383"/>
      <c r="Z740" s="383"/>
      <c r="AA740" s="383"/>
      <c r="AB740" s="383"/>
      <c r="AC740" s="383"/>
      <c r="AD740" s="383"/>
      <c r="AE740" s="383"/>
      <c r="AF740" s="383"/>
      <c r="AG740" s="383"/>
      <c r="AH740" s="383"/>
      <c r="AI740" s="383"/>
      <c r="AJ740" s="383"/>
      <c r="AK740" s="383"/>
      <c r="AL740" s="333"/>
      <c r="AM740" s="200" t="s">
        <v>115</v>
      </c>
      <c r="AN740" s="311" t="s">
        <v>199</v>
      </c>
      <c r="AO740" s="312" t="s">
        <v>18</v>
      </c>
      <c r="AP740" s="312"/>
      <c r="AQ740" s="312"/>
      <c r="AR740" s="312"/>
      <c r="AS740" s="312"/>
      <c r="AT740" s="312"/>
      <c r="AU740" s="312"/>
      <c r="AV740" s="312"/>
      <c r="AW740" s="261">
        <v>0</v>
      </c>
      <c r="AX740" s="261">
        <v>0</v>
      </c>
      <c r="AY740" s="261">
        <v>0</v>
      </c>
      <c r="AZ740" s="261">
        <f>BE740</f>
        <v>0</v>
      </c>
      <c r="BA740" s="261">
        <f>BV740</f>
        <v>0</v>
      </c>
      <c r="BB740" s="261">
        <f>CM740</f>
        <v>0</v>
      </c>
      <c r="BC740" s="261">
        <f>DD740</f>
        <v>0</v>
      </c>
      <c r="BD740" s="261">
        <f>AW740-AX740-BC740</f>
        <v>0</v>
      </c>
      <c r="BE740" s="261">
        <f t="shared" si="791"/>
        <v>0</v>
      </c>
      <c r="BF740" s="261">
        <f t="shared" si="791"/>
        <v>0</v>
      </c>
      <c r="BG740" s="261">
        <f t="shared" si="791"/>
        <v>0</v>
      </c>
      <c r="BH740" s="261">
        <f t="shared" si="791"/>
        <v>0</v>
      </c>
      <c r="BI740" s="261">
        <f>BJ740+BK740+BL740</f>
        <v>0</v>
      </c>
      <c r="BJ740" s="313">
        <v>0</v>
      </c>
      <c r="BK740" s="313">
        <v>0</v>
      </c>
      <c r="BL740" s="313">
        <v>0</v>
      </c>
      <c r="BM740" s="261">
        <f>BN740+BO740+BP740</f>
        <v>0</v>
      </c>
      <c r="BN740" s="313">
        <v>0</v>
      </c>
      <c r="BO740" s="313">
        <v>0</v>
      </c>
      <c r="BP740" s="313">
        <v>0</v>
      </c>
      <c r="BQ740" s="261">
        <f>BR740+BS740+BT740</f>
        <v>0</v>
      </c>
      <c r="BR740" s="313">
        <v>0</v>
      </c>
      <c r="BS740" s="313">
        <v>0</v>
      </c>
      <c r="BT740" s="313">
        <v>0</v>
      </c>
      <c r="BU740" s="261">
        <f>$AW740-$AX740-AZ740</f>
        <v>0</v>
      </c>
      <c r="BV740" s="261">
        <f t="shared" si="792"/>
        <v>0</v>
      </c>
      <c r="BW740" s="261">
        <f t="shared" si="792"/>
        <v>0</v>
      </c>
      <c r="BX740" s="261">
        <f t="shared" si="792"/>
        <v>0</v>
      </c>
      <c r="BY740" s="261">
        <f t="shared" si="792"/>
        <v>0</v>
      </c>
      <c r="BZ740" s="261">
        <f>CA740+CB740+CC740</f>
        <v>0</v>
      </c>
      <c r="CA740" s="313">
        <v>0</v>
      </c>
      <c r="CB740" s="313">
        <v>0</v>
      </c>
      <c r="CC740" s="313">
        <v>0</v>
      </c>
      <c r="CD740" s="261">
        <f>CE740+CF740+CG740</f>
        <v>0</v>
      </c>
      <c r="CE740" s="313">
        <v>0</v>
      </c>
      <c r="CF740" s="313">
        <v>0</v>
      </c>
      <c r="CG740" s="313">
        <v>0</v>
      </c>
      <c r="CH740" s="261">
        <f>CI740+CJ740+CK740</f>
        <v>0</v>
      </c>
      <c r="CI740" s="313">
        <v>0</v>
      </c>
      <c r="CJ740" s="313">
        <v>0</v>
      </c>
      <c r="CK740" s="313">
        <v>0</v>
      </c>
      <c r="CL740" s="261">
        <f>$AW740-$AX740-BA740</f>
        <v>0</v>
      </c>
      <c r="CM740" s="261">
        <f t="shared" si="793"/>
        <v>0</v>
      </c>
      <c r="CN740" s="261">
        <f t="shared" si="793"/>
        <v>0</v>
      </c>
      <c r="CO740" s="261">
        <f t="shared" si="793"/>
        <v>0</v>
      </c>
      <c r="CP740" s="261">
        <f t="shared" si="793"/>
        <v>0</v>
      </c>
      <c r="CQ740" s="261">
        <f>CR740+CS740+CT740</f>
        <v>0</v>
      </c>
      <c r="CR740" s="313">
        <v>0</v>
      </c>
      <c r="CS740" s="313">
        <v>0</v>
      </c>
      <c r="CT740" s="313">
        <v>0</v>
      </c>
      <c r="CU740" s="261">
        <f>CV740+CW740+CX740</f>
        <v>0</v>
      </c>
      <c r="CV740" s="313">
        <v>0</v>
      </c>
      <c r="CW740" s="313">
        <v>0</v>
      </c>
      <c r="CX740" s="313">
        <v>0</v>
      </c>
      <c r="CY740" s="261">
        <f>CZ740+DA740+DB740</f>
        <v>0</v>
      </c>
      <c r="CZ740" s="313">
        <v>0</v>
      </c>
      <c r="DA740" s="313">
        <v>0</v>
      </c>
      <c r="DB740" s="313">
        <v>0</v>
      </c>
      <c r="DC740" s="261">
        <f>$AW740-$AX740-BB740</f>
        <v>0</v>
      </c>
      <c r="DD740" s="261">
        <f t="shared" si="794"/>
        <v>0</v>
      </c>
      <c r="DE740" s="261">
        <f t="shared" si="794"/>
        <v>0</v>
      </c>
      <c r="DF740" s="261">
        <f t="shared" si="794"/>
        <v>0</v>
      </c>
      <c r="DG740" s="261">
        <f t="shared" si="794"/>
        <v>0</v>
      </c>
      <c r="DH740" s="261">
        <f>DI740+DJ740+DK740</f>
        <v>0</v>
      </c>
      <c r="DI740" s="313">
        <v>0</v>
      </c>
      <c r="DJ740" s="313">
        <v>0</v>
      </c>
      <c r="DK740" s="313">
        <v>0</v>
      </c>
      <c r="DL740" s="261">
        <f>DM740+DN740+DO740</f>
        <v>0</v>
      </c>
      <c r="DM740" s="313">
        <v>0</v>
      </c>
      <c r="DN740" s="313">
        <v>0</v>
      </c>
      <c r="DO740" s="313">
        <v>0</v>
      </c>
      <c r="DP740" s="261">
        <f>DQ740+DR740+DS740</f>
        <v>0</v>
      </c>
      <c r="DQ740" s="313">
        <v>0</v>
      </c>
      <c r="DR740" s="313">
        <v>0</v>
      </c>
      <c r="DS740" s="313">
        <v>0</v>
      </c>
      <c r="DT740" s="261">
        <f>$AW740-$AX740-BC740</f>
        <v>0</v>
      </c>
      <c r="DU740" s="261">
        <f>BC740-AY740</f>
        <v>0</v>
      </c>
      <c r="DV740" s="313"/>
      <c r="DW740" s="313"/>
      <c r="DX740" s="314"/>
      <c r="DY740" s="313"/>
      <c r="DZ740" s="314"/>
      <c r="EA740" s="343" t="s">
        <v>151</v>
      </c>
      <c r="EB740" s="164">
        <v>0</v>
      </c>
      <c r="EC740" s="162" t="str">
        <f>AN740 &amp; EB740</f>
        <v>Прочие собственные средства0</v>
      </c>
      <c r="ED740" s="162" t="str">
        <f>AN740&amp;AO740</f>
        <v>Прочие собственные средстванет</v>
      </c>
      <c r="EE740" s="163"/>
      <c r="EF740" s="163"/>
      <c r="EG740" s="179"/>
      <c r="EH740" s="179"/>
      <c r="EI740" s="179"/>
      <c r="EJ740" s="179"/>
      <c r="EV740" s="163"/>
    </row>
    <row r="741" spans="3:152" ht="11.25" customHeight="1">
      <c r="C741" s="217"/>
      <c r="D741" s="384" t="s">
        <v>1111</v>
      </c>
      <c r="E741" s="398" t="s">
        <v>780</v>
      </c>
      <c r="F741" s="398" t="s">
        <v>800</v>
      </c>
      <c r="G741" s="398" t="s">
        <v>161</v>
      </c>
      <c r="H741" s="398" t="s">
        <v>1112</v>
      </c>
      <c r="I741" s="398" t="s">
        <v>783</v>
      </c>
      <c r="J741" s="398" t="s">
        <v>783</v>
      </c>
      <c r="K741" s="384" t="s">
        <v>784</v>
      </c>
      <c r="L741" s="336"/>
      <c r="M741" s="336"/>
      <c r="N741" s="384" t="s">
        <v>115</v>
      </c>
      <c r="O741" s="384" t="s">
        <v>5</v>
      </c>
      <c r="P741" s="386" t="s">
        <v>189</v>
      </c>
      <c r="Q741" s="386" t="s">
        <v>6</v>
      </c>
      <c r="R741" s="388">
        <v>0</v>
      </c>
      <c r="S741" s="390">
        <v>5</v>
      </c>
      <c r="T741" s="392" t="s">
        <v>1147</v>
      </c>
      <c r="U741" s="305"/>
      <c r="V741" s="306"/>
      <c r="W741" s="306"/>
      <c r="X741" s="306"/>
      <c r="Y741" s="306"/>
      <c r="Z741" s="306"/>
      <c r="AA741" s="306"/>
      <c r="AB741" s="306"/>
      <c r="AC741" s="306"/>
      <c r="AD741" s="306"/>
      <c r="AE741" s="306"/>
      <c r="AF741" s="306"/>
      <c r="AG741" s="306"/>
      <c r="AH741" s="306"/>
      <c r="AI741" s="306"/>
      <c r="AJ741" s="306"/>
      <c r="AK741" s="306"/>
      <c r="AL741" s="306"/>
      <c r="AM741" s="306"/>
      <c r="AN741" s="306"/>
      <c r="AO741" s="306"/>
      <c r="AP741" s="306"/>
      <c r="AQ741" s="306"/>
      <c r="AR741" s="306"/>
      <c r="AS741" s="306"/>
      <c r="AT741" s="306"/>
      <c r="AU741" s="306"/>
      <c r="AV741" s="306"/>
      <c r="AW741" s="306"/>
      <c r="AX741" s="306"/>
      <c r="AY741" s="306"/>
      <c r="AZ741" s="306"/>
      <c r="BA741" s="306"/>
      <c r="BB741" s="306"/>
      <c r="BC741" s="306"/>
      <c r="BD741" s="306"/>
      <c r="BE741" s="306"/>
      <c r="BF741" s="306"/>
      <c r="BG741" s="306"/>
      <c r="BH741" s="306"/>
      <c r="BI741" s="306"/>
      <c r="BJ741" s="306"/>
      <c r="BK741" s="306"/>
      <c r="BL741" s="306"/>
      <c r="BM741" s="306"/>
      <c r="BN741" s="306"/>
      <c r="BO741" s="306"/>
      <c r="BP741" s="306"/>
      <c r="BQ741" s="306"/>
      <c r="BR741" s="306"/>
      <c r="BS741" s="306"/>
      <c r="BT741" s="306"/>
      <c r="BU741" s="306"/>
      <c r="BV741" s="306"/>
      <c r="BW741" s="306"/>
      <c r="BX741" s="306"/>
      <c r="BY741" s="306"/>
      <c r="BZ741" s="306"/>
      <c r="CA741" s="306"/>
      <c r="CB741" s="306"/>
      <c r="CC741" s="306"/>
      <c r="CD741" s="306"/>
      <c r="CE741" s="306"/>
      <c r="CF741" s="306"/>
      <c r="CG741" s="306"/>
      <c r="CH741" s="306"/>
      <c r="CI741" s="306"/>
      <c r="CJ741" s="306"/>
      <c r="CK741" s="306"/>
      <c r="CL741" s="306"/>
      <c r="CM741" s="306"/>
      <c r="CN741" s="306"/>
      <c r="CO741" s="306"/>
      <c r="CP741" s="306"/>
      <c r="CQ741" s="306"/>
      <c r="CR741" s="306"/>
      <c r="CS741" s="306"/>
      <c r="CT741" s="306"/>
      <c r="CU741" s="306"/>
      <c r="CV741" s="306"/>
      <c r="CW741" s="306"/>
      <c r="CX741" s="306"/>
      <c r="CY741" s="306"/>
      <c r="CZ741" s="306"/>
      <c r="DA741" s="306"/>
      <c r="DB741" s="306"/>
      <c r="DC741" s="306"/>
      <c r="DD741" s="306"/>
      <c r="DE741" s="306"/>
      <c r="DF741" s="306"/>
      <c r="DG741" s="306"/>
      <c r="DH741" s="306"/>
      <c r="DI741" s="306"/>
      <c r="DJ741" s="306"/>
      <c r="DK741" s="306"/>
      <c r="DL741" s="306"/>
      <c r="DM741" s="306"/>
      <c r="DN741" s="306"/>
      <c r="DO741" s="306"/>
      <c r="DP741" s="306"/>
      <c r="DQ741" s="306"/>
      <c r="DR741" s="306"/>
      <c r="DS741" s="306"/>
      <c r="DT741" s="306"/>
      <c r="DU741" s="306"/>
      <c r="DV741" s="306"/>
      <c r="DW741" s="306"/>
      <c r="DX741" s="306"/>
      <c r="DY741" s="306"/>
      <c r="DZ741" s="306"/>
      <c r="EA741" s="306"/>
      <c r="EB741" s="164"/>
      <c r="EC741" s="163"/>
      <c r="ED741" s="163"/>
      <c r="EE741" s="163"/>
      <c r="EF741" s="163"/>
      <c r="EG741" s="163"/>
      <c r="EH741" s="163"/>
      <c r="EI741" s="163"/>
    </row>
    <row r="742" spans="3:152" ht="11.25" customHeight="1">
      <c r="C742" s="217"/>
      <c r="D742" s="385"/>
      <c r="E742" s="399"/>
      <c r="F742" s="399"/>
      <c r="G742" s="399"/>
      <c r="H742" s="399"/>
      <c r="I742" s="399"/>
      <c r="J742" s="399"/>
      <c r="K742" s="385"/>
      <c r="L742" s="337"/>
      <c r="M742" s="337"/>
      <c r="N742" s="385"/>
      <c r="O742" s="385"/>
      <c r="P742" s="387"/>
      <c r="Q742" s="387"/>
      <c r="R742" s="389"/>
      <c r="S742" s="391"/>
      <c r="T742" s="393"/>
      <c r="U742" s="394"/>
      <c r="V742" s="396">
        <v>1</v>
      </c>
      <c r="W742" s="382" t="s">
        <v>821</v>
      </c>
      <c r="X742" s="382"/>
      <c r="Y742" s="382"/>
      <c r="Z742" s="382"/>
      <c r="AA742" s="382"/>
      <c r="AB742" s="382"/>
      <c r="AC742" s="382"/>
      <c r="AD742" s="382"/>
      <c r="AE742" s="382"/>
      <c r="AF742" s="382"/>
      <c r="AG742" s="382"/>
      <c r="AH742" s="382"/>
      <c r="AI742" s="382"/>
      <c r="AJ742" s="382"/>
      <c r="AK742" s="382"/>
      <c r="AL742" s="307"/>
      <c r="AM742" s="308"/>
      <c r="AN742" s="309"/>
      <c r="AO742" s="309"/>
      <c r="AP742" s="309"/>
      <c r="AQ742" s="309"/>
      <c r="AR742" s="309"/>
      <c r="AS742" s="309"/>
      <c r="AT742" s="309"/>
      <c r="AU742" s="309"/>
      <c r="AV742" s="309"/>
      <c r="AW742" s="95"/>
      <c r="AX742" s="95"/>
      <c r="AY742" s="95"/>
      <c r="AZ742" s="95"/>
      <c r="BA742" s="95"/>
      <c r="BB742" s="95"/>
      <c r="BC742" s="95"/>
      <c r="BD742" s="95"/>
      <c r="BE742" s="95"/>
      <c r="BF742" s="95"/>
      <c r="BG742" s="95"/>
      <c r="BH742" s="95"/>
      <c r="BI742" s="95"/>
      <c r="BJ742" s="95"/>
      <c r="BK742" s="95"/>
      <c r="BL742" s="95"/>
      <c r="BM742" s="95"/>
      <c r="BN742" s="95"/>
      <c r="BO742" s="95"/>
      <c r="BP742" s="95"/>
      <c r="BQ742" s="95"/>
      <c r="BR742" s="95"/>
      <c r="BS742" s="95"/>
      <c r="BT742" s="95"/>
      <c r="BU742" s="95"/>
      <c r="BV742" s="95"/>
      <c r="BW742" s="95"/>
      <c r="BX742" s="95"/>
      <c r="BY742" s="95"/>
      <c r="BZ742" s="95"/>
      <c r="CA742" s="95"/>
      <c r="CB742" s="95"/>
      <c r="CC742" s="95"/>
      <c r="CD742" s="95"/>
      <c r="CE742" s="95"/>
      <c r="CF742" s="95"/>
      <c r="CG742" s="95"/>
      <c r="CH742" s="95"/>
      <c r="CI742" s="95"/>
      <c r="CJ742" s="95"/>
      <c r="CK742" s="95"/>
      <c r="CL742" s="95"/>
      <c r="CM742" s="95"/>
      <c r="CN742" s="95"/>
      <c r="CO742" s="95"/>
      <c r="CP742" s="95"/>
      <c r="CQ742" s="95"/>
      <c r="CR742" s="95"/>
      <c r="CS742" s="95"/>
      <c r="CT742" s="95"/>
      <c r="CU742" s="95"/>
      <c r="CV742" s="95"/>
      <c r="CW742" s="95"/>
      <c r="CX742" s="95"/>
      <c r="CY742" s="95"/>
      <c r="CZ742" s="95"/>
      <c r="DA742" s="95"/>
      <c r="DB742" s="95"/>
      <c r="DC742" s="95"/>
      <c r="DD742" s="95"/>
      <c r="DE742" s="95"/>
      <c r="DF742" s="95"/>
      <c r="DG742" s="95"/>
      <c r="DH742" s="95"/>
      <c r="DI742" s="95"/>
      <c r="DJ742" s="95"/>
      <c r="DK742" s="95"/>
      <c r="DL742" s="95"/>
      <c r="DM742" s="95"/>
      <c r="DN742" s="95"/>
      <c r="DO742" s="95"/>
      <c r="DP742" s="95"/>
      <c r="DQ742" s="95"/>
      <c r="DR742" s="95"/>
      <c r="DS742" s="95"/>
      <c r="DT742" s="95"/>
      <c r="DU742" s="95"/>
      <c r="DV742" s="95"/>
      <c r="DW742" s="95"/>
      <c r="DX742" s="95"/>
      <c r="DY742" s="95"/>
      <c r="DZ742" s="95"/>
      <c r="EA742" s="95"/>
      <c r="EB742" s="164"/>
      <c r="EC742" s="179"/>
      <c r="ED742" s="179"/>
      <c r="EE742" s="179"/>
      <c r="EF742" s="163"/>
      <c r="EG742" s="179"/>
      <c r="EH742" s="179"/>
      <c r="EI742" s="179"/>
      <c r="EJ742" s="179"/>
      <c r="EK742" s="179"/>
    </row>
    <row r="743" spans="3:152" ht="15" customHeight="1">
      <c r="C743" s="217"/>
      <c r="D743" s="385"/>
      <c r="E743" s="399"/>
      <c r="F743" s="399"/>
      <c r="G743" s="399"/>
      <c r="H743" s="399"/>
      <c r="I743" s="399"/>
      <c r="J743" s="399"/>
      <c r="K743" s="385"/>
      <c r="L743" s="337"/>
      <c r="M743" s="337"/>
      <c r="N743" s="385"/>
      <c r="O743" s="385"/>
      <c r="P743" s="387"/>
      <c r="Q743" s="387"/>
      <c r="R743" s="389"/>
      <c r="S743" s="391"/>
      <c r="T743" s="393"/>
      <c r="U743" s="395"/>
      <c r="V743" s="397"/>
      <c r="W743" s="383"/>
      <c r="X743" s="383"/>
      <c r="Y743" s="383"/>
      <c r="Z743" s="383"/>
      <c r="AA743" s="383"/>
      <c r="AB743" s="383"/>
      <c r="AC743" s="383"/>
      <c r="AD743" s="383"/>
      <c r="AE743" s="383"/>
      <c r="AF743" s="383"/>
      <c r="AG743" s="383"/>
      <c r="AH743" s="383"/>
      <c r="AI743" s="383"/>
      <c r="AJ743" s="383"/>
      <c r="AK743" s="383"/>
      <c r="AL743" s="333"/>
      <c r="AM743" s="200" t="s">
        <v>240</v>
      </c>
      <c r="AN743" s="311" t="s">
        <v>197</v>
      </c>
      <c r="AO743" s="312" t="s">
        <v>18</v>
      </c>
      <c r="AP743" s="312"/>
      <c r="AQ743" s="312"/>
      <c r="AR743" s="312"/>
      <c r="AS743" s="312"/>
      <c r="AT743" s="312"/>
      <c r="AU743" s="312"/>
      <c r="AV743" s="312"/>
      <c r="AW743" s="261">
        <v>894.58333333329995</v>
      </c>
      <c r="AX743" s="261">
        <v>0</v>
      </c>
      <c r="AY743" s="261">
        <v>894.58333333329995</v>
      </c>
      <c r="AZ743" s="261">
        <f>BE743</f>
        <v>0</v>
      </c>
      <c r="BA743" s="261">
        <f>BV743</f>
        <v>0</v>
      </c>
      <c r="BB743" s="261">
        <f>CM743</f>
        <v>0</v>
      </c>
      <c r="BC743" s="261">
        <f>DD743</f>
        <v>744.58199999999999</v>
      </c>
      <c r="BD743" s="261">
        <f>AW743-AX743-BC743</f>
        <v>150.00133333329995</v>
      </c>
      <c r="BE743" s="261">
        <f t="shared" ref="BE743:BH744" si="795">BQ743</f>
        <v>0</v>
      </c>
      <c r="BF743" s="261">
        <f t="shared" si="795"/>
        <v>0</v>
      </c>
      <c r="BG743" s="261">
        <f t="shared" si="795"/>
        <v>0</v>
      </c>
      <c r="BH743" s="261">
        <f t="shared" si="795"/>
        <v>0</v>
      </c>
      <c r="BI743" s="261">
        <f>BJ743+BK743+BL743</f>
        <v>0</v>
      </c>
      <c r="BJ743" s="313">
        <v>0</v>
      </c>
      <c r="BK743" s="313">
        <v>0</v>
      </c>
      <c r="BL743" s="313">
        <v>0</v>
      </c>
      <c r="BM743" s="261">
        <f>BN743+BO743+BP743</f>
        <v>0</v>
      </c>
      <c r="BN743" s="313">
        <v>0</v>
      </c>
      <c r="BO743" s="313">
        <v>0</v>
      </c>
      <c r="BP743" s="313">
        <v>0</v>
      </c>
      <c r="BQ743" s="261">
        <f>BR743+BS743+BT743</f>
        <v>0</v>
      </c>
      <c r="BR743" s="313">
        <v>0</v>
      </c>
      <c r="BS743" s="313">
        <v>0</v>
      </c>
      <c r="BT743" s="313">
        <v>0</v>
      </c>
      <c r="BU743" s="261">
        <f>$AW743-$AX743-AZ743</f>
        <v>894.58333333329995</v>
      </c>
      <c r="BV743" s="261">
        <f t="shared" ref="BV743:BY744" si="796">CH743</f>
        <v>0</v>
      </c>
      <c r="BW743" s="261">
        <f t="shared" si="796"/>
        <v>0</v>
      </c>
      <c r="BX743" s="261">
        <f t="shared" si="796"/>
        <v>0</v>
      </c>
      <c r="BY743" s="261">
        <f t="shared" si="796"/>
        <v>0</v>
      </c>
      <c r="BZ743" s="261">
        <f>CA743+CB743+CC743</f>
        <v>0</v>
      </c>
      <c r="CA743" s="313">
        <v>0</v>
      </c>
      <c r="CB743" s="313">
        <v>0</v>
      </c>
      <c r="CC743" s="313">
        <v>0</v>
      </c>
      <c r="CD743" s="261">
        <f>CE743+CF743+CG743</f>
        <v>0</v>
      </c>
      <c r="CE743" s="313">
        <v>0</v>
      </c>
      <c r="CF743" s="313">
        <v>0</v>
      </c>
      <c r="CG743" s="313">
        <v>0</v>
      </c>
      <c r="CH743" s="261">
        <f>CI743+CJ743+CK743</f>
        <v>0</v>
      </c>
      <c r="CI743" s="313">
        <v>0</v>
      </c>
      <c r="CJ743" s="313">
        <v>0</v>
      </c>
      <c r="CK743" s="313">
        <v>0</v>
      </c>
      <c r="CL743" s="261">
        <f>$AW743-$AX743-BA743</f>
        <v>894.58333333329995</v>
      </c>
      <c r="CM743" s="261">
        <f t="shared" ref="CM743:CP744" si="797">CY743</f>
        <v>0</v>
      </c>
      <c r="CN743" s="261">
        <f t="shared" si="797"/>
        <v>0</v>
      </c>
      <c r="CO743" s="261">
        <f t="shared" si="797"/>
        <v>0</v>
      </c>
      <c r="CP743" s="261">
        <f t="shared" si="797"/>
        <v>0</v>
      </c>
      <c r="CQ743" s="261">
        <f>CR743+CS743+CT743</f>
        <v>0</v>
      </c>
      <c r="CR743" s="313">
        <v>0</v>
      </c>
      <c r="CS743" s="313">
        <v>0</v>
      </c>
      <c r="CT743" s="313">
        <v>0</v>
      </c>
      <c r="CU743" s="261">
        <f>CV743+CW743+CX743</f>
        <v>0</v>
      </c>
      <c r="CV743" s="313">
        <v>0</v>
      </c>
      <c r="CW743" s="313">
        <v>0</v>
      </c>
      <c r="CX743" s="313">
        <v>0</v>
      </c>
      <c r="CY743" s="261">
        <f>CZ743+DA743+DB743</f>
        <v>0</v>
      </c>
      <c r="CZ743" s="313">
        <v>0</v>
      </c>
      <c r="DA743" s="313">
        <v>0</v>
      </c>
      <c r="DB743" s="313">
        <v>0</v>
      </c>
      <c r="DC743" s="261">
        <f>$AW743-$AX743-BB743</f>
        <v>894.58333333329995</v>
      </c>
      <c r="DD743" s="261">
        <f t="shared" ref="DD743:DG744" si="798">DP743</f>
        <v>744.58199999999999</v>
      </c>
      <c r="DE743" s="261">
        <f t="shared" si="798"/>
        <v>744.58199999999999</v>
      </c>
      <c r="DF743" s="261">
        <f t="shared" si="798"/>
        <v>0</v>
      </c>
      <c r="DG743" s="261">
        <f t="shared" si="798"/>
        <v>0</v>
      </c>
      <c r="DH743" s="261">
        <f>DI743+DJ743+DK743</f>
        <v>0</v>
      </c>
      <c r="DI743" s="313">
        <v>0</v>
      </c>
      <c r="DJ743" s="313">
        <v>0</v>
      </c>
      <c r="DK743" s="313">
        <v>0</v>
      </c>
      <c r="DL743" s="261">
        <f>DM743+DN743+DO743</f>
        <v>0</v>
      </c>
      <c r="DM743" s="313">
        <v>0</v>
      </c>
      <c r="DN743" s="313">
        <v>0</v>
      </c>
      <c r="DO743" s="313">
        <v>0</v>
      </c>
      <c r="DP743" s="261">
        <f>DQ743+DR743+DS743</f>
        <v>744.58199999999999</v>
      </c>
      <c r="DQ743" s="313">
        <v>744.58199999999999</v>
      </c>
      <c r="DR743" s="313">
        <v>0</v>
      </c>
      <c r="DS743" s="313">
        <v>0</v>
      </c>
      <c r="DT743" s="261">
        <f>$AW743-$AX743-BC743</f>
        <v>150.00133333329995</v>
      </c>
      <c r="DU743" s="261">
        <f>BC743-AY743</f>
        <v>-150.00133333329995</v>
      </c>
      <c r="DV743" s="313"/>
      <c r="DW743" s="313"/>
      <c r="DX743" s="347" t="s">
        <v>1150</v>
      </c>
      <c r="DY743" s="313">
        <f>-DU743</f>
        <v>150.00133333329995</v>
      </c>
      <c r="DZ743" s="314" t="s">
        <v>1166</v>
      </c>
      <c r="EA743" s="343" t="s">
        <v>151</v>
      </c>
      <c r="EB743" s="164">
        <v>0</v>
      </c>
      <c r="EC743" s="162" t="str">
        <f>AN743 &amp; EB743</f>
        <v>Амортизационные отчисления0</v>
      </c>
      <c r="ED743" s="162" t="str">
        <f>AN743&amp;AO743</f>
        <v>Амортизационные отчислениянет</v>
      </c>
      <c r="EE743" s="163"/>
      <c r="EF743" s="163"/>
      <c r="EG743" s="179"/>
      <c r="EH743" s="179"/>
      <c r="EI743" s="179"/>
      <c r="EJ743" s="179"/>
      <c r="EV743" s="163"/>
    </row>
    <row r="744" spans="3:152" ht="15" customHeight="1" thickBot="1">
      <c r="C744" s="217"/>
      <c r="D744" s="385"/>
      <c r="E744" s="399"/>
      <c r="F744" s="399"/>
      <c r="G744" s="399"/>
      <c r="H744" s="399"/>
      <c r="I744" s="399"/>
      <c r="J744" s="399"/>
      <c r="K744" s="385"/>
      <c r="L744" s="337"/>
      <c r="M744" s="337"/>
      <c r="N744" s="385"/>
      <c r="O744" s="385"/>
      <c r="P744" s="387"/>
      <c r="Q744" s="387"/>
      <c r="R744" s="389"/>
      <c r="S744" s="391"/>
      <c r="T744" s="393"/>
      <c r="U744" s="395"/>
      <c r="V744" s="397"/>
      <c r="W744" s="383"/>
      <c r="X744" s="383"/>
      <c r="Y744" s="383"/>
      <c r="Z744" s="383"/>
      <c r="AA744" s="383"/>
      <c r="AB744" s="383"/>
      <c r="AC744" s="383"/>
      <c r="AD744" s="383"/>
      <c r="AE744" s="383"/>
      <c r="AF744" s="383"/>
      <c r="AG744" s="383"/>
      <c r="AH744" s="383"/>
      <c r="AI744" s="383"/>
      <c r="AJ744" s="383"/>
      <c r="AK744" s="383"/>
      <c r="AL744" s="333"/>
      <c r="AM744" s="200" t="s">
        <v>115</v>
      </c>
      <c r="AN744" s="311" t="s">
        <v>199</v>
      </c>
      <c r="AO744" s="312" t="s">
        <v>18</v>
      </c>
      <c r="AP744" s="312"/>
      <c r="AQ744" s="312"/>
      <c r="AR744" s="312"/>
      <c r="AS744" s="312"/>
      <c r="AT744" s="312"/>
      <c r="AU744" s="312"/>
      <c r="AV744" s="312"/>
      <c r="AW744" s="261">
        <v>0</v>
      </c>
      <c r="AX744" s="261">
        <v>0</v>
      </c>
      <c r="AY744" s="261">
        <v>0</v>
      </c>
      <c r="AZ744" s="261">
        <f>BE744</f>
        <v>0</v>
      </c>
      <c r="BA744" s="261">
        <f>BV744</f>
        <v>0</v>
      </c>
      <c r="BB744" s="261">
        <f>CM744</f>
        <v>0</v>
      </c>
      <c r="BC744" s="261">
        <f>DD744</f>
        <v>0</v>
      </c>
      <c r="BD744" s="261">
        <f>AW744-AX744-BC744</f>
        <v>0</v>
      </c>
      <c r="BE744" s="261">
        <f t="shared" si="795"/>
        <v>0</v>
      </c>
      <c r="BF744" s="261">
        <f t="shared" si="795"/>
        <v>0</v>
      </c>
      <c r="BG744" s="261">
        <f t="shared" si="795"/>
        <v>0</v>
      </c>
      <c r="BH744" s="261">
        <f t="shared" si="795"/>
        <v>0</v>
      </c>
      <c r="BI744" s="261">
        <f>BJ744+BK744+BL744</f>
        <v>0</v>
      </c>
      <c r="BJ744" s="313">
        <v>0</v>
      </c>
      <c r="BK744" s="313">
        <v>0</v>
      </c>
      <c r="BL744" s="313">
        <v>0</v>
      </c>
      <c r="BM744" s="261">
        <f>BN744+BO744+BP744</f>
        <v>0</v>
      </c>
      <c r="BN744" s="313">
        <v>0</v>
      </c>
      <c r="BO744" s="313">
        <v>0</v>
      </c>
      <c r="BP744" s="313">
        <v>0</v>
      </c>
      <c r="BQ744" s="261">
        <f>BR744+BS744+BT744</f>
        <v>0</v>
      </c>
      <c r="BR744" s="313">
        <v>0</v>
      </c>
      <c r="BS744" s="313">
        <v>0</v>
      </c>
      <c r="BT744" s="313">
        <v>0</v>
      </c>
      <c r="BU744" s="261">
        <f>$AW744-$AX744-AZ744</f>
        <v>0</v>
      </c>
      <c r="BV744" s="261">
        <f t="shared" si="796"/>
        <v>0</v>
      </c>
      <c r="BW744" s="261">
        <f t="shared" si="796"/>
        <v>0</v>
      </c>
      <c r="BX744" s="261">
        <f t="shared" si="796"/>
        <v>0</v>
      </c>
      <c r="BY744" s="261">
        <f t="shared" si="796"/>
        <v>0</v>
      </c>
      <c r="BZ744" s="261">
        <f>CA744+CB744+CC744</f>
        <v>0</v>
      </c>
      <c r="CA744" s="313">
        <v>0</v>
      </c>
      <c r="CB744" s="313">
        <v>0</v>
      </c>
      <c r="CC744" s="313">
        <v>0</v>
      </c>
      <c r="CD744" s="261">
        <f>CE744+CF744+CG744</f>
        <v>0</v>
      </c>
      <c r="CE744" s="313">
        <v>0</v>
      </c>
      <c r="CF744" s="313">
        <v>0</v>
      </c>
      <c r="CG744" s="313">
        <v>0</v>
      </c>
      <c r="CH744" s="261">
        <f>CI744+CJ744+CK744</f>
        <v>0</v>
      </c>
      <c r="CI744" s="313">
        <v>0</v>
      </c>
      <c r="CJ744" s="313">
        <v>0</v>
      </c>
      <c r="CK744" s="313">
        <v>0</v>
      </c>
      <c r="CL744" s="261">
        <f>$AW744-$AX744-BA744</f>
        <v>0</v>
      </c>
      <c r="CM744" s="261">
        <f t="shared" si="797"/>
        <v>0</v>
      </c>
      <c r="CN744" s="261">
        <f t="shared" si="797"/>
        <v>0</v>
      </c>
      <c r="CO744" s="261">
        <f t="shared" si="797"/>
        <v>0</v>
      </c>
      <c r="CP744" s="261">
        <f t="shared" si="797"/>
        <v>0</v>
      </c>
      <c r="CQ744" s="261">
        <f>CR744+CS744+CT744</f>
        <v>0</v>
      </c>
      <c r="CR744" s="313">
        <v>0</v>
      </c>
      <c r="CS744" s="313">
        <v>0</v>
      </c>
      <c r="CT744" s="313">
        <v>0</v>
      </c>
      <c r="CU744" s="261">
        <f>CV744+CW744+CX744</f>
        <v>0</v>
      </c>
      <c r="CV744" s="313">
        <v>0</v>
      </c>
      <c r="CW744" s="313">
        <v>0</v>
      </c>
      <c r="CX744" s="313">
        <v>0</v>
      </c>
      <c r="CY744" s="261">
        <f>CZ744+DA744+DB744</f>
        <v>0</v>
      </c>
      <c r="CZ744" s="313">
        <v>0</v>
      </c>
      <c r="DA744" s="313">
        <v>0</v>
      </c>
      <c r="DB744" s="313">
        <v>0</v>
      </c>
      <c r="DC744" s="261">
        <f>$AW744-$AX744-BB744</f>
        <v>0</v>
      </c>
      <c r="DD744" s="261">
        <f t="shared" si="798"/>
        <v>0</v>
      </c>
      <c r="DE744" s="261">
        <f t="shared" si="798"/>
        <v>0</v>
      </c>
      <c r="DF744" s="261">
        <f t="shared" si="798"/>
        <v>0</v>
      </c>
      <c r="DG744" s="261">
        <f t="shared" si="798"/>
        <v>0</v>
      </c>
      <c r="DH744" s="261">
        <f>DI744+DJ744+DK744</f>
        <v>0</v>
      </c>
      <c r="DI744" s="313">
        <v>0</v>
      </c>
      <c r="DJ744" s="313">
        <v>0</v>
      </c>
      <c r="DK744" s="313">
        <v>0</v>
      </c>
      <c r="DL744" s="261">
        <f>DM744+DN744+DO744</f>
        <v>0</v>
      </c>
      <c r="DM744" s="313">
        <v>0</v>
      </c>
      <c r="DN744" s="313">
        <v>0</v>
      </c>
      <c r="DO744" s="313">
        <v>0</v>
      </c>
      <c r="DP744" s="261">
        <f>DQ744+DR744+DS744</f>
        <v>0</v>
      </c>
      <c r="DQ744" s="313">
        <v>0</v>
      </c>
      <c r="DR744" s="313">
        <v>0</v>
      </c>
      <c r="DS744" s="313">
        <v>0</v>
      </c>
      <c r="DT744" s="261">
        <f>$AW744-$AX744-BC744</f>
        <v>0</v>
      </c>
      <c r="DU744" s="261">
        <f>BC744-AY744</f>
        <v>0</v>
      </c>
      <c r="DV744" s="313"/>
      <c r="DW744" s="313"/>
      <c r="DX744" s="314"/>
      <c r="DY744" s="313"/>
      <c r="DZ744" s="314"/>
      <c r="EA744" s="343" t="s">
        <v>151</v>
      </c>
      <c r="EB744" s="164">
        <v>0</v>
      </c>
      <c r="EC744" s="162" t="str">
        <f>AN744 &amp; EB744</f>
        <v>Прочие собственные средства0</v>
      </c>
      <c r="ED744" s="162" t="str">
        <f>AN744&amp;AO744</f>
        <v>Прочие собственные средстванет</v>
      </c>
      <c r="EE744" s="163"/>
      <c r="EF744" s="163"/>
      <c r="EG744" s="179"/>
      <c r="EH744" s="179"/>
      <c r="EI744" s="179"/>
      <c r="EJ744" s="179"/>
      <c r="EV744" s="163"/>
    </row>
    <row r="745" spans="3:152" ht="11.25" customHeight="1">
      <c r="C745" s="217"/>
      <c r="D745" s="384" t="s">
        <v>1113</v>
      </c>
      <c r="E745" s="398" t="s">
        <v>1114</v>
      </c>
      <c r="F745" s="398"/>
      <c r="G745" s="398" t="s">
        <v>161</v>
      </c>
      <c r="H745" s="398" t="s">
        <v>1115</v>
      </c>
      <c r="I745" s="398" t="s">
        <v>783</v>
      </c>
      <c r="J745" s="398" t="s">
        <v>783</v>
      </c>
      <c r="K745" s="384" t="s">
        <v>784</v>
      </c>
      <c r="L745" s="336"/>
      <c r="M745" s="336"/>
      <c r="N745" s="384" t="s">
        <v>240</v>
      </c>
      <c r="O745" s="384" t="s">
        <v>3</v>
      </c>
      <c r="P745" s="386" t="s">
        <v>189</v>
      </c>
      <c r="Q745" s="386" t="s">
        <v>3</v>
      </c>
      <c r="R745" s="388">
        <v>100</v>
      </c>
      <c r="S745" s="390">
        <v>100</v>
      </c>
      <c r="T745" s="400" t="s">
        <v>151</v>
      </c>
      <c r="U745" s="305"/>
      <c r="V745" s="306"/>
      <c r="W745" s="306"/>
      <c r="X745" s="306"/>
      <c r="Y745" s="306"/>
      <c r="Z745" s="306"/>
      <c r="AA745" s="306"/>
      <c r="AB745" s="306"/>
      <c r="AC745" s="306"/>
      <c r="AD745" s="306"/>
      <c r="AE745" s="306"/>
      <c r="AF745" s="306"/>
      <c r="AG745" s="306"/>
      <c r="AH745" s="306"/>
      <c r="AI745" s="306"/>
      <c r="AJ745" s="306"/>
      <c r="AK745" s="306"/>
      <c r="AL745" s="306"/>
      <c r="AM745" s="306"/>
      <c r="AN745" s="306"/>
      <c r="AO745" s="306"/>
      <c r="AP745" s="306"/>
      <c r="AQ745" s="306"/>
      <c r="AR745" s="306"/>
      <c r="AS745" s="306"/>
      <c r="AT745" s="306"/>
      <c r="AU745" s="306"/>
      <c r="AV745" s="306"/>
      <c r="AW745" s="306"/>
      <c r="AX745" s="306"/>
      <c r="AY745" s="306"/>
      <c r="AZ745" s="306"/>
      <c r="BA745" s="306"/>
      <c r="BB745" s="306"/>
      <c r="BC745" s="306"/>
      <c r="BD745" s="306"/>
      <c r="BE745" s="306"/>
      <c r="BF745" s="306"/>
      <c r="BG745" s="306"/>
      <c r="BH745" s="306"/>
      <c r="BI745" s="306"/>
      <c r="BJ745" s="306"/>
      <c r="BK745" s="306"/>
      <c r="BL745" s="306"/>
      <c r="BM745" s="306"/>
      <c r="BN745" s="306"/>
      <c r="BO745" s="306"/>
      <c r="BP745" s="306"/>
      <c r="BQ745" s="306"/>
      <c r="BR745" s="306"/>
      <c r="BS745" s="306"/>
      <c r="BT745" s="306"/>
      <c r="BU745" s="306"/>
      <c r="BV745" s="306"/>
      <c r="BW745" s="306"/>
      <c r="BX745" s="306"/>
      <c r="BY745" s="306"/>
      <c r="BZ745" s="306"/>
      <c r="CA745" s="306"/>
      <c r="CB745" s="306"/>
      <c r="CC745" s="306"/>
      <c r="CD745" s="306"/>
      <c r="CE745" s="306"/>
      <c r="CF745" s="306"/>
      <c r="CG745" s="306"/>
      <c r="CH745" s="306"/>
      <c r="CI745" s="306"/>
      <c r="CJ745" s="306"/>
      <c r="CK745" s="306"/>
      <c r="CL745" s="306"/>
      <c r="CM745" s="306"/>
      <c r="CN745" s="306"/>
      <c r="CO745" s="306"/>
      <c r="CP745" s="306"/>
      <c r="CQ745" s="306"/>
      <c r="CR745" s="306"/>
      <c r="CS745" s="306"/>
      <c r="CT745" s="306"/>
      <c r="CU745" s="306"/>
      <c r="CV745" s="306"/>
      <c r="CW745" s="306"/>
      <c r="CX745" s="306"/>
      <c r="CY745" s="306"/>
      <c r="CZ745" s="306"/>
      <c r="DA745" s="306"/>
      <c r="DB745" s="306"/>
      <c r="DC745" s="306"/>
      <c r="DD745" s="306"/>
      <c r="DE745" s="306"/>
      <c r="DF745" s="306"/>
      <c r="DG745" s="306"/>
      <c r="DH745" s="306"/>
      <c r="DI745" s="306"/>
      <c r="DJ745" s="306"/>
      <c r="DK745" s="306"/>
      <c r="DL745" s="306"/>
      <c r="DM745" s="306"/>
      <c r="DN745" s="306"/>
      <c r="DO745" s="306"/>
      <c r="DP745" s="306"/>
      <c r="DQ745" s="306"/>
      <c r="DR745" s="306"/>
      <c r="DS745" s="306"/>
      <c r="DT745" s="306"/>
      <c r="DU745" s="306"/>
      <c r="DV745" s="306"/>
      <c r="DW745" s="306"/>
      <c r="DX745" s="306"/>
      <c r="DY745" s="306"/>
      <c r="DZ745" s="306"/>
      <c r="EA745" s="306"/>
      <c r="EB745" s="164"/>
      <c r="EC745" s="163"/>
      <c r="ED745" s="163"/>
      <c r="EE745" s="163"/>
      <c r="EF745" s="163"/>
      <c r="EG745" s="163"/>
      <c r="EH745" s="163"/>
      <c r="EI745" s="163"/>
    </row>
    <row r="746" spans="3:152" ht="11.25" customHeight="1">
      <c r="C746" s="217"/>
      <c r="D746" s="385"/>
      <c r="E746" s="399"/>
      <c r="F746" s="399"/>
      <c r="G746" s="399"/>
      <c r="H746" s="399"/>
      <c r="I746" s="399"/>
      <c r="J746" s="399"/>
      <c r="K746" s="385"/>
      <c r="L746" s="337"/>
      <c r="M746" s="337"/>
      <c r="N746" s="385"/>
      <c r="O746" s="385"/>
      <c r="P746" s="387"/>
      <c r="Q746" s="387"/>
      <c r="R746" s="389"/>
      <c r="S746" s="391"/>
      <c r="T746" s="401"/>
      <c r="U746" s="394"/>
      <c r="V746" s="396">
        <v>1</v>
      </c>
      <c r="W746" s="382" t="s">
        <v>821</v>
      </c>
      <c r="X746" s="382"/>
      <c r="Y746" s="382"/>
      <c r="Z746" s="382"/>
      <c r="AA746" s="382"/>
      <c r="AB746" s="382"/>
      <c r="AC746" s="382"/>
      <c r="AD746" s="382"/>
      <c r="AE746" s="382"/>
      <c r="AF746" s="382"/>
      <c r="AG746" s="382"/>
      <c r="AH746" s="382"/>
      <c r="AI746" s="382"/>
      <c r="AJ746" s="382"/>
      <c r="AK746" s="382"/>
      <c r="AL746" s="307"/>
      <c r="AM746" s="308"/>
      <c r="AN746" s="309"/>
      <c r="AO746" s="309"/>
      <c r="AP746" s="309"/>
      <c r="AQ746" s="309"/>
      <c r="AR746" s="309"/>
      <c r="AS746" s="309"/>
      <c r="AT746" s="309"/>
      <c r="AU746" s="309"/>
      <c r="AV746" s="309"/>
      <c r="AW746" s="95"/>
      <c r="AX746" s="95"/>
      <c r="AY746" s="95"/>
      <c r="AZ746" s="95"/>
      <c r="BA746" s="95"/>
      <c r="BB746" s="95"/>
      <c r="BC746" s="95"/>
      <c r="BD746" s="95"/>
      <c r="BE746" s="95"/>
      <c r="BF746" s="95"/>
      <c r="BG746" s="95"/>
      <c r="BH746" s="95"/>
      <c r="BI746" s="95"/>
      <c r="BJ746" s="95"/>
      <c r="BK746" s="95"/>
      <c r="BL746" s="95"/>
      <c r="BM746" s="95"/>
      <c r="BN746" s="95"/>
      <c r="BO746" s="95"/>
      <c r="BP746" s="95"/>
      <c r="BQ746" s="95"/>
      <c r="BR746" s="95"/>
      <c r="BS746" s="95"/>
      <c r="BT746" s="95"/>
      <c r="BU746" s="95"/>
      <c r="BV746" s="95"/>
      <c r="BW746" s="95"/>
      <c r="BX746" s="95"/>
      <c r="BY746" s="95"/>
      <c r="BZ746" s="95"/>
      <c r="CA746" s="95"/>
      <c r="CB746" s="95"/>
      <c r="CC746" s="95"/>
      <c r="CD746" s="95"/>
      <c r="CE746" s="95"/>
      <c r="CF746" s="95"/>
      <c r="CG746" s="95"/>
      <c r="CH746" s="95"/>
      <c r="CI746" s="95"/>
      <c r="CJ746" s="95"/>
      <c r="CK746" s="95"/>
      <c r="CL746" s="95"/>
      <c r="CM746" s="95"/>
      <c r="CN746" s="95"/>
      <c r="CO746" s="95"/>
      <c r="CP746" s="95"/>
      <c r="CQ746" s="95"/>
      <c r="CR746" s="95"/>
      <c r="CS746" s="95"/>
      <c r="CT746" s="95"/>
      <c r="CU746" s="95"/>
      <c r="CV746" s="95"/>
      <c r="CW746" s="95"/>
      <c r="CX746" s="95"/>
      <c r="CY746" s="95"/>
      <c r="CZ746" s="95"/>
      <c r="DA746" s="95"/>
      <c r="DB746" s="95"/>
      <c r="DC746" s="95"/>
      <c r="DD746" s="95"/>
      <c r="DE746" s="95"/>
      <c r="DF746" s="95"/>
      <c r="DG746" s="95"/>
      <c r="DH746" s="95"/>
      <c r="DI746" s="95"/>
      <c r="DJ746" s="95"/>
      <c r="DK746" s="95"/>
      <c r="DL746" s="95"/>
      <c r="DM746" s="95"/>
      <c r="DN746" s="95"/>
      <c r="DO746" s="95"/>
      <c r="DP746" s="95"/>
      <c r="DQ746" s="95"/>
      <c r="DR746" s="95"/>
      <c r="DS746" s="95"/>
      <c r="DT746" s="95"/>
      <c r="DU746" s="95"/>
      <c r="DV746" s="95"/>
      <c r="DW746" s="95"/>
      <c r="DX746" s="95"/>
      <c r="DY746" s="95"/>
      <c r="DZ746" s="95"/>
      <c r="EA746" s="95"/>
      <c r="EB746" s="164"/>
      <c r="EC746" s="179"/>
      <c r="ED746" s="179"/>
      <c r="EE746" s="179"/>
      <c r="EF746" s="163"/>
      <c r="EG746" s="179"/>
      <c r="EH746" s="179"/>
      <c r="EI746" s="179"/>
      <c r="EJ746" s="179"/>
      <c r="EK746" s="179"/>
    </row>
    <row r="747" spans="3:152" ht="15" customHeight="1">
      <c r="C747" s="217"/>
      <c r="D747" s="385"/>
      <c r="E747" s="399"/>
      <c r="F747" s="399"/>
      <c r="G747" s="399"/>
      <c r="H747" s="399"/>
      <c r="I747" s="399"/>
      <c r="J747" s="399"/>
      <c r="K747" s="385"/>
      <c r="L747" s="337"/>
      <c r="M747" s="337"/>
      <c r="N747" s="385"/>
      <c r="O747" s="385"/>
      <c r="P747" s="387"/>
      <c r="Q747" s="387"/>
      <c r="R747" s="389"/>
      <c r="S747" s="391"/>
      <c r="T747" s="401"/>
      <c r="U747" s="395"/>
      <c r="V747" s="397"/>
      <c r="W747" s="383"/>
      <c r="X747" s="383"/>
      <c r="Y747" s="383"/>
      <c r="Z747" s="383"/>
      <c r="AA747" s="383"/>
      <c r="AB747" s="383"/>
      <c r="AC747" s="383"/>
      <c r="AD747" s="383"/>
      <c r="AE747" s="383"/>
      <c r="AF747" s="383"/>
      <c r="AG747" s="383"/>
      <c r="AH747" s="383"/>
      <c r="AI747" s="383"/>
      <c r="AJ747" s="383"/>
      <c r="AK747" s="383"/>
      <c r="AL747" s="333"/>
      <c r="AM747" s="200" t="s">
        <v>240</v>
      </c>
      <c r="AN747" s="311" t="s">
        <v>216</v>
      </c>
      <c r="AO747" s="312" t="s">
        <v>18</v>
      </c>
      <c r="AP747" s="312"/>
      <c r="AQ747" s="312"/>
      <c r="AR747" s="312"/>
      <c r="AS747" s="312"/>
      <c r="AT747" s="312"/>
      <c r="AU747" s="312"/>
      <c r="AV747" s="312"/>
      <c r="AW747" s="261">
        <v>0</v>
      </c>
      <c r="AX747" s="261">
        <v>0</v>
      </c>
      <c r="AY747" s="261">
        <v>0</v>
      </c>
      <c r="AZ747" s="261">
        <f>BE747</f>
        <v>0</v>
      </c>
      <c r="BA747" s="261">
        <f>BV747</f>
        <v>0</v>
      </c>
      <c r="BB747" s="261">
        <f>CM747</f>
        <v>0</v>
      </c>
      <c r="BC747" s="261">
        <f>DD747</f>
        <v>0</v>
      </c>
      <c r="BD747" s="261">
        <f>AW747-AX747-BC747</f>
        <v>0</v>
      </c>
      <c r="BE747" s="261">
        <f t="shared" ref="BE747:BH748" si="799">BQ747</f>
        <v>0</v>
      </c>
      <c r="BF747" s="261">
        <f t="shared" si="799"/>
        <v>0</v>
      </c>
      <c r="BG747" s="261">
        <f t="shared" si="799"/>
        <v>0</v>
      </c>
      <c r="BH747" s="261">
        <f t="shared" si="799"/>
        <v>0</v>
      </c>
      <c r="BI747" s="261">
        <f>BJ747+BK747+BL747</f>
        <v>0</v>
      </c>
      <c r="BJ747" s="313">
        <v>0</v>
      </c>
      <c r="BK747" s="313">
        <v>0</v>
      </c>
      <c r="BL747" s="313">
        <v>0</v>
      </c>
      <c r="BM747" s="261">
        <f>BN747+BO747+BP747</f>
        <v>0</v>
      </c>
      <c r="BN747" s="313">
        <v>0</v>
      </c>
      <c r="BO747" s="313">
        <v>0</v>
      </c>
      <c r="BP747" s="313">
        <v>0</v>
      </c>
      <c r="BQ747" s="261">
        <f>BR747+BS747+BT747</f>
        <v>0</v>
      </c>
      <c r="BR747" s="313">
        <v>0</v>
      </c>
      <c r="BS747" s="313">
        <v>0</v>
      </c>
      <c r="BT747" s="313">
        <v>0</v>
      </c>
      <c r="BU747" s="261">
        <f>$AW747-$AX747-AZ747</f>
        <v>0</v>
      </c>
      <c r="BV747" s="261">
        <f t="shared" ref="BV747:BY748" si="800">CH747</f>
        <v>0</v>
      </c>
      <c r="BW747" s="261">
        <f t="shared" si="800"/>
        <v>0</v>
      </c>
      <c r="BX747" s="261">
        <f t="shared" si="800"/>
        <v>0</v>
      </c>
      <c r="BY747" s="261">
        <f t="shared" si="800"/>
        <v>0</v>
      </c>
      <c r="BZ747" s="261">
        <f>CA747+CB747+CC747</f>
        <v>0</v>
      </c>
      <c r="CA747" s="313">
        <v>0</v>
      </c>
      <c r="CB747" s="313">
        <v>0</v>
      </c>
      <c r="CC747" s="313">
        <v>0</v>
      </c>
      <c r="CD747" s="261">
        <f>CE747+CF747+CG747</f>
        <v>0</v>
      </c>
      <c r="CE747" s="313">
        <v>0</v>
      </c>
      <c r="CF747" s="313">
        <v>0</v>
      </c>
      <c r="CG747" s="313">
        <v>0</v>
      </c>
      <c r="CH747" s="261">
        <f>CI747+CJ747+CK747</f>
        <v>0</v>
      </c>
      <c r="CI747" s="313">
        <v>0</v>
      </c>
      <c r="CJ747" s="313">
        <v>0</v>
      </c>
      <c r="CK747" s="313">
        <v>0</v>
      </c>
      <c r="CL747" s="261">
        <f>$AW747-$AX747-BA747</f>
        <v>0</v>
      </c>
      <c r="CM747" s="261">
        <f t="shared" ref="CM747:CP748" si="801">CY747</f>
        <v>0</v>
      </c>
      <c r="CN747" s="261">
        <f t="shared" si="801"/>
        <v>0</v>
      </c>
      <c r="CO747" s="261">
        <f t="shared" si="801"/>
        <v>0</v>
      </c>
      <c r="CP747" s="261">
        <f t="shared" si="801"/>
        <v>0</v>
      </c>
      <c r="CQ747" s="261">
        <f>CR747+CS747+CT747</f>
        <v>0</v>
      </c>
      <c r="CR747" s="313">
        <v>0</v>
      </c>
      <c r="CS747" s="313">
        <v>0</v>
      </c>
      <c r="CT747" s="313">
        <v>0</v>
      </c>
      <c r="CU747" s="261">
        <f>CV747+CW747+CX747</f>
        <v>0</v>
      </c>
      <c r="CV747" s="313">
        <v>0</v>
      </c>
      <c r="CW747" s="313">
        <v>0</v>
      </c>
      <c r="CX747" s="313">
        <v>0</v>
      </c>
      <c r="CY747" s="261">
        <f>CZ747+DA747+DB747</f>
        <v>0</v>
      </c>
      <c r="CZ747" s="313">
        <v>0</v>
      </c>
      <c r="DA747" s="313">
        <v>0</v>
      </c>
      <c r="DB747" s="313">
        <v>0</v>
      </c>
      <c r="DC747" s="261">
        <f>$AW747-$AX747-BB747</f>
        <v>0</v>
      </c>
      <c r="DD747" s="261">
        <f t="shared" ref="DD747:DG748" si="802">DP747</f>
        <v>0</v>
      </c>
      <c r="DE747" s="261">
        <f t="shared" si="802"/>
        <v>0</v>
      </c>
      <c r="DF747" s="261">
        <f t="shared" si="802"/>
        <v>0</v>
      </c>
      <c r="DG747" s="261">
        <f t="shared" si="802"/>
        <v>0</v>
      </c>
      <c r="DH747" s="261">
        <f>DI747+DJ747+DK747</f>
        <v>0</v>
      </c>
      <c r="DI747" s="313">
        <v>0</v>
      </c>
      <c r="DJ747" s="313">
        <v>0</v>
      </c>
      <c r="DK747" s="313">
        <v>0</v>
      </c>
      <c r="DL747" s="261">
        <f>DM747+DN747+DO747</f>
        <v>0</v>
      </c>
      <c r="DM747" s="313">
        <v>0</v>
      </c>
      <c r="DN747" s="313">
        <v>0</v>
      </c>
      <c r="DO747" s="313">
        <v>0</v>
      </c>
      <c r="DP747" s="261">
        <f>DQ747+DR747+DS747</f>
        <v>0</v>
      </c>
      <c r="DQ747" s="313">
        <v>0</v>
      </c>
      <c r="DR747" s="313">
        <v>0</v>
      </c>
      <c r="DS747" s="313">
        <v>0</v>
      </c>
      <c r="DT747" s="261">
        <f>$AW747-$AX747-BC747</f>
        <v>0</v>
      </c>
      <c r="DU747" s="261">
        <f>BC747-AY747</f>
        <v>0</v>
      </c>
      <c r="DV747" s="313"/>
      <c r="DW747" s="313"/>
      <c r="DX747" s="314"/>
      <c r="DY747" s="313"/>
      <c r="DZ747" s="314"/>
      <c r="EA747" s="343" t="s">
        <v>151</v>
      </c>
      <c r="EB747" s="164">
        <v>0</v>
      </c>
      <c r="EC747" s="162" t="str">
        <f>AN747 &amp; EB747</f>
        <v>Прибыль направляемая на инвестиции0</v>
      </c>
      <c r="ED747" s="162" t="str">
        <f>AN747&amp;AO747</f>
        <v>Прибыль направляемая на инвестициинет</v>
      </c>
      <c r="EE747" s="163"/>
      <c r="EF747" s="163"/>
      <c r="EG747" s="179"/>
      <c r="EH747" s="179"/>
      <c r="EI747" s="179"/>
      <c r="EJ747" s="179"/>
      <c r="EV747" s="163"/>
    </row>
    <row r="748" spans="3:152" ht="15" customHeight="1" thickBot="1">
      <c r="C748" s="217"/>
      <c r="D748" s="385"/>
      <c r="E748" s="399"/>
      <c r="F748" s="399"/>
      <c r="G748" s="399"/>
      <c r="H748" s="399"/>
      <c r="I748" s="399"/>
      <c r="J748" s="399"/>
      <c r="K748" s="385"/>
      <c r="L748" s="337"/>
      <c r="M748" s="337"/>
      <c r="N748" s="385"/>
      <c r="O748" s="385"/>
      <c r="P748" s="387"/>
      <c r="Q748" s="387"/>
      <c r="R748" s="389"/>
      <c r="S748" s="391"/>
      <c r="T748" s="401"/>
      <c r="U748" s="395"/>
      <c r="V748" s="397"/>
      <c r="W748" s="383"/>
      <c r="X748" s="383"/>
      <c r="Y748" s="383"/>
      <c r="Z748" s="383"/>
      <c r="AA748" s="383"/>
      <c r="AB748" s="383"/>
      <c r="AC748" s="383"/>
      <c r="AD748" s="383"/>
      <c r="AE748" s="383"/>
      <c r="AF748" s="383"/>
      <c r="AG748" s="383"/>
      <c r="AH748" s="383"/>
      <c r="AI748" s="383"/>
      <c r="AJ748" s="383"/>
      <c r="AK748" s="383"/>
      <c r="AL748" s="333"/>
      <c r="AM748" s="200" t="s">
        <v>115</v>
      </c>
      <c r="AN748" s="311" t="s">
        <v>199</v>
      </c>
      <c r="AO748" s="312" t="s">
        <v>18</v>
      </c>
      <c r="AP748" s="312"/>
      <c r="AQ748" s="312"/>
      <c r="AR748" s="312"/>
      <c r="AS748" s="312"/>
      <c r="AT748" s="312"/>
      <c r="AU748" s="312"/>
      <c r="AV748" s="312"/>
      <c r="AW748" s="261">
        <v>0</v>
      </c>
      <c r="AX748" s="261">
        <v>0</v>
      </c>
      <c r="AY748" s="261">
        <v>0</v>
      </c>
      <c r="AZ748" s="261">
        <f>BE748</f>
        <v>0</v>
      </c>
      <c r="BA748" s="261">
        <f>BV748</f>
        <v>0</v>
      </c>
      <c r="BB748" s="261">
        <f>CM748</f>
        <v>0</v>
      </c>
      <c r="BC748" s="261">
        <f>DD748</f>
        <v>0</v>
      </c>
      <c r="BD748" s="261">
        <f>AW748-AX748-BC748</f>
        <v>0</v>
      </c>
      <c r="BE748" s="261">
        <f t="shared" si="799"/>
        <v>0</v>
      </c>
      <c r="BF748" s="261">
        <f t="shared" si="799"/>
        <v>0</v>
      </c>
      <c r="BG748" s="261">
        <f t="shared" si="799"/>
        <v>0</v>
      </c>
      <c r="BH748" s="261">
        <f t="shared" si="799"/>
        <v>0</v>
      </c>
      <c r="BI748" s="261">
        <f>BJ748+BK748+BL748</f>
        <v>0</v>
      </c>
      <c r="BJ748" s="313">
        <v>0</v>
      </c>
      <c r="BK748" s="313">
        <v>0</v>
      </c>
      <c r="BL748" s="313">
        <v>0</v>
      </c>
      <c r="BM748" s="261">
        <f>BN748+BO748+BP748</f>
        <v>0</v>
      </c>
      <c r="BN748" s="313">
        <v>0</v>
      </c>
      <c r="BO748" s="313">
        <v>0</v>
      </c>
      <c r="BP748" s="313">
        <v>0</v>
      </c>
      <c r="BQ748" s="261">
        <f>BR748+BS748+BT748</f>
        <v>0</v>
      </c>
      <c r="BR748" s="313">
        <v>0</v>
      </c>
      <c r="BS748" s="313">
        <v>0</v>
      </c>
      <c r="BT748" s="313">
        <v>0</v>
      </c>
      <c r="BU748" s="261">
        <f>$AW748-$AX748-AZ748</f>
        <v>0</v>
      </c>
      <c r="BV748" s="261">
        <f t="shared" si="800"/>
        <v>0</v>
      </c>
      <c r="BW748" s="261">
        <f t="shared" si="800"/>
        <v>0</v>
      </c>
      <c r="BX748" s="261">
        <f t="shared" si="800"/>
        <v>0</v>
      </c>
      <c r="BY748" s="261">
        <f t="shared" si="800"/>
        <v>0</v>
      </c>
      <c r="BZ748" s="261">
        <f>CA748+CB748+CC748</f>
        <v>0</v>
      </c>
      <c r="CA748" s="313">
        <v>0</v>
      </c>
      <c r="CB748" s="313">
        <v>0</v>
      </c>
      <c r="CC748" s="313">
        <v>0</v>
      </c>
      <c r="CD748" s="261">
        <f>CE748+CF748+CG748</f>
        <v>0</v>
      </c>
      <c r="CE748" s="313">
        <v>0</v>
      </c>
      <c r="CF748" s="313">
        <v>0</v>
      </c>
      <c r="CG748" s="313">
        <v>0</v>
      </c>
      <c r="CH748" s="261">
        <f>CI748+CJ748+CK748</f>
        <v>0</v>
      </c>
      <c r="CI748" s="313">
        <v>0</v>
      </c>
      <c r="CJ748" s="313">
        <v>0</v>
      </c>
      <c r="CK748" s="313">
        <v>0</v>
      </c>
      <c r="CL748" s="261">
        <f>$AW748-$AX748-BA748</f>
        <v>0</v>
      </c>
      <c r="CM748" s="261">
        <f t="shared" si="801"/>
        <v>0</v>
      </c>
      <c r="CN748" s="261">
        <f t="shared" si="801"/>
        <v>0</v>
      </c>
      <c r="CO748" s="261">
        <f t="shared" si="801"/>
        <v>0</v>
      </c>
      <c r="CP748" s="261">
        <f t="shared" si="801"/>
        <v>0</v>
      </c>
      <c r="CQ748" s="261">
        <f>CR748+CS748+CT748</f>
        <v>0</v>
      </c>
      <c r="CR748" s="313">
        <v>0</v>
      </c>
      <c r="CS748" s="313">
        <v>0</v>
      </c>
      <c r="CT748" s="313">
        <v>0</v>
      </c>
      <c r="CU748" s="261">
        <f>CV748+CW748+CX748</f>
        <v>0</v>
      </c>
      <c r="CV748" s="313">
        <v>0</v>
      </c>
      <c r="CW748" s="313">
        <v>0</v>
      </c>
      <c r="CX748" s="313">
        <v>0</v>
      </c>
      <c r="CY748" s="261">
        <f>CZ748+DA748+DB748</f>
        <v>0</v>
      </c>
      <c r="CZ748" s="313">
        <v>0</v>
      </c>
      <c r="DA748" s="313">
        <v>0</v>
      </c>
      <c r="DB748" s="313">
        <v>0</v>
      </c>
      <c r="DC748" s="261">
        <f>$AW748-$AX748-BB748</f>
        <v>0</v>
      </c>
      <c r="DD748" s="261">
        <f t="shared" si="802"/>
        <v>0</v>
      </c>
      <c r="DE748" s="261">
        <f t="shared" si="802"/>
        <v>0</v>
      </c>
      <c r="DF748" s="261">
        <f t="shared" si="802"/>
        <v>0</v>
      </c>
      <c r="DG748" s="261">
        <f t="shared" si="802"/>
        <v>0</v>
      </c>
      <c r="DH748" s="261">
        <f>DI748+DJ748+DK748</f>
        <v>0</v>
      </c>
      <c r="DI748" s="313">
        <v>0</v>
      </c>
      <c r="DJ748" s="313">
        <v>0</v>
      </c>
      <c r="DK748" s="313">
        <v>0</v>
      </c>
      <c r="DL748" s="261">
        <f>DM748+DN748+DO748</f>
        <v>0</v>
      </c>
      <c r="DM748" s="313">
        <v>0</v>
      </c>
      <c r="DN748" s="313">
        <v>0</v>
      </c>
      <c r="DO748" s="313">
        <v>0</v>
      </c>
      <c r="DP748" s="261">
        <f>DQ748+DR748+DS748</f>
        <v>0</v>
      </c>
      <c r="DQ748" s="313">
        <v>0</v>
      </c>
      <c r="DR748" s="313">
        <v>0</v>
      </c>
      <c r="DS748" s="313">
        <v>0</v>
      </c>
      <c r="DT748" s="261">
        <f>$AW748-$AX748-BC748</f>
        <v>0</v>
      </c>
      <c r="DU748" s="261">
        <f>BC748-AY748</f>
        <v>0</v>
      </c>
      <c r="DV748" s="313"/>
      <c r="DW748" s="313"/>
      <c r="DX748" s="314"/>
      <c r="DY748" s="313"/>
      <c r="DZ748" s="314"/>
      <c r="EA748" s="343" t="s">
        <v>151</v>
      </c>
      <c r="EB748" s="164">
        <v>0</v>
      </c>
      <c r="EC748" s="162" t="str">
        <f>AN748 &amp; EB748</f>
        <v>Прочие собственные средства0</v>
      </c>
      <c r="ED748" s="162" t="str">
        <f>AN748&amp;AO748</f>
        <v>Прочие собственные средстванет</v>
      </c>
      <c r="EE748" s="163"/>
      <c r="EF748" s="163"/>
      <c r="EG748" s="179"/>
      <c r="EH748" s="179"/>
      <c r="EI748" s="179"/>
      <c r="EJ748" s="179"/>
      <c r="EV748" s="163"/>
    </row>
    <row r="749" spans="3:152" ht="11.25" customHeight="1">
      <c r="C749" s="217"/>
      <c r="D749" s="384" t="s">
        <v>1116</v>
      </c>
      <c r="E749" s="398" t="s">
        <v>1015</v>
      </c>
      <c r="F749" s="398"/>
      <c r="G749" s="398" t="s">
        <v>161</v>
      </c>
      <c r="H749" s="398" t="s">
        <v>1117</v>
      </c>
      <c r="I749" s="398" t="s">
        <v>783</v>
      </c>
      <c r="J749" s="398" t="s">
        <v>783</v>
      </c>
      <c r="K749" s="384" t="s">
        <v>784</v>
      </c>
      <c r="L749" s="336"/>
      <c r="M749" s="336"/>
      <c r="N749" s="384" t="s">
        <v>115</v>
      </c>
      <c r="O749" s="384" t="s">
        <v>5</v>
      </c>
      <c r="P749" s="386" t="s">
        <v>189</v>
      </c>
      <c r="Q749" s="386" t="s">
        <v>6</v>
      </c>
      <c r="R749" s="388">
        <v>0</v>
      </c>
      <c r="S749" s="390">
        <v>0</v>
      </c>
      <c r="T749" s="400" t="s">
        <v>151</v>
      </c>
      <c r="U749" s="305"/>
      <c r="V749" s="306"/>
      <c r="W749" s="306"/>
      <c r="X749" s="306"/>
      <c r="Y749" s="306"/>
      <c r="Z749" s="306"/>
      <c r="AA749" s="306"/>
      <c r="AB749" s="306"/>
      <c r="AC749" s="306"/>
      <c r="AD749" s="306"/>
      <c r="AE749" s="306"/>
      <c r="AF749" s="306"/>
      <c r="AG749" s="306"/>
      <c r="AH749" s="306"/>
      <c r="AI749" s="306"/>
      <c r="AJ749" s="306"/>
      <c r="AK749" s="306"/>
      <c r="AL749" s="306"/>
      <c r="AM749" s="306"/>
      <c r="AN749" s="306"/>
      <c r="AO749" s="306"/>
      <c r="AP749" s="306"/>
      <c r="AQ749" s="306"/>
      <c r="AR749" s="306"/>
      <c r="AS749" s="306"/>
      <c r="AT749" s="306"/>
      <c r="AU749" s="306"/>
      <c r="AV749" s="306"/>
      <c r="AW749" s="306"/>
      <c r="AX749" s="306"/>
      <c r="AY749" s="306"/>
      <c r="AZ749" s="306"/>
      <c r="BA749" s="306"/>
      <c r="BB749" s="306"/>
      <c r="BC749" s="306"/>
      <c r="BD749" s="306"/>
      <c r="BE749" s="306"/>
      <c r="BF749" s="306"/>
      <c r="BG749" s="306"/>
      <c r="BH749" s="306"/>
      <c r="BI749" s="306"/>
      <c r="BJ749" s="306"/>
      <c r="BK749" s="306"/>
      <c r="BL749" s="306"/>
      <c r="BM749" s="306"/>
      <c r="BN749" s="306"/>
      <c r="BO749" s="306"/>
      <c r="BP749" s="306"/>
      <c r="BQ749" s="306"/>
      <c r="BR749" s="306"/>
      <c r="BS749" s="306"/>
      <c r="BT749" s="306"/>
      <c r="BU749" s="306"/>
      <c r="BV749" s="306"/>
      <c r="BW749" s="306"/>
      <c r="BX749" s="306"/>
      <c r="BY749" s="306"/>
      <c r="BZ749" s="306"/>
      <c r="CA749" s="306"/>
      <c r="CB749" s="306"/>
      <c r="CC749" s="306"/>
      <c r="CD749" s="306"/>
      <c r="CE749" s="306"/>
      <c r="CF749" s="306"/>
      <c r="CG749" s="306"/>
      <c r="CH749" s="306"/>
      <c r="CI749" s="306"/>
      <c r="CJ749" s="306"/>
      <c r="CK749" s="306"/>
      <c r="CL749" s="306"/>
      <c r="CM749" s="306"/>
      <c r="CN749" s="306"/>
      <c r="CO749" s="306"/>
      <c r="CP749" s="306"/>
      <c r="CQ749" s="306"/>
      <c r="CR749" s="306"/>
      <c r="CS749" s="306"/>
      <c r="CT749" s="306"/>
      <c r="CU749" s="306"/>
      <c r="CV749" s="306"/>
      <c r="CW749" s="306"/>
      <c r="CX749" s="306"/>
      <c r="CY749" s="306"/>
      <c r="CZ749" s="306"/>
      <c r="DA749" s="306"/>
      <c r="DB749" s="306"/>
      <c r="DC749" s="306"/>
      <c r="DD749" s="306"/>
      <c r="DE749" s="306"/>
      <c r="DF749" s="306"/>
      <c r="DG749" s="306"/>
      <c r="DH749" s="306"/>
      <c r="DI749" s="306"/>
      <c r="DJ749" s="306"/>
      <c r="DK749" s="306"/>
      <c r="DL749" s="306"/>
      <c r="DM749" s="306"/>
      <c r="DN749" s="306"/>
      <c r="DO749" s="306"/>
      <c r="DP749" s="306"/>
      <c r="DQ749" s="306"/>
      <c r="DR749" s="306"/>
      <c r="DS749" s="306"/>
      <c r="DT749" s="306"/>
      <c r="DU749" s="306"/>
      <c r="DV749" s="306"/>
      <c r="DW749" s="306"/>
      <c r="DX749" s="306"/>
      <c r="DY749" s="306"/>
      <c r="DZ749" s="306"/>
      <c r="EA749" s="306"/>
      <c r="EB749" s="164"/>
      <c r="EC749" s="163"/>
      <c r="ED749" s="163"/>
      <c r="EE749" s="163"/>
      <c r="EF749" s="163"/>
      <c r="EG749" s="163"/>
      <c r="EH749" s="163"/>
      <c r="EI749" s="163"/>
    </row>
    <row r="750" spans="3:152" ht="11.25" customHeight="1">
      <c r="C750" s="217"/>
      <c r="D750" s="385"/>
      <c r="E750" s="399"/>
      <c r="F750" s="399"/>
      <c r="G750" s="399"/>
      <c r="H750" s="399"/>
      <c r="I750" s="399"/>
      <c r="J750" s="399"/>
      <c r="K750" s="385"/>
      <c r="L750" s="337"/>
      <c r="M750" s="337"/>
      <c r="N750" s="385"/>
      <c r="O750" s="385"/>
      <c r="P750" s="387"/>
      <c r="Q750" s="387"/>
      <c r="R750" s="389"/>
      <c r="S750" s="391"/>
      <c r="T750" s="401"/>
      <c r="U750" s="394"/>
      <c r="V750" s="396">
        <v>1</v>
      </c>
      <c r="W750" s="382" t="s">
        <v>821</v>
      </c>
      <c r="X750" s="382"/>
      <c r="Y750" s="382"/>
      <c r="Z750" s="382"/>
      <c r="AA750" s="382"/>
      <c r="AB750" s="382"/>
      <c r="AC750" s="382"/>
      <c r="AD750" s="382"/>
      <c r="AE750" s="382"/>
      <c r="AF750" s="382"/>
      <c r="AG750" s="382"/>
      <c r="AH750" s="382"/>
      <c r="AI750" s="382"/>
      <c r="AJ750" s="382"/>
      <c r="AK750" s="382"/>
      <c r="AL750" s="307"/>
      <c r="AM750" s="308"/>
      <c r="AN750" s="309"/>
      <c r="AO750" s="309"/>
      <c r="AP750" s="309"/>
      <c r="AQ750" s="309"/>
      <c r="AR750" s="309"/>
      <c r="AS750" s="309"/>
      <c r="AT750" s="309"/>
      <c r="AU750" s="309"/>
      <c r="AV750" s="309"/>
      <c r="AW750" s="95"/>
      <c r="AX750" s="95"/>
      <c r="AY750" s="95"/>
      <c r="AZ750" s="95"/>
      <c r="BA750" s="95"/>
      <c r="BB750" s="95"/>
      <c r="BC750" s="95"/>
      <c r="BD750" s="95"/>
      <c r="BE750" s="95"/>
      <c r="BF750" s="95"/>
      <c r="BG750" s="95"/>
      <c r="BH750" s="95"/>
      <c r="BI750" s="95"/>
      <c r="BJ750" s="95"/>
      <c r="BK750" s="95"/>
      <c r="BL750" s="95"/>
      <c r="BM750" s="95"/>
      <c r="BN750" s="95"/>
      <c r="BO750" s="95"/>
      <c r="BP750" s="95"/>
      <c r="BQ750" s="95"/>
      <c r="BR750" s="95"/>
      <c r="BS750" s="95"/>
      <c r="BT750" s="95"/>
      <c r="BU750" s="95"/>
      <c r="BV750" s="95"/>
      <c r="BW750" s="95"/>
      <c r="BX750" s="95"/>
      <c r="BY750" s="95"/>
      <c r="BZ750" s="95"/>
      <c r="CA750" s="95"/>
      <c r="CB750" s="95"/>
      <c r="CC750" s="95"/>
      <c r="CD750" s="95"/>
      <c r="CE750" s="95"/>
      <c r="CF750" s="95"/>
      <c r="CG750" s="95"/>
      <c r="CH750" s="95"/>
      <c r="CI750" s="95"/>
      <c r="CJ750" s="95"/>
      <c r="CK750" s="95"/>
      <c r="CL750" s="95"/>
      <c r="CM750" s="95"/>
      <c r="CN750" s="95"/>
      <c r="CO750" s="95"/>
      <c r="CP750" s="95"/>
      <c r="CQ750" s="95"/>
      <c r="CR750" s="95"/>
      <c r="CS750" s="95"/>
      <c r="CT750" s="95"/>
      <c r="CU750" s="95"/>
      <c r="CV750" s="95"/>
      <c r="CW750" s="95"/>
      <c r="CX750" s="95"/>
      <c r="CY750" s="95"/>
      <c r="CZ750" s="95"/>
      <c r="DA750" s="95"/>
      <c r="DB750" s="95"/>
      <c r="DC750" s="95"/>
      <c r="DD750" s="95"/>
      <c r="DE750" s="95"/>
      <c r="DF750" s="95"/>
      <c r="DG750" s="95"/>
      <c r="DH750" s="95"/>
      <c r="DI750" s="95"/>
      <c r="DJ750" s="95"/>
      <c r="DK750" s="95"/>
      <c r="DL750" s="95"/>
      <c r="DM750" s="95"/>
      <c r="DN750" s="95"/>
      <c r="DO750" s="95"/>
      <c r="DP750" s="95"/>
      <c r="DQ750" s="95"/>
      <c r="DR750" s="95"/>
      <c r="DS750" s="95"/>
      <c r="DT750" s="95"/>
      <c r="DU750" s="95"/>
      <c r="DV750" s="95"/>
      <c r="DW750" s="95"/>
      <c r="DX750" s="95"/>
      <c r="DY750" s="95"/>
      <c r="DZ750" s="95"/>
      <c r="EA750" s="95"/>
      <c r="EB750" s="164"/>
      <c r="EC750" s="179"/>
      <c r="ED750" s="179"/>
      <c r="EE750" s="179"/>
      <c r="EF750" s="163"/>
      <c r="EG750" s="179"/>
      <c r="EH750" s="179"/>
      <c r="EI750" s="179"/>
      <c r="EJ750" s="179"/>
      <c r="EK750" s="179"/>
    </row>
    <row r="751" spans="3:152" ht="15" customHeight="1">
      <c r="C751" s="217"/>
      <c r="D751" s="385"/>
      <c r="E751" s="399"/>
      <c r="F751" s="399"/>
      <c r="G751" s="399"/>
      <c r="H751" s="399"/>
      <c r="I751" s="399"/>
      <c r="J751" s="399"/>
      <c r="K751" s="385"/>
      <c r="L751" s="337"/>
      <c r="M751" s="337"/>
      <c r="N751" s="385"/>
      <c r="O751" s="385"/>
      <c r="P751" s="387"/>
      <c r="Q751" s="387"/>
      <c r="R751" s="389"/>
      <c r="S751" s="391"/>
      <c r="T751" s="401"/>
      <c r="U751" s="395"/>
      <c r="V751" s="397"/>
      <c r="W751" s="383"/>
      <c r="X751" s="383"/>
      <c r="Y751" s="383"/>
      <c r="Z751" s="383"/>
      <c r="AA751" s="383"/>
      <c r="AB751" s="383"/>
      <c r="AC751" s="383"/>
      <c r="AD751" s="383"/>
      <c r="AE751" s="383"/>
      <c r="AF751" s="383"/>
      <c r="AG751" s="383"/>
      <c r="AH751" s="383"/>
      <c r="AI751" s="383"/>
      <c r="AJ751" s="383"/>
      <c r="AK751" s="383"/>
      <c r="AL751" s="333"/>
      <c r="AM751" s="200" t="s">
        <v>240</v>
      </c>
      <c r="AN751" s="311" t="s">
        <v>216</v>
      </c>
      <c r="AO751" s="312" t="s">
        <v>18</v>
      </c>
      <c r="AP751" s="312"/>
      <c r="AQ751" s="312"/>
      <c r="AR751" s="312"/>
      <c r="AS751" s="312"/>
      <c r="AT751" s="312"/>
      <c r="AU751" s="312"/>
      <c r="AV751" s="312"/>
      <c r="AW751" s="261">
        <v>0</v>
      </c>
      <c r="AX751" s="261">
        <v>0</v>
      </c>
      <c r="AY751" s="261">
        <v>0</v>
      </c>
      <c r="AZ751" s="261">
        <f>BE751</f>
        <v>0</v>
      </c>
      <c r="BA751" s="261">
        <f>BV751</f>
        <v>0</v>
      </c>
      <c r="BB751" s="261">
        <f>CM751</f>
        <v>0</v>
      </c>
      <c r="BC751" s="261">
        <f>DD751</f>
        <v>0</v>
      </c>
      <c r="BD751" s="261">
        <f>AW751-AX751-BC751</f>
        <v>0</v>
      </c>
      <c r="BE751" s="261">
        <f t="shared" ref="BE751:BH752" si="803">BQ751</f>
        <v>0</v>
      </c>
      <c r="BF751" s="261">
        <f t="shared" si="803"/>
        <v>0</v>
      </c>
      <c r="BG751" s="261">
        <f t="shared" si="803"/>
        <v>0</v>
      </c>
      <c r="BH751" s="261">
        <f t="shared" si="803"/>
        <v>0</v>
      </c>
      <c r="BI751" s="261">
        <f>BJ751+BK751+BL751</f>
        <v>0</v>
      </c>
      <c r="BJ751" s="313">
        <v>0</v>
      </c>
      <c r="BK751" s="313">
        <v>0</v>
      </c>
      <c r="BL751" s="313">
        <v>0</v>
      </c>
      <c r="BM751" s="261">
        <f>BN751+BO751+BP751</f>
        <v>0</v>
      </c>
      <c r="BN751" s="313">
        <v>0</v>
      </c>
      <c r="BO751" s="313">
        <v>0</v>
      </c>
      <c r="BP751" s="313">
        <v>0</v>
      </c>
      <c r="BQ751" s="261">
        <f>BR751+BS751+BT751</f>
        <v>0</v>
      </c>
      <c r="BR751" s="313">
        <v>0</v>
      </c>
      <c r="BS751" s="313">
        <v>0</v>
      </c>
      <c r="BT751" s="313">
        <v>0</v>
      </c>
      <c r="BU751" s="261">
        <f>$AW751-$AX751-AZ751</f>
        <v>0</v>
      </c>
      <c r="BV751" s="261">
        <f t="shared" ref="BV751:BY752" si="804">CH751</f>
        <v>0</v>
      </c>
      <c r="BW751" s="261">
        <f t="shared" si="804"/>
        <v>0</v>
      </c>
      <c r="BX751" s="261">
        <f t="shared" si="804"/>
        <v>0</v>
      </c>
      <c r="BY751" s="261">
        <f t="shared" si="804"/>
        <v>0</v>
      </c>
      <c r="BZ751" s="261">
        <f>CA751+CB751+CC751</f>
        <v>0</v>
      </c>
      <c r="CA751" s="313">
        <v>0</v>
      </c>
      <c r="CB751" s="313">
        <v>0</v>
      </c>
      <c r="CC751" s="313">
        <v>0</v>
      </c>
      <c r="CD751" s="261">
        <f>CE751+CF751+CG751</f>
        <v>0</v>
      </c>
      <c r="CE751" s="313">
        <v>0</v>
      </c>
      <c r="CF751" s="313">
        <v>0</v>
      </c>
      <c r="CG751" s="313">
        <v>0</v>
      </c>
      <c r="CH751" s="261">
        <f>CI751+CJ751+CK751</f>
        <v>0</v>
      </c>
      <c r="CI751" s="313">
        <v>0</v>
      </c>
      <c r="CJ751" s="313">
        <v>0</v>
      </c>
      <c r="CK751" s="313">
        <v>0</v>
      </c>
      <c r="CL751" s="261">
        <f>$AW751-$AX751-BA751</f>
        <v>0</v>
      </c>
      <c r="CM751" s="261">
        <f t="shared" ref="CM751:CP752" si="805">CY751</f>
        <v>0</v>
      </c>
      <c r="CN751" s="261">
        <f t="shared" si="805"/>
        <v>0</v>
      </c>
      <c r="CO751" s="261">
        <f t="shared" si="805"/>
        <v>0</v>
      </c>
      <c r="CP751" s="261">
        <f t="shared" si="805"/>
        <v>0</v>
      </c>
      <c r="CQ751" s="261">
        <f>CR751+CS751+CT751</f>
        <v>0</v>
      </c>
      <c r="CR751" s="313">
        <v>0</v>
      </c>
      <c r="CS751" s="313">
        <v>0</v>
      </c>
      <c r="CT751" s="313">
        <v>0</v>
      </c>
      <c r="CU751" s="261">
        <f>CV751+CW751+CX751</f>
        <v>0</v>
      </c>
      <c r="CV751" s="313">
        <v>0</v>
      </c>
      <c r="CW751" s="313">
        <v>0</v>
      </c>
      <c r="CX751" s="313">
        <v>0</v>
      </c>
      <c r="CY751" s="261">
        <f>CZ751+DA751+DB751</f>
        <v>0</v>
      </c>
      <c r="CZ751" s="313">
        <v>0</v>
      </c>
      <c r="DA751" s="313">
        <v>0</v>
      </c>
      <c r="DB751" s="313">
        <v>0</v>
      </c>
      <c r="DC751" s="261">
        <f>$AW751-$AX751-BB751</f>
        <v>0</v>
      </c>
      <c r="DD751" s="261">
        <f t="shared" ref="DD751:DG752" si="806">DP751</f>
        <v>0</v>
      </c>
      <c r="DE751" s="261">
        <f t="shared" si="806"/>
        <v>0</v>
      </c>
      <c r="DF751" s="261">
        <f t="shared" si="806"/>
        <v>0</v>
      </c>
      <c r="DG751" s="261">
        <f t="shared" si="806"/>
        <v>0</v>
      </c>
      <c r="DH751" s="261">
        <f>DI751+DJ751+DK751</f>
        <v>0</v>
      </c>
      <c r="DI751" s="313">
        <v>0</v>
      </c>
      <c r="DJ751" s="313">
        <v>0</v>
      </c>
      <c r="DK751" s="313">
        <v>0</v>
      </c>
      <c r="DL751" s="261">
        <f>DM751+DN751+DO751</f>
        <v>0</v>
      </c>
      <c r="DM751" s="313">
        <v>0</v>
      </c>
      <c r="DN751" s="313">
        <v>0</v>
      </c>
      <c r="DO751" s="313">
        <v>0</v>
      </c>
      <c r="DP751" s="261">
        <f>DQ751+DR751+DS751</f>
        <v>0</v>
      </c>
      <c r="DQ751" s="313">
        <v>0</v>
      </c>
      <c r="DR751" s="313">
        <v>0</v>
      </c>
      <c r="DS751" s="313">
        <v>0</v>
      </c>
      <c r="DT751" s="261">
        <f>$AW751-$AX751-BC751</f>
        <v>0</v>
      </c>
      <c r="DU751" s="261">
        <f>BC751-AY751</f>
        <v>0</v>
      </c>
      <c r="DV751" s="313"/>
      <c r="DW751" s="313"/>
      <c r="DX751" s="314"/>
      <c r="DY751" s="313"/>
      <c r="DZ751" s="314"/>
      <c r="EA751" s="343" t="s">
        <v>151</v>
      </c>
      <c r="EB751" s="164">
        <v>0</v>
      </c>
      <c r="EC751" s="162" t="str">
        <f>AN751 &amp; EB751</f>
        <v>Прибыль направляемая на инвестиции0</v>
      </c>
      <c r="ED751" s="162" t="str">
        <f>AN751&amp;AO751</f>
        <v>Прибыль направляемая на инвестициинет</v>
      </c>
      <c r="EE751" s="163"/>
      <c r="EF751" s="163"/>
      <c r="EG751" s="179"/>
      <c r="EH751" s="179"/>
      <c r="EI751" s="179"/>
      <c r="EJ751" s="179"/>
      <c r="EV751" s="163"/>
    </row>
    <row r="752" spans="3:152" ht="15" customHeight="1" thickBot="1">
      <c r="C752" s="217"/>
      <c r="D752" s="385"/>
      <c r="E752" s="399"/>
      <c r="F752" s="399"/>
      <c r="G752" s="399"/>
      <c r="H752" s="399"/>
      <c r="I752" s="399"/>
      <c r="J752" s="399"/>
      <c r="K752" s="385"/>
      <c r="L752" s="337"/>
      <c r="M752" s="337"/>
      <c r="N752" s="385"/>
      <c r="O752" s="385"/>
      <c r="P752" s="387"/>
      <c r="Q752" s="387"/>
      <c r="R752" s="389"/>
      <c r="S752" s="391"/>
      <c r="T752" s="401"/>
      <c r="U752" s="395"/>
      <c r="V752" s="397"/>
      <c r="W752" s="383"/>
      <c r="X752" s="383"/>
      <c r="Y752" s="383"/>
      <c r="Z752" s="383"/>
      <c r="AA752" s="383"/>
      <c r="AB752" s="383"/>
      <c r="AC752" s="383"/>
      <c r="AD752" s="383"/>
      <c r="AE752" s="383"/>
      <c r="AF752" s="383"/>
      <c r="AG752" s="383"/>
      <c r="AH752" s="383"/>
      <c r="AI752" s="383"/>
      <c r="AJ752" s="383"/>
      <c r="AK752" s="383"/>
      <c r="AL752" s="333"/>
      <c r="AM752" s="200" t="s">
        <v>115</v>
      </c>
      <c r="AN752" s="311" t="s">
        <v>199</v>
      </c>
      <c r="AO752" s="312" t="s">
        <v>18</v>
      </c>
      <c r="AP752" s="312"/>
      <c r="AQ752" s="312"/>
      <c r="AR752" s="312"/>
      <c r="AS752" s="312"/>
      <c r="AT752" s="312"/>
      <c r="AU752" s="312"/>
      <c r="AV752" s="312"/>
      <c r="AW752" s="261">
        <v>0</v>
      </c>
      <c r="AX752" s="261">
        <v>0</v>
      </c>
      <c r="AY752" s="261">
        <v>0</v>
      </c>
      <c r="AZ752" s="261">
        <f>BE752</f>
        <v>0</v>
      </c>
      <c r="BA752" s="261">
        <f>BV752</f>
        <v>0</v>
      </c>
      <c r="BB752" s="261">
        <f>CM752</f>
        <v>0</v>
      </c>
      <c r="BC752" s="261">
        <f>DD752</f>
        <v>0</v>
      </c>
      <c r="BD752" s="261">
        <f>AW752-AX752-BC752</f>
        <v>0</v>
      </c>
      <c r="BE752" s="261">
        <f t="shared" si="803"/>
        <v>0</v>
      </c>
      <c r="BF752" s="261">
        <f t="shared" si="803"/>
        <v>0</v>
      </c>
      <c r="BG752" s="261">
        <f t="shared" si="803"/>
        <v>0</v>
      </c>
      <c r="BH752" s="261">
        <f t="shared" si="803"/>
        <v>0</v>
      </c>
      <c r="BI752" s="261">
        <f>BJ752+BK752+BL752</f>
        <v>0</v>
      </c>
      <c r="BJ752" s="313">
        <v>0</v>
      </c>
      <c r="BK752" s="313">
        <v>0</v>
      </c>
      <c r="BL752" s="313">
        <v>0</v>
      </c>
      <c r="BM752" s="261">
        <f>BN752+BO752+BP752</f>
        <v>0</v>
      </c>
      <c r="BN752" s="313">
        <v>0</v>
      </c>
      <c r="BO752" s="313">
        <v>0</v>
      </c>
      <c r="BP752" s="313">
        <v>0</v>
      </c>
      <c r="BQ752" s="261">
        <f>BR752+BS752+BT752</f>
        <v>0</v>
      </c>
      <c r="BR752" s="313">
        <v>0</v>
      </c>
      <c r="BS752" s="313">
        <v>0</v>
      </c>
      <c r="BT752" s="313">
        <v>0</v>
      </c>
      <c r="BU752" s="261">
        <f>$AW752-$AX752-AZ752</f>
        <v>0</v>
      </c>
      <c r="BV752" s="261">
        <f t="shared" si="804"/>
        <v>0</v>
      </c>
      <c r="BW752" s="261">
        <f t="shared" si="804"/>
        <v>0</v>
      </c>
      <c r="BX752" s="261">
        <f t="shared" si="804"/>
        <v>0</v>
      </c>
      <c r="BY752" s="261">
        <f t="shared" si="804"/>
        <v>0</v>
      </c>
      <c r="BZ752" s="261">
        <f>CA752+CB752+CC752</f>
        <v>0</v>
      </c>
      <c r="CA752" s="313">
        <v>0</v>
      </c>
      <c r="CB752" s="313">
        <v>0</v>
      </c>
      <c r="CC752" s="313">
        <v>0</v>
      </c>
      <c r="CD752" s="261">
        <f>CE752+CF752+CG752</f>
        <v>0</v>
      </c>
      <c r="CE752" s="313">
        <v>0</v>
      </c>
      <c r="CF752" s="313">
        <v>0</v>
      </c>
      <c r="CG752" s="313">
        <v>0</v>
      </c>
      <c r="CH752" s="261">
        <f>CI752+CJ752+CK752</f>
        <v>0</v>
      </c>
      <c r="CI752" s="313">
        <v>0</v>
      </c>
      <c r="CJ752" s="313">
        <v>0</v>
      </c>
      <c r="CK752" s="313">
        <v>0</v>
      </c>
      <c r="CL752" s="261">
        <f>$AW752-$AX752-BA752</f>
        <v>0</v>
      </c>
      <c r="CM752" s="261">
        <f t="shared" si="805"/>
        <v>0</v>
      </c>
      <c r="CN752" s="261">
        <f t="shared" si="805"/>
        <v>0</v>
      </c>
      <c r="CO752" s="261">
        <f t="shared" si="805"/>
        <v>0</v>
      </c>
      <c r="CP752" s="261">
        <f t="shared" si="805"/>
        <v>0</v>
      </c>
      <c r="CQ752" s="261">
        <f>CR752+CS752+CT752</f>
        <v>0</v>
      </c>
      <c r="CR752" s="313">
        <v>0</v>
      </c>
      <c r="CS752" s="313">
        <v>0</v>
      </c>
      <c r="CT752" s="313">
        <v>0</v>
      </c>
      <c r="CU752" s="261">
        <f>CV752+CW752+CX752</f>
        <v>0</v>
      </c>
      <c r="CV752" s="313">
        <v>0</v>
      </c>
      <c r="CW752" s="313">
        <v>0</v>
      </c>
      <c r="CX752" s="313">
        <v>0</v>
      </c>
      <c r="CY752" s="261">
        <f>CZ752+DA752+DB752</f>
        <v>0</v>
      </c>
      <c r="CZ752" s="313">
        <v>0</v>
      </c>
      <c r="DA752" s="313">
        <v>0</v>
      </c>
      <c r="DB752" s="313">
        <v>0</v>
      </c>
      <c r="DC752" s="261">
        <f>$AW752-$AX752-BB752</f>
        <v>0</v>
      </c>
      <c r="DD752" s="261">
        <f t="shared" si="806"/>
        <v>0</v>
      </c>
      <c r="DE752" s="261">
        <f t="shared" si="806"/>
        <v>0</v>
      </c>
      <c r="DF752" s="261">
        <f t="shared" si="806"/>
        <v>0</v>
      </c>
      <c r="DG752" s="261">
        <f t="shared" si="806"/>
        <v>0</v>
      </c>
      <c r="DH752" s="261">
        <f>DI752+DJ752+DK752</f>
        <v>0</v>
      </c>
      <c r="DI752" s="313">
        <v>0</v>
      </c>
      <c r="DJ752" s="313">
        <v>0</v>
      </c>
      <c r="DK752" s="313">
        <v>0</v>
      </c>
      <c r="DL752" s="261">
        <f>DM752+DN752+DO752</f>
        <v>0</v>
      </c>
      <c r="DM752" s="313">
        <v>0</v>
      </c>
      <c r="DN752" s="313">
        <v>0</v>
      </c>
      <c r="DO752" s="313">
        <v>0</v>
      </c>
      <c r="DP752" s="261">
        <f>DQ752+DR752+DS752</f>
        <v>0</v>
      </c>
      <c r="DQ752" s="313">
        <v>0</v>
      </c>
      <c r="DR752" s="313">
        <v>0</v>
      </c>
      <c r="DS752" s="313">
        <v>0</v>
      </c>
      <c r="DT752" s="261">
        <f>$AW752-$AX752-BC752</f>
        <v>0</v>
      </c>
      <c r="DU752" s="261">
        <f>BC752-AY752</f>
        <v>0</v>
      </c>
      <c r="DV752" s="313"/>
      <c r="DW752" s="313"/>
      <c r="DX752" s="314"/>
      <c r="DY752" s="313"/>
      <c r="DZ752" s="314"/>
      <c r="EA752" s="343" t="s">
        <v>151</v>
      </c>
      <c r="EB752" s="164">
        <v>0</v>
      </c>
      <c r="EC752" s="162" t="str">
        <f>AN752 &amp; EB752</f>
        <v>Прочие собственные средства0</v>
      </c>
      <c r="ED752" s="162" t="str">
        <f>AN752&amp;AO752</f>
        <v>Прочие собственные средстванет</v>
      </c>
      <c r="EE752" s="163"/>
      <c r="EF752" s="163"/>
      <c r="EG752" s="179"/>
      <c r="EH752" s="179"/>
      <c r="EI752" s="179"/>
      <c r="EJ752" s="179"/>
      <c r="EV752" s="163"/>
    </row>
    <row r="753" spans="3:152" ht="11.25" customHeight="1">
      <c r="C753" s="217"/>
      <c r="D753" s="384" t="s">
        <v>1118</v>
      </c>
      <c r="E753" s="398" t="s">
        <v>1015</v>
      </c>
      <c r="F753" s="398"/>
      <c r="G753" s="398" t="s">
        <v>161</v>
      </c>
      <c r="H753" s="398" t="s">
        <v>1119</v>
      </c>
      <c r="I753" s="398" t="s">
        <v>783</v>
      </c>
      <c r="J753" s="398" t="s">
        <v>783</v>
      </c>
      <c r="K753" s="384" t="s">
        <v>784</v>
      </c>
      <c r="L753" s="336"/>
      <c r="M753" s="336"/>
      <c r="N753" s="384" t="s">
        <v>115</v>
      </c>
      <c r="O753" s="384" t="s">
        <v>5</v>
      </c>
      <c r="P753" s="386" t="s">
        <v>189</v>
      </c>
      <c r="Q753" s="386" t="s">
        <v>5</v>
      </c>
      <c r="R753" s="388">
        <v>5</v>
      </c>
      <c r="S753" s="390">
        <v>5</v>
      </c>
      <c r="T753" s="392" t="s">
        <v>1147</v>
      </c>
      <c r="U753" s="305"/>
      <c r="V753" s="306"/>
      <c r="W753" s="306"/>
      <c r="X753" s="306"/>
      <c r="Y753" s="306"/>
      <c r="Z753" s="306"/>
      <c r="AA753" s="306"/>
      <c r="AB753" s="306"/>
      <c r="AC753" s="306"/>
      <c r="AD753" s="306"/>
      <c r="AE753" s="306"/>
      <c r="AF753" s="306"/>
      <c r="AG753" s="306"/>
      <c r="AH753" s="306"/>
      <c r="AI753" s="306"/>
      <c r="AJ753" s="306"/>
      <c r="AK753" s="306"/>
      <c r="AL753" s="306"/>
      <c r="AM753" s="306"/>
      <c r="AN753" s="306"/>
      <c r="AO753" s="306"/>
      <c r="AP753" s="306"/>
      <c r="AQ753" s="306"/>
      <c r="AR753" s="306"/>
      <c r="AS753" s="306"/>
      <c r="AT753" s="306"/>
      <c r="AU753" s="306"/>
      <c r="AV753" s="306"/>
      <c r="AW753" s="306"/>
      <c r="AX753" s="306"/>
      <c r="AY753" s="306"/>
      <c r="AZ753" s="306"/>
      <c r="BA753" s="306"/>
      <c r="BB753" s="306"/>
      <c r="BC753" s="306"/>
      <c r="BD753" s="306"/>
      <c r="BE753" s="306"/>
      <c r="BF753" s="306"/>
      <c r="BG753" s="306"/>
      <c r="BH753" s="306"/>
      <c r="BI753" s="306"/>
      <c r="BJ753" s="306"/>
      <c r="BK753" s="306"/>
      <c r="BL753" s="306"/>
      <c r="BM753" s="306"/>
      <c r="BN753" s="306"/>
      <c r="BO753" s="306"/>
      <c r="BP753" s="306"/>
      <c r="BQ753" s="306"/>
      <c r="BR753" s="306"/>
      <c r="BS753" s="306"/>
      <c r="BT753" s="306"/>
      <c r="BU753" s="306"/>
      <c r="BV753" s="306"/>
      <c r="BW753" s="306"/>
      <c r="BX753" s="306"/>
      <c r="BY753" s="306"/>
      <c r="BZ753" s="306"/>
      <c r="CA753" s="306"/>
      <c r="CB753" s="306"/>
      <c r="CC753" s="306"/>
      <c r="CD753" s="306"/>
      <c r="CE753" s="306"/>
      <c r="CF753" s="306"/>
      <c r="CG753" s="306"/>
      <c r="CH753" s="306"/>
      <c r="CI753" s="306"/>
      <c r="CJ753" s="306"/>
      <c r="CK753" s="306"/>
      <c r="CL753" s="306"/>
      <c r="CM753" s="306"/>
      <c r="CN753" s="306"/>
      <c r="CO753" s="306"/>
      <c r="CP753" s="306"/>
      <c r="CQ753" s="306"/>
      <c r="CR753" s="306"/>
      <c r="CS753" s="306"/>
      <c r="CT753" s="306"/>
      <c r="CU753" s="306"/>
      <c r="CV753" s="306"/>
      <c r="CW753" s="306"/>
      <c r="CX753" s="306"/>
      <c r="CY753" s="306"/>
      <c r="CZ753" s="306"/>
      <c r="DA753" s="306"/>
      <c r="DB753" s="306"/>
      <c r="DC753" s="306"/>
      <c r="DD753" s="306"/>
      <c r="DE753" s="306"/>
      <c r="DF753" s="306"/>
      <c r="DG753" s="306"/>
      <c r="DH753" s="306"/>
      <c r="DI753" s="306"/>
      <c r="DJ753" s="306"/>
      <c r="DK753" s="306"/>
      <c r="DL753" s="306"/>
      <c r="DM753" s="306"/>
      <c r="DN753" s="306"/>
      <c r="DO753" s="306"/>
      <c r="DP753" s="306"/>
      <c r="DQ753" s="306"/>
      <c r="DR753" s="306"/>
      <c r="DS753" s="306"/>
      <c r="DT753" s="306"/>
      <c r="DU753" s="306"/>
      <c r="DV753" s="306"/>
      <c r="DW753" s="306"/>
      <c r="DX753" s="306"/>
      <c r="DY753" s="306"/>
      <c r="DZ753" s="306"/>
      <c r="EA753" s="306"/>
      <c r="EB753" s="164"/>
      <c r="EC753" s="163"/>
      <c r="ED753" s="163"/>
      <c r="EE753" s="163"/>
      <c r="EF753" s="163"/>
      <c r="EG753" s="163"/>
      <c r="EH753" s="163"/>
      <c r="EI753" s="163"/>
    </row>
    <row r="754" spans="3:152" ht="11.25" customHeight="1">
      <c r="C754" s="217"/>
      <c r="D754" s="385"/>
      <c r="E754" s="399"/>
      <c r="F754" s="399"/>
      <c r="G754" s="399"/>
      <c r="H754" s="399"/>
      <c r="I754" s="399"/>
      <c r="J754" s="399"/>
      <c r="K754" s="385"/>
      <c r="L754" s="337"/>
      <c r="M754" s="337"/>
      <c r="N754" s="385"/>
      <c r="O754" s="385"/>
      <c r="P754" s="387"/>
      <c r="Q754" s="387"/>
      <c r="R754" s="389"/>
      <c r="S754" s="391"/>
      <c r="T754" s="393"/>
      <c r="U754" s="394"/>
      <c r="V754" s="396">
        <v>1</v>
      </c>
      <c r="W754" s="382" t="s">
        <v>821</v>
      </c>
      <c r="X754" s="382"/>
      <c r="Y754" s="382"/>
      <c r="Z754" s="382"/>
      <c r="AA754" s="382"/>
      <c r="AB754" s="382"/>
      <c r="AC754" s="382"/>
      <c r="AD754" s="382"/>
      <c r="AE754" s="382"/>
      <c r="AF754" s="382"/>
      <c r="AG754" s="382"/>
      <c r="AH754" s="382"/>
      <c r="AI754" s="382"/>
      <c r="AJ754" s="382"/>
      <c r="AK754" s="382"/>
      <c r="AL754" s="307"/>
      <c r="AM754" s="308"/>
      <c r="AN754" s="309"/>
      <c r="AO754" s="309"/>
      <c r="AP754" s="309"/>
      <c r="AQ754" s="309"/>
      <c r="AR754" s="309"/>
      <c r="AS754" s="309"/>
      <c r="AT754" s="309"/>
      <c r="AU754" s="309"/>
      <c r="AV754" s="309"/>
      <c r="AW754" s="95"/>
      <c r="AX754" s="95"/>
      <c r="AY754" s="95"/>
      <c r="AZ754" s="95"/>
      <c r="BA754" s="95"/>
      <c r="BB754" s="95"/>
      <c r="BC754" s="95"/>
      <c r="BD754" s="95"/>
      <c r="BE754" s="95"/>
      <c r="BF754" s="95"/>
      <c r="BG754" s="95"/>
      <c r="BH754" s="95"/>
      <c r="BI754" s="95"/>
      <c r="BJ754" s="95"/>
      <c r="BK754" s="95"/>
      <c r="BL754" s="95"/>
      <c r="BM754" s="95"/>
      <c r="BN754" s="95"/>
      <c r="BO754" s="95"/>
      <c r="BP754" s="95"/>
      <c r="BQ754" s="95"/>
      <c r="BR754" s="95"/>
      <c r="BS754" s="95"/>
      <c r="BT754" s="95"/>
      <c r="BU754" s="95"/>
      <c r="BV754" s="95"/>
      <c r="BW754" s="95"/>
      <c r="BX754" s="95"/>
      <c r="BY754" s="95"/>
      <c r="BZ754" s="95"/>
      <c r="CA754" s="95"/>
      <c r="CB754" s="95"/>
      <c r="CC754" s="95"/>
      <c r="CD754" s="95"/>
      <c r="CE754" s="95"/>
      <c r="CF754" s="95"/>
      <c r="CG754" s="95"/>
      <c r="CH754" s="95"/>
      <c r="CI754" s="95"/>
      <c r="CJ754" s="95"/>
      <c r="CK754" s="95"/>
      <c r="CL754" s="95"/>
      <c r="CM754" s="95"/>
      <c r="CN754" s="95"/>
      <c r="CO754" s="95"/>
      <c r="CP754" s="95"/>
      <c r="CQ754" s="95"/>
      <c r="CR754" s="95"/>
      <c r="CS754" s="95"/>
      <c r="CT754" s="95"/>
      <c r="CU754" s="95"/>
      <c r="CV754" s="95"/>
      <c r="CW754" s="95"/>
      <c r="CX754" s="95"/>
      <c r="CY754" s="95"/>
      <c r="CZ754" s="95"/>
      <c r="DA754" s="95"/>
      <c r="DB754" s="95"/>
      <c r="DC754" s="95"/>
      <c r="DD754" s="95"/>
      <c r="DE754" s="95"/>
      <c r="DF754" s="95"/>
      <c r="DG754" s="95"/>
      <c r="DH754" s="95"/>
      <c r="DI754" s="95"/>
      <c r="DJ754" s="95"/>
      <c r="DK754" s="95"/>
      <c r="DL754" s="95"/>
      <c r="DM754" s="95"/>
      <c r="DN754" s="95"/>
      <c r="DO754" s="95"/>
      <c r="DP754" s="95"/>
      <c r="DQ754" s="95"/>
      <c r="DR754" s="95"/>
      <c r="DS754" s="95"/>
      <c r="DT754" s="95"/>
      <c r="DU754" s="95"/>
      <c r="DV754" s="95"/>
      <c r="DW754" s="95"/>
      <c r="DX754" s="95"/>
      <c r="DY754" s="95"/>
      <c r="DZ754" s="95"/>
      <c r="EA754" s="95"/>
      <c r="EB754" s="164"/>
      <c r="EC754" s="179"/>
      <c r="ED754" s="179"/>
      <c r="EE754" s="179"/>
      <c r="EF754" s="163"/>
      <c r="EG754" s="179"/>
      <c r="EH754" s="179"/>
      <c r="EI754" s="179"/>
      <c r="EJ754" s="179"/>
      <c r="EK754" s="179"/>
    </row>
    <row r="755" spans="3:152" ht="47.25" customHeight="1">
      <c r="C755" s="217"/>
      <c r="D755" s="385"/>
      <c r="E755" s="399"/>
      <c r="F755" s="399"/>
      <c r="G755" s="399"/>
      <c r="H755" s="399"/>
      <c r="I755" s="399"/>
      <c r="J755" s="399"/>
      <c r="K755" s="385"/>
      <c r="L755" s="337"/>
      <c r="M755" s="337"/>
      <c r="N755" s="385"/>
      <c r="O755" s="385"/>
      <c r="P755" s="387"/>
      <c r="Q755" s="387"/>
      <c r="R755" s="389"/>
      <c r="S755" s="391"/>
      <c r="T755" s="393"/>
      <c r="U755" s="395"/>
      <c r="V755" s="397"/>
      <c r="W755" s="383"/>
      <c r="X755" s="383"/>
      <c r="Y755" s="383"/>
      <c r="Z755" s="383"/>
      <c r="AA755" s="383"/>
      <c r="AB755" s="383"/>
      <c r="AC755" s="383"/>
      <c r="AD755" s="383"/>
      <c r="AE755" s="383"/>
      <c r="AF755" s="383"/>
      <c r="AG755" s="383"/>
      <c r="AH755" s="383"/>
      <c r="AI755" s="383"/>
      <c r="AJ755" s="383"/>
      <c r="AK755" s="383"/>
      <c r="AL755" s="333"/>
      <c r="AM755" s="200" t="s">
        <v>240</v>
      </c>
      <c r="AN755" s="311" t="s">
        <v>216</v>
      </c>
      <c r="AO755" s="312" t="s">
        <v>18</v>
      </c>
      <c r="AP755" s="312"/>
      <c r="AQ755" s="312"/>
      <c r="AR755" s="312"/>
      <c r="AS755" s="312"/>
      <c r="AT755" s="312"/>
      <c r="AU755" s="312"/>
      <c r="AV755" s="312"/>
      <c r="AW755" s="261">
        <v>2257.6</v>
      </c>
      <c r="AX755" s="261">
        <v>0</v>
      </c>
      <c r="AY755" s="261">
        <v>1107.8</v>
      </c>
      <c r="AZ755" s="261">
        <f>BE755</f>
        <v>0</v>
      </c>
      <c r="BA755" s="261">
        <f>BV755</f>
        <v>0</v>
      </c>
      <c r="BB755" s="261">
        <f>CM755</f>
        <v>1119.6737599999999</v>
      </c>
      <c r="BC755" s="261">
        <f>DD755</f>
        <v>1119.6737599999999</v>
      </c>
      <c r="BD755" s="261">
        <f>AW755-AX755-BC755</f>
        <v>1137.92624</v>
      </c>
      <c r="BE755" s="261">
        <f t="shared" ref="BE755:BH758" si="807">BQ755</f>
        <v>0</v>
      </c>
      <c r="BF755" s="261">
        <f t="shared" si="807"/>
        <v>0</v>
      </c>
      <c r="BG755" s="261">
        <f t="shared" si="807"/>
        <v>0</v>
      </c>
      <c r="BH755" s="261">
        <f t="shared" si="807"/>
        <v>0</v>
      </c>
      <c r="BI755" s="261">
        <f>BJ755+BK755+BL755</f>
        <v>0</v>
      </c>
      <c r="BJ755" s="313">
        <v>0</v>
      </c>
      <c r="BK755" s="313">
        <v>0</v>
      </c>
      <c r="BL755" s="313">
        <v>0</v>
      </c>
      <c r="BM755" s="261">
        <f>BN755+BO755+BP755</f>
        <v>0</v>
      </c>
      <c r="BN755" s="313">
        <v>0</v>
      </c>
      <c r="BO755" s="313">
        <v>0</v>
      </c>
      <c r="BP755" s="313">
        <v>0</v>
      </c>
      <c r="BQ755" s="261">
        <f>BR755+BS755+BT755</f>
        <v>0</v>
      </c>
      <c r="BR755" s="313">
        <v>0</v>
      </c>
      <c r="BS755" s="313">
        <v>0</v>
      </c>
      <c r="BT755" s="313">
        <v>0</v>
      </c>
      <c r="BU755" s="261">
        <f>$AW755-$AX755-AZ755</f>
        <v>2257.6</v>
      </c>
      <c r="BV755" s="261">
        <f t="shared" ref="BV755:BY758" si="808">CH755</f>
        <v>0</v>
      </c>
      <c r="BW755" s="261">
        <f t="shared" si="808"/>
        <v>0</v>
      </c>
      <c r="BX755" s="261">
        <f t="shared" si="808"/>
        <v>0</v>
      </c>
      <c r="BY755" s="261">
        <f t="shared" si="808"/>
        <v>0</v>
      </c>
      <c r="BZ755" s="261">
        <f>CA755+CB755+CC755</f>
        <v>0</v>
      </c>
      <c r="CA755" s="313">
        <v>0</v>
      </c>
      <c r="CB755" s="313">
        <v>0</v>
      </c>
      <c r="CC755" s="313">
        <v>0</v>
      </c>
      <c r="CD755" s="261">
        <f>CE755+CF755+CG755</f>
        <v>0</v>
      </c>
      <c r="CE755" s="313">
        <v>0</v>
      </c>
      <c r="CF755" s="313">
        <v>0</v>
      </c>
      <c r="CG755" s="313">
        <v>0</v>
      </c>
      <c r="CH755" s="261">
        <f>CI755+CJ755+CK755</f>
        <v>0</v>
      </c>
      <c r="CI755" s="313">
        <v>0</v>
      </c>
      <c r="CJ755" s="313">
        <v>0</v>
      </c>
      <c r="CK755" s="313">
        <v>0</v>
      </c>
      <c r="CL755" s="261">
        <f>$AW755-$AX755-BA755</f>
        <v>2257.6</v>
      </c>
      <c r="CM755" s="261">
        <f t="shared" ref="CM755:CP758" si="809">CY755</f>
        <v>1119.6737599999999</v>
      </c>
      <c r="CN755" s="261">
        <f t="shared" si="809"/>
        <v>1119.6737599999999</v>
      </c>
      <c r="CO755" s="261">
        <f t="shared" si="809"/>
        <v>0</v>
      </c>
      <c r="CP755" s="261">
        <f t="shared" si="809"/>
        <v>0</v>
      </c>
      <c r="CQ755" s="261">
        <f>CR755+CS755+CT755</f>
        <v>1119.6737599999999</v>
      </c>
      <c r="CR755" s="313">
        <v>1119.6737599999999</v>
      </c>
      <c r="CS755" s="313">
        <v>0</v>
      </c>
      <c r="CT755" s="313">
        <v>0</v>
      </c>
      <c r="CU755" s="261">
        <f>CV755+CW755+CX755</f>
        <v>1119.6737599999999</v>
      </c>
      <c r="CV755" s="313">
        <v>1119.6737599999999</v>
      </c>
      <c r="CW755" s="313">
        <v>0</v>
      </c>
      <c r="CX755" s="313">
        <v>0</v>
      </c>
      <c r="CY755" s="261">
        <f>CZ755+DA755+DB755</f>
        <v>1119.6737599999999</v>
      </c>
      <c r="CZ755" s="313">
        <v>1119.6737599999999</v>
      </c>
      <c r="DA755" s="313">
        <v>0</v>
      </c>
      <c r="DB755" s="313">
        <v>0</v>
      </c>
      <c r="DC755" s="261">
        <f>$AW755-$AX755-BB755</f>
        <v>1137.92624</v>
      </c>
      <c r="DD755" s="261">
        <f t="shared" ref="DD755:DG758" si="810">DP755</f>
        <v>1119.6737599999999</v>
      </c>
      <c r="DE755" s="261">
        <f t="shared" si="810"/>
        <v>1119.6737599999999</v>
      </c>
      <c r="DF755" s="261">
        <f t="shared" si="810"/>
        <v>0</v>
      </c>
      <c r="DG755" s="261">
        <f t="shared" si="810"/>
        <v>0</v>
      </c>
      <c r="DH755" s="261">
        <f>DI755+DJ755+DK755</f>
        <v>1119.6737599999999</v>
      </c>
      <c r="DI755" s="313">
        <v>1119.6737599999999</v>
      </c>
      <c r="DJ755" s="313">
        <v>0</v>
      </c>
      <c r="DK755" s="313">
        <v>0</v>
      </c>
      <c r="DL755" s="261">
        <f>DM755+DN755+DO755</f>
        <v>1119.6737599999999</v>
      </c>
      <c r="DM755" s="313">
        <v>1119.6737599999999</v>
      </c>
      <c r="DN755" s="313">
        <v>0</v>
      </c>
      <c r="DO755" s="313">
        <v>0</v>
      </c>
      <c r="DP755" s="261">
        <f>DQ755+DR755+DS755</f>
        <v>1119.6737599999999</v>
      </c>
      <c r="DQ755" s="313">
        <v>1119.6737599999999</v>
      </c>
      <c r="DR755" s="313">
        <v>0</v>
      </c>
      <c r="DS755" s="313">
        <v>0</v>
      </c>
      <c r="DT755" s="261">
        <f>$AW755-$AX755-BC755</f>
        <v>1137.92624</v>
      </c>
      <c r="DU755" s="261">
        <f>BC755-AY755</f>
        <v>11.873759999999947</v>
      </c>
      <c r="DV755" s="313"/>
      <c r="DW755" s="313"/>
      <c r="DX755" s="345" t="s">
        <v>1170</v>
      </c>
      <c r="DY755" s="313">
        <f>DU755</f>
        <v>11.873759999999947</v>
      </c>
      <c r="DZ755" s="314" t="s">
        <v>1166</v>
      </c>
      <c r="EA755" s="344" t="s">
        <v>1147</v>
      </c>
      <c r="EB755" s="164">
        <v>0</v>
      </c>
      <c r="EC755" s="162" t="str">
        <f>AN755 &amp; EB755</f>
        <v>Прибыль направляемая на инвестиции0</v>
      </c>
      <c r="ED755" s="162" t="str">
        <f>AN755&amp;AO755</f>
        <v>Прибыль направляемая на инвестициинет</v>
      </c>
      <c r="EE755" s="163"/>
      <c r="EF755" s="163"/>
      <c r="EG755" s="179"/>
      <c r="EH755" s="179"/>
      <c r="EI755" s="179"/>
      <c r="EJ755" s="179"/>
      <c r="EV755" s="163"/>
    </row>
    <row r="756" spans="3:152" ht="15" customHeight="1">
      <c r="C756" s="217"/>
      <c r="D756" s="385"/>
      <c r="E756" s="399"/>
      <c r="F756" s="399"/>
      <c r="G756" s="399"/>
      <c r="H756" s="399"/>
      <c r="I756" s="399"/>
      <c r="J756" s="399"/>
      <c r="K756" s="385"/>
      <c r="L756" s="337"/>
      <c r="M756" s="337"/>
      <c r="N756" s="385"/>
      <c r="O756" s="385"/>
      <c r="P756" s="387"/>
      <c r="Q756" s="387"/>
      <c r="R756" s="389"/>
      <c r="S756" s="391"/>
      <c r="T756" s="393"/>
      <c r="U756" s="395"/>
      <c r="V756" s="397"/>
      <c r="W756" s="383"/>
      <c r="X756" s="383"/>
      <c r="Y756" s="383"/>
      <c r="Z756" s="383"/>
      <c r="AA756" s="383"/>
      <c r="AB756" s="383"/>
      <c r="AC756" s="383"/>
      <c r="AD756" s="383"/>
      <c r="AE756" s="383"/>
      <c r="AF756" s="383"/>
      <c r="AG756" s="383"/>
      <c r="AH756" s="383"/>
      <c r="AI756" s="383"/>
      <c r="AJ756" s="383"/>
      <c r="AK756" s="383"/>
      <c r="AL756" s="333"/>
      <c r="AM756" s="200" t="s">
        <v>115</v>
      </c>
      <c r="AN756" s="311" t="s">
        <v>199</v>
      </c>
      <c r="AO756" s="312" t="s">
        <v>18</v>
      </c>
      <c r="AP756" s="312"/>
      <c r="AQ756" s="312"/>
      <c r="AR756" s="312"/>
      <c r="AS756" s="312"/>
      <c r="AT756" s="312"/>
      <c r="AU756" s="312"/>
      <c r="AV756" s="312"/>
      <c r="AW756" s="261">
        <v>0</v>
      </c>
      <c r="AX756" s="261">
        <v>0</v>
      </c>
      <c r="AY756" s="261">
        <v>0</v>
      </c>
      <c r="AZ756" s="261">
        <f>BE756</f>
        <v>0</v>
      </c>
      <c r="BA756" s="261">
        <f>BV756</f>
        <v>0</v>
      </c>
      <c r="BB756" s="261">
        <f>CM756</f>
        <v>0</v>
      </c>
      <c r="BC756" s="261">
        <f>DD756</f>
        <v>0</v>
      </c>
      <c r="BD756" s="261">
        <f>AW756-AX756-BC756</f>
        <v>0</v>
      </c>
      <c r="BE756" s="261">
        <f t="shared" si="807"/>
        <v>0</v>
      </c>
      <c r="BF756" s="261">
        <f t="shared" si="807"/>
        <v>0</v>
      </c>
      <c r="BG756" s="261">
        <f t="shared" si="807"/>
        <v>0</v>
      </c>
      <c r="BH756" s="261">
        <f t="shared" si="807"/>
        <v>0</v>
      </c>
      <c r="BI756" s="261">
        <f>BJ756+BK756+BL756</f>
        <v>0</v>
      </c>
      <c r="BJ756" s="313">
        <v>0</v>
      </c>
      <c r="BK756" s="313">
        <v>0</v>
      </c>
      <c r="BL756" s="313">
        <v>0</v>
      </c>
      <c r="BM756" s="261">
        <f>BN756+BO756+BP756</f>
        <v>0</v>
      </c>
      <c r="BN756" s="313">
        <v>0</v>
      </c>
      <c r="BO756" s="313">
        <v>0</v>
      </c>
      <c r="BP756" s="313">
        <v>0</v>
      </c>
      <c r="BQ756" s="261">
        <f>BR756+BS756+BT756</f>
        <v>0</v>
      </c>
      <c r="BR756" s="313">
        <v>0</v>
      </c>
      <c r="BS756" s="313">
        <v>0</v>
      </c>
      <c r="BT756" s="313">
        <v>0</v>
      </c>
      <c r="BU756" s="261">
        <f>$AW756-$AX756-AZ756</f>
        <v>0</v>
      </c>
      <c r="BV756" s="261">
        <f t="shared" si="808"/>
        <v>0</v>
      </c>
      <c r="BW756" s="261">
        <f t="shared" si="808"/>
        <v>0</v>
      </c>
      <c r="BX756" s="261">
        <f t="shared" si="808"/>
        <v>0</v>
      </c>
      <c r="BY756" s="261">
        <f t="shared" si="808"/>
        <v>0</v>
      </c>
      <c r="BZ756" s="261">
        <f>CA756+CB756+CC756</f>
        <v>0</v>
      </c>
      <c r="CA756" s="313">
        <v>0</v>
      </c>
      <c r="CB756" s="313">
        <v>0</v>
      </c>
      <c r="CC756" s="313">
        <v>0</v>
      </c>
      <c r="CD756" s="261">
        <f>CE756+CF756+CG756</f>
        <v>0</v>
      </c>
      <c r="CE756" s="313">
        <v>0</v>
      </c>
      <c r="CF756" s="313">
        <v>0</v>
      </c>
      <c r="CG756" s="313">
        <v>0</v>
      </c>
      <c r="CH756" s="261">
        <f>CI756+CJ756+CK756</f>
        <v>0</v>
      </c>
      <c r="CI756" s="313">
        <v>0</v>
      </c>
      <c r="CJ756" s="313">
        <v>0</v>
      </c>
      <c r="CK756" s="313">
        <v>0</v>
      </c>
      <c r="CL756" s="261">
        <f>$AW756-$AX756-BA756</f>
        <v>0</v>
      </c>
      <c r="CM756" s="261">
        <f t="shared" si="809"/>
        <v>0</v>
      </c>
      <c r="CN756" s="261">
        <f t="shared" si="809"/>
        <v>0</v>
      </c>
      <c r="CO756" s="261">
        <f t="shared" si="809"/>
        <v>0</v>
      </c>
      <c r="CP756" s="261">
        <f t="shared" si="809"/>
        <v>0</v>
      </c>
      <c r="CQ756" s="261">
        <f>CR756+CS756+CT756</f>
        <v>0</v>
      </c>
      <c r="CR756" s="313">
        <v>0</v>
      </c>
      <c r="CS756" s="313">
        <v>0</v>
      </c>
      <c r="CT756" s="313">
        <v>0</v>
      </c>
      <c r="CU756" s="261">
        <f>CV756+CW756+CX756</f>
        <v>0</v>
      </c>
      <c r="CV756" s="313">
        <v>0</v>
      </c>
      <c r="CW756" s="313">
        <v>0</v>
      </c>
      <c r="CX756" s="313">
        <v>0</v>
      </c>
      <c r="CY756" s="261">
        <f>CZ756+DA756+DB756</f>
        <v>0</v>
      </c>
      <c r="CZ756" s="313">
        <v>0</v>
      </c>
      <c r="DA756" s="313">
        <v>0</v>
      </c>
      <c r="DB756" s="313">
        <v>0</v>
      </c>
      <c r="DC756" s="261">
        <f>$AW756-$AX756-BB756</f>
        <v>0</v>
      </c>
      <c r="DD756" s="261">
        <f t="shared" si="810"/>
        <v>0</v>
      </c>
      <c r="DE756" s="261">
        <f t="shared" si="810"/>
        <v>0</v>
      </c>
      <c r="DF756" s="261">
        <f t="shared" si="810"/>
        <v>0</v>
      </c>
      <c r="DG756" s="261">
        <f t="shared" si="810"/>
        <v>0</v>
      </c>
      <c r="DH756" s="261">
        <f>DI756+DJ756+DK756</f>
        <v>0</v>
      </c>
      <c r="DI756" s="313">
        <v>0</v>
      </c>
      <c r="DJ756" s="313">
        <v>0</v>
      </c>
      <c r="DK756" s="313">
        <v>0</v>
      </c>
      <c r="DL756" s="261">
        <f>DM756+DN756+DO756</f>
        <v>0</v>
      </c>
      <c r="DM756" s="313">
        <v>0</v>
      </c>
      <c r="DN756" s="313">
        <v>0</v>
      </c>
      <c r="DO756" s="313">
        <v>0</v>
      </c>
      <c r="DP756" s="261">
        <f>DQ756+DR756+DS756</f>
        <v>0</v>
      </c>
      <c r="DQ756" s="313">
        <v>0</v>
      </c>
      <c r="DR756" s="313">
        <v>0</v>
      </c>
      <c r="DS756" s="313">
        <v>0</v>
      </c>
      <c r="DT756" s="261">
        <f>$AW756-$AX756-BC756</f>
        <v>0</v>
      </c>
      <c r="DU756" s="261">
        <f>BC756-AY756</f>
        <v>0</v>
      </c>
      <c r="DV756" s="313"/>
      <c r="DW756" s="313"/>
      <c r="DX756" s="314"/>
      <c r="DY756" s="313"/>
      <c r="DZ756" s="314"/>
      <c r="EA756" s="343" t="s">
        <v>151</v>
      </c>
      <c r="EB756" s="164">
        <v>0</v>
      </c>
      <c r="EC756" s="162" t="str">
        <f>AN756 &amp; EB756</f>
        <v>Прочие собственные средства0</v>
      </c>
      <c r="ED756" s="162" t="str">
        <f>AN756&amp;AO756</f>
        <v>Прочие собственные средстванет</v>
      </c>
      <c r="EE756" s="163"/>
      <c r="EF756" s="163"/>
      <c r="EG756" s="179"/>
      <c r="EH756" s="179"/>
      <c r="EI756" s="179"/>
      <c r="EJ756" s="179"/>
      <c r="EV756" s="163"/>
    </row>
    <row r="757" spans="3:152" ht="15" customHeight="1">
      <c r="C757" s="217"/>
      <c r="D757" s="385"/>
      <c r="E757" s="399"/>
      <c r="F757" s="399"/>
      <c r="G757" s="399"/>
      <c r="H757" s="399"/>
      <c r="I757" s="399"/>
      <c r="J757" s="399"/>
      <c r="K757" s="385"/>
      <c r="L757" s="337"/>
      <c r="M757" s="337"/>
      <c r="N757" s="385"/>
      <c r="O757" s="385"/>
      <c r="P757" s="387"/>
      <c r="Q757" s="387"/>
      <c r="R757" s="389"/>
      <c r="S757" s="391"/>
      <c r="T757" s="393"/>
      <c r="U757" s="395"/>
      <c r="V757" s="397"/>
      <c r="W757" s="383"/>
      <c r="X757" s="383"/>
      <c r="Y757" s="383"/>
      <c r="Z757" s="383"/>
      <c r="AA757" s="383"/>
      <c r="AB757" s="383"/>
      <c r="AC757" s="383"/>
      <c r="AD757" s="383"/>
      <c r="AE757" s="383"/>
      <c r="AF757" s="383"/>
      <c r="AG757" s="383"/>
      <c r="AH757" s="383"/>
      <c r="AI757" s="383"/>
      <c r="AJ757" s="383"/>
      <c r="AK757" s="383"/>
      <c r="AL757" s="333"/>
      <c r="AM757" s="200" t="s">
        <v>116</v>
      </c>
      <c r="AN757" s="311" t="s">
        <v>202</v>
      </c>
      <c r="AO757" s="312" t="s">
        <v>18</v>
      </c>
      <c r="AP757" s="312"/>
      <c r="AQ757" s="312"/>
      <c r="AR757" s="312"/>
      <c r="AS757" s="312"/>
      <c r="AT757" s="312"/>
      <c r="AU757" s="312"/>
      <c r="AV757" s="312"/>
      <c r="AW757" s="261">
        <v>0</v>
      </c>
      <c r="AX757" s="261">
        <v>0</v>
      </c>
      <c r="AY757" s="261">
        <v>0</v>
      </c>
      <c r="AZ757" s="261">
        <f>BE757</f>
        <v>0</v>
      </c>
      <c r="BA757" s="261">
        <f>BV757</f>
        <v>0</v>
      </c>
      <c r="BB757" s="261">
        <f>CM757</f>
        <v>0</v>
      </c>
      <c r="BC757" s="261">
        <f>DD757</f>
        <v>0</v>
      </c>
      <c r="BD757" s="261">
        <f>AW757-AX757-BC757</f>
        <v>0</v>
      </c>
      <c r="BE757" s="261">
        <f t="shared" si="807"/>
        <v>0</v>
      </c>
      <c r="BF757" s="261">
        <f t="shared" si="807"/>
        <v>0</v>
      </c>
      <c r="BG757" s="261">
        <f t="shared" si="807"/>
        <v>0</v>
      </c>
      <c r="BH757" s="261">
        <f t="shared" si="807"/>
        <v>0</v>
      </c>
      <c r="BI757" s="261">
        <f>BJ757+BK757+BL757</f>
        <v>0</v>
      </c>
      <c r="BJ757" s="313">
        <v>0</v>
      </c>
      <c r="BK757" s="313">
        <v>0</v>
      </c>
      <c r="BL757" s="313">
        <v>0</v>
      </c>
      <c r="BM757" s="261">
        <f>BN757+BO757+BP757</f>
        <v>0</v>
      </c>
      <c r="BN757" s="313">
        <v>0</v>
      </c>
      <c r="BO757" s="313">
        <v>0</v>
      </c>
      <c r="BP757" s="313">
        <v>0</v>
      </c>
      <c r="BQ757" s="261">
        <f>BR757+BS757+BT757</f>
        <v>0</v>
      </c>
      <c r="BR757" s="313">
        <v>0</v>
      </c>
      <c r="BS757" s="313">
        <v>0</v>
      </c>
      <c r="BT757" s="313">
        <v>0</v>
      </c>
      <c r="BU757" s="261">
        <f>$AW757-$AX757-AZ757</f>
        <v>0</v>
      </c>
      <c r="BV757" s="261">
        <f t="shared" si="808"/>
        <v>0</v>
      </c>
      <c r="BW757" s="261">
        <f t="shared" si="808"/>
        <v>0</v>
      </c>
      <c r="BX757" s="261">
        <f t="shared" si="808"/>
        <v>0</v>
      </c>
      <c r="BY757" s="261">
        <f t="shared" si="808"/>
        <v>0</v>
      </c>
      <c r="BZ757" s="261">
        <f>CA757+CB757+CC757</f>
        <v>0</v>
      </c>
      <c r="CA757" s="313">
        <v>0</v>
      </c>
      <c r="CB757" s="313">
        <v>0</v>
      </c>
      <c r="CC757" s="313">
        <v>0</v>
      </c>
      <c r="CD757" s="261">
        <f>CE757+CF757+CG757</f>
        <v>0</v>
      </c>
      <c r="CE757" s="313">
        <v>0</v>
      </c>
      <c r="CF757" s="313">
        <v>0</v>
      </c>
      <c r="CG757" s="313">
        <v>0</v>
      </c>
      <c r="CH757" s="261">
        <f>CI757+CJ757+CK757</f>
        <v>0</v>
      </c>
      <c r="CI757" s="313">
        <v>0</v>
      </c>
      <c r="CJ757" s="313">
        <v>0</v>
      </c>
      <c r="CK757" s="313">
        <v>0</v>
      </c>
      <c r="CL757" s="261">
        <f>$AW757-$AX757-BA757</f>
        <v>0</v>
      </c>
      <c r="CM757" s="261">
        <f t="shared" si="809"/>
        <v>0</v>
      </c>
      <c r="CN757" s="261">
        <f t="shared" si="809"/>
        <v>0</v>
      </c>
      <c r="CO757" s="261">
        <f t="shared" si="809"/>
        <v>0</v>
      </c>
      <c r="CP757" s="261">
        <f t="shared" si="809"/>
        <v>0</v>
      </c>
      <c r="CQ757" s="261">
        <f>CR757+CS757+CT757</f>
        <v>0</v>
      </c>
      <c r="CR757" s="313">
        <v>0</v>
      </c>
      <c r="CS757" s="313">
        <v>0</v>
      </c>
      <c r="CT757" s="313">
        <v>0</v>
      </c>
      <c r="CU757" s="261">
        <f>CV757+CW757+CX757</f>
        <v>0</v>
      </c>
      <c r="CV757" s="313">
        <v>0</v>
      </c>
      <c r="CW757" s="313">
        <v>0</v>
      </c>
      <c r="CX757" s="313">
        <v>0</v>
      </c>
      <c r="CY757" s="261">
        <f>CZ757+DA757+DB757</f>
        <v>0</v>
      </c>
      <c r="CZ757" s="313">
        <v>0</v>
      </c>
      <c r="DA757" s="313">
        <v>0</v>
      </c>
      <c r="DB757" s="313">
        <v>0</v>
      </c>
      <c r="DC757" s="261">
        <f>$AW757-$AX757-BB757</f>
        <v>0</v>
      </c>
      <c r="DD757" s="261">
        <f t="shared" si="810"/>
        <v>0</v>
      </c>
      <c r="DE757" s="261">
        <f t="shared" si="810"/>
        <v>0</v>
      </c>
      <c r="DF757" s="261">
        <f t="shared" si="810"/>
        <v>0</v>
      </c>
      <c r="DG757" s="261">
        <f t="shared" si="810"/>
        <v>0</v>
      </c>
      <c r="DH757" s="261">
        <f>DI757+DJ757+DK757</f>
        <v>0</v>
      </c>
      <c r="DI757" s="313">
        <v>0</v>
      </c>
      <c r="DJ757" s="313">
        <v>0</v>
      </c>
      <c r="DK757" s="313">
        <v>0</v>
      </c>
      <c r="DL757" s="261">
        <f>DM757+DN757+DO757</f>
        <v>0</v>
      </c>
      <c r="DM757" s="313">
        <v>0</v>
      </c>
      <c r="DN757" s="313">
        <v>0</v>
      </c>
      <c r="DO757" s="313">
        <v>0</v>
      </c>
      <c r="DP757" s="261">
        <f>DQ757+DR757+DS757</f>
        <v>0</v>
      </c>
      <c r="DQ757" s="313">
        <v>0</v>
      </c>
      <c r="DR757" s="313">
        <v>0</v>
      </c>
      <c r="DS757" s="313">
        <v>0</v>
      </c>
      <c r="DT757" s="261">
        <f>$AW757-$AX757-BC757</f>
        <v>0</v>
      </c>
      <c r="DU757" s="261">
        <f>BC757-AY757</f>
        <v>0</v>
      </c>
      <c r="DV757" s="313"/>
      <c r="DW757" s="313"/>
      <c r="DX757" s="314"/>
      <c r="DY757" s="313"/>
      <c r="DZ757" s="314"/>
      <c r="EA757" s="343" t="s">
        <v>151</v>
      </c>
      <c r="EB757" s="164">
        <v>0</v>
      </c>
      <c r="EC757" s="162" t="str">
        <f>AN757 &amp; EB757</f>
        <v>Кредиты0</v>
      </c>
      <c r="ED757" s="162" t="str">
        <f>AN757&amp;AO757</f>
        <v>Кредитынет</v>
      </c>
      <c r="EE757" s="163"/>
      <c r="EF757" s="163"/>
      <c r="EG757" s="179"/>
      <c r="EH757" s="179"/>
      <c r="EI757" s="179"/>
      <c r="EJ757" s="179"/>
      <c r="EV757" s="163"/>
    </row>
    <row r="758" spans="3:152" ht="15" customHeight="1" thickBot="1">
      <c r="C758" s="217"/>
      <c r="D758" s="385"/>
      <c r="E758" s="399"/>
      <c r="F758" s="399"/>
      <c r="G758" s="399"/>
      <c r="H758" s="399"/>
      <c r="I758" s="399"/>
      <c r="J758" s="399"/>
      <c r="K758" s="385"/>
      <c r="L758" s="337"/>
      <c r="M758" s="337"/>
      <c r="N758" s="385"/>
      <c r="O758" s="385"/>
      <c r="P758" s="387"/>
      <c r="Q758" s="387"/>
      <c r="R758" s="389"/>
      <c r="S758" s="391"/>
      <c r="T758" s="393"/>
      <c r="U758" s="395"/>
      <c r="V758" s="397"/>
      <c r="W758" s="383"/>
      <c r="X758" s="383"/>
      <c r="Y758" s="383"/>
      <c r="Z758" s="383"/>
      <c r="AA758" s="383"/>
      <c r="AB758" s="383"/>
      <c r="AC758" s="383"/>
      <c r="AD758" s="383"/>
      <c r="AE758" s="383"/>
      <c r="AF758" s="383"/>
      <c r="AG758" s="383"/>
      <c r="AH758" s="383"/>
      <c r="AI758" s="383"/>
      <c r="AJ758" s="383"/>
      <c r="AK758" s="383"/>
      <c r="AL758" s="333"/>
      <c r="AM758" s="200" t="s">
        <v>117</v>
      </c>
      <c r="AN758" s="311" t="s">
        <v>206</v>
      </c>
      <c r="AO758" s="312" t="s">
        <v>18</v>
      </c>
      <c r="AP758" s="312"/>
      <c r="AQ758" s="312"/>
      <c r="AR758" s="312"/>
      <c r="AS758" s="312"/>
      <c r="AT758" s="312"/>
      <c r="AU758" s="312"/>
      <c r="AV758" s="312"/>
      <c r="AW758" s="261">
        <v>0</v>
      </c>
      <c r="AX758" s="261">
        <v>0</v>
      </c>
      <c r="AY758" s="261">
        <v>0</v>
      </c>
      <c r="AZ758" s="261">
        <f>BE758</f>
        <v>0</v>
      </c>
      <c r="BA758" s="261">
        <f>BV758</f>
        <v>0</v>
      </c>
      <c r="BB758" s="261">
        <f>CM758</f>
        <v>0</v>
      </c>
      <c r="BC758" s="261">
        <f>DD758</f>
        <v>0</v>
      </c>
      <c r="BD758" s="261">
        <f>AW758-AX758-BC758</f>
        <v>0</v>
      </c>
      <c r="BE758" s="261">
        <f t="shared" si="807"/>
        <v>0</v>
      </c>
      <c r="BF758" s="261">
        <f t="shared" si="807"/>
        <v>0</v>
      </c>
      <c r="BG758" s="261">
        <f t="shared" si="807"/>
        <v>0</v>
      </c>
      <c r="BH758" s="261">
        <f t="shared" si="807"/>
        <v>0</v>
      </c>
      <c r="BI758" s="261">
        <f>BJ758+BK758+BL758</f>
        <v>0</v>
      </c>
      <c r="BJ758" s="313">
        <v>0</v>
      </c>
      <c r="BK758" s="313">
        <v>0</v>
      </c>
      <c r="BL758" s="313">
        <v>0</v>
      </c>
      <c r="BM758" s="261">
        <f>BN758+BO758+BP758</f>
        <v>0</v>
      </c>
      <c r="BN758" s="313">
        <v>0</v>
      </c>
      <c r="BO758" s="313">
        <v>0</v>
      </c>
      <c r="BP758" s="313">
        <v>0</v>
      </c>
      <c r="BQ758" s="261">
        <f>BR758+BS758+BT758</f>
        <v>0</v>
      </c>
      <c r="BR758" s="313">
        <v>0</v>
      </c>
      <c r="BS758" s="313">
        <v>0</v>
      </c>
      <c r="BT758" s="313">
        <v>0</v>
      </c>
      <c r="BU758" s="261">
        <f>$AW758-$AX758-AZ758</f>
        <v>0</v>
      </c>
      <c r="BV758" s="261">
        <f t="shared" si="808"/>
        <v>0</v>
      </c>
      <c r="BW758" s="261">
        <f t="shared" si="808"/>
        <v>0</v>
      </c>
      <c r="BX758" s="261">
        <f t="shared" si="808"/>
        <v>0</v>
      </c>
      <c r="BY758" s="261">
        <f t="shared" si="808"/>
        <v>0</v>
      </c>
      <c r="BZ758" s="261">
        <f>CA758+CB758+CC758</f>
        <v>0</v>
      </c>
      <c r="CA758" s="313">
        <v>0</v>
      </c>
      <c r="CB758" s="313">
        <v>0</v>
      </c>
      <c r="CC758" s="313">
        <v>0</v>
      </c>
      <c r="CD758" s="261">
        <f>CE758+CF758+CG758</f>
        <v>0</v>
      </c>
      <c r="CE758" s="313">
        <v>0</v>
      </c>
      <c r="CF758" s="313">
        <v>0</v>
      </c>
      <c r="CG758" s="313">
        <v>0</v>
      </c>
      <c r="CH758" s="261">
        <f>CI758+CJ758+CK758</f>
        <v>0</v>
      </c>
      <c r="CI758" s="313">
        <v>0</v>
      </c>
      <c r="CJ758" s="313">
        <v>0</v>
      </c>
      <c r="CK758" s="313">
        <v>0</v>
      </c>
      <c r="CL758" s="261">
        <f>$AW758-$AX758-BA758</f>
        <v>0</v>
      </c>
      <c r="CM758" s="261">
        <f t="shared" si="809"/>
        <v>0</v>
      </c>
      <c r="CN758" s="261">
        <f t="shared" si="809"/>
        <v>0</v>
      </c>
      <c r="CO758" s="261">
        <f t="shared" si="809"/>
        <v>0</v>
      </c>
      <c r="CP758" s="261">
        <f t="shared" si="809"/>
        <v>0</v>
      </c>
      <c r="CQ758" s="261">
        <f>CR758+CS758+CT758</f>
        <v>0</v>
      </c>
      <c r="CR758" s="313">
        <v>0</v>
      </c>
      <c r="CS758" s="313">
        <v>0</v>
      </c>
      <c r="CT758" s="313">
        <v>0</v>
      </c>
      <c r="CU758" s="261">
        <f>CV758+CW758+CX758</f>
        <v>0</v>
      </c>
      <c r="CV758" s="313">
        <v>0</v>
      </c>
      <c r="CW758" s="313">
        <v>0</v>
      </c>
      <c r="CX758" s="313">
        <v>0</v>
      </c>
      <c r="CY758" s="261">
        <f>CZ758+DA758+DB758</f>
        <v>0</v>
      </c>
      <c r="CZ758" s="313">
        <v>0</v>
      </c>
      <c r="DA758" s="313">
        <v>0</v>
      </c>
      <c r="DB758" s="313">
        <v>0</v>
      </c>
      <c r="DC758" s="261">
        <f>$AW758-$AX758-BB758</f>
        <v>0</v>
      </c>
      <c r="DD758" s="261">
        <f t="shared" si="810"/>
        <v>0</v>
      </c>
      <c r="DE758" s="261">
        <f t="shared" si="810"/>
        <v>0</v>
      </c>
      <c r="DF758" s="261">
        <f t="shared" si="810"/>
        <v>0</v>
      </c>
      <c r="DG758" s="261">
        <f t="shared" si="810"/>
        <v>0</v>
      </c>
      <c r="DH758" s="261">
        <f>DI758+DJ758+DK758</f>
        <v>0</v>
      </c>
      <c r="DI758" s="313">
        <v>0</v>
      </c>
      <c r="DJ758" s="313">
        <v>0</v>
      </c>
      <c r="DK758" s="313">
        <v>0</v>
      </c>
      <c r="DL758" s="261">
        <f>DM758+DN758+DO758</f>
        <v>0</v>
      </c>
      <c r="DM758" s="313">
        <v>0</v>
      </c>
      <c r="DN758" s="313">
        <v>0</v>
      </c>
      <c r="DO758" s="313">
        <v>0</v>
      </c>
      <c r="DP758" s="261">
        <f>DQ758+DR758+DS758</f>
        <v>0</v>
      </c>
      <c r="DQ758" s="313">
        <v>0</v>
      </c>
      <c r="DR758" s="313">
        <v>0</v>
      </c>
      <c r="DS758" s="313">
        <v>0</v>
      </c>
      <c r="DT758" s="261">
        <f>$AW758-$AX758-BC758</f>
        <v>0</v>
      </c>
      <c r="DU758" s="261">
        <f>BC758-AY758</f>
        <v>0</v>
      </c>
      <c r="DV758" s="313"/>
      <c r="DW758" s="313"/>
      <c r="DX758" s="314"/>
      <c r="DY758" s="313"/>
      <c r="DZ758" s="314"/>
      <c r="EA758" s="343" t="s">
        <v>151</v>
      </c>
      <c r="EB758" s="164">
        <v>0</v>
      </c>
      <c r="EC758" s="162" t="str">
        <f>AN758 &amp; EB758</f>
        <v>Прочие привлеченные средства0</v>
      </c>
      <c r="ED758" s="162" t="str">
        <f>AN758&amp;AO758</f>
        <v>Прочие привлеченные средстванет</v>
      </c>
      <c r="EE758" s="163"/>
      <c r="EF758" s="163"/>
      <c r="EG758" s="179"/>
      <c r="EH758" s="179"/>
      <c r="EI758" s="179"/>
      <c r="EJ758" s="179"/>
      <c r="EV758" s="163"/>
    </row>
    <row r="759" spans="3:152" ht="11.25" customHeight="1">
      <c r="C759" s="217"/>
      <c r="D759" s="384" t="s">
        <v>1120</v>
      </c>
      <c r="E759" s="398" t="s">
        <v>1015</v>
      </c>
      <c r="F759" s="398"/>
      <c r="G759" s="398" t="s">
        <v>161</v>
      </c>
      <c r="H759" s="398" t="s">
        <v>1121</v>
      </c>
      <c r="I759" s="398" t="s">
        <v>783</v>
      </c>
      <c r="J759" s="398" t="s">
        <v>783</v>
      </c>
      <c r="K759" s="384" t="s">
        <v>784</v>
      </c>
      <c r="L759" s="336"/>
      <c r="M759" s="336"/>
      <c r="N759" s="384" t="s">
        <v>115</v>
      </c>
      <c r="O759" s="384" t="s">
        <v>5</v>
      </c>
      <c r="P759" s="386" t="s">
        <v>189</v>
      </c>
      <c r="Q759" s="386" t="s">
        <v>5</v>
      </c>
      <c r="R759" s="388">
        <v>5</v>
      </c>
      <c r="S759" s="390">
        <v>5</v>
      </c>
      <c r="T759" s="392" t="s">
        <v>1147</v>
      </c>
      <c r="U759" s="305"/>
      <c r="V759" s="306"/>
      <c r="W759" s="306"/>
      <c r="X759" s="306"/>
      <c r="Y759" s="306"/>
      <c r="Z759" s="306"/>
      <c r="AA759" s="306"/>
      <c r="AB759" s="306"/>
      <c r="AC759" s="306"/>
      <c r="AD759" s="306"/>
      <c r="AE759" s="306"/>
      <c r="AF759" s="306"/>
      <c r="AG759" s="306"/>
      <c r="AH759" s="306"/>
      <c r="AI759" s="306"/>
      <c r="AJ759" s="306"/>
      <c r="AK759" s="306"/>
      <c r="AL759" s="306"/>
      <c r="AM759" s="306"/>
      <c r="AN759" s="306"/>
      <c r="AO759" s="306"/>
      <c r="AP759" s="306"/>
      <c r="AQ759" s="306"/>
      <c r="AR759" s="306"/>
      <c r="AS759" s="306"/>
      <c r="AT759" s="306"/>
      <c r="AU759" s="306"/>
      <c r="AV759" s="306"/>
      <c r="AW759" s="306"/>
      <c r="AX759" s="306"/>
      <c r="AY759" s="306"/>
      <c r="AZ759" s="306"/>
      <c r="BA759" s="306"/>
      <c r="BB759" s="306"/>
      <c r="BC759" s="306"/>
      <c r="BD759" s="306"/>
      <c r="BE759" s="306"/>
      <c r="BF759" s="306"/>
      <c r="BG759" s="306"/>
      <c r="BH759" s="306"/>
      <c r="BI759" s="306"/>
      <c r="BJ759" s="306"/>
      <c r="BK759" s="306"/>
      <c r="BL759" s="306"/>
      <c r="BM759" s="306"/>
      <c r="BN759" s="306"/>
      <c r="BO759" s="306"/>
      <c r="BP759" s="306"/>
      <c r="BQ759" s="306"/>
      <c r="BR759" s="306"/>
      <c r="BS759" s="306"/>
      <c r="BT759" s="306"/>
      <c r="BU759" s="306"/>
      <c r="BV759" s="306"/>
      <c r="BW759" s="306"/>
      <c r="BX759" s="306"/>
      <c r="BY759" s="306"/>
      <c r="BZ759" s="306"/>
      <c r="CA759" s="306"/>
      <c r="CB759" s="306"/>
      <c r="CC759" s="306"/>
      <c r="CD759" s="306"/>
      <c r="CE759" s="306"/>
      <c r="CF759" s="306"/>
      <c r="CG759" s="306"/>
      <c r="CH759" s="306"/>
      <c r="CI759" s="306"/>
      <c r="CJ759" s="306"/>
      <c r="CK759" s="306"/>
      <c r="CL759" s="306"/>
      <c r="CM759" s="306"/>
      <c r="CN759" s="306"/>
      <c r="CO759" s="306"/>
      <c r="CP759" s="306"/>
      <c r="CQ759" s="306"/>
      <c r="CR759" s="306"/>
      <c r="CS759" s="306"/>
      <c r="CT759" s="306"/>
      <c r="CU759" s="306"/>
      <c r="CV759" s="306"/>
      <c r="CW759" s="306"/>
      <c r="CX759" s="306"/>
      <c r="CY759" s="306"/>
      <c r="CZ759" s="306"/>
      <c r="DA759" s="306"/>
      <c r="DB759" s="306"/>
      <c r="DC759" s="306"/>
      <c r="DD759" s="306"/>
      <c r="DE759" s="306"/>
      <c r="DF759" s="306"/>
      <c r="DG759" s="306"/>
      <c r="DH759" s="306"/>
      <c r="DI759" s="306"/>
      <c r="DJ759" s="306"/>
      <c r="DK759" s="306"/>
      <c r="DL759" s="306"/>
      <c r="DM759" s="306"/>
      <c r="DN759" s="306"/>
      <c r="DO759" s="306"/>
      <c r="DP759" s="306"/>
      <c r="DQ759" s="306"/>
      <c r="DR759" s="306"/>
      <c r="DS759" s="306"/>
      <c r="DT759" s="306"/>
      <c r="DU759" s="306"/>
      <c r="DV759" s="306"/>
      <c r="DW759" s="306"/>
      <c r="DX759" s="306"/>
      <c r="DY759" s="306"/>
      <c r="DZ759" s="306"/>
      <c r="EA759" s="306"/>
      <c r="EB759" s="164"/>
      <c r="EC759" s="163"/>
      <c r="ED759" s="163"/>
      <c r="EE759" s="163"/>
      <c r="EF759" s="163"/>
      <c r="EG759" s="163"/>
      <c r="EH759" s="163"/>
      <c r="EI759" s="163"/>
    </row>
    <row r="760" spans="3:152" ht="11.25" customHeight="1">
      <c r="C760" s="217"/>
      <c r="D760" s="385"/>
      <c r="E760" s="399"/>
      <c r="F760" s="399"/>
      <c r="G760" s="399"/>
      <c r="H760" s="399"/>
      <c r="I760" s="399"/>
      <c r="J760" s="399"/>
      <c r="K760" s="385"/>
      <c r="L760" s="337"/>
      <c r="M760" s="337"/>
      <c r="N760" s="385"/>
      <c r="O760" s="385"/>
      <c r="P760" s="387"/>
      <c r="Q760" s="387"/>
      <c r="R760" s="389"/>
      <c r="S760" s="391"/>
      <c r="T760" s="393"/>
      <c r="U760" s="394"/>
      <c r="V760" s="396">
        <v>1</v>
      </c>
      <c r="W760" s="382" t="s">
        <v>821</v>
      </c>
      <c r="X760" s="382"/>
      <c r="Y760" s="382"/>
      <c r="Z760" s="382"/>
      <c r="AA760" s="382"/>
      <c r="AB760" s="382"/>
      <c r="AC760" s="382"/>
      <c r="AD760" s="382"/>
      <c r="AE760" s="382"/>
      <c r="AF760" s="382"/>
      <c r="AG760" s="382"/>
      <c r="AH760" s="382"/>
      <c r="AI760" s="382"/>
      <c r="AJ760" s="382"/>
      <c r="AK760" s="382"/>
      <c r="AL760" s="307"/>
      <c r="AM760" s="308"/>
      <c r="AN760" s="309"/>
      <c r="AO760" s="309"/>
      <c r="AP760" s="309"/>
      <c r="AQ760" s="309"/>
      <c r="AR760" s="309"/>
      <c r="AS760" s="309"/>
      <c r="AT760" s="309"/>
      <c r="AU760" s="309"/>
      <c r="AV760" s="309"/>
      <c r="AW760" s="95"/>
      <c r="AX760" s="95"/>
      <c r="AY760" s="95"/>
      <c r="AZ760" s="95"/>
      <c r="BA760" s="95"/>
      <c r="BB760" s="95"/>
      <c r="BC760" s="95"/>
      <c r="BD760" s="95"/>
      <c r="BE760" s="95"/>
      <c r="BF760" s="95"/>
      <c r="BG760" s="95"/>
      <c r="BH760" s="95"/>
      <c r="BI760" s="95"/>
      <c r="BJ760" s="95"/>
      <c r="BK760" s="95"/>
      <c r="BL760" s="95"/>
      <c r="BM760" s="95"/>
      <c r="BN760" s="95"/>
      <c r="BO760" s="95"/>
      <c r="BP760" s="95"/>
      <c r="BQ760" s="95"/>
      <c r="BR760" s="95"/>
      <c r="BS760" s="95"/>
      <c r="BT760" s="95"/>
      <c r="BU760" s="95"/>
      <c r="BV760" s="95"/>
      <c r="BW760" s="95"/>
      <c r="BX760" s="95"/>
      <c r="BY760" s="95"/>
      <c r="BZ760" s="95"/>
      <c r="CA760" s="95"/>
      <c r="CB760" s="95"/>
      <c r="CC760" s="95"/>
      <c r="CD760" s="95"/>
      <c r="CE760" s="95"/>
      <c r="CF760" s="95"/>
      <c r="CG760" s="95"/>
      <c r="CH760" s="95"/>
      <c r="CI760" s="95"/>
      <c r="CJ760" s="95"/>
      <c r="CK760" s="95"/>
      <c r="CL760" s="95"/>
      <c r="CM760" s="95"/>
      <c r="CN760" s="95"/>
      <c r="CO760" s="95"/>
      <c r="CP760" s="95"/>
      <c r="CQ760" s="95"/>
      <c r="CR760" s="95"/>
      <c r="CS760" s="95"/>
      <c r="CT760" s="95"/>
      <c r="CU760" s="95"/>
      <c r="CV760" s="95"/>
      <c r="CW760" s="95"/>
      <c r="CX760" s="95"/>
      <c r="CY760" s="95"/>
      <c r="CZ760" s="95"/>
      <c r="DA760" s="95"/>
      <c r="DB760" s="95"/>
      <c r="DC760" s="95"/>
      <c r="DD760" s="95"/>
      <c r="DE760" s="95"/>
      <c r="DF760" s="95"/>
      <c r="DG760" s="95"/>
      <c r="DH760" s="95"/>
      <c r="DI760" s="95"/>
      <c r="DJ760" s="95"/>
      <c r="DK760" s="95"/>
      <c r="DL760" s="95"/>
      <c r="DM760" s="95"/>
      <c r="DN760" s="95"/>
      <c r="DO760" s="95"/>
      <c r="DP760" s="95"/>
      <c r="DQ760" s="95"/>
      <c r="DR760" s="95"/>
      <c r="DS760" s="95"/>
      <c r="DT760" s="95"/>
      <c r="DU760" s="95"/>
      <c r="DV760" s="95"/>
      <c r="DW760" s="95"/>
      <c r="DX760" s="95"/>
      <c r="DY760" s="95"/>
      <c r="DZ760" s="95"/>
      <c r="EA760" s="95"/>
      <c r="EB760" s="164"/>
      <c r="EC760" s="179"/>
      <c r="ED760" s="179"/>
      <c r="EE760" s="179"/>
      <c r="EF760" s="163"/>
      <c r="EG760" s="179"/>
      <c r="EH760" s="179"/>
      <c r="EI760" s="179"/>
      <c r="EJ760" s="179"/>
      <c r="EK760" s="179"/>
    </row>
    <row r="761" spans="3:152" ht="48.75" customHeight="1">
      <c r="C761" s="217"/>
      <c r="D761" s="385"/>
      <c r="E761" s="399"/>
      <c r="F761" s="399"/>
      <c r="G761" s="399"/>
      <c r="H761" s="399"/>
      <c r="I761" s="399"/>
      <c r="J761" s="399"/>
      <c r="K761" s="385"/>
      <c r="L761" s="337"/>
      <c r="M761" s="337"/>
      <c r="N761" s="385"/>
      <c r="O761" s="385"/>
      <c r="P761" s="387"/>
      <c r="Q761" s="387"/>
      <c r="R761" s="389"/>
      <c r="S761" s="391"/>
      <c r="T761" s="393"/>
      <c r="U761" s="395"/>
      <c r="V761" s="397"/>
      <c r="W761" s="383"/>
      <c r="X761" s="383"/>
      <c r="Y761" s="383"/>
      <c r="Z761" s="383"/>
      <c r="AA761" s="383"/>
      <c r="AB761" s="383"/>
      <c r="AC761" s="383"/>
      <c r="AD761" s="383"/>
      <c r="AE761" s="383"/>
      <c r="AF761" s="383"/>
      <c r="AG761" s="383"/>
      <c r="AH761" s="383"/>
      <c r="AI761" s="383"/>
      <c r="AJ761" s="383"/>
      <c r="AK761" s="383"/>
      <c r="AL761" s="333"/>
      <c r="AM761" s="200" t="s">
        <v>240</v>
      </c>
      <c r="AN761" s="311" t="s">
        <v>216</v>
      </c>
      <c r="AO761" s="312" t="s">
        <v>18</v>
      </c>
      <c r="AP761" s="312"/>
      <c r="AQ761" s="312"/>
      <c r="AR761" s="312"/>
      <c r="AS761" s="312"/>
      <c r="AT761" s="312"/>
      <c r="AU761" s="312"/>
      <c r="AV761" s="312"/>
      <c r="AW761" s="261">
        <v>2506</v>
      </c>
      <c r="AX761" s="261">
        <v>0</v>
      </c>
      <c r="AY761" s="261">
        <v>1258.4000000000001</v>
      </c>
      <c r="AZ761" s="261">
        <f>BE761</f>
        <v>0</v>
      </c>
      <c r="BA761" s="261">
        <f>BV761</f>
        <v>1289.20118</v>
      </c>
      <c r="BB761" s="261">
        <f>CM761</f>
        <v>1289.20118</v>
      </c>
      <c r="BC761" s="261">
        <f>DD761</f>
        <v>1289.20118</v>
      </c>
      <c r="BD761" s="261">
        <f>AW761-AX761-BC761</f>
        <v>1216.79882</v>
      </c>
      <c r="BE761" s="261">
        <f t="shared" ref="BE761:BH764" si="811">BQ761</f>
        <v>0</v>
      </c>
      <c r="BF761" s="261">
        <f t="shared" si="811"/>
        <v>0</v>
      </c>
      <c r="BG761" s="261">
        <f t="shared" si="811"/>
        <v>0</v>
      </c>
      <c r="BH761" s="261">
        <f t="shared" si="811"/>
        <v>0</v>
      </c>
      <c r="BI761" s="261">
        <f>BJ761+BK761+BL761</f>
        <v>0</v>
      </c>
      <c r="BJ761" s="313">
        <v>0</v>
      </c>
      <c r="BK761" s="313">
        <v>0</v>
      </c>
      <c r="BL761" s="313">
        <v>0</v>
      </c>
      <c r="BM761" s="261">
        <f>BN761+BO761+BP761</f>
        <v>0</v>
      </c>
      <c r="BN761" s="313">
        <v>0</v>
      </c>
      <c r="BO761" s="313">
        <v>0</v>
      </c>
      <c r="BP761" s="313">
        <v>0</v>
      </c>
      <c r="BQ761" s="261">
        <f>BR761+BS761+BT761</f>
        <v>0</v>
      </c>
      <c r="BR761" s="313">
        <v>0</v>
      </c>
      <c r="BS761" s="313">
        <v>0</v>
      </c>
      <c r="BT761" s="313">
        <v>0</v>
      </c>
      <c r="BU761" s="261">
        <f>$AW761-$AX761-AZ761</f>
        <v>2506</v>
      </c>
      <c r="BV761" s="261">
        <f t="shared" ref="BV761:BY764" si="812">CH761</f>
        <v>1289.20118</v>
      </c>
      <c r="BW761" s="261">
        <f t="shared" si="812"/>
        <v>1289.20118</v>
      </c>
      <c r="BX761" s="261">
        <f t="shared" si="812"/>
        <v>0</v>
      </c>
      <c r="BY761" s="261">
        <f t="shared" si="812"/>
        <v>0</v>
      </c>
      <c r="BZ761" s="261">
        <f>CA761+CB761+CC761</f>
        <v>0</v>
      </c>
      <c r="CA761" s="313">
        <v>0</v>
      </c>
      <c r="CB761" s="313">
        <v>0</v>
      </c>
      <c r="CC761" s="313">
        <v>0</v>
      </c>
      <c r="CD761" s="261">
        <f>CE761+CF761+CG761</f>
        <v>0</v>
      </c>
      <c r="CE761" s="313">
        <v>0</v>
      </c>
      <c r="CF761" s="313">
        <v>0</v>
      </c>
      <c r="CG761" s="313">
        <v>0</v>
      </c>
      <c r="CH761" s="261">
        <f>CI761+CJ761+CK761</f>
        <v>1289.20118</v>
      </c>
      <c r="CI761" s="313">
        <v>1289.20118</v>
      </c>
      <c r="CJ761" s="313">
        <v>0</v>
      </c>
      <c r="CK761" s="313">
        <v>0</v>
      </c>
      <c r="CL761" s="261">
        <f>$AW761-$AX761-BA761</f>
        <v>1216.79882</v>
      </c>
      <c r="CM761" s="261">
        <f t="shared" ref="CM761:CP764" si="813">CY761</f>
        <v>1289.20118</v>
      </c>
      <c r="CN761" s="261">
        <f t="shared" si="813"/>
        <v>1289.20118</v>
      </c>
      <c r="CO761" s="261">
        <f t="shared" si="813"/>
        <v>0</v>
      </c>
      <c r="CP761" s="261">
        <f t="shared" si="813"/>
        <v>0</v>
      </c>
      <c r="CQ761" s="261">
        <f>CR761+CS761+CT761</f>
        <v>1289.20118</v>
      </c>
      <c r="CR761" s="313">
        <v>1289.20118</v>
      </c>
      <c r="CS761" s="313">
        <v>0</v>
      </c>
      <c r="CT761" s="313">
        <v>0</v>
      </c>
      <c r="CU761" s="261">
        <f>CV761+CW761+CX761</f>
        <v>1289.20118</v>
      </c>
      <c r="CV761" s="313">
        <v>1289.20118</v>
      </c>
      <c r="CW761" s="313">
        <v>0</v>
      </c>
      <c r="CX761" s="313">
        <v>0</v>
      </c>
      <c r="CY761" s="261">
        <f>CZ761+DA761+DB761</f>
        <v>1289.20118</v>
      </c>
      <c r="CZ761" s="313">
        <v>1289.20118</v>
      </c>
      <c r="DA761" s="313">
        <v>0</v>
      </c>
      <c r="DB761" s="313">
        <v>0</v>
      </c>
      <c r="DC761" s="261">
        <f>$AW761-$AX761-BB761</f>
        <v>1216.79882</v>
      </c>
      <c r="DD761" s="261">
        <f t="shared" ref="DD761:DG764" si="814">DP761</f>
        <v>1289.20118</v>
      </c>
      <c r="DE761" s="261">
        <f t="shared" si="814"/>
        <v>1289.20118</v>
      </c>
      <c r="DF761" s="261">
        <f t="shared" si="814"/>
        <v>0</v>
      </c>
      <c r="DG761" s="261">
        <f t="shared" si="814"/>
        <v>0</v>
      </c>
      <c r="DH761" s="261">
        <f>DI761+DJ761+DK761</f>
        <v>1289.20118</v>
      </c>
      <c r="DI761" s="313">
        <v>1289.20118</v>
      </c>
      <c r="DJ761" s="313">
        <v>0</v>
      </c>
      <c r="DK761" s="313">
        <v>0</v>
      </c>
      <c r="DL761" s="261">
        <f>DM761+DN761+DO761</f>
        <v>1289.20118</v>
      </c>
      <c r="DM761" s="313">
        <v>1289.20118</v>
      </c>
      <c r="DN761" s="313">
        <v>0</v>
      </c>
      <c r="DO761" s="313">
        <v>0</v>
      </c>
      <c r="DP761" s="261">
        <f>DQ761+DR761+DS761</f>
        <v>1289.20118</v>
      </c>
      <c r="DQ761" s="313">
        <v>1289.20118</v>
      </c>
      <c r="DR761" s="313">
        <v>0</v>
      </c>
      <c r="DS761" s="313">
        <v>0</v>
      </c>
      <c r="DT761" s="261">
        <f>$AW761-$AX761-BC761</f>
        <v>1216.79882</v>
      </c>
      <c r="DU761" s="261">
        <f>BC761-AY761</f>
        <v>30.801179999999931</v>
      </c>
      <c r="DV761" s="313"/>
      <c r="DW761" s="313"/>
      <c r="DX761" s="345" t="s">
        <v>1171</v>
      </c>
      <c r="DY761" s="313">
        <f>DU761</f>
        <v>30.801179999999931</v>
      </c>
      <c r="DZ761" s="314" t="s">
        <v>1166</v>
      </c>
      <c r="EA761" s="344" t="s">
        <v>1147</v>
      </c>
      <c r="EB761" s="164">
        <v>0</v>
      </c>
      <c r="EC761" s="162" t="str">
        <f>AN761 &amp; EB761</f>
        <v>Прибыль направляемая на инвестиции0</v>
      </c>
      <c r="ED761" s="162" t="str">
        <f>AN761&amp;AO761</f>
        <v>Прибыль направляемая на инвестициинет</v>
      </c>
      <c r="EE761" s="163"/>
      <c r="EF761" s="163"/>
      <c r="EG761" s="179"/>
      <c r="EH761" s="179"/>
      <c r="EI761" s="179"/>
      <c r="EJ761" s="179"/>
      <c r="EV761" s="163"/>
    </row>
    <row r="762" spans="3:152" ht="15" customHeight="1">
      <c r="C762" s="217"/>
      <c r="D762" s="385"/>
      <c r="E762" s="399"/>
      <c r="F762" s="399"/>
      <c r="G762" s="399"/>
      <c r="H762" s="399"/>
      <c r="I762" s="399"/>
      <c r="J762" s="399"/>
      <c r="K762" s="385"/>
      <c r="L762" s="337"/>
      <c r="M762" s="337"/>
      <c r="N762" s="385"/>
      <c r="O762" s="385"/>
      <c r="P762" s="387"/>
      <c r="Q762" s="387"/>
      <c r="R762" s="389"/>
      <c r="S762" s="391"/>
      <c r="T762" s="393"/>
      <c r="U762" s="395"/>
      <c r="V762" s="397"/>
      <c r="W762" s="383"/>
      <c r="X762" s="383"/>
      <c r="Y762" s="383"/>
      <c r="Z762" s="383"/>
      <c r="AA762" s="383"/>
      <c r="AB762" s="383"/>
      <c r="AC762" s="383"/>
      <c r="AD762" s="383"/>
      <c r="AE762" s="383"/>
      <c r="AF762" s="383"/>
      <c r="AG762" s="383"/>
      <c r="AH762" s="383"/>
      <c r="AI762" s="383"/>
      <c r="AJ762" s="383"/>
      <c r="AK762" s="383"/>
      <c r="AL762" s="333"/>
      <c r="AM762" s="200" t="s">
        <v>115</v>
      </c>
      <c r="AN762" s="311" t="s">
        <v>199</v>
      </c>
      <c r="AO762" s="312" t="s">
        <v>18</v>
      </c>
      <c r="AP762" s="312"/>
      <c r="AQ762" s="312"/>
      <c r="AR762" s="312"/>
      <c r="AS762" s="312"/>
      <c r="AT762" s="312"/>
      <c r="AU762" s="312"/>
      <c r="AV762" s="312"/>
      <c r="AW762" s="261">
        <v>0</v>
      </c>
      <c r="AX762" s="261">
        <v>0</v>
      </c>
      <c r="AY762" s="261">
        <v>0</v>
      </c>
      <c r="AZ762" s="261">
        <f>BE762</f>
        <v>0</v>
      </c>
      <c r="BA762" s="261">
        <f>BV762</f>
        <v>0</v>
      </c>
      <c r="BB762" s="261">
        <f>CM762</f>
        <v>0</v>
      </c>
      <c r="BC762" s="261">
        <f>DD762</f>
        <v>0</v>
      </c>
      <c r="BD762" s="261">
        <f>AW762-AX762-BC762</f>
        <v>0</v>
      </c>
      <c r="BE762" s="261">
        <f t="shared" si="811"/>
        <v>0</v>
      </c>
      <c r="BF762" s="261">
        <f t="shared" si="811"/>
        <v>0</v>
      </c>
      <c r="BG762" s="261">
        <f t="shared" si="811"/>
        <v>0</v>
      </c>
      <c r="BH762" s="261">
        <f t="shared" si="811"/>
        <v>0</v>
      </c>
      <c r="BI762" s="261">
        <f>BJ762+BK762+BL762</f>
        <v>0</v>
      </c>
      <c r="BJ762" s="313">
        <v>0</v>
      </c>
      <c r="BK762" s="313">
        <v>0</v>
      </c>
      <c r="BL762" s="313">
        <v>0</v>
      </c>
      <c r="BM762" s="261">
        <f>BN762+BO762+BP762</f>
        <v>0</v>
      </c>
      <c r="BN762" s="313">
        <v>0</v>
      </c>
      <c r="BO762" s="313">
        <v>0</v>
      </c>
      <c r="BP762" s="313">
        <v>0</v>
      </c>
      <c r="BQ762" s="261">
        <f>BR762+BS762+BT762</f>
        <v>0</v>
      </c>
      <c r="BR762" s="313">
        <v>0</v>
      </c>
      <c r="BS762" s="313">
        <v>0</v>
      </c>
      <c r="BT762" s="313">
        <v>0</v>
      </c>
      <c r="BU762" s="261">
        <f>$AW762-$AX762-AZ762</f>
        <v>0</v>
      </c>
      <c r="BV762" s="261">
        <f t="shared" si="812"/>
        <v>0</v>
      </c>
      <c r="BW762" s="261">
        <f t="shared" si="812"/>
        <v>0</v>
      </c>
      <c r="BX762" s="261">
        <f t="shared" si="812"/>
        <v>0</v>
      </c>
      <c r="BY762" s="261">
        <f t="shared" si="812"/>
        <v>0</v>
      </c>
      <c r="BZ762" s="261">
        <f>CA762+CB762+CC762</f>
        <v>0</v>
      </c>
      <c r="CA762" s="313">
        <v>0</v>
      </c>
      <c r="CB762" s="313">
        <v>0</v>
      </c>
      <c r="CC762" s="313">
        <v>0</v>
      </c>
      <c r="CD762" s="261">
        <f>CE762+CF762+CG762</f>
        <v>0</v>
      </c>
      <c r="CE762" s="313">
        <v>0</v>
      </c>
      <c r="CF762" s="313">
        <v>0</v>
      </c>
      <c r="CG762" s="313">
        <v>0</v>
      </c>
      <c r="CH762" s="261">
        <f>CI762+CJ762+CK762</f>
        <v>0</v>
      </c>
      <c r="CI762" s="313">
        <v>0</v>
      </c>
      <c r="CJ762" s="313">
        <v>0</v>
      </c>
      <c r="CK762" s="313">
        <v>0</v>
      </c>
      <c r="CL762" s="261">
        <f>$AW762-$AX762-BA762</f>
        <v>0</v>
      </c>
      <c r="CM762" s="261">
        <f t="shared" si="813"/>
        <v>0</v>
      </c>
      <c r="CN762" s="261">
        <f t="shared" si="813"/>
        <v>0</v>
      </c>
      <c r="CO762" s="261">
        <f t="shared" si="813"/>
        <v>0</v>
      </c>
      <c r="CP762" s="261">
        <f t="shared" si="813"/>
        <v>0</v>
      </c>
      <c r="CQ762" s="261">
        <f>CR762+CS762+CT762</f>
        <v>0</v>
      </c>
      <c r="CR762" s="313">
        <v>0</v>
      </c>
      <c r="CS762" s="313">
        <v>0</v>
      </c>
      <c r="CT762" s="313">
        <v>0</v>
      </c>
      <c r="CU762" s="261">
        <f>CV762+CW762+CX762</f>
        <v>0</v>
      </c>
      <c r="CV762" s="313">
        <v>0</v>
      </c>
      <c r="CW762" s="313">
        <v>0</v>
      </c>
      <c r="CX762" s="313">
        <v>0</v>
      </c>
      <c r="CY762" s="261">
        <f>CZ762+DA762+DB762</f>
        <v>0</v>
      </c>
      <c r="CZ762" s="313">
        <v>0</v>
      </c>
      <c r="DA762" s="313">
        <v>0</v>
      </c>
      <c r="DB762" s="313">
        <v>0</v>
      </c>
      <c r="DC762" s="261">
        <f>$AW762-$AX762-BB762</f>
        <v>0</v>
      </c>
      <c r="DD762" s="261">
        <f t="shared" si="814"/>
        <v>0</v>
      </c>
      <c r="DE762" s="261">
        <f t="shared" si="814"/>
        <v>0</v>
      </c>
      <c r="DF762" s="261">
        <f t="shared" si="814"/>
        <v>0</v>
      </c>
      <c r="DG762" s="261">
        <f t="shared" si="814"/>
        <v>0</v>
      </c>
      <c r="DH762" s="261">
        <f>DI762+DJ762+DK762</f>
        <v>0</v>
      </c>
      <c r="DI762" s="313">
        <v>0</v>
      </c>
      <c r="DJ762" s="313">
        <v>0</v>
      </c>
      <c r="DK762" s="313">
        <v>0</v>
      </c>
      <c r="DL762" s="261">
        <f>DM762+DN762+DO762</f>
        <v>0</v>
      </c>
      <c r="DM762" s="313">
        <v>0</v>
      </c>
      <c r="DN762" s="313">
        <v>0</v>
      </c>
      <c r="DO762" s="313">
        <v>0</v>
      </c>
      <c r="DP762" s="261">
        <f>DQ762+DR762+DS762</f>
        <v>0</v>
      </c>
      <c r="DQ762" s="313">
        <v>0</v>
      </c>
      <c r="DR762" s="313">
        <v>0</v>
      </c>
      <c r="DS762" s="313">
        <v>0</v>
      </c>
      <c r="DT762" s="261">
        <f>$AW762-$AX762-BC762</f>
        <v>0</v>
      </c>
      <c r="DU762" s="261">
        <f>BC762-AY762</f>
        <v>0</v>
      </c>
      <c r="DV762" s="313"/>
      <c r="DW762" s="313"/>
      <c r="DX762" s="314"/>
      <c r="DY762" s="313"/>
      <c r="DZ762" s="314"/>
      <c r="EA762" s="343" t="s">
        <v>151</v>
      </c>
      <c r="EB762" s="164">
        <v>0</v>
      </c>
      <c r="EC762" s="162" t="str">
        <f>AN762 &amp; EB762</f>
        <v>Прочие собственные средства0</v>
      </c>
      <c r="ED762" s="162" t="str">
        <f>AN762&amp;AO762</f>
        <v>Прочие собственные средстванет</v>
      </c>
      <c r="EE762" s="163"/>
      <c r="EF762" s="163"/>
      <c r="EG762" s="179"/>
      <c r="EH762" s="179"/>
      <c r="EI762" s="179"/>
      <c r="EJ762" s="179"/>
      <c r="EV762" s="163"/>
    </row>
    <row r="763" spans="3:152" ht="15" customHeight="1">
      <c r="C763" s="217"/>
      <c r="D763" s="385"/>
      <c r="E763" s="399"/>
      <c r="F763" s="399"/>
      <c r="G763" s="399"/>
      <c r="H763" s="399"/>
      <c r="I763" s="399"/>
      <c r="J763" s="399"/>
      <c r="K763" s="385"/>
      <c r="L763" s="337"/>
      <c r="M763" s="337"/>
      <c r="N763" s="385"/>
      <c r="O763" s="385"/>
      <c r="P763" s="387"/>
      <c r="Q763" s="387"/>
      <c r="R763" s="389"/>
      <c r="S763" s="391"/>
      <c r="T763" s="393"/>
      <c r="U763" s="395"/>
      <c r="V763" s="397"/>
      <c r="W763" s="383"/>
      <c r="X763" s="383"/>
      <c r="Y763" s="383"/>
      <c r="Z763" s="383"/>
      <c r="AA763" s="383"/>
      <c r="AB763" s="383"/>
      <c r="AC763" s="383"/>
      <c r="AD763" s="383"/>
      <c r="AE763" s="383"/>
      <c r="AF763" s="383"/>
      <c r="AG763" s="383"/>
      <c r="AH763" s="383"/>
      <c r="AI763" s="383"/>
      <c r="AJ763" s="383"/>
      <c r="AK763" s="383"/>
      <c r="AL763" s="333"/>
      <c r="AM763" s="200" t="s">
        <v>116</v>
      </c>
      <c r="AN763" s="311" t="s">
        <v>202</v>
      </c>
      <c r="AO763" s="312" t="s">
        <v>18</v>
      </c>
      <c r="AP763" s="312"/>
      <c r="AQ763" s="312"/>
      <c r="AR763" s="312"/>
      <c r="AS763" s="312"/>
      <c r="AT763" s="312"/>
      <c r="AU763" s="312"/>
      <c r="AV763" s="312"/>
      <c r="AW763" s="261">
        <v>0</v>
      </c>
      <c r="AX763" s="261">
        <v>0</v>
      </c>
      <c r="AY763" s="261">
        <v>0</v>
      </c>
      <c r="AZ763" s="261">
        <f>BE763</f>
        <v>0</v>
      </c>
      <c r="BA763" s="261">
        <f>BV763</f>
        <v>0</v>
      </c>
      <c r="BB763" s="261">
        <f>CM763</f>
        <v>0</v>
      </c>
      <c r="BC763" s="261">
        <f>DD763</f>
        <v>0</v>
      </c>
      <c r="BD763" s="261">
        <f>AW763-AX763-BC763</f>
        <v>0</v>
      </c>
      <c r="BE763" s="261">
        <f t="shared" si="811"/>
        <v>0</v>
      </c>
      <c r="BF763" s="261">
        <f t="shared" si="811"/>
        <v>0</v>
      </c>
      <c r="BG763" s="261">
        <f t="shared" si="811"/>
        <v>0</v>
      </c>
      <c r="BH763" s="261">
        <f t="shared" si="811"/>
        <v>0</v>
      </c>
      <c r="BI763" s="261">
        <f>BJ763+BK763+BL763</f>
        <v>0</v>
      </c>
      <c r="BJ763" s="313">
        <v>0</v>
      </c>
      <c r="BK763" s="313">
        <v>0</v>
      </c>
      <c r="BL763" s="313">
        <v>0</v>
      </c>
      <c r="BM763" s="261">
        <f>BN763+BO763+BP763</f>
        <v>0</v>
      </c>
      <c r="BN763" s="313">
        <v>0</v>
      </c>
      <c r="BO763" s="313">
        <v>0</v>
      </c>
      <c r="BP763" s="313">
        <v>0</v>
      </c>
      <c r="BQ763" s="261">
        <f>BR763+BS763+BT763</f>
        <v>0</v>
      </c>
      <c r="BR763" s="313">
        <v>0</v>
      </c>
      <c r="BS763" s="313">
        <v>0</v>
      </c>
      <c r="BT763" s="313">
        <v>0</v>
      </c>
      <c r="BU763" s="261">
        <f>$AW763-$AX763-AZ763</f>
        <v>0</v>
      </c>
      <c r="BV763" s="261">
        <f t="shared" si="812"/>
        <v>0</v>
      </c>
      <c r="BW763" s="261">
        <f t="shared" si="812"/>
        <v>0</v>
      </c>
      <c r="BX763" s="261">
        <f t="shared" si="812"/>
        <v>0</v>
      </c>
      <c r="BY763" s="261">
        <f t="shared" si="812"/>
        <v>0</v>
      </c>
      <c r="BZ763" s="261">
        <f>CA763+CB763+CC763</f>
        <v>0</v>
      </c>
      <c r="CA763" s="313">
        <v>0</v>
      </c>
      <c r="CB763" s="313">
        <v>0</v>
      </c>
      <c r="CC763" s="313">
        <v>0</v>
      </c>
      <c r="CD763" s="261">
        <f>CE763+CF763+CG763</f>
        <v>0</v>
      </c>
      <c r="CE763" s="313">
        <v>0</v>
      </c>
      <c r="CF763" s="313">
        <v>0</v>
      </c>
      <c r="CG763" s="313">
        <v>0</v>
      </c>
      <c r="CH763" s="261">
        <f>CI763+CJ763+CK763</f>
        <v>0</v>
      </c>
      <c r="CI763" s="313">
        <v>0</v>
      </c>
      <c r="CJ763" s="313">
        <v>0</v>
      </c>
      <c r="CK763" s="313">
        <v>0</v>
      </c>
      <c r="CL763" s="261">
        <f>$AW763-$AX763-BA763</f>
        <v>0</v>
      </c>
      <c r="CM763" s="261">
        <f t="shared" si="813"/>
        <v>0</v>
      </c>
      <c r="CN763" s="261">
        <f t="shared" si="813"/>
        <v>0</v>
      </c>
      <c r="CO763" s="261">
        <f t="shared" si="813"/>
        <v>0</v>
      </c>
      <c r="CP763" s="261">
        <f t="shared" si="813"/>
        <v>0</v>
      </c>
      <c r="CQ763" s="261">
        <f>CR763+CS763+CT763</f>
        <v>0</v>
      </c>
      <c r="CR763" s="313">
        <v>0</v>
      </c>
      <c r="CS763" s="313">
        <v>0</v>
      </c>
      <c r="CT763" s="313">
        <v>0</v>
      </c>
      <c r="CU763" s="261">
        <f>CV763+CW763+CX763</f>
        <v>0</v>
      </c>
      <c r="CV763" s="313">
        <v>0</v>
      </c>
      <c r="CW763" s="313">
        <v>0</v>
      </c>
      <c r="CX763" s="313">
        <v>0</v>
      </c>
      <c r="CY763" s="261">
        <f>CZ763+DA763+DB763</f>
        <v>0</v>
      </c>
      <c r="CZ763" s="313">
        <v>0</v>
      </c>
      <c r="DA763" s="313">
        <v>0</v>
      </c>
      <c r="DB763" s="313">
        <v>0</v>
      </c>
      <c r="DC763" s="261">
        <f>$AW763-$AX763-BB763</f>
        <v>0</v>
      </c>
      <c r="DD763" s="261">
        <f t="shared" si="814"/>
        <v>0</v>
      </c>
      <c r="DE763" s="261">
        <f t="shared" si="814"/>
        <v>0</v>
      </c>
      <c r="DF763" s="261">
        <f t="shared" si="814"/>
        <v>0</v>
      </c>
      <c r="DG763" s="261">
        <f t="shared" si="814"/>
        <v>0</v>
      </c>
      <c r="DH763" s="261">
        <f>DI763+DJ763+DK763</f>
        <v>0</v>
      </c>
      <c r="DI763" s="313">
        <v>0</v>
      </c>
      <c r="DJ763" s="313">
        <v>0</v>
      </c>
      <c r="DK763" s="313">
        <v>0</v>
      </c>
      <c r="DL763" s="261">
        <f>DM763+DN763+DO763</f>
        <v>0</v>
      </c>
      <c r="DM763" s="313">
        <v>0</v>
      </c>
      <c r="DN763" s="313">
        <v>0</v>
      </c>
      <c r="DO763" s="313">
        <v>0</v>
      </c>
      <c r="DP763" s="261">
        <f>DQ763+DR763+DS763</f>
        <v>0</v>
      </c>
      <c r="DQ763" s="313">
        <v>0</v>
      </c>
      <c r="DR763" s="313">
        <v>0</v>
      </c>
      <c r="DS763" s="313">
        <v>0</v>
      </c>
      <c r="DT763" s="261">
        <f>$AW763-$AX763-BC763</f>
        <v>0</v>
      </c>
      <c r="DU763" s="261">
        <f>BC763-AY763</f>
        <v>0</v>
      </c>
      <c r="DV763" s="313"/>
      <c r="DW763" s="313"/>
      <c r="DX763" s="314"/>
      <c r="DY763" s="313"/>
      <c r="DZ763" s="314"/>
      <c r="EA763" s="343" t="s">
        <v>151</v>
      </c>
      <c r="EB763" s="164">
        <v>0</v>
      </c>
      <c r="EC763" s="162" t="str">
        <f>AN763 &amp; EB763</f>
        <v>Кредиты0</v>
      </c>
      <c r="ED763" s="162" t="str">
        <f>AN763&amp;AO763</f>
        <v>Кредитынет</v>
      </c>
      <c r="EE763" s="163"/>
      <c r="EF763" s="163"/>
      <c r="EG763" s="179"/>
      <c r="EH763" s="179"/>
      <c r="EI763" s="179"/>
      <c r="EJ763" s="179"/>
      <c r="EV763" s="163"/>
    </row>
    <row r="764" spans="3:152" ht="15" customHeight="1" thickBot="1">
      <c r="C764" s="217"/>
      <c r="D764" s="385"/>
      <c r="E764" s="399"/>
      <c r="F764" s="399"/>
      <c r="G764" s="399"/>
      <c r="H764" s="399"/>
      <c r="I764" s="399"/>
      <c r="J764" s="399"/>
      <c r="K764" s="385"/>
      <c r="L764" s="337"/>
      <c r="M764" s="337"/>
      <c r="N764" s="385"/>
      <c r="O764" s="385"/>
      <c r="P764" s="387"/>
      <c r="Q764" s="387"/>
      <c r="R764" s="389"/>
      <c r="S764" s="391"/>
      <c r="T764" s="393"/>
      <c r="U764" s="395"/>
      <c r="V764" s="397"/>
      <c r="W764" s="383"/>
      <c r="X764" s="383"/>
      <c r="Y764" s="383"/>
      <c r="Z764" s="383"/>
      <c r="AA764" s="383"/>
      <c r="AB764" s="383"/>
      <c r="AC764" s="383"/>
      <c r="AD764" s="383"/>
      <c r="AE764" s="383"/>
      <c r="AF764" s="383"/>
      <c r="AG764" s="383"/>
      <c r="AH764" s="383"/>
      <c r="AI764" s="383"/>
      <c r="AJ764" s="383"/>
      <c r="AK764" s="383"/>
      <c r="AL764" s="333"/>
      <c r="AM764" s="200" t="s">
        <v>117</v>
      </c>
      <c r="AN764" s="311" t="s">
        <v>206</v>
      </c>
      <c r="AO764" s="312" t="s">
        <v>18</v>
      </c>
      <c r="AP764" s="312"/>
      <c r="AQ764" s="312"/>
      <c r="AR764" s="312"/>
      <c r="AS764" s="312"/>
      <c r="AT764" s="312"/>
      <c r="AU764" s="312"/>
      <c r="AV764" s="312"/>
      <c r="AW764" s="261">
        <v>0</v>
      </c>
      <c r="AX764" s="261">
        <v>0</v>
      </c>
      <c r="AY764" s="261">
        <v>0</v>
      </c>
      <c r="AZ764" s="261">
        <f>BE764</f>
        <v>0</v>
      </c>
      <c r="BA764" s="261">
        <f>BV764</f>
        <v>0</v>
      </c>
      <c r="BB764" s="261">
        <f>CM764</f>
        <v>0</v>
      </c>
      <c r="BC764" s="261">
        <f>DD764</f>
        <v>0</v>
      </c>
      <c r="BD764" s="261">
        <f>AW764-AX764-BC764</f>
        <v>0</v>
      </c>
      <c r="BE764" s="261">
        <f t="shared" si="811"/>
        <v>0</v>
      </c>
      <c r="BF764" s="261">
        <f t="shared" si="811"/>
        <v>0</v>
      </c>
      <c r="BG764" s="261">
        <f t="shared" si="811"/>
        <v>0</v>
      </c>
      <c r="BH764" s="261">
        <f t="shared" si="811"/>
        <v>0</v>
      </c>
      <c r="BI764" s="261">
        <f>BJ764+BK764+BL764</f>
        <v>0</v>
      </c>
      <c r="BJ764" s="313">
        <v>0</v>
      </c>
      <c r="BK764" s="313">
        <v>0</v>
      </c>
      <c r="BL764" s="313">
        <v>0</v>
      </c>
      <c r="BM764" s="261">
        <f>BN764+BO764+BP764</f>
        <v>0</v>
      </c>
      <c r="BN764" s="313">
        <v>0</v>
      </c>
      <c r="BO764" s="313">
        <v>0</v>
      </c>
      <c r="BP764" s="313">
        <v>0</v>
      </c>
      <c r="BQ764" s="261">
        <f>BR764+BS764+BT764</f>
        <v>0</v>
      </c>
      <c r="BR764" s="313">
        <v>0</v>
      </c>
      <c r="BS764" s="313">
        <v>0</v>
      </c>
      <c r="BT764" s="313">
        <v>0</v>
      </c>
      <c r="BU764" s="261">
        <f>$AW764-$AX764-AZ764</f>
        <v>0</v>
      </c>
      <c r="BV764" s="261">
        <f t="shared" si="812"/>
        <v>0</v>
      </c>
      <c r="BW764" s="261">
        <f t="shared" si="812"/>
        <v>0</v>
      </c>
      <c r="BX764" s="261">
        <f t="shared" si="812"/>
        <v>0</v>
      </c>
      <c r="BY764" s="261">
        <f t="shared" si="812"/>
        <v>0</v>
      </c>
      <c r="BZ764" s="261">
        <f>CA764+CB764+CC764</f>
        <v>0</v>
      </c>
      <c r="CA764" s="313">
        <v>0</v>
      </c>
      <c r="CB764" s="313">
        <v>0</v>
      </c>
      <c r="CC764" s="313">
        <v>0</v>
      </c>
      <c r="CD764" s="261">
        <f>CE764+CF764+CG764</f>
        <v>0</v>
      </c>
      <c r="CE764" s="313">
        <v>0</v>
      </c>
      <c r="CF764" s="313">
        <v>0</v>
      </c>
      <c r="CG764" s="313">
        <v>0</v>
      </c>
      <c r="CH764" s="261">
        <f>CI764+CJ764+CK764</f>
        <v>0</v>
      </c>
      <c r="CI764" s="313">
        <v>0</v>
      </c>
      <c r="CJ764" s="313">
        <v>0</v>
      </c>
      <c r="CK764" s="313">
        <v>0</v>
      </c>
      <c r="CL764" s="261">
        <f>$AW764-$AX764-BA764</f>
        <v>0</v>
      </c>
      <c r="CM764" s="261">
        <f t="shared" si="813"/>
        <v>0</v>
      </c>
      <c r="CN764" s="261">
        <f t="shared" si="813"/>
        <v>0</v>
      </c>
      <c r="CO764" s="261">
        <f t="shared" si="813"/>
        <v>0</v>
      </c>
      <c r="CP764" s="261">
        <f t="shared" si="813"/>
        <v>0</v>
      </c>
      <c r="CQ764" s="261">
        <f>CR764+CS764+CT764</f>
        <v>0</v>
      </c>
      <c r="CR764" s="313">
        <v>0</v>
      </c>
      <c r="CS764" s="313">
        <v>0</v>
      </c>
      <c r="CT764" s="313">
        <v>0</v>
      </c>
      <c r="CU764" s="261">
        <f>CV764+CW764+CX764</f>
        <v>0</v>
      </c>
      <c r="CV764" s="313">
        <v>0</v>
      </c>
      <c r="CW764" s="313">
        <v>0</v>
      </c>
      <c r="CX764" s="313">
        <v>0</v>
      </c>
      <c r="CY764" s="261">
        <f>CZ764+DA764+DB764</f>
        <v>0</v>
      </c>
      <c r="CZ764" s="313">
        <v>0</v>
      </c>
      <c r="DA764" s="313">
        <v>0</v>
      </c>
      <c r="DB764" s="313">
        <v>0</v>
      </c>
      <c r="DC764" s="261">
        <f>$AW764-$AX764-BB764</f>
        <v>0</v>
      </c>
      <c r="DD764" s="261">
        <f t="shared" si="814"/>
        <v>0</v>
      </c>
      <c r="DE764" s="261">
        <f t="shared" si="814"/>
        <v>0</v>
      </c>
      <c r="DF764" s="261">
        <f t="shared" si="814"/>
        <v>0</v>
      </c>
      <c r="DG764" s="261">
        <f t="shared" si="814"/>
        <v>0</v>
      </c>
      <c r="DH764" s="261">
        <f>DI764+DJ764+DK764</f>
        <v>0</v>
      </c>
      <c r="DI764" s="313">
        <v>0</v>
      </c>
      <c r="DJ764" s="313">
        <v>0</v>
      </c>
      <c r="DK764" s="313">
        <v>0</v>
      </c>
      <c r="DL764" s="261">
        <f>DM764+DN764+DO764</f>
        <v>0</v>
      </c>
      <c r="DM764" s="313">
        <v>0</v>
      </c>
      <c r="DN764" s="313">
        <v>0</v>
      </c>
      <c r="DO764" s="313">
        <v>0</v>
      </c>
      <c r="DP764" s="261">
        <f>DQ764+DR764+DS764</f>
        <v>0</v>
      </c>
      <c r="DQ764" s="313">
        <v>0</v>
      </c>
      <c r="DR764" s="313">
        <v>0</v>
      </c>
      <c r="DS764" s="313">
        <v>0</v>
      </c>
      <c r="DT764" s="261">
        <f>$AW764-$AX764-BC764</f>
        <v>0</v>
      </c>
      <c r="DU764" s="261">
        <f>BC764-AY764</f>
        <v>0</v>
      </c>
      <c r="DV764" s="313"/>
      <c r="DW764" s="313"/>
      <c r="DX764" s="314"/>
      <c r="DY764" s="313"/>
      <c r="DZ764" s="314"/>
      <c r="EA764" s="343" t="s">
        <v>151</v>
      </c>
      <c r="EB764" s="164">
        <v>0</v>
      </c>
      <c r="EC764" s="162" t="str">
        <f>AN764 &amp; EB764</f>
        <v>Прочие привлеченные средства0</v>
      </c>
      <c r="ED764" s="162" t="str">
        <f>AN764&amp;AO764</f>
        <v>Прочие привлеченные средстванет</v>
      </c>
      <c r="EE764" s="163"/>
      <c r="EF764" s="163"/>
      <c r="EG764" s="179"/>
      <c r="EH764" s="179"/>
      <c r="EI764" s="179"/>
      <c r="EJ764" s="179"/>
      <c r="EV764" s="163"/>
    </row>
    <row r="765" spans="3:152" ht="11.25" customHeight="1">
      <c r="C765" s="217"/>
      <c r="D765" s="384" t="s">
        <v>1122</v>
      </c>
      <c r="E765" s="398" t="s">
        <v>1015</v>
      </c>
      <c r="F765" s="398"/>
      <c r="G765" s="398" t="s">
        <v>161</v>
      </c>
      <c r="H765" s="398" t="s">
        <v>1123</v>
      </c>
      <c r="I765" s="398" t="s">
        <v>783</v>
      </c>
      <c r="J765" s="398" t="s">
        <v>783</v>
      </c>
      <c r="K765" s="384" t="s">
        <v>784</v>
      </c>
      <c r="L765" s="336"/>
      <c r="M765" s="336"/>
      <c r="N765" s="384" t="s">
        <v>115</v>
      </c>
      <c r="O765" s="384" t="s">
        <v>5</v>
      </c>
      <c r="P765" s="386" t="s">
        <v>189</v>
      </c>
      <c r="Q765" s="386" t="s">
        <v>5</v>
      </c>
      <c r="R765" s="388">
        <v>5</v>
      </c>
      <c r="S765" s="390">
        <v>5</v>
      </c>
      <c r="T765" s="400" t="s">
        <v>151</v>
      </c>
      <c r="U765" s="305"/>
      <c r="V765" s="306"/>
      <c r="W765" s="306"/>
      <c r="X765" s="306"/>
      <c r="Y765" s="306"/>
      <c r="Z765" s="306"/>
      <c r="AA765" s="306"/>
      <c r="AB765" s="306"/>
      <c r="AC765" s="306"/>
      <c r="AD765" s="306"/>
      <c r="AE765" s="306"/>
      <c r="AF765" s="306"/>
      <c r="AG765" s="306"/>
      <c r="AH765" s="306"/>
      <c r="AI765" s="306"/>
      <c r="AJ765" s="306"/>
      <c r="AK765" s="306"/>
      <c r="AL765" s="306"/>
      <c r="AM765" s="306"/>
      <c r="AN765" s="306"/>
      <c r="AO765" s="306"/>
      <c r="AP765" s="306"/>
      <c r="AQ765" s="306"/>
      <c r="AR765" s="306"/>
      <c r="AS765" s="306"/>
      <c r="AT765" s="306"/>
      <c r="AU765" s="306"/>
      <c r="AV765" s="306"/>
      <c r="AW765" s="306"/>
      <c r="AX765" s="306"/>
      <c r="AY765" s="306"/>
      <c r="AZ765" s="306"/>
      <c r="BA765" s="306"/>
      <c r="BB765" s="306"/>
      <c r="BC765" s="306"/>
      <c r="BD765" s="306"/>
      <c r="BE765" s="306"/>
      <c r="BF765" s="306"/>
      <c r="BG765" s="306"/>
      <c r="BH765" s="306"/>
      <c r="BI765" s="306"/>
      <c r="BJ765" s="306"/>
      <c r="BK765" s="306"/>
      <c r="BL765" s="306"/>
      <c r="BM765" s="306"/>
      <c r="BN765" s="306"/>
      <c r="BO765" s="306"/>
      <c r="BP765" s="306"/>
      <c r="BQ765" s="306"/>
      <c r="BR765" s="306"/>
      <c r="BS765" s="306"/>
      <c r="BT765" s="306"/>
      <c r="BU765" s="306"/>
      <c r="BV765" s="306"/>
      <c r="BW765" s="306"/>
      <c r="BX765" s="306"/>
      <c r="BY765" s="306"/>
      <c r="BZ765" s="306"/>
      <c r="CA765" s="306"/>
      <c r="CB765" s="306"/>
      <c r="CC765" s="306"/>
      <c r="CD765" s="306"/>
      <c r="CE765" s="306"/>
      <c r="CF765" s="306"/>
      <c r="CG765" s="306"/>
      <c r="CH765" s="306"/>
      <c r="CI765" s="306"/>
      <c r="CJ765" s="306"/>
      <c r="CK765" s="306"/>
      <c r="CL765" s="306"/>
      <c r="CM765" s="306"/>
      <c r="CN765" s="306"/>
      <c r="CO765" s="306"/>
      <c r="CP765" s="306"/>
      <c r="CQ765" s="306"/>
      <c r="CR765" s="306"/>
      <c r="CS765" s="306"/>
      <c r="CT765" s="306"/>
      <c r="CU765" s="306"/>
      <c r="CV765" s="306"/>
      <c r="CW765" s="306"/>
      <c r="CX765" s="306"/>
      <c r="CY765" s="306"/>
      <c r="CZ765" s="306"/>
      <c r="DA765" s="306"/>
      <c r="DB765" s="306"/>
      <c r="DC765" s="306"/>
      <c r="DD765" s="306"/>
      <c r="DE765" s="306"/>
      <c r="DF765" s="306"/>
      <c r="DG765" s="306"/>
      <c r="DH765" s="306"/>
      <c r="DI765" s="306"/>
      <c r="DJ765" s="306"/>
      <c r="DK765" s="306"/>
      <c r="DL765" s="306"/>
      <c r="DM765" s="306"/>
      <c r="DN765" s="306"/>
      <c r="DO765" s="306"/>
      <c r="DP765" s="306"/>
      <c r="DQ765" s="306"/>
      <c r="DR765" s="306"/>
      <c r="DS765" s="306"/>
      <c r="DT765" s="306"/>
      <c r="DU765" s="306"/>
      <c r="DV765" s="306"/>
      <c r="DW765" s="306"/>
      <c r="DX765" s="306"/>
      <c r="DY765" s="306"/>
      <c r="DZ765" s="306"/>
      <c r="EA765" s="306"/>
      <c r="EB765" s="164"/>
      <c r="EC765" s="163"/>
      <c r="ED765" s="163"/>
      <c r="EE765" s="163"/>
      <c r="EF765" s="163"/>
      <c r="EG765" s="163"/>
      <c r="EH765" s="163"/>
      <c r="EI765" s="163"/>
    </row>
    <row r="766" spans="3:152" ht="11.25" customHeight="1">
      <c r="C766" s="217"/>
      <c r="D766" s="385"/>
      <c r="E766" s="399"/>
      <c r="F766" s="399"/>
      <c r="G766" s="399"/>
      <c r="H766" s="399"/>
      <c r="I766" s="399"/>
      <c r="J766" s="399"/>
      <c r="K766" s="385"/>
      <c r="L766" s="337"/>
      <c r="M766" s="337"/>
      <c r="N766" s="385"/>
      <c r="O766" s="385"/>
      <c r="P766" s="387"/>
      <c r="Q766" s="387"/>
      <c r="R766" s="389"/>
      <c r="S766" s="391"/>
      <c r="T766" s="401"/>
      <c r="U766" s="394"/>
      <c r="V766" s="396">
        <v>1</v>
      </c>
      <c r="W766" s="382" t="s">
        <v>821</v>
      </c>
      <c r="X766" s="382"/>
      <c r="Y766" s="382"/>
      <c r="Z766" s="382"/>
      <c r="AA766" s="382"/>
      <c r="AB766" s="382"/>
      <c r="AC766" s="382"/>
      <c r="AD766" s="382"/>
      <c r="AE766" s="382"/>
      <c r="AF766" s="382"/>
      <c r="AG766" s="382"/>
      <c r="AH766" s="382"/>
      <c r="AI766" s="382"/>
      <c r="AJ766" s="382"/>
      <c r="AK766" s="382"/>
      <c r="AL766" s="307"/>
      <c r="AM766" s="308"/>
      <c r="AN766" s="309"/>
      <c r="AO766" s="309"/>
      <c r="AP766" s="309"/>
      <c r="AQ766" s="309"/>
      <c r="AR766" s="309"/>
      <c r="AS766" s="309"/>
      <c r="AT766" s="309"/>
      <c r="AU766" s="309"/>
      <c r="AV766" s="309"/>
      <c r="AW766" s="95"/>
      <c r="AX766" s="95"/>
      <c r="AY766" s="95"/>
      <c r="AZ766" s="95"/>
      <c r="BA766" s="95"/>
      <c r="BB766" s="95"/>
      <c r="BC766" s="95"/>
      <c r="BD766" s="95"/>
      <c r="BE766" s="95"/>
      <c r="BF766" s="95"/>
      <c r="BG766" s="95"/>
      <c r="BH766" s="95"/>
      <c r="BI766" s="95"/>
      <c r="BJ766" s="95"/>
      <c r="BK766" s="95"/>
      <c r="BL766" s="95"/>
      <c r="BM766" s="95"/>
      <c r="BN766" s="95"/>
      <c r="BO766" s="95"/>
      <c r="BP766" s="95"/>
      <c r="BQ766" s="95"/>
      <c r="BR766" s="95"/>
      <c r="BS766" s="95"/>
      <c r="BT766" s="95"/>
      <c r="BU766" s="95"/>
      <c r="BV766" s="95"/>
      <c r="BW766" s="95"/>
      <c r="BX766" s="95"/>
      <c r="BY766" s="95"/>
      <c r="BZ766" s="95"/>
      <c r="CA766" s="95"/>
      <c r="CB766" s="95"/>
      <c r="CC766" s="95"/>
      <c r="CD766" s="95"/>
      <c r="CE766" s="95"/>
      <c r="CF766" s="95"/>
      <c r="CG766" s="95"/>
      <c r="CH766" s="95"/>
      <c r="CI766" s="95"/>
      <c r="CJ766" s="95"/>
      <c r="CK766" s="95"/>
      <c r="CL766" s="95"/>
      <c r="CM766" s="95"/>
      <c r="CN766" s="95"/>
      <c r="CO766" s="95"/>
      <c r="CP766" s="95"/>
      <c r="CQ766" s="95"/>
      <c r="CR766" s="95"/>
      <c r="CS766" s="95"/>
      <c r="CT766" s="95"/>
      <c r="CU766" s="95"/>
      <c r="CV766" s="95"/>
      <c r="CW766" s="95"/>
      <c r="CX766" s="95"/>
      <c r="CY766" s="95"/>
      <c r="CZ766" s="95"/>
      <c r="DA766" s="95"/>
      <c r="DB766" s="95"/>
      <c r="DC766" s="95"/>
      <c r="DD766" s="95"/>
      <c r="DE766" s="95"/>
      <c r="DF766" s="95"/>
      <c r="DG766" s="95"/>
      <c r="DH766" s="95"/>
      <c r="DI766" s="95"/>
      <c r="DJ766" s="95"/>
      <c r="DK766" s="95"/>
      <c r="DL766" s="95"/>
      <c r="DM766" s="95"/>
      <c r="DN766" s="95"/>
      <c r="DO766" s="95"/>
      <c r="DP766" s="95"/>
      <c r="DQ766" s="95"/>
      <c r="DR766" s="95"/>
      <c r="DS766" s="95"/>
      <c r="DT766" s="95"/>
      <c r="DU766" s="95"/>
      <c r="DV766" s="95"/>
      <c r="DW766" s="95"/>
      <c r="DX766" s="95"/>
      <c r="DY766" s="95"/>
      <c r="DZ766" s="95"/>
      <c r="EA766" s="95"/>
      <c r="EB766" s="164"/>
      <c r="EC766" s="179"/>
      <c r="ED766" s="179"/>
      <c r="EE766" s="179"/>
      <c r="EF766" s="163"/>
      <c r="EG766" s="179"/>
      <c r="EH766" s="179"/>
      <c r="EI766" s="179"/>
      <c r="EJ766" s="179"/>
      <c r="EK766" s="179"/>
    </row>
    <row r="767" spans="3:152" ht="15" customHeight="1">
      <c r="C767" s="217"/>
      <c r="D767" s="385"/>
      <c r="E767" s="399"/>
      <c r="F767" s="399"/>
      <c r="G767" s="399"/>
      <c r="H767" s="399"/>
      <c r="I767" s="399"/>
      <c r="J767" s="399"/>
      <c r="K767" s="385"/>
      <c r="L767" s="337"/>
      <c r="M767" s="337"/>
      <c r="N767" s="385"/>
      <c r="O767" s="385"/>
      <c r="P767" s="387"/>
      <c r="Q767" s="387"/>
      <c r="R767" s="389"/>
      <c r="S767" s="391"/>
      <c r="T767" s="401"/>
      <c r="U767" s="395"/>
      <c r="V767" s="397"/>
      <c r="W767" s="383"/>
      <c r="X767" s="383"/>
      <c r="Y767" s="383"/>
      <c r="Z767" s="383"/>
      <c r="AA767" s="383"/>
      <c r="AB767" s="383"/>
      <c r="AC767" s="383"/>
      <c r="AD767" s="383"/>
      <c r="AE767" s="383"/>
      <c r="AF767" s="383"/>
      <c r="AG767" s="383"/>
      <c r="AH767" s="383"/>
      <c r="AI767" s="383"/>
      <c r="AJ767" s="383"/>
      <c r="AK767" s="383"/>
      <c r="AL767" s="333"/>
      <c r="AM767" s="200" t="s">
        <v>240</v>
      </c>
      <c r="AN767" s="311" t="s">
        <v>216</v>
      </c>
      <c r="AO767" s="312" t="s">
        <v>18</v>
      </c>
      <c r="AP767" s="312"/>
      <c r="AQ767" s="312"/>
      <c r="AR767" s="312"/>
      <c r="AS767" s="312"/>
      <c r="AT767" s="312"/>
      <c r="AU767" s="312"/>
      <c r="AV767" s="312"/>
      <c r="AW767" s="261">
        <v>2150</v>
      </c>
      <c r="AX767" s="261">
        <v>2150</v>
      </c>
      <c r="AY767" s="261">
        <v>0</v>
      </c>
      <c r="AZ767" s="261">
        <f>BE767</f>
        <v>0</v>
      </c>
      <c r="BA767" s="261">
        <f>BV767</f>
        <v>0</v>
      </c>
      <c r="BB767" s="261">
        <f>CM767</f>
        <v>0</v>
      </c>
      <c r="BC767" s="261">
        <f>DD767</f>
        <v>0</v>
      </c>
      <c r="BD767" s="261">
        <f>AW767-AX767-BC767</f>
        <v>0</v>
      </c>
      <c r="BE767" s="261">
        <f t="shared" ref="BE767:BH770" si="815">BQ767</f>
        <v>0</v>
      </c>
      <c r="BF767" s="261">
        <f t="shared" si="815"/>
        <v>0</v>
      </c>
      <c r="BG767" s="261">
        <f t="shared" si="815"/>
        <v>0</v>
      </c>
      <c r="BH767" s="261">
        <f t="shared" si="815"/>
        <v>0</v>
      </c>
      <c r="BI767" s="261">
        <f>BJ767+BK767+BL767</f>
        <v>0</v>
      </c>
      <c r="BJ767" s="313">
        <v>0</v>
      </c>
      <c r="BK767" s="313">
        <v>0</v>
      </c>
      <c r="BL767" s="313">
        <v>0</v>
      </c>
      <c r="BM767" s="261">
        <f>BN767+BO767+BP767</f>
        <v>0</v>
      </c>
      <c r="BN767" s="313">
        <v>0</v>
      </c>
      <c r="BO767" s="313">
        <v>0</v>
      </c>
      <c r="BP767" s="313">
        <v>0</v>
      </c>
      <c r="BQ767" s="261">
        <f>BR767+BS767+BT767</f>
        <v>0</v>
      </c>
      <c r="BR767" s="313">
        <v>0</v>
      </c>
      <c r="BS767" s="313">
        <v>0</v>
      </c>
      <c r="BT767" s="313">
        <v>0</v>
      </c>
      <c r="BU767" s="261">
        <f>$AW767-$AX767-AZ767</f>
        <v>0</v>
      </c>
      <c r="BV767" s="261">
        <f t="shared" ref="BV767:BY770" si="816">CH767</f>
        <v>0</v>
      </c>
      <c r="BW767" s="261">
        <f t="shared" si="816"/>
        <v>0</v>
      </c>
      <c r="BX767" s="261">
        <f t="shared" si="816"/>
        <v>0</v>
      </c>
      <c r="BY767" s="261">
        <f t="shared" si="816"/>
        <v>0</v>
      </c>
      <c r="BZ767" s="261">
        <f>CA767+CB767+CC767</f>
        <v>0</v>
      </c>
      <c r="CA767" s="313">
        <v>0</v>
      </c>
      <c r="CB767" s="313">
        <v>0</v>
      </c>
      <c r="CC767" s="313">
        <v>0</v>
      </c>
      <c r="CD767" s="261">
        <f>CE767+CF767+CG767</f>
        <v>0</v>
      </c>
      <c r="CE767" s="313">
        <v>0</v>
      </c>
      <c r="CF767" s="313">
        <v>0</v>
      </c>
      <c r="CG767" s="313">
        <v>0</v>
      </c>
      <c r="CH767" s="261">
        <f>CI767+CJ767+CK767</f>
        <v>0</v>
      </c>
      <c r="CI767" s="313">
        <v>0</v>
      </c>
      <c r="CJ767" s="313">
        <v>0</v>
      </c>
      <c r="CK767" s="313">
        <v>0</v>
      </c>
      <c r="CL767" s="261">
        <f>$AW767-$AX767-BA767</f>
        <v>0</v>
      </c>
      <c r="CM767" s="261">
        <f t="shared" ref="CM767:CP770" si="817">CY767</f>
        <v>0</v>
      </c>
      <c r="CN767" s="261">
        <f t="shared" si="817"/>
        <v>0</v>
      </c>
      <c r="CO767" s="261">
        <f t="shared" si="817"/>
        <v>0</v>
      </c>
      <c r="CP767" s="261">
        <f t="shared" si="817"/>
        <v>0</v>
      </c>
      <c r="CQ767" s="261">
        <f>CR767+CS767+CT767</f>
        <v>0</v>
      </c>
      <c r="CR767" s="313">
        <v>0</v>
      </c>
      <c r="CS767" s="313">
        <v>0</v>
      </c>
      <c r="CT767" s="313">
        <v>0</v>
      </c>
      <c r="CU767" s="261">
        <f>CV767+CW767+CX767</f>
        <v>0</v>
      </c>
      <c r="CV767" s="313">
        <v>0</v>
      </c>
      <c r="CW767" s="313">
        <v>0</v>
      </c>
      <c r="CX767" s="313">
        <v>0</v>
      </c>
      <c r="CY767" s="261">
        <f>CZ767+DA767+DB767</f>
        <v>0</v>
      </c>
      <c r="CZ767" s="313">
        <v>0</v>
      </c>
      <c r="DA767" s="313">
        <v>0</v>
      </c>
      <c r="DB767" s="313">
        <v>0</v>
      </c>
      <c r="DC767" s="261">
        <f>$AW767-$AX767-BB767</f>
        <v>0</v>
      </c>
      <c r="DD767" s="261">
        <f t="shared" ref="DD767:DG770" si="818">DP767</f>
        <v>0</v>
      </c>
      <c r="DE767" s="261">
        <f t="shared" si="818"/>
        <v>0</v>
      </c>
      <c r="DF767" s="261">
        <f t="shared" si="818"/>
        <v>0</v>
      </c>
      <c r="DG767" s="261">
        <f t="shared" si="818"/>
        <v>0</v>
      </c>
      <c r="DH767" s="261">
        <f>DI767+DJ767+DK767</f>
        <v>0</v>
      </c>
      <c r="DI767" s="313">
        <v>0</v>
      </c>
      <c r="DJ767" s="313">
        <v>0</v>
      </c>
      <c r="DK767" s="313">
        <v>0</v>
      </c>
      <c r="DL767" s="261">
        <f>DM767+DN767+DO767</f>
        <v>0</v>
      </c>
      <c r="DM767" s="313">
        <v>0</v>
      </c>
      <c r="DN767" s="313">
        <v>0</v>
      </c>
      <c r="DO767" s="313">
        <v>0</v>
      </c>
      <c r="DP767" s="261">
        <f>DQ767+DR767+DS767</f>
        <v>0</v>
      </c>
      <c r="DQ767" s="313">
        <v>0</v>
      </c>
      <c r="DR767" s="313">
        <v>0</v>
      </c>
      <c r="DS767" s="313">
        <v>0</v>
      </c>
      <c r="DT767" s="261">
        <f>$AW767-$AX767-BC767</f>
        <v>0</v>
      </c>
      <c r="DU767" s="261">
        <f>BC767-AY767</f>
        <v>0</v>
      </c>
      <c r="DV767" s="313"/>
      <c r="DW767" s="313"/>
      <c r="DX767" s="314"/>
      <c r="DY767" s="313"/>
      <c r="DZ767" s="314"/>
      <c r="EA767" s="343" t="s">
        <v>151</v>
      </c>
      <c r="EB767" s="164">
        <v>0</v>
      </c>
      <c r="EC767" s="162" t="str">
        <f>AN767 &amp; EB767</f>
        <v>Прибыль направляемая на инвестиции0</v>
      </c>
      <c r="ED767" s="162" t="str">
        <f>AN767&amp;AO767</f>
        <v>Прибыль направляемая на инвестициинет</v>
      </c>
      <c r="EE767" s="163"/>
      <c r="EF767" s="163"/>
      <c r="EG767" s="179"/>
      <c r="EH767" s="179"/>
      <c r="EI767" s="179"/>
      <c r="EJ767" s="179"/>
      <c r="EV767" s="163"/>
    </row>
    <row r="768" spans="3:152" ht="15" customHeight="1">
      <c r="C768" s="217"/>
      <c r="D768" s="385"/>
      <c r="E768" s="399"/>
      <c r="F768" s="399"/>
      <c r="G768" s="399"/>
      <c r="H768" s="399"/>
      <c r="I768" s="399"/>
      <c r="J768" s="399"/>
      <c r="K768" s="385"/>
      <c r="L768" s="337"/>
      <c r="M768" s="337"/>
      <c r="N768" s="385"/>
      <c r="O768" s="385"/>
      <c r="P768" s="387"/>
      <c r="Q768" s="387"/>
      <c r="R768" s="389"/>
      <c r="S768" s="391"/>
      <c r="T768" s="401"/>
      <c r="U768" s="395"/>
      <c r="V768" s="397"/>
      <c r="W768" s="383"/>
      <c r="X768" s="383"/>
      <c r="Y768" s="383"/>
      <c r="Z768" s="383"/>
      <c r="AA768" s="383"/>
      <c r="AB768" s="383"/>
      <c r="AC768" s="383"/>
      <c r="AD768" s="383"/>
      <c r="AE768" s="383"/>
      <c r="AF768" s="383"/>
      <c r="AG768" s="383"/>
      <c r="AH768" s="383"/>
      <c r="AI768" s="383"/>
      <c r="AJ768" s="383"/>
      <c r="AK768" s="383"/>
      <c r="AL768" s="333"/>
      <c r="AM768" s="200" t="s">
        <v>115</v>
      </c>
      <c r="AN768" s="311" t="s">
        <v>199</v>
      </c>
      <c r="AO768" s="312" t="s">
        <v>18</v>
      </c>
      <c r="AP768" s="312"/>
      <c r="AQ768" s="312"/>
      <c r="AR768" s="312"/>
      <c r="AS768" s="312"/>
      <c r="AT768" s="312"/>
      <c r="AU768" s="312"/>
      <c r="AV768" s="312"/>
      <c r="AW768" s="261">
        <v>0</v>
      </c>
      <c r="AX768" s="261">
        <v>0</v>
      </c>
      <c r="AY768" s="261">
        <v>0</v>
      </c>
      <c r="AZ768" s="261">
        <f>BE768</f>
        <v>0</v>
      </c>
      <c r="BA768" s="261">
        <f>BV768</f>
        <v>0</v>
      </c>
      <c r="BB768" s="261">
        <f>CM768</f>
        <v>0</v>
      </c>
      <c r="BC768" s="261">
        <f>DD768</f>
        <v>0</v>
      </c>
      <c r="BD768" s="261">
        <f>AW768-AX768-BC768</f>
        <v>0</v>
      </c>
      <c r="BE768" s="261">
        <f t="shared" si="815"/>
        <v>0</v>
      </c>
      <c r="BF768" s="261">
        <f t="shared" si="815"/>
        <v>0</v>
      </c>
      <c r="BG768" s="261">
        <f t="shared" si="815"/>
        <v>0</v>
      </c>
      <c r="BH768" s="261">
        <f t="shared" si="815"/>
        <v>0</v>
      </c>
      <c r="BI768" s="261">
        <f>BJ768+BK768+BL768</f>
        <v>0</v>
      </c>
      <c r="BJ768" s="313">
        <v>0</v>
      </c>
      <c r="BK768" s="313">
        <v>0</v>
      </c>
      <c r="BL768" s="313">
        <v>0</v>
      </c>
      <c r="BM768" s="261">
        <f>BN768+BO768+BP768</f>
        <v>0</v>
      </c>
      <c r="BN768" s="313">
        <v>0</v>
      </c>
      <c r="BO768" s="313">
        <v>0</v>
      </c>
      <c r="BP768" s="313">
        <v>0</v>
      </c>
      <c r="BQ768" s="261">
        <f>BR768+BS768+BT768</f>
        <v>0</v>
      </c>
      <c r="BR768" s="313">
        <v>0</v>
      </c>
      <c r="BS768" s="313">
        <v>0</v>
      </c>
      <c r="BT768" s="313">
        <v>0</v>
      </c>
      <c r="BU768" s="261">
        <f>$AW768-$AX768-AZ768</f>
        <v>0</v>
      </c>
      <c r="BV768" s="261">
        <f t="shared" si="816"/>
        <v>0</v>
      </c>
      <c r="BW768" s="261">
        <f t="shared" si="816"/>
        <v>0</v>
      </c>
      <c r="BX768" s="261">
        <f t="shared" si="816"/>
        <v>0</v>
      </c>
      <c r="BY768" s="261">
        <f t="shared" si="816"/>
        <v>0</v>
      </c>
      <c r="BZ768" s="261">
        <f>CA768+CB768+CC768</f>
        <v>0</v>
      </c>
      <c r="CA768" s="313">
        <v>0</v>
      </c>
      <c r="CB768" s="313">
        <v>0</v>
      </c>
      <c r="CC768" s="313">
        <v>0</v>
      </c>
      <c r="CD768" s="261">
        <f>CE768+CF768+CG768</f>
        <v>0</v>
      </c>
      <c r="CE768" s="313">
        <v>0</v>
      </c>
      <c r="CF768" s="313">
        <v>0</v>
      </c>
      <c r="CG768" s="313">
        <v>0</v>
      </c>
      <c r="CH768" s="261">
        <f>CI768+CJ768+CK768</f>
        <v>0</v>
      </c>
      <c r="CI768" s="313">
        <v>0</v>
      </c>
      <c r="CJ768" s="313">
        <v>0</v>
      </c>
      <c r="CK768" s="313">
        <v>0</v>
      </c>
      <c r="CL768" s="261">
        <f>$AW768-$AX768-BA768</f>
        <v>0</v>
      </c>
      <c r="CM768" s="261">
        <f t="shared" si="817"/>
        <v>0</v>
      </c>
      <c r="CN768" s="261">
        <f t="shared" si="817"/>
        <v>0</v>
      </c>
      <c r="CO768" s="261">
        <f t="shared" si="817"/>
        <v>0</v>
      </c>
      <c r="CP768" s="261">
        <f t="shared" si="817"/>
        <v>0</v>
      </c>
      <c r="CQ768" s="261">
        <f>CR768+CS768+CT768</f>
        <v>0</v>
      </c>
      <c r="CR768" s="313">
        <v>0</v>
      </c>
      <c r="CS768" s="313">
        <v>0</v>
      </c>
      <c r="CT768" s="313">
        <v>0</v>
      </c>
      <c r="CU768" s="261">
        <f>CV768+CW768+CX768</f>
        <v>0</v>
      </c>
      <c r="CV768" s="313">
        <v>0</v>
      </c>
      <c r="CW768" s="313">
        <v>0</v>
      </c>
      <c r="CX768" s="313">
        <v>0</v>
      </c>
      <c r="CY768" s="261">
        <f>CZ768+DA768+DB768</f>
        <v>0</v>
      </c>
      <c r="CZ768" s="313">
        <v>0</v>
      </c>
      <c r="DA768" s="313">
        <v>0</v>
      </c>
      <c r="DB768" s="313">
        <v>0</v>
      </c>
      <c r="DC768" s="261">
        <f>$AW768-$AX768-BB768</f>
        <v>0</v>
      </c>
      <c r="DD768" s="261">
        <f t="shared" si="818"/>
        <v>0</v>
      </c>
      <c r="DE768" s="261">
        <f t="shared" si="818"/>
        <v>0</v>
      </c>
      <c r="DF768" s="261">
        <f t="shared" si="818"/>
        <v>0</v>
      </c>
      <c r="DG768" s="261">
        <f t="shared" si="818"/>
        <v>0</v>
      </c>
      <c r="DH768" s="261">
        <f>DI768+DJ768+DK768</f>
        <v>0</v>
      </c>
      <c r="DI768" s="313">
        <v>0</v>
      </c>
      <c r="DJ768" s="313">
        <v>0</v>
      </c>
      <c r="DK768" s="313">
        <v>0</v>
      </c>
      <c r="DL768" s="261">
        <f>DM768+DN768+DO768</f>
        <v>0</v>
      </c>
      <c r="DM768" s="313">
        <v>0</v>
      </c>
      <c r="DN768" s="313">
        <v>0</v>
      </c>
      <c r="DO768" s="313">
        <v>0</v>
      </c>
      <c r="DP768" s="261">
        <f>DQ768+DR768+DS768</f>
        <v>0</v>
      </c>
      <c r="DQ768" s="313">
        <v>0</v>
      </c>
      <c r="DR768" s="313">
        <v>0</v>
      </c>
      <c r="DS768" s="313">
        <v>0</v>
      </c>
      <c r="DT768" s="261">
        <f>$AW768-$AX768-BC768</f>
        <v>0</v>
      </c>
      <c r="DU768" s="261">
        <f>BC768-AY768</f>
        <v>0</v>
      </c>
      <c r="DV768" s="313"/>
      <c r="DW768" s="313"/>
      <c r="DX768" s="314"/>
      <c r="DY768" s="313"/>
      <c r="DZ768" s="314"/>
      <c r="EA768" s="343" t="s">
        <v>151</v>
      </c>
      <c r="EB768" s="164">
        <v>0</v>
      </c>
      <c r="EC768" s="162" t="str">
        <f>AN768 &amp; EB768</f>
        <v>Прочие собственные средства0</v>
      </c>
      <c r="ED768" s="162" t="str">
        <f>AN768&amp;AO768</f>
        <v>Прочие собственные средстванет</v>
      </c>
      <c r="EE768" s="163"/>
      <c r="EF768" s="163"/>
      <c r="EG768" s="179"/>
      <c r="EH768" s="179"/>
      <c r="EI768" s="179"/>
      <c r="EJ768" s="179"/>
      <c r="EV768" s="163"/>
    </row>
    <row r="769" spans="3:152" ht="15" customHeight="1">
      <c r="C769" s="217"/>
      <c r="D769" s="385"/>
      <c r="E769" s="399"/>
      <c r="F769" s="399"/>
      <c r="G769" s="399"/>
      <c r="H769" s="399"/>
      <c r="I769" s="399"/>
      <c r="J769" s="399"/>
      <c r="K769" s="385"/>
      <c r="L769" s="337"/>
      <c r="M769" s="337"/>
      <c r="N769" s="385"/>
      <c r="O769" s="385"/>
      <c r="P769" s="387"/>
      <c r="Q769" s="387"/>
      <c r="R769" s="389"/>
      <c r="S769" s="391"/>
      <c r="T769" s="401"/>
      <c r="U769" s="395"/>
      <c r="V769" s="397"/>
      <c r="W769" s="383"/>
      <c r="X769" s="383"/>
      <c r="Y769" s="383"/>
      <c r="Z769" s="383"/>
      <c r="AA769" s="383"/>
      <c r="AB769" s="383"/>
      <c r="AC769" s="383"/>
      <c r="AD769" s="383"/>
      <c r="AE769" s="383"/>
      <c r="AF769" s="383"/>
      <c r="AG769" s="383"/>
      <c r="AH769" s="383"/>
      <c r="AI769" s="383"/>
      <c r="AJ769" s="383"/>
      <c r="AK769" s="383"/>
      <c r="AL769" s="333"/>
      <c r="AM769" s="200" t="s">
        <v>116</v>
      </c>
      <c r="AN769" s="311" t="s">
        <v>202</v>
      </c>
      <c r="AO769" s="312" t="s">
        <v>18</v>
      </c>
      <c r="AP769" s="312"/>
      <c r="AQ769" s="312"/>
      <c r="AR769" s="312"/>
      <c r="AS769" s="312"/>
      <c r="AT769" s="312"/>
      <c r="AU769" s="312"/>
      <c r="AV769" s="312"/>
      <c r="AW769" s="261">
        <v>0</v>
      </c>
      <c r="AX769" s="261">
        <v>0</v>
      </c>
      <c r="AY769" s="261">
        <v>0</v>
      </c>
      <c r="AZ769" s="261">
        <f>BE769</f>
        <v>0</v>
      </c>
      <c r="BA769" s="261">
        <f>BV769</f>
        <v>0</v>
      </c>
      <c r="BB769" s="261">
        <f>CM769</f>
        <v>0</v>
      </c>
      <c r="BC769" s="261">
        <f>DD769</f>
        <v>0</v>
      </c>
      <c r="BD769" s="261">
        <f>AW769-AX769-BC769</f>
        <v>0</v>
      </c>
      <c r="BE769" s="261">
        <f t="shared" si="815"/>
        <v>0</v>
      </c>
      <c r="BF769" s="261">
        <f t="shared" si="815"/>
        <v>0</v>
      </c>
      <c r="BG769" s="261">
        <f t="shared" si="815"/>
        <v>0</v>
      </c>
      <c r="BH769" s="261">
        <f t="shared" si="815"/>
        <v>0</v>
      </c>
      <c r="BI769" s="261">
        <f>BJ769+BK769+BL769</f>
        <v>0</v>
      </c>
      <c r="BJ769" s="313">
        <v>0</v>
      </c>
      <c r="BK769" s="313">
        <v>0</v>
      </c>
      <c r="BL769" s="313">
        <v>0</v>
      </c>
      <c r="BM769" s="261">
        <f>BN769+BO769+BP769</f>
        <v>0</v>
      </c>
      <c r="BN769" s="313">
        <v>0</v>
      </c>
      <c r="BO769" s="313">
        <v>0</v>
      </c>
      <c r="BP769" s="313">
        <v>0</v>
      </c>
      <c r="BQ769" s="261">
        <f>BR769+BS769+BT769</f>
        <v>0</v>
      </c>
      <c r="BR769" s="313">
        <v>0</v>
      </c>
      <c r="BS769" s="313">
        <v>0</v>
      </c>
      <c r="BT769" s="313">
        <v>0</v>
      </c>
      <c r="BU769" s="261">
        <f>$AW769-$AX769-AZ769</f>
        <v>0</v>
      </c>
      <c r="BV769" s="261">
        <f t="shared" si="816"/>
        <v>0</v>
      </c>
      <c r="BW769" s="261">
        <f t="shared" si="816"/>
        <v>0</v>
      </c>
      <c r="BX769" s="261">
        <f t="shared" si="816"/>
        <v>0</v>
      </c>
      <c r="BY769" s="261">
        <f t="shared" si="816"/>
        <v>0</v>
      </c>
      <c r="BZ769" s="261">
        <f>CA769+CB769+CC769</f>
        <v>0</v>
      </c>
      <c r="CA769" s="313">
        <v>0</v>
      </c>
      <c r="CB769" s="313">
        <v>0</v>
      </c>
      <c r="CC769" s="313">
        <v>0</v>
      </c>
      <c r="CD769" s="261">
        <f>CE769+CF769+CG769</f>
        <v>0</v>
      </c>
      <c r="CE769" s="313">
        <v>0</v>
      </c>
      <c r="CF769" s="313">
        <v>0</v>
      </c>
      <c r="CG769" s="313">
        <v>0</v>
      </c>
      <c r="CH769" s="261">
        <f>CI769+CJ769+CK769</f>
        <v>0</v>
      </c>
      <c r="CI769" s="313">
        <v>0</v>
      </c>
      <c r="CJ769" s="313">
        <v>0</v>
      </c>
      <c r="CK769" s="313">
        <v>0</v>
      </c>
      <c r="CL769" s="261">
        <f>$AW769-$AX769-BA769</f>
        <v>0</v>
      </c>
      <c r="CM769" s="261">
        <f t="shared" si="817"/>
        <v>0</v>
      </c>
      <c r="CN769" s="261">
        <f t="shared" si="817"/>
        <v>0</v>
      </c>
      <c r="CO769" s="261">
        <f t="shared" si="817"/>
        <v>0</v>
      </c>
      <c r="CP769" s="261">
        <f t="shared" si="817"/>
        <v>0</v>
      </c>
      <c r="CQ769" s="261">
        <f>CR769+CS769+CT769</f>
        <v>0</v>
      </c>
      <c r="CR769" s="313">
        <v>0</v>
      </c>
      <c r="CS769" s="313">
        <v>0</v>
      </c>
      <c r="CT769" s="313">
        <v>0</v>
      </c>
      <c r="CU769" s="261">
        <f>CV769+CW769+CX769</f>
        <v>0</v>
      </c>
      <c r="CV769" s="313">
        <v>0</v>
      </c>
      <c r="CW769" s="313">
        <v>0</v>
      </c>
      <c r="CX769" s="313">
        <v>0</v>
      </c>
      <c r="CY769" s="261">
        <f>CZ769+DA769+DB769</f>
        <v>0</v>
      </c>
      <c r="CZ769" s="313">
        <v>0</v>
      </c>
      <c r="DA769" s="313">
        <v>0</v>
      </c>
      <c r="DB769" s="313">
        <v>0</v>
      </c>
      <c r="DC769" s="261">
        <f>$AW769-$AX769-BB769</f>
        <v>0</v>
      </c>
      <c r="DD769" s="261">
        <f t="shared" si="818"/>
        <v>0</v>
      </c>
      <c r="DE769" s="261">
        <f t="shared" si="818"/>
        <v>0</v>
      </c>
      <c r="DF769" s="261">
        <f t="shared" si="818"/>
        <v>0</v>
      </c>
      <c r="DG769" s="261">
        <f t="shared" si="818"/>
        <v>0</v>
      </c>
      <c r="DH769" s="261">
        <f>DI769+DJ769+DK769</f>
        <v>0</v>
      </c>
      <c r="DI769" s="313">
        <v>0</v>
      </c>
      <c r="DJ769" s="313">
        <v>0</v>
      </c>
      <c r="DK769" s="313">
        <v>0</v>
      </c>
      <c r="DL769" s="261">
        <f>DM769+DN769+DO769</f>
        <v>0</v>
      </c>
      <c r="DM769" s="313">
        <v>0</v>
      </c>
      <c r="DN769" s="313">
        <v>0</v>
      </c>
      <c r="DO769" s="313">
        <v>0</v>
      </c>
      <c r="DP769" s="261">
        <f>DQ769+DR769+DS769</f>
        <v>0</v>
      </c>
      <c r="DQ769" s="313">
        <v>0</v>
      </c>
      <c r="DR769" s="313">
        <v>0</v>
      </c>
      <c r="DS769" s="313">
        <v>0</v>
      </c>
      <c r="DT769" s="261">
        <f>$AW769-$AX769-BC769</f>
        <v>0</v>
      </c>
      <c r="DU769" s="261">
        <f>BC769-AY769</f>
        <v>0</v>
      </c>
      <c r="DV769" s="313"/>
      <c r="DW769" s="313"/>
      <c r="DX769" s="314"/>
      <c r="DY769" s="313"/>
      <c r="DZ769" s="314"/>
      <c r="EA769" s="343" t="s">
        <v>151</v>
      </c>
      <c r="EB769" s="164">
        <v>0</v>
      </c>
      <c r="EC769" s="162" t="str">
        <f>AN769 &amp; EB769</f>
        <v>Кредиты0</v>
      </c>
      <c r="ED769" s="162" t="str">
        <f>AN769&amp;AO769</f>
        <v>Кредитынет</v>
      </c>
      <c r="EE769" s="163"/>
      <c r="EF769" s="163"/>
      <c r="EG769" s="179"/>
      <c r="EH769" s="179"/>
      <c r="EI769" s="179"/>
      <c r="EJ769" s="179"/>
      <c r="EV769" s="163"/>
    </row>
    <row r="770" spans="3:152" ht="15" customHeight="1" thickBot="1">
      <c r="C770" s="217"/>
      <c r="D770" s="385"/>
      <c r="E770" s="399"/>
      <c r="F770" s="399"/>
      <c r="G770" s="399"/>
      <c r="H770" s="399"/>
      <c r="I770" s="399"/>
      <c r="J770" s="399"/>
      <c r="K770" s="385"/>
      <c r="L770" s="337"/>
      <c r="M770" s="337"/>
      <c r="N770" s="385"/>
      <c r="O770" s="385"/>
      <c r="P770" s="387"/>
      <c r="Q770" s="387"/>
      <c r="R770" s="389"/>
      <c r="S770" s="391"/>
      <c r="T770" s="401"/>
      <c r="U770" s="395"/>
      <c r="V770" s="397"/>
      <c r="W770" s="383"/>
      <c r="X770" s="383"/>
      <c r="Y770" s="383"/>
      <c r="Z770" s="383"/>
      <c r="AA770" s="383"/>
      <c r="AB770" s="383"/>
      <c r="AC770" s="383"/>
      <c r="AD770" s="383"/>
      <c r="AE770" s="383"/>
      <c r="AF770" s="383"/>
      <c r="AG770" s="383"/>
      <c r="AH770" s="383"/>
      <c r="AI770" s="383"/>
      <c r="AJ770" s="383"/>
      <c r="AK770" s="383"/>
      <c r="AL770" s="333"/>
      <c r="AM770" s="200" t="s">
        <v>117</v>
      </c>
      <c r="AN770" s="311" t="s">
        <v>206</v>
      </c>
      <c r="AO770" s="312" t="s">
        <v>18</v>
      </c>
      <c r="AP770" s="312"/>
      <c r="AQ770" s="312"/>
      <c r="AR770" s="312"/>
      <c r="AS770" s="312"/>
      <c r="AT770" s="312"/>
      <c r="AU770" s="312"/>
      <c r="AV770" s="312"/>
      <c r="AW770" s="261">
        <v>0</v>
      </c>
      <c r="AX770" s="261">
        <v>0</v>
      </c>
      <c r="AY770" s="261">
        <v>0</v>
      </c>
      <c r="AZ770" s="261">
        <f>BE770</f>
        <v>0</v>
      </c>
      <c r="BA770" s="261">
        <f>BV770</f>
        <v>0</v>
      </c>
      <c r="BB770" s="261">
        <f>CM770</f>
        <v>0</v>
      </c>
      <c r="BC770" s="261">
        <f>DD770</f>
        <v>0</v>
      </c>
      <c r="BD770" s="261">
        <f>AW770-AX770-BC770</f>
        <v>0</v>
      </c>
      <c r="BE770" s="261">
        <f t="shared" si="815"/>
        <v>0</v>
      </c>
      <c r="BF770" s="261">
        <f t="shared" si="815"/>
        <v>0</v>
      </c>
      <c r="BG770" s="261">
        <f t="shared" si="815"/>
        <v>0</v>
      </c>
      <c r="BH770" s="261">
        <f t="shared" si="815"/>
        <v>0</v>
      </c>
      <c r="BI770" s="261">
        <f>BJ770+BK770+BL770</f>
        <v>0</v>
      </c>
      <c r="BJ770" s="313">
        <v>0</v>
      </c>
      <c r="BK770" s="313">
        <v>0</v>
      </c>
      <c r="BL770" s="313">
        <v>0</v>
      </c>
      <c r="BM770" s="261">
        <f>BN770+BO770+BP770</f>
        <v>0</v>
      </c>
      <c r="BN770" s="313">
        <v>0</v>
      </c>
      <c r="BO770" s="313">
        <v>0</v>
      </c>
      <c r="BP770" s="313">
        <v>0</v>
      </c>
      <c r="BQ770" s="261">
        <f>BR770+BS770+BT770</f>
        <v>0</v>
      </c>
      <c r="BR770" s="313">
        <v>0</v>
      </c>
      <c r="BS770" s="313">
        <v>0</v>
      </c>
      <c r="BT770" s="313">
        <v>0</v>
      </c>
      <c r="BU770" s="261">
        <f>$AW770-$AX770-AZ770</f>
        <v>0</v>
      </c>
      <c r="BV770" s="261">
        <f t="shared" si="816"/>
        <v>0</v>
      </c>
      <c r="BW770" s="261">
        <f t="shared" si="816"/>
        <v>0</v>
      </c>
      <c r="BX770" s="261">
        <f t="shared" si="816"/>
        <v>0</v>
      </c>
      <c r="BY770" s="261">
        <f t="shared" si="816"/>
        <v>0</v>
      </c>
      <c r="BZ770" s="261">
        <f>CA770+CB770+CC770</f>
        <v>0</v>
      </c>
      <c r="CA770" s="313">
        <v>0</v>
      </c>
      <c r="CB770" s="313">
        <v>0</v>
      </c>
      <c r="CC770" s="313">
        <v>0</v>
      </c>
      <c r="CD770" s="261">
        <f>CE770+CF770+CG770</f>
        <v>0</v>
      </c>
      <c r="CE770" s="313">
        <v>0</v>
      </c>
      <c r="CF770" s="313">
        <v>0</v>
      </c>
      <c r="CG770" s="313">
        <v>0</v>
      </c>
      <c r="CH770" s="261">
        <f>CI770+CJ770+CK770</f>
        <v>0</v>
      </c>
      <c r="CI770" s="313">
        <v>0</v>
      </c>
      <c r="CJ770" s="313">
        <v>0</v>
      </c>
      <c r="CK770" s="313">
        <v>0</v>
      </c>
      <c r="CL770" s="261">
        <f>$AW770-$AX770-BA770</f>
        <v>0</v>
      </c>
      <c r="CM770" s="261">
        <f t="shared" si="817"/>
        <v>0</v>
      </c>
      <c r="CN770" s="261">
        <f t="shared" si="817"/>
        <v>0</v>
      </c>
      <c r="CO770" s="261">
        <f t="shared" si="817"/>
        <v>0</v>
      </c>
      <c r="CP770" s="261">
        <f t="shared" si="817"/>
        <v>0</v>
      </c>
      <c r="CQ770" s="261">
        <f>CR770+CS770+CT770</f>
        <v>0</v>
      </c>
      <c r="CR770" s="313">
        <v>0</v>
      </c>
      <c r="CS770" s="313">
        <v>0</v>
      </c>
      <c r="CT770" s="313">
        <v>0</v>
      </c>
      <c r="CU770" s="261">
        <f>CV770+CW770+CX770</f>
        <v>0</v>
      </c>
      <c r="CV770" s="313">
        <v>0</v>
      </c>
      <c r="CW770" s="313">
        <v>0</v>
      </c>
      <c r="CX770" s="313">
        <v>0</v>
      </c>
      <c r="CY770" s="261">
        <f>CZ770+DA770+DB770</f>
        <v>0</v>
      </c>
      <c r="CZ770" s="313">
        <v>0</v>
      </c>
      <c r="DA770" s="313">
        <v>0</v>
      </c>
      <c r="DB770" s="313">
        <v>0</v>
      </c>
      <c r="DC770" s="261">
        <f>$AW770-$AX770-BB770</f>
        <v>0</v>
      </c>
      <c r="DD770" s="261">
        <f t="shared" si="818"/>
        <v>0</v>
      </c>
      <c r="DE770" s="261">
        <f t="shared" si="818"/>
        <v>0</v>
      </c>
      <c r="DF770" s="261">
        <f t="shared" si="818"/>
        <v>0</v>
      </c>
      <c r="DG770" s="261">
        <f t="shared" si="818"/>
        <v>0</v>
      </c>
      <c r="DH770" s="261">
        <f>DI770+DJ770+DK770</f>
        <v>0</v>
      </c>
      <c r="DI770" s="313">
        <v>0</v>
      </c>
      <c r="DJ770" s="313">
        <v>0</v>
      </c>
      <c r="DK770" s="313">
        <v>0</v>
      </c>
      <c r="DL770" s="261">
        <f>DM770+DN770+DO770</f>
        <v>0</v>
      </c>
      <c r="DM770" s="313">
        <v>0</v>
      </c>
      <c r="DN770" s="313">
        <v>0</v>
      </c>
      <c r="DO770" s="313">
        <v>0</v>
      </c>
      <c r="DP770" s="261">
        <f>DQ770+DR770+DS770</f>
        <v>0</v>
      </c>
      <c r="DQ770" s="313">
        <v>0</v>
      </c>
      <c r="DR770" s="313">
        <v>0</v>
      </c>
      <c r="DS770" s="313">
        <v>0</v>
      </c>
      <c r="DT770" s="261">
        <f>$AW770-$AX770-BC770</f>
        <v>0</v>
      </c>
      <c r="DU770" s="261">
        <f>BC770-AY770</f>
        <v>0</v>
      </c>
      <c r="DV770" s="313"/>
      <c r="DW770" s="313"/>
      <c r="DX770" s="314"/>
      <c r="DY770" s="313"/>
      <c r="DZ770" s="314"/>
      <c r="EA770" s="343" t="s">
        <v>151</v>
      </c>
      <c r="EB770" s="164">
        <v>0</v>
      </c>
      <c r="EC770" s="162" t="str">
        <f>AN770 &amp; EB770</f>
        <v>Прочие привлеченные средства0</v>
      </c>
      <c r="ED770" s="162" t="str">
        <f>AN770&amp;AO770</f>
        <v>Прочие привлеченные средстванет</v>
      </c>
      <c r="EE770" s="163"/>
      <c r="EF770" s="163"/>
      <c r="EG770" s="179"/>
      <c r="EH770" s="179"/>
      <c r="EI770" s="179"/>
      <c r="EJ770" s="179"/>
      <c r="EV770" s="163"/>
    </row>
    <row r="771" spans="3:152" ht="11.25" customHeight="1">
      <c r="C771" s="217"/>
      <c r="D771" s="384" t="s">
        <v>1124</v>
      </c>
      <c r="E771" s="398" t="s">
        <v>1015</v>
      </c>
      <c r="F771" s="398"/>
      <c r="G771" s="398" t="s">
        <v>161</v>
      </c>
      <c r="H771" s="398" t="s">
        <v>1125</v>
      </c>
      <c r="I771" s="398" t="s">
        <v>783</v>
      </c>
      <c r="J771" s="398" t="s">
        <v>783</v>
      </c>
      <c r="K771" s="384" t="s">
        <v>784</v>
      </c>
      <c r="L771" s="336"/>
      <c r="M771" s="336"/>
      <c r="N771" s="384" t="s">
        <v>240</v>
      </c>
      <c r="O771" s="384" t="s">
        <v>3</v>
      </c>
      <c r="P771" s="386" t="s">
        <v>189</v>
      </c>
      <c r="Q771" s="386" t="s">
        <v>3</v>
      </c>
      <c r="R771" s="388">
        <v>100</v>
      </c>
      <c r="S771" s="390">
        <v>100</v>
      </c>
      <c r="T771" s="400" t="s">
        <v>151</v>
      </c>
      <c r="U771" s="305"/>
      <c r="V771" s="306"/>
      <c r="W771" s="306"/>
      <c r="X771" s="306"/>
      <c r="Y771" s="306"/>
      <c r="Z771" s="306"/>
      <c r="AA771" s="306"/>
      <c r="AB771" s="306"/>
      <c r="AC771" s="306"/>
      <c r="AD771" s="306"/>
      <c r="AE771" s="306"/>
      <c r="AF771" s="306"/>
      <c r="AG771" s="306"/>
      <c r="AH771" s="306"/>
      <c r="AI771" s="306"/>
      <c r="AJ771" s="306"/>
      <c r="AK771" s="306"/>
      <c r="AL771" s="306"/>
      <c r="AM771" s="306"/>
      <c r="AN771" s="306"/>
      <c r="AO771" s="306"/>
      <c r="AP771" s="306"/>
      <c r="AQ771" s="306"/>
      <c r="AR771" s="306"/>
      <c r="AS771" s="306"/>
      <c r="AT771" s="306"/>
      <c r="AU771" s="306"/>
      <c r="AV771" s="306"/>
      <c r="AW771" s="306"/>
      <c r="AX771" s="306"/>
      <c r="AY771" s="306"/>
      <c r="AZ771" s="306"/>
      <c r="BA771" s="306"/>
      <c r="BB771" s="306"/>
      <c r="BC771" s="306"/>
      <c r="BD771" s="306"/>
      <c r="BE771" s="306"/>
      <c r="BF771" s="306"/>
      <c r="BG771" s="306"/>
      <c r="BH771" s="306"/>
      <c r="BI771" s="306"/>
      <c r="BJ771" s="306"/>
      <c r="BK771" s="306"/>
      <c r="BL771" s="306"/>
      <c r="BM771" s="306"/>
      <c r="BN771" s="306"/>
      <c r="BO771" s="306"/>
      <c r="BP771" s="306"/>
      <c r="BQ771" s="306"/>
      <c r="BR771" s="306"/>
      <c r="BS771" s="306"/>
      <c r="BT771" s="306"/>
      <c r="BU771" s="306"/>
      <c r="BV771" s="306"/>
      <c r="BW771" s="306"/>
      <c r="BX771" s="306"/>
      <c r="BY771" s="306"/>
      <c r="BZ771" s="306"/>
      <c r="CA771" s="306"/>
      <c r="CB771" s="306"/>
      <c r="CC771" s="306"/>
      <c r="CD771" s="306"/>
      <c r="CE771" s="306"/>
      <c r="CF771" s="306"/>
      <c r="CG771" s="306"/>
      <c r="CH771" s="306"/>
      <c r="CI771" s="306"/>
      <c r="CJ771" s="306"/>
      <c r="CK771" s="306"/>
      <c r="CL771" s="306"/>
      <c r="CM771" s="306"/>
      <c r="CN771" s="306"/>
      <c r="CO771" s="306"/>
      <c r="CP771" s="306"/>
      <c r="CQ771" s="306"/>
      <c r="CR771" s="306"/>
      <c r="CS771" s="306"/>
      <c r="CT771" s="306"/>
      <c r="CU771" s="306"/>
      <c r="CV771" s="306"/>
      <c r="CW771" s="306"/>
      <c r="CX771" s="306"/>
      <c r="CY771" s="306"/>
      <c r="CZ771" s="306"/>
      <c r="DA771" s="306"/>
      <c r="DB771" s="306"/>
      <c r="DC771" s="306"/>
      <c r="DD771" s="306"/>
      <c r="DE771" s="306"/>
      <c r="DF771" s="306"/>
      <c r="DG771" s="306"/>
      <c r="DH771" s="306"/>
      <c r="DI771" s="306"/>
      <c r="DJ771" s="306"/>
      <c r="DK771" s="306"/>
      <c r="DL771" s="306"/>
      <c r="DM771" s="306"/>
      <c r="DN771" s="306"/>
      <c r="DO771" s="306"/>
      <c r="DP771" s="306"/>
      <c r="DQ771" s="306"/>
      <c r="DR771" s="306"/>
      <c r="DS771" s="306"/>
      <c r="DT771" s="306"/>
      <c r="DU771" s="306"/>
      <c r="DV771" s="306"/>
      <c r="DW771" s="306"/>
      <c r="DX771" s="306"/>
      <c r="DY771" s="306"/>
      <c r="DZ771" s="306"/>
      <c r="EA771" s="306"/>
      <c r="EB771" s="164"/>
      <c r="EC771" s="163"/>
      <c r="ED771" s="163"/>
      <c r="EE771" s="163"/>
      <c r="EF771" s="163"/>
      <c r="EG771" s="163"/>
      <c r="EH771" s="163"/>
      <c r="EI771" s="163"/>
    </row>
    <row r="772" spans="3:152" ht="11.25" customHeight="1">
      <c r="C772" s="217"/>
      <c r="D772" s="385"/>
      <c r="E772" s="399"/>
      <c r="F772" s="399"/>
      <c r="G772" s="399"/>
      <c r="H772" s="399"/>
      <c r="I772" s="399"/>
      <c r="J772" s="399"/>
      <c r="K772" s="385"/>
      <c r="L772" s="337"/>
      <c r="M772" s="337"/>
      <c r="N772" s="385"/>
      <c r="O772" s="385"/>
      <c r="P772" s="387"/>
      <c r="Q772" s="387"/>
      <c r="R772" s="389"/>
      <c r="S772" s="391"/>
      <c r="T772" s="401"/>
      <c r="U772" s="394"/>
      <c r="V772" s="396">
        <v>1</v>
      </c>
      <c r="W772" s="382" t="s">
        <v>821</v>
      </c>
      <c r="X772" s="382"/>
      <c r="Y772" s="382"/>
      <c r="Z772" s="382"/>
      <c r="AA772" s="382"/>
      <c r="AB772" s="382"/>
      <c r="AC772" s="382"/>
      <c r="AD772" s="382"/>
      <c r="AE772" s="382"/>
      <c r="AF772" s="382"/>
      <c r="AG772" s="382"/>
      <c r="AH772" s="382"/>
      <c r="AI772" s="382"/>
      <c r="AJ772" s="382"/>
      <c r="AK772" s="382"/>
      <c r="AL772" s="307"/>
      <c r="AM772" s="308"/>
      <c r="AN772" s="309"/>
      <c r="AO772" s="309"/>
      <c r="AP772" s="309"/>
      <c r="AQ772" s="309"/>
      <c r="AR772" s="309"/>
      <c r="AS772" s="309"/>
      <c r="AT772" s="309"/>
      <c r="AU772" s="309"/>
      <c r="AV772" s="309"/>
      <c r="AW772" s="95"/>
      <c r="AX772" s="95"/>
      <c r="AY772" s="95"/>
      <c r="AZ772" s="95"/>
      <c r="BA772" s="95"/>
      <c r="BB772" s="95"/>
      <c r="BC772" s="95"/>
      <c r="BD772" s="95"/>
      <c r="BE772" s="95"/>
      <c r="BF772" s="95"/>
      <c r="BG772" s="95"/>
      <c r="BH772" s="95"/>
      <c r="BI772" s="95"/>
      <c r="BJ772" s="95"/>
      <c r="BK772" s="95"/>
      <c r="BL772" s="95"/>
      <c r="BM772" s="95"/>
      <c r="BN772" s="95"/>
      <c r="BO772" s="95"/>
      <c r="BP772" s="95"/>
      <c r="BQ772" s="95"/>
      <c r="BR772" s="95"/>
      <c r="BS772" s="95"/>
      <c r="BT772" s="95"/>
      <c r="BU772" s="95"/>
      <c r="BV772" s="95"/>
      <c r="BW772" s="95"/>
      <c r="BX772" s="95"/>
      <c r="BY772" s="95"/>
      <c r="BZ772" s="95"/>
      <c r="CA772" s="95"/>
      <c r="CB772" s="95"/>
      <c r="CC772" s="95"/>
      <c r="CD772" s="95"/>
      <c r="CE772" s="95"/>
      <c r="CF772" s="95"/>
      <c r="CG772" s="95"/>
      <c r="CH772" s="95"/>
      <c r="CI772" s="95"/>
      <c r="CJ772" s="95"/>
      <c r="CK772" s="95"/>
      <c r="CL772" s="95"/>
      <c r="CM772" s="95"/>
      <c r="CN772" s="95"/>
      <c r="CO772" s="95"/>
      <c r="CP772" s="95"/>
      <c r="CQ772" s="95"/>
      <c r="CR772" s="95"/>
      <c r="CS772" s="95"/>
      <c r="CT772" s="95"/>
      <c r="CU772" s="95"/>
      <c r="CV772" s="95"/>
      <c r="CW772" s="95"/>
      <c r="CX772" s="95"/>
      <c r="CY772" s="95"/>
      <c r="CZ772" s="95"/>
      <c r="DA772" s="95"/>
      <c r="DB772" s="95"/>
      <c r="DC772" s="95"/>
      <c r="DD772" s="95"/>
      <c r="DE772" s="95"/>
      <c r="DF772" s="95"/>
      <c r="DG772" s="95"/>
      <c r="DH772" s="95"/>
      <c r="DI772" s="95"/>
      <c r="DJ772" s="95"/>
      <c r="DK772" s="95"/>
      <c r="DL772" s="95"/>
      <c r="DM772" s="95"/>
      <c r="DN772" s="95"/>
      <c r="DO772" s="95"/>
      <c r="DP772" s="95"/>
      <c r="DQ772" s="95"/>
      <c r="DR772" s="95"/>
      <c r="DS772" s="95"/>
      <c r="DT772" s="95"/>
      <c r="DU772" s="95"/>
      <c r="DV772" s="95"/>
      <c r="DW772" s="95"/>
      <c r="DX772" s="95"/>
      <c r="DY772" s="95"/>
      <c r="DZ772" s="95"/>
      <c r="EA772" s="95"/>
      <c r="EB772" s="164"/>
      <c r="EC772" s="179"/>
      <c r="ED772" s="179"/>
      <c r="EE772" s="179"/>
      <c r="EF772" s="163"/>
      <c r="EG772" s="179"/>
      <c r="EH772" s="179"/>
      <c r="EI772" s="179"/>
      <c r="EJ772" s="179"/>
      <c r="EK772" s="179"/>
    </row>
    <row r="773" spans="3:152" ht="15" customHeight="1">
      <c r="C773" s="217"/>
      <c r="D773" s="385"/>
      <c r="E773" s="399"/>
      <c r="F773" s="399"/>
      <c r="G773" s="399"/>
      <c r="H773" s="399"/>
      <c r="I773" s="399"/>
      <c r="J773" s="399"/>
      <c r="K773" s="385"/>
      <c r="L773" s="337"/>
      <c r="M773" s="337"/>
      <c r="N773" s="385"/>
      <c r="O773" s="385"/>
      <c r="P773" s="387"/>
      <c r="Q773" s="387"/>
      <c r="R773" s="389"/>
      <c r="S773" s="391"/>
      <c r="T773" s="401"/>
      <c r="U773" s="395"/>
      <c r="V773" s="397"/>
      <c r="W773" s="383"/>
      <c r="X773" s="383"/>
      <c r="Y773" s="383"/>
      <c r="Z773" s="383"/>
      <c r="AA773" s="383"/>
      <c r="AB773" s="383"/>
      <c r="AC773" s="383"/>
      <c r="AD773" s="383"/>
      <c r="AE773" s="383"/>
      <c r="AF773" s="383"/>
      <c r="AG773" s="383"/>
      <c r="AH773" s="383"/>
      <c r="AI773" s="383"/>
      <c r="AJ773" s="383"/>
      <c r="AK773" s="383"/>
      <c r="AL773" s="333"/>
      <c r="AM773" s="200" t="s">
        <v>240</v>
      </c>
      <c r="AN773" s="311" t="s">
        <v>216</v>
      </c>
      <c r="AO773" s="312" t="s">
        <v>18</v>
      </c>
      <c r="AP773" s="312"/>
      <c r="AQ773" s="312"/>
      <c r="AR773" s="312"/>
      <c r="AS773" s="312"/>
      <c r="AT773" s="312"/>
      <c r="AU773" s="312"/>
      <c r="AV773" s="312"/>
      <c r="AW773" s="261">
        <v>0</v>
      </c>
      <c r="AX773" s="261">
        <v>0</v>
      </c>
      <c r="AY773" s="261">
        <v>0</v>
      </c>
      <c r="AZ773" s="261">
        <f>BE773</f>
        <v>0</v>
      </c>
      <c r="BA773" s="261">
        <f>BV773</f>
        <v>0</v>
      </c>
      <c r="BB773" s="261">
        <f>CM773</f>
        <v>0</v>
      </c>
      <c r="BC773" s="261">
        <f>DD773</f>
        <v>0</v>
      </c>
      <c r="BD773" s="261">
        <f>AW773-AX773-BC773</f>
        <v>0</v>
      </c>
      <c r="BE773" s="261">
        <f t="shared" ref="BE773:BH774" si="819">BQ773</f>
        <v>0</v>
      </c>
      <c r="BF773" s="261">
        <f t="shared" si="819"/>
        <v>0</v>
      </c>
      <c r="BG773" s="261">
        <f t="shared" si="819"/>
        <v>0</v>
      </c>
      <c r="BH773" s="261">
        <f t="shared" si="819"/>
        <v>0</v>
      </c>
      <c r="BI773" s="261">
        <f>BJ773+BK773+BL773</f>
        <v>0</v>
      </c>
      <c r="BJ773" s="313">
        <v>0</v>
      </c>
      <c r="BK773" s="313">
        <v>0</v>
      </c>
      <c r="BL773" s="313">
        <v>0</v>
      </c>
      <c r="BM773" s="261">
        <f>BN773+BO773+BP773</f>
        <v>0</v>
      </c>
      <c r="BN773" s="313">
        <v>0</v>
      </c>
      <c r="BO773" s="313">
        <v>0</v>
      </c>
      <c r="BP773" s="313">
        <v>0</v>
      </c>
      <c r="BQ773" s="261">
        <f>BR773+BS773+BT773</f>
        <v>0</v>
      </c>
      <c r="BR773" s="313">
        <v>0</v>
      </c>
      <c r="BS773" s="313">
        <v>0</v>
      </c>
      <c r="BT773" s="313">
        <v>0</v>
      </c>
      <c r="BU773" s="261">
        <f>$AW773-$AX773-AZ773</f>
        <v>0</v>
      </c>
      <c r="BV773" s="261">
        <f t="shared" ref="BV773:BY774" si="820">CH773</f>
        <v>0</v>
      </c>
      <c r="BW773" s="261">
        <f t="shared" si="820"/>
        <v>0</v>
      </c>
      <c r="BX773" s="261">
        <f t="shared" si="820"/>
        <v>0</v>
      </c>
      <c r="BY773" s="261">
        <f t="shared" si="820"/>
        <v>0</v>
      </c>
      <c r="BZ773" s="261">
        <f>CA773+CB773+CC773</f>
        <v>0</v>
      </c>
      <c r="CA773" s="313">
        <v>0</v>
      </c>
      <c r="CB773" s="313">
        <v>0</v>
      </c>
      <c r="CC773" s="313">
        <v>0</v>
      </c>
      <c r="CD773" s="261">
        <f>CE773+CF773+CG773</f>
        <v>0</v>
      </c>
      <c r="CE773" s="313">
        <v>0</v>
      </c>
      <c r="CF773" s="313">
        <v>0</v>
      </c>
      <c r="CG773" s="313">
        <v>0</v>
      </c>
      <c r="CH773" s="261">
        <f>CI773+CJ773+CK773</f>
        <v>0</v>
      </c>
      <c r="CI773" s="313">
        <v>0</v>
      </c>
      <c r="CJ773" s="313">
        <v>0</v>
      </c>
      <c r="CK773" s="313">
        <v>0</v>
      </c>
      <c r="CL773" s="261">
        <f>$AW773-$AX773-BA773</f>
        <v>0</v>
      </c>
      <c r="CM773" s="261">
        <f t="shared" ref="CM773:CP774" si="821">CY773</f>
        <v>0</v>
      </c>
      <c r="CN773" s="261">
        <f t="shared" si="821"/>
        <v>0</v>
      </c>
      <c r="CO773" s="261">
        <f t="shared" si="821"/>
        <v>0</v>
      </c>
      <c r="CP773" s="261">
        <f t="shared" si="821"/>
        <v>0</v>
      </c>
      <c r="CQ773" s="261">
        <f>CR773+CS773+CT773</f>
        <v>0</v>
      </c>
      <c r="CR773" s="313">
        <v>0</v>
      </c>
      <c r="CS773" s="313">
        <v>0</v>
      </c>
      <c r="CT773" s="313">
        <v>0</v>
      </c>
      <c r="CU773" s="261">
        <f>CV773+CW773+CX773</f>
        <v>0</v>
      </c>
      <c r="CV773" s="313">
        <v>0</v>
      </c>
      <c r="CW773" s="313">
        <v>0</v>
      </c>
      <c r="CX773" s="313">
        <v>0</v>
      </c>
      <c r="CY773" s="261">
        <f>CZ773+DA773+DB773</f>
        <v>0</v>
      </c>
      <c r="CZ773" s="313">
        <v>0</v>
      </c>
      <c r="DA773" s="313">
        <v>0</v>
      </c>
      <c r="DB773" s="313">
        <v>0</v>
      </c>
      <c r="DC773" s="261">
        <f>$AW773-$AX773-BB773</f>
        <v>0</v>
      </c>
      <c r="DD773" s="261">
        <f t="shared" ref="DD773:DG774" si="822">DP773</f>
        <v>0</v>
      </c>
      <c r="DE773" s="261">
        <f t="shared" si="822"/>
        <v>0</v>
      </c>
      <c r="DF773" s="261">
        <f t="shared" si="822"/>
        <v>0</v>
      </c>
      <c r="DG773" s="261">
        <f t="shared" si="822"/>
        <v>0</v>
      </c>
      <c r="DH773" s="261">
        <f>DI773+DJ773+DK773</f>
        <v>0</v>
      </c>
      <c r="DI773" s="313">
        <v>0</v>
      </c>
      <c r="DJ773" s="313">
        <v>0</v>
      </c>
      <c r="DK773" s="313">
        <v>0</v>
      </c>
      <c r="DL773" s="261">
        <f>DM773+DN773+DO773</f>
        <v>0</v>
      </c>
      <c r="DM773" s="313">
        <v>0</v>
      </c>
      <c r="DN773" s="313">
        <v>0</v>
      </c>
      <c r="DO773" s="313">
        <v>0</v>
      </c>
      <c r="DP773" s="261">
        <f>DQ773+DR773+DS773</f>
        <v>0</v>
      </c>
      <c r="DQ773" s="313">
        <v>0</v>
      </c>
      <c r="DR773" s="313">
        <v>0</v>
      </c>
      <c r="DS773" s="313">
        <v>0</v>
      </c>
      <c r="DT773" s="261">
        <f>$AW773-$AX773-BC773</f>
        <v>0</v>
      </c>
      <c r="DU773" s="261">
        <f>BC773-AY773</f>
        <v>0</v>
      </c>
      <c r="DV773" s="313"/>
      <c r="DW773" s="313"/>
      <c r="DX773" s="314"/>
      <c r="DY773" s="313"/>
      <c r="DZ773" s="314"/>
      <c r="EA773" s="343" t="s">
        <v>151</v>
      </c>
      <c r="EB773" s="164">
        <v>0</v>
      </c>
      <c r="EC773" s="162" t="str">
        <f>AN773 &amp; EB773</f>
        <v>Прибыль направляемая на инвестиции0</v>
      </c>
      <c r="ED773" s="162" t="str">
        <f>AN773&amp;AO773</f>
        <v>Прибыль направляемая на инвестициинет</v>
      </c>
      <c r="EE773" s="163"/>
      <c r="EF773" s="163"/>
      <c r="EG773" s="179"/>
      <c r="EH773" s="179"/>
      <c r="EI773" s="179"/>
      <c r="EJ773" s="179"/>
      <c r="EV773" s="163"/>
    </row>
    <row r="774" spans="3:152" ht="15" customHeight="1" thickBot="1">
      <c r="C774" s="217"/>
      <c r="D774" s="385"/>
      <c r="E774" s="399"/>
      <c r="F774" s="399"/>
      <c r="G774" s="399"/>
      <c r="H774" s="399"/>
      <c r="I774" s="399"/>
      <c r="J774" s="399"/>
      <c r="K774" s="385"/>
      <c r="L774" s="337"/>
      <c r="M774" s="337"/>
      <c r="N774" s="385"/>
      <c r="O774" s="385"/>
      <c r="P774" s="387"/>
      <c r="Q774" s="387"/>
      <c r="R774" s="389"/>
      <c r="S774" s="391"/>
      <c r="T774" s="401"/>
      <c r="U774" s="395"/>
      <c r="V774" s="397"/>
      <c r="W774" s="383"/>
      <c r="X774" s="383"/>
      <c r="Y774" s="383"/>
      <c r="Z774" s="383"/>
      <c r="AA774" s="383"/>
      <c r="AB774" s="383"/>
      <c r="AC774" s="383"/>
      <c r="AD774" s="383"/>
      <c r="AE774" s="383"/>
      <c r="AF774" s="383"/>
      <c r="AG774" s="383"/>
      <c r="AH774" s="383"/>
      <c r="AI774" s="383"/>
      <c r="AJ774" s="383"/>
      <c r="AK774" s="383"/>
      <c r="AL774" s="333"/>
      <c r="AM774" s="200" t="s">
        <v>115</v>
      </c>
      <c r="AN774" s="311" t="s">
        <v>199</v>
      </c>
      <c r="AO774" s="312" t="s">
        <v>18</v>
      </c>
      <c r="AP774" s="312"/>
      <c r="AQ774" s="312"/>
      <c r="AR774" s="312"/>
      <c r="AS774" s="312"/>
      <c r="AT774" s="312"/>
      <c r="AU774" s="312"/>
      <c r="AV774" s="312"/>
      <c r="AW774" s="261">
        <v>0</v>
      </c>
      <c r="AX774" s="261">
        <v>0</v>
      </c>
      <c r="AY774" s="261">
        <v>0</v>
      </c>
      <c r="AZ774" s="261">
        <f>BE774</f>
        <v>0</v>
      </c>
      <c r="BA774" s="261">
        <f>BV774</f>
        <v>0</v>
      </c>
      <c r="BB774" s="261">
        <f>CM774</f>
        <v>0</v>
      </c>
      <c r="BC774" s="261">
        <f>DD774</f>
        <v>0</v>
      </c>
      <c r="BD774" s="261">
        <f>AW774-AX774-BC774</f>
        <v>0</v>
      </c>
      <c r="BE774" s="261">
        <f t="shared" si="819"/>
        <v>0</v>
      </c>
      <c r="BF774" s="261">
        <f t="shared" si="819"/>
        <v>0</v>
      </c>
      <c r="BG774" s="261">
        <f t="shared" si="819"/>
        <v>0</v>
      </c>
      <c r="BH774" s="261">
        <f t="shared" si="819"/>
        <v>0</v>
      </c>
      <c r="BI774" s="261">
        <f>BJ774+BK774+BL774</f>
        <v>0</v>
      </c>
      <c r="BJ774" s="313">
        <v>0</v>
      </c>
      <c r="BK774" s="313">
        <v>0</v>
      </c>
      <c r="BL774" s="313">
        <v>0</v>
      </c>
      <c r="BM774" s="261">
        <f>BN774+BO774+BP774</f>
        <v>0</v>
      </c>
      <c r="BN774" s="313">
        <v>0</v>
      </c>
      <c r="BO774" s="313">
        <v>0</v>
      </c>
      <c r="BP774" s="313">
        <v>0</v>
      </c>
      <c r="BQ774" s="261">
        <f>BR774+BS774+BT774</f>
        <v>0</v>
      </c>
      <c r="BR774" s="313">
        <v>0</v>
      </c>
      <c r="BS774" s="313">
        <v>0</v>
      </c>
      <c r="BT774" s="313">
        <v>0</v>
      </c>
      <c r="BU774" s="261">
        <f>$AW774-$AX774-AZ774</f>
        <v>0</v>
      </c>
      <c r="BV774" s="261">
        <f t="shared" si="820"/>
        <v>0</v>
      </c>
      <c r="BW774" s="261">
        <f t="shared" si="820"/>
        <v>0</v>
      </c>
      <c r="BX774" s="261">
        <f t="shared" si="820"/>
        <v>0</v>
      </c>
      <c r="BY774" s="261">
        <f t="shared" si="820"/>
        <v>0</v>
      </c>
      <c r="BZ774" s="261">
        <f>CA774+CB774+CC774</f>
        <v>0</v>
      </c>
      <c r="CA774" s="313">
        <v>0</v>
      </c>
      <c r="CB774" s="313">
        <v>0</v>
      </c>
      <c r="CC774" s="313">
        <v>0</v>
      </c>
      <c r="CD774" s="261">
        <f>CE774+CF774+CG774</f>
        <v>0</v>
      </c>
      <c r="CE774" s="313">
        <v>0</v>
      </c>
      <c r="CF774" s="313">
        <v>0</v>
      </c>
      <c r="CG774" s="313">
        <v>0</v>
      </c>
      <c r="CH774" s="261">
        <f>CI774+CJ774+CK774</f>
        <v>0</v>
      </c>
      <c r="CI774" s="313">
        <v>0</v>
      </c>
      <c r="CJ774" s="313">
        <v>0</v>
      </c>
      <c r="CK774" s="313">
        <v>0</v>
      </c>
      <c r="CL774" s="261">
        <f>$AW774-$AX774-BA774</f>
        <v>0</v>
      </c>
      <c r="CM774" s="261">
        <f t="shared" si="821"/>
        <v>0</v>
      </c>
      <c r="CN774" s="261">
        <f t="shared" si="821"/>
        <v>0</v>
      </c>
      <c r="CO774" s="261">
        <f t="shared" si="821"/>
        <v>0</v>
      </c>
      <c r="CP774" s="261">
        <f t="shared" si="821"/>
        <v>0</v>
      </c>
      <c r="CQ774" s="261">
        <f>CR774+CS774+CT774</f>
        <v>0</v>
      </c>
      <c r="CR774" s="313">
        <v>0</v>
      </c>
      <c r="CS774" s="313">
        <v>0</v>
      </c>
      <c r="CT774" s="313">
        <v>0</v>
      </c>
      <c r="CU774" s="261">
        <f>CV774+CW774+CX774</f>
        <v>0</v>
      </c>
      <c r="CV774" s="313">
        <v>0</v>
      </c>
      <c r="CW774" s="313">
        <v>0</v>
      </c>
      <c r="CX774" s="313">
        <v>0</v>
      </c>
      <c r="CY774" s="261">
        <f>CZ774+DA774+DB774</f>
        <v>0</v>
      </c>
      <c r="CZ774" s="313">
        <v>0</v>
      </c>
      <c r="DA774" s="313">
        <v>0</v>
      </c>
      <c r="DB774" s="313">
        <v>0</v>
      </c>
      <c r="DC774" s="261">
        <f>$AW774-$AX774-BB774</f>
        <v>0</v>
      </c>
      <c r="DD774" s="261">
        <f t="shared" si="822"/>
        <v>0</v>
      </c>
      <c r="DE774" s="261">
        <f t="shared" si="822"/>
        <v>0</v>
      </c>
      <c r="DF774" s="261">
        <f t="shared" si="822"/>
        <v>0</v>
      </c>
      <c r="DG774" s="261">
        <f t="shared" si="822"/>
        <v>0</v>
      </c>
      <c r="DH774" s="261">
        <f>DI774+DJ774+DK774</f>
        <v>0</v>
      </c>
      <c r="DI774" s="313">
        <v>0</v>
      </c>
      <c r="DJ774" s="313">
        <v>0</v>
      </c>
      <c r="DK774" s="313">
        <v>0</v>
      </c>
      <c r="DL774" s="261">
        <f>DM774+DN774+DO774</f>
        <v>0</v>
      </c>
      <c r="DM774" s="313">
        <v>0</v>
      </c>
      <c r="DN774" s="313">
        <v>0</v>
      </c>
      <c r="DO774" s="313">
        <v>0</v>
      </c>
      <c r="DP774" s="261">
        <f>DQ774+DR774+DS774</f>
        <v>0</v>
      </c>
      <c r="DQ774" s="313">
        <v>0</v>
      </c>
      <c r="DR774" s="313">
        <v>0</v>
      </c>
      <c r="DS774" s="313">
        <v>0</v>
      </c>
      <c r="DT774" s="261">
        <f>$AW774-$AX774-BC774</f>
        <v>0</v>
      </c>
      <c r="DU774" s="261">
        <f>BC774-AY774</f>
        <v>0</v>
      </c>
      <c r="DV774" s="313"/>
      <c r="DW774" s="313"/>
      <c r="DX774" s="314"/>
      <c r="DY774" s="313"/>
      <c r="DZ774" s="314"/>
      <c r="EA774" s="343" t="s">
        <v>151</v>
      </c>
      <c r="EB774" s="164">
        <v>0</v>
      </c>
      <c r="EC774" s="162" t="str">
        <f>AN774 &amp; EB774</f>
        <v>Прочие собственные средства0</v>
      </c>
      <c r="ED774" s="162" t="str">
        <f>AN774&amp;AO774</f>
        <v>Прочие собственные средстванет</v>
      </c>
      <c r="EE774" s="163"/>
      <c r="EF774" s="163"/>
      <c r="EG774" s="179"/>
      <c r="EH774" s="179"/>
      <c r="EI774" s="179"/>
      <c r="EJ774" s="179"/>
      <c r="EV774" s="163"/>
    </row>
    <row r="775" spans="3:152" ht="11.25" customHeight="1">
      <c r="C775" s="217"/>
      <c r="D775" s="384" t="s">
        <v>1126</v>
      </c>
      <c r="E775" s="398" t="s">
        <v>1015</v>
      </c>
      <c r="F775" s="398"/>
      <c r="G775" s="398" t="s">
        <v>161</v>
      </c>
      <c r="H775" s="398" t="s">
        <v>1127</v>
      </c>
      <c r="I775" s="398" t="s">
        <v>783</v>
      </c>
      <c r="J775" s="398" t="s">
        <v>783</v>
      </c>
      <c r="K775" s="384" t="s">
        <v>784</v>
      </c>
      <c r="L775" s="336"/>
      <c r="M775" s="336"/>
      <c r="N775" s="384" t="s">
        <v>240</v>
      </c>
      <c r="O775" s="384" t="s">
        <v>3</v>
      </c>
      <c r="P775" s="386" t="s">
        <v>189</v>
      </c>
      <c r="Q775" s="386" t="s">
        <v>3</v>
      </c>
      <c r="R775" s="388">
        <v>100</v>
      </c>
      <c r="S775" s="390">
        <v>100</v>
      </c>
      <c r="T775" s="400" t="s">
        <v>151</v>
      </c>
      <c r="U775" s="305"/>
      <c r="V775" s="306"/>
      <c r="W775" s="306"/>
      <c r="X775" s="306"/>
      <c r="Y775" s="306"/>
      <c r="Z775" s="306"/>
      <c r="AA775" s="306"/>
      <c r="AB775" s="306"/>
      <c r="AC775" s="306"/>
      <c r="AD775" s="306"/>
      <c r="AE775" s="306"/>
      <c r="AF775" s="306"/>
      <c r="AG775" s="306"/>
      <c r="AH775" s="306"/>
      <c r="AI775" s="306"/>
      <c r="AJ775" s="306"/>
      <c r="AK775" s="306"/>
      <c r="AL775" s="306"/>
      <c r="AM775" s="306"/>
      <c r="AN775" s="306"/>
      <c r="AO775" s="306"/>
      <c r="AP775" s="306"/>
      <c r="AQ775" s="306"/>
      <c r="AR775" s="306"/>
      <c r="AS775" s="306"/>
      <c r="AT775" s="306"/>
      <c r="AU775" s="306"/>
      <c r="AV775" s="306"/>
      <c r="AW775" s="306"/>
      <c r="AX775" s="306"/>
      <c r="AY775" s="306"/>
      <c r="AZ775" s="306"/>
      <c r="BA775" s="306"/>
      <c r="BB775" s="306"/>
      <c r="BC775" s="306"/>
      <c r="BD775" s="306"/>
      <c r="BE775" s="306"/>
      <c r="BF775" s="306"/>
      <c r="BG775" s="306"/>
      <c r="BH775" s="306"/>
      <c r="BI775" s="306"/>
      <c r="BJ775" s="306"/>
      <c r="BK775" s="306"/>
      <c r="BL775" s="306"/>
      <c r="BM775" s="306"/>
      <c r="BN775" s="306"/>
      <c r="BO775" s="306"/>
      <c r="BP775" s="306"/>
      <c r="BQ775" s="306"/>
      <c r="BR775" s="306"/>
      <c r="BS775" s="306"/>
      <c r="BT775" s="306"/>
      <c r="BU775" s="306"/>
      <c r="BV775" s="306"/>
      <c r="BW775" s="306"/>
      <c r="BX775" s="306"/>
      <c r="BY775" s="306"/>
      <c r="BZ775" s="306"/>
      <c r="CA775" s="306"/>
      <c r="CB775" s="306"/>
      <c r="CC775" s="306"/>
      <c r="CD775" s="306"/>
      <c r="CE775" s="306"/>
      <c r="CF775" s="306"/>
      <c r="CG775" s="306"/>
      <c r="CH775" s="306"/>
      <c r="CI775" s="306"/>
      <c r="CJ775" s="306"/>
      <c r="CK775" s="306"/>
      <c r="CL775" s="306"/>
      <c r="CM775" s="306"/>
      <c r="CN775" s="306"/>
      <c r="CO775" s="306"/>
      <c r="CP775" s="306"/>
      <c r="CQ775" s="306"/>
      <c r="CR775" s="306"/>
      <c r="CS775" s="306"/>
      <c r="CT775" s="306"/>
      <c r="CU775" s="306"/>
      <c r="CV775" s="306"/>
      <c r="CW775" s="306"/>
      <c r="CX775" s="306"/>
      <c r="CY775" s="306"/>
      <c r="CZ775" s="306"/>
      <c r="DA775" s="306"/>
      <c r="DB775" s="306"/>
      <c r="DC775" s="306"/>
      <c r="DD775" s="306"/>
      <c r="DE775" s="306"/>
      <c r="DF775" s="306"/>
      <c r="DG775" s="306"/>
      <c r="DH775" s="306"/>
      <c r="DI775" s="306"/>
      <c r="DJ775" s="306"/>
      <c r="DK775" s="306"/>
      <c r="DL775" s="306"/>
      <c r="DM775" s="306"/>
      <c r="DN775" s="306"/>
      <c r="DO775" s="306"/>
      <c r="DP775" s="306"/>
      <c r="DQ775" s="306"/>
      <c r="DR775" s="306"/>
      <c r="DS775" s="306"/>
      <c r="DT775" s="306"/>
      <c r="DU775" s="306"/>
      <c r="DV775" s="306"/>
      <c r="DW775" s="306"/>
      <c r="DX775" s="306"/>
      <c r="DY775" s="306"/>
      <c r="DZ775" s="306"/>
      <c r="EA775" s="306"/>
      <c r="EB775" s="164"/>
      <c r="EC775" s="163"/>
      <c r="ED775" s="163"/>
      <c r="EE775" s="163"/>
      <c r="EF775" s="163"/>
      <c r="EG775" s="163"/>
      <c r="EH775" s="163"/>
      <c r="EI775" s="163"/>
    </row>
    <row r="776" spans="3:152" ht="11.25" customHeight="1">
      <c r="C776" s="217"/>
      <c r="D776" s="385"/>
      <c r="E776" s="399"/>
      <c r="F776" s="399"/>
      <c r="G776" s="399"/>
      <c r="H776" s="399"/>
      <c r="I776" s="399"/>
      <c r="J776" s="399"/>
      <c r="K776" s="385"/>
      <c r="L776" s="337"/>
      <c r="M776" s="337"/>
      <c r="N776" s="385"/>
      <c r="O776" s="385"/>
      <c r="P776" s="387"/>
      <c r="Q776" s="387"/>
      <c r="R776" s="389"/>
      <c r="S776" s="391"/>
      <c r="T776" s="401"/>
      <c r="U776" s="394"/>
      <c r="V776" s="396">
        <v>1</v>
      </c>
      <c r="W776" s="382" t="s">
        <v>821</v>
      </c>
      <c r="X776" s="382"/>
      <c r="Y776" s="382"/>
      <c r="Z776" s="382"/>
      <c r="AA776" s="382"/>
      <c r="AB776" s="382"/>
      <c r="AC776" s="382"/>
      <c r="AD776" s="382"/>
      <c r="AE776" s="382"/>
      <c r="AF776" s="382"/>
      <c r="AG776" s="382"/>
      <c r="AH776" s="382"/>
      <c r="AI776" s="382"/>
      <c r="AJ776" s="382"/>
      <c r="AK776" s="382"/>
      <c r="AL776" s="307"/>
      <c r="AM776" s="308"/>
      <c r="AN776" s="309"/>
      <c r="AO776" s="309"/>
      <c r="AP776" s="309"/>
      <c r="AQ776" s="309"/>
      <c r="AR776" s="309"/>
      <c r="AS776" s="309"/>
      <c r="AT776" s="309"/>
      <c r="AU776" s="309"/>
      <c r="AV776" s="309"/>
      <c r="AW776" s="95"/>
      <c r="AX776" s="95"/>
      <c r="AY776" s="95"/>
      <c r="AZ776" s="95"/>
      <c r="BA776" s="95"/>
      <c r="BB776" s="95"/>
      <c r="BC776" s="95"/>
      <c r="BD776" s="95"/>
      <c r="BE776" s="95"/>
      <c r="BF776" s="95"/>
      <c r="BG776" s="95"/>
      <c r="BH776" s="95"/>
      <c r="BI776" s="95"/>
      <c r="BJ776" s="95"/>
      <c r="BK776" s="95"/>
      <c r="BL776" s="95"/>
      <c r="BM776" s="95"/>
      <c r="BN776" s="95"/>
      <c r="BO776" s="95"/>
      <c r="BP776" s="95"/>
      <c r="BQ776" s="95"/>
      <c r="BR776" s="95"/>
      <c r="BS776" s="95"/>
      <c r="BT776" s="95"/>
      <c r="BU776" s="95"/>
      <c r="BV776" s="95"/>
      <c r="BW776" s="95"/>
      <c r="BX776" s="95"/>
      <c r="BY776" s="95"/>
      <c r="BZ776" s="95"/>
      <c r="CA776" s="95"/>
      <c r="CB776" s="95"/>
      <c r="CC776" s="95"/>
      <c r="CD776" s="95"/>
      <c r="CE776" s="95"/>
      <c r="CF776" s="95"/>
      <c r="CG776" s="95"/>
      <c r="CH776" s="95"/>
      <c r="CI776" s="95"/>
      <c r="CJ776" s="95"/>
      <c r="CK776" s="95"/>
      <c r="CL776" s="95"/>
      <c r="CM776" s="95"/>
      <c r="CN776" s="95"/>
      <c r="CO776" s="95"/>
      <c r="CP776" s="95"/>
      <c r="CQ776" s="95"/>
      <c r="CR776" s="95"/>
      <c r="CS776" s="95"/>
      <c r="CT776" s="95"/>
      <c r="CU776" s="95"/>
      <c r="CV776" s="95"/>
      <c r="CW776" s="95"/>
      <c r="CX776" s="95"/>
      <c r="CY776" s="95"/>
      <c r="CZ776" s="95"/>
      <c r="DA776" s="95"/>
      <c r="DB776" s="95"/>
      <c r="DC776" s="95"/>
      <c r="DD776" s="95"/>
      <c r="DE776" s="95"/>
      <c r="DF776" s="95"/>
      <c r="DG776" s="95"/>
      <c r="DH776" s="95"/>
      <c r="DI776" s="95"/>
      <c r="DJ776" s="95"/>
      <c r="DK776" s="95"/>
      <c r="DL776" s="95"/>
      <c r="DM776" s="95"/>
      <c r="DN776" s="95"/>
      <c r="DO776" s="95"/>
      <c r="DP776" s="95"/>
      <c r="DQ776" s="95"/>
      <c r="DR776" s="95"/>
      <c r="DS776" s="95"/>
      <c r="DT776" s="95"/>
      <c r="DU776" s="95"/>
      <c r="DV776" s="95"/>
      <c r="DW776" s="95"/>
      <c r="DX776" s="95"/>
      <c r="DY776" s="95"/>
      <c r="DZ776" s="95"/>
      <c r="EA776" s="95"/>
      <c r="EB776" s="164"/>
      <c r="EC776" s="179"/>
      <c r="ED776" s="179"/>
      <c r="EE776" s="179"/>
      <c r="EF776" s="163"/>
      <c r="EG776" s="179"/>
      <c r="EH776" s="179"/>
      <c r="EI776" s="179"/>
      <c r="EJ776" s="179"/>
      <c r="EK776" s="179"/>
    </row>
    <row r="777" spans="3:152" ht="15" customHeight="1">
      <c r="C777" s="217"/>
      <c r="D777" s="385"/>
      <c r="E777" s="399"/>
      <c r="F777" s="399"/>
      <c r="G777" s="399"/>
      <c r="H777" s="399"/>
      <c r="I777" s="399"/>
      <c r="J777" s="399"/>
      <c r="K777" s="385"/>
      <c r="L777" s="337"/>
      <c r="M777" s="337"/>
      <c r="N777" s="385"/>
      <c r="O777" s="385"/>
      <c r="P777" s="387"/>
      <c r="Q777" s="387"/>
      <c r="R777" s="389"/>
      <c r="S777" s="391"/>
      <c r="T777" s="401"/>
      <c r="U777" s="395"/>
      <c r="V777" s="397"/>
      <c r="W777" s="383"/>
      <c r="X777" s="383"/>
      <c r="Y777" s="383"/>
      <c r="Z777" s="383"/>
      <c r="AA777" s="383"/>
      <c r="AB777" s="383"/>
      <c r="AC777" s="383"/>
      <c r="AD777" s="383"/>
      <c r="AE777" s="383"/>
      <c r="AF777" s="383"/>
      <c r="AG777" s="383"/>
      <c r="AH777" s="383"/>
      <c r="AI777" s="383"/>
      <c r="AJ777" s="383"/>
      <c r="AK777" s="383"/>
      <c r="AL777" s="333"/>
      <c r="AM777" s="200" t="s">
        <v>240</v>
      </c>
      <c r="AN777" s="311" t="s">
        <v>216</v>
      </c>
      <c r="AO777" s="312" t="s">
        <v>18</v>
      </c>
      <c r="AP777" s="312"/>
      <c r="AQ777" s="312"/>
      <c r="AR777" s="312"/>
      <c r="AS777" s="312"/>
      <c r="AT777" s="312"/>
      <c r="AU777" s="312"/>
      <c r="AV777" s="312"/>
      <c r="AW777" s="261">
        <v>0</v>
      </c>
      <c r="AX777" s="261">
        <v>0</v>
      </c>
      <c r="AY777" s="261">
        <v>0</v>
      </c>
      <c r="AZ777" s="261">
        <f>BE777</f>
        <v>0</v>
      </c>
      <c r="BA777" s="261">
        <f>BV777</f>
        <v>0</v>
      </c>
      <c r="BB777" s="261">
        <f>CM777</f>
        <v>0</v>
      </c>
      <c r="BC777" s="261">
        <f>DD777</f>
        <v>0</v>
      </c>
      <c r="BD777" s="261">
        <f>AW777-AX777-BC777</f>
        <v>0</v>
      </c>
      <c r="BE777" s="261">
        <f t="shared" ref="BE777:BH778" si="823">BQ777</f>
        <v>0</v>
      </c>
      <c r="BF777" s="261">
        <f t="shared" si="823"/>
        <v>0</v>
      </c>
      <c r="BG777" s="261">
        <f t="shared" si="823"/>
        <v>0</v>
      </c>
      <c r="BH777" s="261">
        <f t="shared" si="823"/>
        <v>0</v>
      </c>
      <c r="BI777" s="261">
        <f>BJ777+BK777+BL777</f>
        <v>0</v>
      </c>
      <c r="BJ777" s="313">
        <v>0</v>
      </c>
      <c r="BK777" s="313">
        <v>0</v>
      </c>
      <c r="BL777" s="313">
        <v>0</v>
      </c>
      <c r="BM777" s="261">
        <f>BN777+BO777+BP777</f>
        <v>0</v>
      </c>
      <c r="BN777" s="313">
        <v>0</v>
      </c>
      <c r="BO777" s="313">
        <v>0</v>
      </c>
      <c r="BP777" s="313">
        <v>0</v>
      </c>
      <c r="BQ777" s="261">
        <f>BR777+BS777+BT777</f>
        <v>0</v>
      </c>
      <c r="BR777" s="313">
        <v>0</v>
      </c>
      <c r="BS777" s="313">
        <v>0</v>
      </c>
      <c r="BT777" s="313">
        <v>0</v>
      </c>
      <c r="BU777" s="261">
        <f>$AW777-$AX777-AZ777</f>
        <v>0</v>
      </c>
      <c r="BV777" s="261">
        <f t="shared" ref="BV777:BY778" si="824">CH777</f>
        <v>0</v>
      </c>
      <c r="BW777" s="261">
        <f t="shared" si="824"/>
        <v>0</v>
      </c>
      <c r="BX777" s="261">
        <f t="shared" si="824"/>
        <v>0</v>
      </c>
      <c r="BY777" s="261">
        <f t="shared" si="824"/>
        <v>0</v>
      </c>
      <c r="BZ777" s="261">
        <f>CA777+CB777+CC777</f>
        <v>0</v>
      </c>
      <c r="CA777" s="313">
        <v>0</v>
      </c>
      <c r="CB777" s="313">
        <v>0</v>
      </c>
      <c r="CC777" s="313">
        <v>0</v>
      </c>
      <c r="CD777" s="261">
        <f>CE777+CF777+CG777</f>
        <v>0</v>
      </c>
      <c r="CE777" s="313">
        <v>0</v>
      </c>
      <c r="CF777" s="313">
        <v>0</v>
      </c>
      <c r="CG777" s="313">
        <v>0</v>
      </c>
      <c r="CH777" s="261">
        <f>CI777+CJ777+CK777</f>
        <v>0</v>
      </c>
      <c r="CI777" s="313">
        <v>0</v>
      </c>
      <c r="CJ777" s="313">
        <v>0</v>
      </c>
      <c r="CK777" s="313">
        <v>0</v>
      </c>
      <c r="CL777" s="261">
        <f>$AW777-$AX777-BA777</f>
        <v>0</v>
      </c>
      <c r="CM777" s="261">
        <f t="shared" ref="CM777:CP778" si="825">CY777</f>
        <v>0</v>
      </c>
      <c r="CN777" s="261">
        <f t="shared" si="825"/>
        <v>0</v>
      </c>
      <c r="CO777" s="261">
        <f t="shared" si="825"/>
        <v>0</v>
      </c>
      <c r="CP777" s="261">
        <f t="shared" si="825"/>
        <v>0</v>
      </c>
      <c r="CQ777" s="261">
        <f>CR777+CS777+CT777</f>
        <v>0</v>
      </c>
      <c r="CR777" s="313">
        <v>0</v>
      </c>
      <c r="CS777" s="313">
        <v>0</v>
      </c>
      <c r="CT777" s="313">
        <v>0</v>
      </c>
      <c r="CU777" s="261">
        <f>CV777+CW777+CX777</f>
        <v>0</v>
      </c>
      <c r="CV777" s="313">
        <v>0</v>
      </c>
      <c r="CW777" s="313">
        <v>0</v>
      </c>
      <c r="CX777" s="313">
        <v>0</v>
      </c>
      <c r="CY777" s="261">
        <f>CZ777+DA777+DB777</f>
        <v>0</v>
      </c>
      <c r="CZ777" s="313">
        <v>0</v>
      </c>
      <c r="DA777" s="313">
        <v>0</v>
      </c>
      <c r="DB777" s="313">
        <v>0</v>
      </c>
      <c r="DC777" s="261">
        <f>$AW777-$AX777-BB777</f>
        <v>0</v>
      </c>
      <c r="DD777" s="261">
        <f t="shared" ref="DD777:DG778" si="826">DP777</f>
        <v>0</v>
      </c>
      <c r="DE777" s="261">
        <f t="shared" si="826"/>
        <v>0</v>
      </c>
      <c r="DF777" s="261">
        <f t="shared" si="826"/>
        <v>0</v>
      </c>
      <c r="DG777" s="261">
        <f t="shared" si="826"/>
        <v>0</v>
      </c>
      <c r="DH777" s="261">
        <f>DI777+DJ777+DK777</f>
        <v>0</v>
      </c>
      <c r="DI777" s="313">
        <v>0</v>
      </c>
      <c r="DJ777" s="313">
        <v>0</v>
      </c>
      <c r="DK777" s="313">
        <v>0</v>
      </c>
      <c r="DL777" s="261">
        <f>DM777+DN777+DO777</f>
        <v>0</v>
      </c>
      <c r="DM777" s="313">
        <v>0</v>
      </c>
      <c r="DN777" s="313">
        <v>0</v>
      </c>
      <c r="DO777" s="313">
        <v>0</v>
      </c>
      <c r="DP777" s="261">
        <f>DQ777+DR777+DS777</f>
        <v>0</v>
      </c>
      <c r="DQ777" s="313">
        <v>0</v>
      </c>
      <c r="DR777" s="313">
        <v>0</v>
      </c>
      <c r="DS777" s="313">
        <v>0</v>
      </c>
      <c r="DT777" s="261">
        <f>$AW777-$AX777-BC777</f>
        <v>0</v>
      </c>
      <c r="DU777" s="261">
        <f>BC777-AY777</f>
        <v>0</v>
      </c>
      <c r="DV777" s="313"/>
      <c r="DW777" s="313"/>
      <c r="DX777" s="314"/>
      <c r="DY777" s="313"/>
      <c r="DZ777" s="314"/>
      <c r="EA777" s="343" t="s">
        <v>151</v>
      </c>
      <c r="EB777" s="164">
        <v>0</v>
      </c>
      <c r="EC777" s="162" t="str">
        <f>AN777 &amp; EB777</f>
        <v>Прибыль направляемая на инвестиции0</v>
      </c>
      <c r="ED777" s="162" t="str">
        <f>AN777&amp;AO777</f>
        <v>Прибыль направляемая на инвестициинет</v>
      </c>
      <c r="EE777" s="163"/>
      <c r="EF777" s="163"/>
      <c r="EG777" s="179"/>
      <c r="EH777" s="179"/>
      <c r="EI777" s="179"/>
      <c r="EJ777" s="179"/>
      <c r="EV777" s="163"/>
    </row>
    <row r="778" spans="3:152" ht="15" customHeight="1" thickBot="1">
      <c r="C778" s="217"/>
      <c r="D778" s="385"/>
      <c r="E778" s="399"/>
      <c r="F778" s="399"/>
      <c r="G778" s="399"/>
      <c r="H778" s="399"/>
      <c r="I778" s="399"/>
      <c r="J778" s="399"/>
      <c r="K778" s="385"/>
      <c r="L778" s="337"/>
      <c r="M778" s="337"/>
      <c r="N778" s="385"/>
      <c r="O778" s="385"/>
      <c r="P778" s="387"/>
      <c r="Q778" s="387"/>
      <c r="R778" s="389"/>
      <c r="S778" s="391"/>
      <c r="T778" s="401"/>
      <c r="U778" s="395"/>
      <c r="V778" s="397"/>
      <c r="W778" s="383"/>
      <c r="X778" s="383"/>
      <c r="Y778" s="383"/>
      <c r="Z778" s="383"/>
      <c r="AA778" s="383"/>
      <c r="AB778" s="383"/>
      <c r="AC778" s="383"/>
      <c r="AD778" s="383"/>
      <c r="AE778" s="383"/>
      <c r="AF778" s="383"/>
      <c r="AG778" s="383"/>
      <c r="AH778" s="383"/>
      <c r="AI778" s="383"/>
      <c r="AJ778" s="383"/>
      <c r="AK778" s="383"/>
      <c r="AL778" s="333"/>
      <c r="AM778" s="200" t="s">
        <v>115</v>
      </c>
      <c r="AN778" s="311" t="s">
        <v>199</v>
      </c>
      <c r="AO778" s="312" t="s">
        <v>18</v>
      </c>
      <c r="AP778" s="312"/>
      <c r="AQ778" s="312"/>
      <c r="AR778" s="312"/>
      <c r="AS778" s="312"/>
      <c r="AT778" s="312"/>
      <c r="AU778" s="312"/>
      <c r="AV778" s="312"/>
      <c r="AW778" s="261">
        <v>0</v>
      </c>
      <c r="AX778" s="261">
        <v>0</v>
      </c>
      <c r="AY778" s="261">
        <v>0</v>
      </c>
      <c r="AZ778" s="261">
        <f>BE778</f>
        <v>0</v>
      </c>
      <c r="BA778" s="261">
        <f>BV778</f>
        <v>0</v>
      </c>
      <c r="BB778" s="261">
        <f>CM778</f>
        <v>0</v>
      </c>
      <c r="BC778" s="261">
        <f>DD778</f>
        <v>0</v>
      </c>
      <c r="BD778" s="261">
        <f>AW778-AX778-BC778</f>
        <v>0</v>
      </c>
      <c r="BE778" s="261">
        <f t="shared" si="823"/>
        <v>0</v>
      </c>
      <c r="BF778" s="261">
        <f t="shared" si="823"/>
        <v>0</v>
      </c>
      <c r="BG778" s="261">
        <f t="shared" si="823"/>
        <v>0</v>
      </c>
      <c r="BH778" s="261">
        <f t="shared" si="823"/>
        <v>0</v>
      </c>
      <c r="BI778" s="261">
        <f>BJ778+BK778+BL778</f>
        <v>0</v>
      </c>
      <c r="BJ778" s="313">
        <v>0</v>
      </c>
      <c r="BK778" s="313">
        <v>0</v>
      </c>
      <c r="BL778" s="313">
        <v>0</v>
      </c>
      <c r="BM778" s="261">
        <f>BN778+BO778+BP778</f>
        <v>0</v>
      </c>
      <c r="BN778" s="313">
        <v>0</v>
      </c>
      <c r="BO778" s="313">
        <v>0</v>
      </c>
      <c r="BP778" s="313">
        <v>0</v>
      </c>
      <c r="BQ778" s="261">
        <f>BR778+BS778+BT778</f>
        <v>0</v>
      </c>
      <c r="BR778" s="313">
        <v>0</v>
      </c>
      <c r="BS778" s="313">
        <v>0</v>
      </c>
      <c r="BT778" s="313">
        <v>0</v>
      </c>
      <c r="BU778" s="261">
        <f>$AW778-$AX778-AZ778</f>
        <v>0</v>
      </c>
      <c r="BV778" s="261">
        <f t="shared" si="824"/>
        <v>0</v>
      </c>
      <c r="BW778" s="261">
        <f t="shared" si="824"/>
        <v>0</v>
      </c>
      <c r="BX778" s="261">
        <f t="shared" si="824"/>
        <v>0</v>
      </c>
      <c r="BY778" s="261">
        <f t="shared" si="824"/>
        <v>0</v>
      </c>
      <c r="BZ778" s="261">
        <f>CA778+CB778+CC778</f>
        <v>0</v>
      </c>
      <c r="CA778" s="313">
        <v>0</v>
      </c>
      <c r="CB778" s="313">
        <v>0</v>
      </c>
      <c r="CC778" s="313">
        <v>0</v>
      </c>
      <c r="CD778" s="261">
        <f>CE778+CF778+CG778</f>
        <v>0</v>
      </c>
      <c r="CE778" s="313">
        <v>0</v>
      </c>
      <c r="CF778" s="313">
        <v>0</v>
      </c>
      <c r="CG778" s="313">
        <v>0</v>
      </c>
      <c r="CH778" s="261">
        <f>CI778+CJ778+CK778</f>
        <v>0</v>
      </c>
      <c r="CI778" s="313">
        <v>0</v>
      </c>
      <c r="CJ778" s="313">
        <v>0</v>
      </c>
      <c r="CK778" s="313">
        <v>0</v>
      </c>
      <c r="CL778" s="261">
        <f>$AW778-$AX778-BA778</f>
        <v>0</v>
      </c>
      <c r="CM778" s="261">
        <f t="shared" si="825"/>
        <v>0</v>
      </c>
      <c r="CN778" s="261">
        <f t="shared" si="825"/>
        <v>0</v>
      </c>
      <c r="CO778" s="261">
        <f t="shared" si="825"/>
        <v>0</v>
      </c>
      <c r="CP778" s="261">
        <f t="shared" si="825"/>
        <v>0</v>
      </c>
      <c r="CQ778" s="261">
        <f>CR778+CS778+CT778</f>
        <v>0</v>
      </c>
      <c r="CR778" s="313">
        <v>0</v>
      </c>
      <c r="CS778" s="313">
        <v>0</v>
      </c>
      <c r="CT778" s="313">
        <v>0</v>
      </c>
      <c r="CU778" s="261">
        <f>CV778+CW778+CX778</f>
        <v>0</v>
      </c>
      <c r="CV778" s="313">
        <v>0</v>
      </c>
      <c r="CW778" s="313">
        <v>0</v>
      </c>
      <c r="CX778" s="313">
        <v>0</v>
      </c>
      <c r="CY778" s="261">
        <f>CZ778+DA778+DB778</f>
        <v>0</v>
      </c>
      <c r="CZ778" s="313">
        <v>0</v>
      </c>
      <c r="DA778" s="313">
        <v>0</v>
      </c>
      <c r="DB778" s="313">
        <v>0</v>
      </c>
      <c r="DC778" s="261">
        <f>$AW778-$AX778-BB778</f>
        <v>0</v>
      </c>
      <c r="DD778" s="261">
        <f t="shared" si="826"/>
        <v>0</v>
      </c>
      <c r="DE778" s="261">
        <f t="shared" si="826"/>
        <v>0</v>
      </c>
      <c r="DF778" s="261">
        <f t="shared" si="826"/>
        <v>0</v>
      </c>
      <c r="DG778" s="261">
        <f t="shared" si="826"/>
        <v>0</v>
      </c>
      <c r="DH778" s="261">
        <f>DI778+DJ778+DK778</f>
        <v>0</v>
      </c>
      <c r="DI778" s="313">
        <v>0</v>
      </c>
      <c r="DJ778" s="313">
        <v>0</v>
      </c>
      <c r="DK778" s="313">
        <v>0</v>
      </c>
      <c r="DL778" s="261">
        <f>DM778+DN778+DO778</f>
        <v>0</v>
      </c>
      <c r="DM778" s="313">
        <v>0</v>
      </c>
      <c r="DN778" s="313">
        <v>0</v>
      </c>
      <c r="DO778" s="313">
        <v>0</v>
      </c>
      <c r="DP778" s="261">
        <f>DQ778+DR778+DS778</f>
        <v>0</v>
      </c>
      <c r="DQ778" s="313">
        <v>0</v>
      </c>
      <c r="DR778" s="313">
        <v>0</v>
      </c>
      <c r="DS778" s="313">
        <v>0</v>
      </c>
      <c r="DT778" s="261">
        <f>$AW778-$AX778-BC778</f>
        <v>0</v>
      </c>
      <c r="DU778" s="261">
        <f>BC778-AY778</f>
        <v>0</v>
      </c>
      <c r="DV778" s="313"/>
      <c r="DW778" s="313"/>
      <c r="DX778" s="314"/>
      <c r="DY778" s="313"/>
      <c r="DZ778" s="314"/>
      <c r="EA778" s="343" t="s">
        <v>151</v>
      </c>
      <c r="EB778" s="164">
        <v>0</v>
      </c>
      <c r="EC778" s="162" t="str">
        <f>AN778 &amp; EB778</f>
        <v>Прочие собственные средства0</v>
      </c>
      <c r="ED778" s="162" t="str">
        <f>AN778&amp;AO778</f>
        <v>Прочие собственные средстванет</v>
      </c>
      <c r="EE778" s="163"/>
      <c r="EF778" s="163"/>
      <c r="EG778" s="179"/>
      <c r="EH778" s="179"/>
      <c r="EI778" s="179"/>
      <c r="EJ778" s="179"/>
      <c r="EV778" s="163"/>
    </row>
    <row r="779" spans="3:152" ht="11.25" customHeight="1">
      <c r="C779" s="217"/>
      <c r="D779" s="384" t="s">
        <v>1128</v>
      </c>
      <c r="E779" s="398" t="s">
        <v>1015</v>
      </c>
      <c r="F779" s="398"/>
      <c r="G779" s="398" t="s">
        <v>161</v>
      </c>
      <c r="H779" s="398" t="s">
        <v>1129</v>
      </c>
      <c r="I779" s="398" t="s">
        <v>783</v>
      </c>
      <c r="J779" s="398" t="s">
        <v>783</v>
      </c>
      <c r="K779" s="384" t="s">
        <v>784</v>
      </c>
      <c r="L779" s="336"/>
      <c r="M779" s="336"/>
      <c r="N779" s="384" t="s">
        <v>240</v>
      </c>
      <c r="O779" s="384" t="s">
        <v>3</v>
      </c>
      <c r="P779" s="386" t="s">
        <v>189</v>
      </c>
      <c r="Q779" s="386" t="s">
        <v>3</v>
      </c>
      <c r="R779" s="388">
        <v>100</v>
      </c>
      <c r="S779" s="390">
        <v>100</v>
      </c>
      <c r="T779" s="400" t="s">
        <v>151</v>
      </c>
      <c r="U779" s="305"/>
      <c r="V779" s="306"/>
      <c r="W779" s="306"/>
      <c r="X779" s="306"/>
      <c r="Y779" s="306"/>
      <c r="Z779" s="306"/>
      <c r="AA779" s="306"/>
      <c r="AB779" s="306"/>
      <c r="AC779" s="306"/>
      <c r="AD779" s="306"/>
      <c r="AE779" s="306"/>
      <c r="AF779" s="306"/>
      <c r="AG779" s="306"/>
      <c r="AH779" s="306"/>
      <c r="AI779" s="306"/>
      <c r="AJ779" s="306"/>
      <c r="AK779" s="306"/>
      <c r="AL779" s="306"/>
      <c r="AM779" s="306"/>
      <c r="AN779" s="306"/>
      <c r="AO779" s="306"/>
      <c r="AP779" s="306"/>
      <c r="AQ779" s="306"/>
      <c r="AR779" s="306"/>
      <c r="AS779" s="306"/>
      <c r="AT779" s="306"/>
      <c r="AU779" s="306"/>
      <c r="AV779" s="306"/>
      <c r="AW779" s="306"/>
      <c r="AX779" s="306"/>
      <c r="AY779" s="306"/>
      <c r="AZ779" s="306"/>
      <c r="BA779" s="306"/>
      <c r="BB779" s="306"/>
      <c r="BC779" s="306"/>
      <c r="BD779" s="306"/>
      <c r="BE779" s="306"/>
      <c r="BF779" s="306"/>
      <c r="BG779" s="306"/>
      <c r="BH779" s="306"/>
      <c r="BI779" s="306"/>
      <c r="BJ779" s="306"/>
      <c r="BK779" s="306"/>
      <c r="BL779" s="306"/>
      <c r="BM779" s="306"/>
      <c r="BN779" s="306"/>
      <c r="BO779" s="306"/>
      <c r="BP779" s="306"/>
      <c r="BQ779" s="306"/>
      <c r="BR779" s="306"/>
      <c r="BS779" s="306"/>
      <c r="BT779" s="306"/>
      <c r="BU779" s="306"/>
      <c r="BV779" s="306"/>
      <c r="BW779" s="306"/>
      <c r="BX779" s="306"/>
      <c r="BY779" s="306"/>
      <c r="BZ779" s="306"/>
      <c r="CA779" s="306"/>
      <c r="CB779" s="306"/>
      <c r="CC779" s="306"/>
      <c r="CD779" s="306"/>
      <c r="CE779" s="306"/>
      <c r="CF779" s="306"/>
      <c r="CG779" s="306"/>
      <c r="CH779" s="306"/>
      <c r="CI779" s="306"/>
      <c r="CJ779" s="306"/>
      <c r="CK779" s="306"/>
      <c r="CL779" s="306"/>
      <c r="CM779" s="306"/>
      <c r="CN779" s="306"/>
      <c r="CO779" s="306"/>
      <c r="CP779" s="306"/>
      <c r="CQ779" s="306"/>
      <c r="CR779" s="306"/>
      <c r="CS779" s="306"/>
      <c r="CT779" s="306"/>
      <c r="CU779" s="306"/>
      <c r="CV779" s="306"/>
      <c r="CW779" s="306"/>
      <c r="CX779" s="306"/>
      <c r="CY779" s="306"/>
      <c r="CZ779" s="306"/>
      <c r="DA779" s="306"/>
      <c r="DB779" s="306"/>
      <c r="DC779" s="306"/>
      <c r="DD779" s="306"/>
      <c r="DE779" s="306"/>
      <c r="DF779" s="306"/>
      <c r="DG779" s="306"/>
      <c r="DH779" s="306"/>
      <c r="DI779" s="306"/>
      <c r="DJ779" s="306"/>
      <c r="DK779" s="306"/>
      <c r="DL779" s="306"/>
      <c r="DM779" s="306"/>
      <c r="DN779" s="306"/>
      <c r="DO779" s="306"/>
      <c r="DP779" s="306"/>
      <c r="DQ779" s="306"/>
      <c r="DR779" s="306"/>
      <c r="DS779" s="306"/>
      <c r="DT779" s="306"/>
      <c r="DU779" s="306"/>
      <c r="DV779" s="306"/>
      <c r="DW779" s="306"/>
      <c r="DX779" s="306"/>
      <c r="DY779" s="306"/>
      <c r="DZ779" s="306"/>
      <c r="EA779" s="306"/>
      <c r="EB779" s="164"/>
      <c r="EC779" s="163"/>
      <c r="ED779" s="163"/>
      <c r="EE779" s="163"/>
      <c r="EF779" s="163"/>
      <c r="EG779" s="163"/>
      <c r="EH779" s="163"/>
      <c r="EI779" s="163"/>
    </row>
    <row r="780" spans="3:152" ht="11.25" customHeight="1">
      <c r="C780" s="217"/>
      <c r="D780" s="385"/>
      <c r="E780" s="399"/>
      <c r="F780" s="399"/>
      <c r="G780" s="399"/>
      <c r="H780" s="399"/>
      <c r="I780" s="399"/>
      <c r="J780" s="399"/>
      <c r="K780" s="385"/>
      <c r="L780" s="337"/>
      <c r="M780" s="337"/>
      <c r="N780" s="385"/>
      <c r="O780" s="385"/>
      <c r="P780" s="387"/>
      <c r="Q780" s="387"/>
      <c r="R780" s="389"/>
      <c r="S780" s="391"/>
      <c r="T780" s="401"/>
      <c r="U780" s="394"/>
      <c r="V780" s="396">
        <v>1</v>
      </c>
      <c r="W780" s="382" t="s">
        <v>821</v>
      </c>
      <c r="X780" s="382"/>
      <c r="Y780" s="382"/>
      <c r="Z780" s="382"/>
      <c r="AA780" s="382"/>
      <c r="AB780" s="382"/>
      <c r="AC780" s="382"/>
      <c r="AD780" s="382"/>
      <c r="AE780" s="382"/>
      <c r="AF780" s="382"/>
      <c r="AG780" s="382"/>
      <c r="AH780" s="382"/>
      <c r="AI780" s="382"/>
      <c r="AJ780" s="382"/>
      <c r="AK780" s="382"/>
      <c r="AL780" s="307"/>
      <c r="AM780" s="308"/>
      <c r="AN780" s="309"/>
      <c r="AO780" s="309"/>
      <c r="AP780" s="309"/>
      <c r="AQ780" s="309"/>
      <c r="AR780" s="309"/>
      <c r="AS780" s="309"/>
      <c r="AT780" s="309"/>
      <c r="AU780" s="309"/>
      <c r="AV780" s="309"/>
      <c r="AW780" s="95"/>
      <c r="AX780" s="95"/>
      <c r="AY780" s="95"/>
      <c r="AZ780" s="95"/>
      <c r="BA780" s="95"/>
      <c r="BB780" s="95"/>
      <c r="BC780" s="95"/>
      <c r="BD780" s="95"/>
      <c r="BE780" s="95"/>
      <c r="BF780" s="95"/>
      <c r="BG780" s="95"/>
      <c r="BH780" s="95"/>
      <c r="BI780" s="95"/>
      <c r="BJ780" s="95"/>
      <c r="BK780" s="95"/>
      <c r="BL780" s="95"/>
      <c r="BM780" s="95"/>
      <c r="BN780" s="95"/>
      <c r="BO780" s="95"/>
      <c r="BP780" s="95"/>
      <c r="BQ780" s="95"/>
      <c r="BR780" s="95"/>
      <c r="BS780" s="95"/>
      <c r="BT780" s="95"/>
      <c r="BU780" s="95"/>
      <c r="BV780" s="95"/>
      <c r="BW780" s="95"/>
      <c r="BX780" s="95"/>
      <c r="BY780" s="95"/>
      <c r="BZ780" s="95"/>
      <c r="CA780" s="95"/>
      <c r="CB780" s="95"/>
      <c r="CC780" s="95"/>
      <c r="CD780" s="95"/>
      <c r="CE780" s="95"/>
      <c r="CF780" s="95"/>
      <c r="CG780" s="95"/>
      <c r="CH780" s="95"/>
      <c r="CI780" s="95"/>
      <c r="CJ780" s="95"/>
      <c r="CK780" s="95"/>
      <c r="CL780" s="95"/>
      <c r="CM780" s="95"/>
      <c r="CN780" s="95"/>
      <c r="CO780" s="95"/>
      <c r="CP780" s="95"/>
      <c r="CQ780" s="95"/>
      <c r="CR780" s="95"/>
      <c r="CS780" s="95"/>
      <c r="CT780" s="95"/>
      <c r="CU780" s="95"/>
      <c r="CV780" s="95"/>
      <c r="CW780" s="95"/>
      <c r="CX780" s="95"/>
      <c r="CY780" s="95"/>
      <c r="CZ780" s="95"/>
      <c r="DA780" s="95"/>
      <c r="DB780" s="95"/>
      <c r="DC780" s="95"/>
      <c r="DD780" s="95"/>
      <c r="DE780" s="95"/>
      <c r="DF780" s="95"/>
      <c r="DG780" s="95"/>
      <c r="DH780" s="95"/>
      <c r="DI780" s="95"/>
      <c r="DJ780" s="95"/>
      <c r="DK780" s="95"/>
      <c r="DL780" s="95"/>
      <c r="DM780" s="95"/>
      <c r="DN780" s="95"/>
      <c r="DO780" s="95"/>
      <c r="DP780" s="95"/>
      <c r="DQ780" s="95"/>
      <c r="DR780" s="95"/>
      <c r="DS780" s="95"/>
      <c r="DT780" s="95"/>
      <c r="DU780" s="95"/>
      <c r="DV780" s="95"/>
      <c r="DW780" s="95"/>
      <c r="DX780" s="95"/>
      <c r="DY780" s="95"/>
      <c r="DZ780" s="95"/>
      <c r="EA780" s="95"/>
      <c r="EB780" s="164"/>
      <c r="EC780" s="179"/>
      <c r="ED780" s="179"/>
      <c r="EE780" s="179"/>
      <c r="EF780" s="163"/>
      <c r="EG780" s="179"/>
      <c r="EH780" s="179"/>
      <c r="EI780" s="179"/>
      <c r="EJ780" s="179"/>
      <c r="EK780" s="179"/>
    </row>
    <row r="781" spans="3:152" ht="15" customHeight="1">
      <c r="C781" s="217"/>
      <c r="D781" s="385"/>
      <c r="E781" s="399"/>
      <c r="F781" s="399"/>
      <c r="G781" s="399"/>
      <c r="H781" s="399"/>
      <c r="I781" s="399"/>
      <c r="J781" s="399"/>
      <c r="K781" s="385"/>
      <c r="L781" s="337"/>
      <c r="M781" s="337"/>
      <c r="N781" s="385"/>
      <c r="O781" s="385"/>
      <c r="P781" s="387"/>
      <c r="Q781" s="387"/>
      <c r="R781" s="389"/>
      <c r="S781" s="391"/>
      <c r="T781" s="401"/>
      <c r="U781" s="395"/>
      <c r="V781" s="397"/>
      <c r="W781" s="383"/>
      <c r="X781" s="383"/>
      <c r="Y781" s="383"/>
      <c r="Z781" s="383"/>
      <c r="AA781" s="383"/>
      <c r="AB781" s="383"/>
      <c r="AC781" s="383"/>
      <c r="AD781" s="383"/>
      <c r="AE781" s="383"/>
      <c r="AF781" s="383"/>
      <c r="AG781" s="383"/>
      <c r="AH781" s="383"/>
      <c r="AI781" s="383"/>
      <c r="AJ781" s="383"/>
      <c r="AK781" s="383"/>
      <c r="AL781" s="333"/>
      <c r="AM781" s="200" t="s">
        <v>240</v>
      </c>
      <c r="AN781" s="311" t="s">
        <v>216</v>
      </c>
      <c r="AO781" s="312" t="s">
        <v>18</v>
      </c>
      <c r="AP781" s="312"/>
      <c r="AQ781" s="312"/>
      <c r="AR781" s="312"/>
      <c r="AS781" s="312"/>
      <c r="AT781" s="312"/>
      <c r="AU781" s="312"/>
      <c r="AV781" s="312"/>
      <c r="AW781" s="261">
        <v>0</v>
      </c>
      <c r="AX781" s="261">
        <v>0</v>
      </c>
      <c r="AY781" s="261">
        <v>0</v>
      </c>
      <c r="AZ781" s="261">
        <f>BE781</f>
        <v>0</v>
      </c>
      <c r="BA781" s="261">
        <f>BV781</f>
        <v>0</v>
      </c>
      <c r="BB781" s="261">
        <f>CM781</f>
        <v>0</v>
      </c>
      <c r="BC781" s="261">
        <f>DD781</f>
        <v>0</v>
      </c>
      <c r="BD781" s="261">
        <f>AW781-AX781-BC781</f>
        <v>0</v>
      </c>
      <c r="BE781" s="261">
        <f t="shared" ref="BE781:BH782" si="827">BQ781</f>
        <v>0</v>
      </c>
      <c r="BF781" s="261">
        <f t="shared" si="827"/>
        <v>0</v>
      </c>
      <c r="BG781" s="261">
        <f t="shared" si="827"/>
        <v>0</v>
      </c>
      <c r="BH781" s="261">
        <f t="shared" si="827"/>
        <v>0</v>
      </c>
      <c r="BI781" s="261">
        <f>BJ781+BK781+BL781</f>
        <v>0</v>
      </c>
      <c r="BJ781" s="313">
        <v>0</v>
      </c>
      <c r="BK781" s="313">
        <v>0</v>
      </c>
      <c r="BL781" s="313">
        <v>0</v>
      </c>
      <c r="BM781" s="261">
        <f>BN781+BO781+BP781</f>
        <v>0</v>
      </c>
      <c r="BN781" s="313">
        <v>0</v>
      </c>
      <c r="BO781" s="313">
        <v>0</v>
      </c>
      <c r="BP781" s="313">
        <v>0</v>
      </c>
      <c r="BQ781" s="261">
        <f>BR781+BS781+BT781</f>
        <v>0</v>
      </c>
      <c r="BR781" s="313">
        <v>0</v>
      </c>
      <c r="BS781" s="313">
        <v>0</v>
      </c>
      <c r="BT781" s="313">
        <v>0</v>
      </c>
      <c r="BU781" s="261">
        <f>$AW781-$AX781-AZ781</f>
        <v>0</v>
      </c>
      <c r="BV781" s="261">
        <f t="shared" ref="BV781:BY782" si="828">CH781</f>
        <v>0</v>
      </c>
      <c r="BW781" s="261">
        <f t="shared" si="828"/>
        <v>0</v>
      </c>
      <c r="BX781" s="261">
        <f t="shared" si="828"/>
        <v>0</v>
      </c>
      <c r="BY781" s="261">
        <f t="shared" si="828"/>
        <v>0</v>
      </c>
      <c r="BZ781" s="261">
        <f>CA781+CB781+CC781</f>
        <v>0</v>
      </c>
      <c r="CA781" s="313">
        <v>0</v>
      </c>
      <c r="CB781" s="313">
        <v>0</v>
      </c>
      <c r="CC781" s="313">
        <v>0</v>
      </c>
      <c r="CD781" s="261">
        <f>CE781+CF781+CG781</f>
        <v>0</v>
      </c>
      <c r="CE781" s="313">
        <v>0</v>
      </c>
      <c r="CF781" s="313">
        <v>0</v>
      </c>
      <c r="CG781" s="313">
        <v>0</v>
      </c>
      <c r="CH781" s="261">
        <f>CI781+CJ781+CK781</f>
        <v>0</v>
      </c>
      <c r="CI781" s="313">
        <v>0</v>
      </c>
      <c r="CJ781" s="313">
        <v>0</v>
      </c>
      <c r="CK781" s="313">
        <v>0</v>
      </c>
      <c r="CL781" s="261">
        <f>$AW781-$AX781-BA781</f>
        <v>0</v>
      </c>
      <c r="CM781" s="261">
        <f t="shared" ref="CM781:CP782" si="829">CY781</f>
        <v>0</v>
      </c>
      <c r="CN781" s="261">
        <f t="shared" si="829"/>
        <v>0</v>
      </c>
      <c r="CO781" s="261">
        <f t="shared" si="829"/>
        <v>0</v>
      </c>
      <c r="CP781" s="261">
        <f t="shared" si="829"/>
        <v>0</v>
      </c>
      <c r="CQ781" s="261">
        <f>CR781+CS781+CT781</f>
        <v>0</v>
      </c>
      <c r="CR781" s="313">
        <v>0</v>
      </c>
      <c r="CS781" s="313">
        <v>0</v>
      </c>
      <c r="CT781" s="313">
        <v>0</v>
      </c>
      <c r="CU781" s="261">
        <f>CV781+CW781+CX781</f>
        <v>0</v>
      </c>
      <c r="CV781" s="313">
        <v>0</v>
      </c>
      <c r="CW781" s="313">
        <v>0</v>
      </c>
      <c r="CX781" s="313">
        <v>0</v>
      </c>
      <c r="CY781" s="261">
        <f>CZ781+DA781+DB781</f>
        <v>0</v>
      </c>
      <c r="CZ781" s="313">
        <v>0</v>
      </c>
      <c r="DA781" s="313">
        <v>0</v>
      </c>
      <c r="DB781" s="313">
        <v>0</v>
      </c>
      <c r="DC781" s="261">
        <f>$AW781-$AX781-BB781</f>
        <v>0</v>
      </c>
      <c r="DD781" s="261">
        <f t="shared" ref="DD781:DG782" si="830">DP781</f>
        <v>0</v>
      </c>
      <c r="DE781" s="261">
        <f t="shared" si="830"/>
        <v>0</v>
      </c>
      <c r="DF781" s="261">
        <f t="shared" si="830"/>
        <v>0</v>
      </c>
      <c r="DG781" s="261">
        <f t="shared" si="830"/>
        <v>0</v>
      </c>
      <c r="DH781" s="261">
        <f>DI781+DJ781+DK781</f>
        <v>0</v>
      </c>
      <c r="DI781" s="313">
        <v>0</v>
      </c>
      <c r="DJ781" s="313">
        <v>0</v>
      </c>
      <c r="DK781" s="313">
        <v>0</v>
      </c>
      <c r="DL781" s="261">
        <f>DM781+DN781+DO781</f>
        <v>0</v>
      </c>
      <c r="DM781" s="313">
        <v>0</v>
      </c>
      <c r="DN781" s="313">
        <v>0</v>
      </c>
      <c r="DO781" s="313">
        <v>0</v>
      </c>
      <c r="DP781" s="261">
        <f>DQ781+DR781+DS781</f>
        <v>0</v>
      </c>
      <c r="DQ781" s="313">
        <v>0</v>
      </c>
      <c r="DR781" s="313">
        <v>0</v>
      </c>
      <c r="DS781" s="313">
        <v>0</v>
      </c>
      <c r="DT781" s="261">
        <f>$AW781-$AX781-BC781</f>
        <v>0</v>
      </c>
      <c r="DU781" s="261">
        <f>BC781-AY781</f>
        <v>0</v>
      </c>
      <c r="DV781" s="313"/>
      <c r="DW781" s="313"/>
      <c r="DX781" s="314"/>
      <c r="DY781" s="313"/>
      <c r="DZ781" s="314"/>
      <c r="EA781" s="343" t="s">
        <v>151</v>
      </c>
      <c r="EB781" s="164">
        <v>0</v>
      </c>
      <c r="EC781" s="162" t="str">
        <f>AN781 &amp; EB781</f>
        <v>Прибыль направляемая на инвестиции0</v>
      </c>
      <c r="ED781" s="162" t="str">
        <f>AN781&amp;AO781</f>
        <v>Прибыль направляемая на инвестициинет</v>
      </c>
      <c r="EE781" s="163"/>
      <c r="EF781" s="163"/>
      <c r="EG781" s="179"/>
      <c r="EH781" s="179"/>
      <c r="EI781" s="179"/>
      <c r="EJ781" s="179"/>
      <c r="EV781" s="163"/>
    </row>
    <row r="782" spans="3:152" ht="15" customHeight="1" thickBot="1">
      <c r="C782" s="217"/>
      <c r="D782" s="385"/>
      <c r="E782" s="399"/>
      <c r="F782" s="399"/>
      <c r="G782" s="399"/>
      <c r="H782" s="399"/>
      <c r="I782" s="399"/>
      <c r="J782" s="399"/>
      <c r="K782" s="385"/>
      <c r="L782" s="337"/>
      <c r="M782" s="337"/>
      <c r="N782" s="385"/>
      <c r="O782" s="385"/>
      <c r="P782" s="387"/>
      <c r="Q782" s="387"/>
      <c r="R782" s="389"/>
      <c r="S782" s="391"/>
      <c r="T782" s="401"/>
      <c r="U782" s="395"/>
      <c r="V782" s="397"/>
      <c r="W782" s="383"/>
      <c r="X782" s="383"/>
      <c r="Y782" s="383"/>
      <c r="Z782" s="383"/>
      <c r="AA782" s="383"/>
      <c r="AB782" s="383"/>
      <c r="AC782" s="383"/>
      <c r="AD782" s="383"/>
      <c r="AE782" s="383"/>
      <c r="AF782" s="383"/>
      <c r="AG782" s="383"/>
      <c r="AH782" s="383"/>
      <c r="AI782" s="383"/>
      <c r="AJ782" s="383"/>
      <c r="AK782" s="383"/>
      <c r="AL782" s="333"/>
      <c r="AM782" s="200" t="s">
        <v>115</v>
      </c>
      <c r="AN782" s="311" t="s">
        <v>199</v>
      </c>
      <c r="AO782" s="312" t="s">
        <v>18</v>
      </c>
      <c r="AP782" s="312"/>
      <c r="AQ782" s="312"/>
      <c r="AR782" s="312"/>
      <c r="AS782" s="312"/>
      <c r="AT782" s="312"/>
      <c r="AU782" s="312"/>
      <c r="AV782" s="312"/>
      <c r="AW782" s="261">
        <v>0</v>
      </c>
      <c r="AX782" s="261">
        <v>0</v>
      </c>
      <c r="AY782" s="261">
        <v>0</v>
      </c>
      <c r="AZ782" s="261">
        <f>BE782</f>
        <v>0</v>
      </c>
      <c r="BA782" s="261">
        <f>BV782</f>
        <v>0</v>
      </c>
      <c r="BB782" s="261">
        <f>CM782</f>
        <v>0</v>
      </c>
      <c r="BC782" s="261">
        <f>DD782</f>
        <v>0</v>
      </c>
      <c r="BD782" s="261">
        <f>AW782-AX782-BC782</f>
        <v>0</v>
      </c>
      <c r="BE782" s="261">
        <f t="shared" si="827"/>
        <v>0</v>
      </c>
      <c r="BF782" s="261">
        <f t="shared" si="827"/>
        <v>0</v>
      </c>
      <c r="BG782" s="261">
        <f t="shared" si="827"/>
        <v>0</v>
      </c>
      <c r="BH782" s="261">
        <f t="shared" si="827"/>
        <v>0</v>
      </c>
      <c r="BI782" s="261">
        <f>BJ782+BK782+BL782</f>
        <v>0</v>
      </c>
      <c r="BJ782" s="313">
        <v>0</v>
      </c>
      <c r="BK782" s="313">
        <v>0</v>
      </c>
      <c r="BL782" s="313">
        <v>0</v>
      </c>
      <c r="BM782" s="261">
        <f>BN782+BO782+BP782</f>
        <v>0</v>
      </c>
      <c r="BN782" s="313">
        <v>0</v>
      </c>
      <c r="BO782" s="313">
        <v>0</v>
      </c>
      <c r="BP782" s="313">
        <v>0</v>
      </c>
      <c r="BQ782" s="261">
        <f>BR782+BS782+BT782</f>
        <v>0</v>
      </c>
      <c r="BR782" s="313">
        <v>0</v>
      </c>
      <c r="BS782" s="313">
        <v>0</v>
      </c>
      <c r="BT782" s="313">
        <v>0</v>
      </c>
      <c r="BU782" s="261">
        <f>$AW782-$AX782-AZ782</f>
        <v>0</v>
      </c>
      <c r="BV782" s="261">
        <f t="shared" si="828"/>
        <v>0</v>
      </c>
      <c r="BW782" s="261">
        <f t="shared" si="828"/>
        <v>0</v>
      </c>
      <c r="BX782" s="261">
        <f t="shared" si="828"/>
        <v>0</v>
      </c>
      <c r="BY782" s="261">
        <f t="shared" si="828"/>
        <v>0</v>
      </c>
      <c r="BZ782" s="261">
        <f>CA782+CB782+CC782</f>
        <v>0</v>
      </c>
      <c r="CA782" s="313">
        <v>0</v>
      </c>
      <c r="CB782" s="313">
        <v>0</v>
      </c>
      <c r="CC782" s="313">
        <v>0</v>
      </c>
      <c r="CD782" s="261">
        <f>CE782+CF782+CG782</f>
        <v>0</v>
      </c>
      <c r="CE782" s="313">
        <v>0</v>
      </c>
      <c r="CF782" s="313">
        <v>0</v>
      </c>
      <c r="CG782" s="313">
        <v>0</v>
      </c>
      <c r="CH782" s="261">
        <f>CI782+CJ782+CK782</f>
        <v>0</v>
      </c>
      <c r="CI782" s="313">
        <v>0</v>
      </c>
      <c r="CJ782" s="313">
        <v>0</v>
      </c>
      <c r="CK782" s="313">
        <v>0</v>
      </c>
      <c r="CL782" s="261">
        <f>$AW782-$AX782-BA782</f>
        <v>0</v>
      </c>
      <c r="CM782" s="261">
        <f t="shared" si="829"/>
        <v>0</v>
      </c>
      <c r="CN782" s="261">
        <f t="shared" si="829"/>
        <v>0</v>
      </c>
      <c r="CO782" s="261">
        <f t="shared" si="829"/>
        <v>0</v>
      </c>
      <c r="CP782" s="261">
        <f t="shared" si="829"/>
        <v>0</v>
      </c>
      <c r="CQ782" s="261">
        <f>CR782+CS782+CT782</f>
        <v>0</v>
      </c>
      <c r="CR782" s="313">
        <v>0</v>
      </c>
      <c r="CS782" s="313">
        <v>0</v>
      </c>
      <c r="CT782" s="313">
        <v>0</v>
      </c>
      <c r="CU782" s="261">
        <f>CV782+CW782+CX782</f>
        <v>0</v>
      </c>
      <c r="CV782" s="313">
        <v>0</v>
      </c>
      <c r="CW782" s="313">
        <v>0</v>
      </c>
      <c r="CX782" s="313">
        <v>0</v>
      </c>
      <c r="CY782" s="261">
        <f>CZ782+DA782+DB782</f>
        <v>0</v>
      </c>
      <c r="CZ782" s="313">
        <v>0</v>
      </c>
      <c r="DA782" s="313">
        <v>0</v>
      </c>
      <c r="DB782" s="313">
        <v>0</v>
      </c>
      <c r="DC782" s="261">
        <f>$AW782-$AX782-BB782</f>
        <v>0</v>
      </c>
      <c r="DD782" s="261">
        <f t="shared" si="830"/>
        <v>0</v>
      </c>
      <c r="DE782" s="261">
        <f t="shared" si="830"/>
        <v>0</v>
      </c>
      <c r="DF782" s="261">
        <f t="shared" si="830"/>
        <v>0</v>
      </c>
      <c r="DG782" s="261">
        <f t="shared" si="830"/>
        <v>0</v>
      </c>
      <c r="DH782" s="261">
        <f>DI782+DJ782+DK782</f>
        <v>0</v>
      </c>
      <c r="DI782" s="313">
        <v>0</v>
      </c>
      <c r="DJ782" s="313">
        <v>0</v>
      </c>
      <c r="DK782" s="313">
        <v>0</v>
      </c>
      <c r="DL782" s="261">
        <f>DM782+DN782+DO782</f>
        <v>0</v>
      </c>
      <c r="DM782" s="313">
        <v>0</v>
      </c>
      <c r="DN782" s="313">
        <v>0</v>
      </c>
      <c r="DO782" s="313">
        <v>0</v>
      </c>
      <c r="DP782" s="261">
        <f>DQ782+DR782+DS782</f>
        <v>0</v>
      </c>
      <c r="DQ782" s="313">
        <v>0</v>
      </c>
      <c r="DR782" s="313">
        <v>0</v>
      </c>
      <c r="DS782" s="313">
        <v>0</v>
      </c>
      <c r="DT782" s="261">
        <f>$AW782-$AX782-BC782</f>
        <v>0</v>
      </c>
      <c r="DU782" s="261">
        <f>BC782-AY782</f>
        <v>0</v>
      </c>
      <c r="DV782" s="313"/>
      <c r="DW782" s="313"/>
      <c r="DX782" s="314"/>
      <c r="DY782" s="313"/>
      <c r="DZ782" s="314"/>
      <c r="EA782" s="343" t="s">
        <v>151</v>
      </c>
      <c r="EB782" s="164">
        <v>0</v>
      </c>
      <c r="EC782" s="162" t="str">
        <f>AN782 &amp; EB782</f>
        <v>Прочие собственные средства0</v>
      </c>
      <c r="ED782" s="162" t="str">
        <f>AN782&amp;AO782</f>
        <v>Прочие собственные средстванет</v>
      </c>
      <c r="EE782" s="163"/>
      <c r="EF782" s="163"/>
      <c r="EG782" s="179"/>
      <c r="EH782" s="179"/>
      <c r="EI782" s="179"/>
      <c r="EJ782" s="179"/>
      <c r="EV782" s="163"/>
    </row>
    <row r="783" spans="3:152" ht="11.25" customHeight="1">
      <c r="C783" s="217"/>
      <c r="D783" s="384" t="s">
        <v>1130</v>
      </c>
      <c r="E783" s="398" t="s">
        <v>1015</v>
      </c>
      <c r="F783" s="398"/>
      <c r="G783" s="398" t="s">
        <v>161</v>
      </c>
      <c r="H783" s="398" t="s">
        <v>1131</v>
      </c>
      <c r="I783" s="398" t="s">
        <v>783</v>
      </c>
      <c r="J783" s="398" t="s">
        <v>783</v>
      </c>
      <c r="K783" s="384" t="s">
        <v>784</v>
      </c>
      <c r="L783" s="336"/>
      <c r="M783" s="336"/>
      <c r="N783" s="384" t="s">
        <v>240</v>
      </c>
      <c r="O783" s="384" t="s">
        <v>3</v>
      </c>
      <c r="P783" s="386" t="s">
        <v>189</v>
      </c>
      <c r="Q783" s="386" t="s">
        <v>3</v>
      </c>
      <c r="R783" s="388">
        <v>0</v>
      </c>
      <c r="S783" s="390">
        <v>0</v>
      </c>
      <c r="T783" s="400" t="s">
        <v>151</v>
      </c>
      <c r="U783" s="305"/>
      <c r="V783" s="306"/>
      <c r="W783" s="306"/>
      <c r="X783" s="306"/>
      <c r="Y783" s="306"/>
      <c r="Z783" s="306"/>
      <c r="AA783" s="306"/>
      <c r="AB783" s="306"/>
      <c r="AC783" s="306"/>
      <c r="AD783" s="306"/>
      <c r="AE783" s="306"/>
      <c r="AF783" s="306"/>
      <c r="AG783" s="306"/>
      <c r="AH783" s="306"/>
      <c r="AI783" s="306"/>
      <c r="AJ783" s="306"/>
      <c r="AK783" s="306"/>
      <c r="AL783" s="306"/>
      <c r="AM783" s="306"/>
      <c r="AN783" s="306"/>
      <c r="AO783" s="306"/>
      <c r="AP783" s="306"/>
      <c r="AQ783" s="306"/>
      <c r="AR783" s="306"/>
      <c r="AS783" s="306"/>
      <c r="AT783" s="306"/>
      <c r="AU783" s="306"/>
      <c r="AV783" s="306"/>
      <c r="AW783" s="306"/>
      <c r="AX783" s="306"/>
      <c r="AY783" s="306"/>
      <c r="AZ783" s="306"/>
      <c r="BA783" s="306"/>
      <c r="BB783" s="306"/>
      <c r="BC783" s="306"/>
      <c r="BD783" s="306"/>
      <c r="BE783" s="306"/>
      <c r="BF783" s="306"/>
      <c r="BG783" s="306"/>
      <c r="BH783" s="306"/>
      <c r="BI783" s="306"/>
      <c r="BJ783" s="306"/>
      <c r="BK783" s="306"/>
      <c r="BL783" s="306"/>
      <c r="BM783" s="306"/>
      <c r="BN783" s="306"/>
      <c r="BO783" s="306"/>
      <c r="BP783" s="306"/>
      <c r="BQ783" s="306"/>
      <c r="BR783" s="306"/>
      <c r="BS783" s="306"/>
      <c r="BT783" s="306"/>
      <c r="BU783" s="306"/>
      <c r="BV783" s="306"/>
      <c r="BW783" s="306"/>
      <c r="BX783" s="306"/>
      <c r="BY783" s="306"/>
      <c r="BZ783" s="306"/>
      <c r="CA783" s="306"/>
      <c r="CB783" s="306"/>
      <c r="CC783" s="306"/>
      <c r="CD783" s="306"/>
      <c r="CE783" s="306"/>
      <c r="CF783" s="306"/>
      <c r="CG783" s="306"/>
      <c r="CH783" s="306"/>
      <c r="CI783" s="306"/>
      <c r="CJ783" s="306"/>
      <c r="CK783" s="306"/>
      <c r="CL783" s="306"/>
      <c r="CM783" s="306"/>
      <c r="CN783" s="306"/>
      <c r="CO783" s="306"/>
      <c r="CP783" s="306"/>
      <c r="CQ783" s="306"/>
      <c r="CR783" s="306"/>
      <c r="CS783" s="306"/>
      <c r="CT783" s="306"/>
      <c r="CU783" s="306"/>
      <c r="CV783" s="306"/>
      <c r="CW783" s="306"/>
      <c r="CX783" s="306"/>
      <c r="CY783" s="306"/>
      <c r="CZ783" s="306"/>
      <c r="DA783" s="306"/>
      <c r="DB783" s="306"/>
      <c r="DC783" s="306"/>
      <c r="DD783" s="306"/>
      <c r="DE783" s="306"/>
      <c r="DF783" s="306"/>
      <c r="DG783" s="306"/>
      <c r="DH783" s="306"/>
      <c r="DI783" s="306"/>
      <c r="DJ783" s="306"/>
      <c r="DK783" s="306"/>
      <c r="DL783" s="306"/>
      <c r="DM783" s="306"/>
      <c r="DN783" s="306"/>
      <c r="DO783" s="306"/>
      <c r="DP783" s="306"/>
      <c r="DQ783" s="306"/>
      <c r="DR783" s="306"/>
      <c r="DS783" s="306"/>
      <c r="DT783" s="306"/>
      <c r="DU783" s="306"/>
      <c r="DV783" s="306"/>
      <c r="DW783" s="306"/>
      <c r="DX783" s="306"/>
      <c r="DY783" s="306"/>
      <c r="DZ783" s="306"/>
      <c r="EA783" s="306"/>
      <c r="EB783" s="164"/>
      <c r="EC783" s="163"/>
      <c r="ED783" s="163"/>
      <c r="EE783" s="163"/>
      <c r="EF783" s="163"/>
      <c r="EG783" s="163"/>
      <c r="EH783" s="163"/>
      <c r="EI783" s="163"/>
    </row>
    <row r="784" spans="3:152" ht="11.25" customHeight="1">
      <c r="C784" s="217"/>
      <c r="D784" s="385"/>
      <c r="E784" s="399"/>
      <c r="F784" s="399"/>
      <c r="G784" s="399"/>
      <c r="H784" s="399"/>
      <c r="I784" s="399"/>
      <c r="J784" s="399"/>
      <c r="K784" s="385"/>
      <c r="L784" s="337"/>
      <c r="M784" s="337"/>
      <c r="N784" s="385"/>
      <c r="O784" s="385"/>
      <c r="P784" s="387"/>
      <c r="Q784" s="387"/>
      <c r="R784" s="389"/>
      <c r="S784" s="391"/>
      <c r="T784" s="401"/>
      <c r="U784" s="394"/>
      <c r="V784" s="396">
        <v>1</v>
      </c>
      <c r="W784" s="382" t="s">
        <v>821</v>
      </c>
      <c r="X784" s="382"/>
      <c r="Y784" s="382"/>
      <c r="Z784" s="382"/>
      <c r="AA784" s="382"/>
      <c r="AB784" s="382"/>
      <c r="AC784" s="382"/>
      <c r="AD784" s="382"/>
      <c r="AE784" s="382"/>
      <c r="AF784" s="382"/>
      <c r="AG784" s="382"/>
      <c r="AH784" s="382"/>
      <c r="AI784" s="382"/>
      <c r="AJ784" s="382"/>
      <c r="AK784" s="382"/>
      <c r="AL784" s="307"/>
      <c r="AM784" s="308"/>
      <c r="AN784" s="309"/>
      <c r="AO784" s="309"/>
      <c r="AP784" s="309"/>
      <c r="AQ784" s="309"/>
      <c r="AR784" s="309"/>
      <c r="AS784" s="309"/>
      <c r="AT784" s="309"/>
      <c r="AU784" s="309"/>
      <c r="AV784" s="309"/>
      <c r="AW784" s="95"/>
      <c r="AX784" s="95"/>
      <c r="AY784" s="95"/>
      <c r="AZ784" s="95"/>
      <c r="BA784" s="95"/>
      <c r="BB784" s="95"/>
      <c r="BC784" s="95"/>
      <c r="BD784" s="95"/>
      <c r="BE784" s="95"/>
      <c r="BF784" s="95"/>
      <c r="BG784" s="95"/>
      <c r="BH784" s="95"/>
      <c r="BI784" s="95"/>
      <c r="BJ784" s="95"/>
      <c r="BK784" s="95"/>
      <c r="BL784" s="95"/>
      <c r="BM784" s="95"/>
      <c r="BN784" s="95"/>
      <c r="BO784" s="95"/>
      <c r="BP784" s="95"/>
      <c r="BQ784" s="95"/>
      <c r="BR784" s="95"/>
      <c r="BS784" s="95"/>
      <c r="BT784" s="95"/>
      <c r="BU784" s="95"/>
      <c r="BV784" s="95"/>
      <c r="BW784" s="95"/>
      <c r="BX784" s="95"/>
      <c r="BY784" s="95"/>
      <c r="BZ784" s="95"/>
      <c r="CA784" s="95"/>
      <c r="CB784" s="95"/>
      <c r="CC784" s="95"/>
      <c r="CD784" s="95"/>
      <c r="CE784" s="95"/>
      <c r="CF784" s="95"/>
      <c r="CG784" s="95"/>
      <c r="CH784" s="95"/>
      <c r="CI784" s="95"/>
      <c r="CJ784" s="95"/>
      <c r="CK784" s="95"/>
      <c r="CL784" s="95"/>
      <c r="CM784" s="95"/>
      <c r="CN784" s="95"/>
      <c r="CO784" s="95"/>
      <c r="CP784" s="95"/>
      <c r="CQ784" s="95"/>
      <c r="CR784" s="95"/>
      <c r="CS784" s="95"/>
      <c r="CT784" s="95"/>
      <c r="CU784" s="95"/>
      <c r="CV784" s="95"/>
      <c r="CW784" s="95"/>
      <c r="CX784" s="95"/>
      <c r="CY784" s="95"/>
      <c r="CZ784" s="95"/>
      <c r="DA784" s="95"/>
      <c r="DB784" s="95"/>
      <c r="DC784" s="95"/>
      <c r="DD784" s="95"/>
      <c r="DE784" s="95"/>
      <c r="DF784" s="95"/>
      <c r="DG784" s="95"/>
      <c r="DH784" s="95"/>
      <c r="DI784" s="95"/>
      <c r="DJ784" s="95"/>
      <c r="DK784" s="95"/>
      <c r="DL784" s="95"/>
      <c r="DM784" s="95"/>
      <c r="DN784" s="95"/>
      <c r="DO784" s="95"/>
      <c r="DP784" s="95"/>
      <c r="DQ784" s="95"/>
      <c r="DR784" s="95"/>
      <c r="DS784" s="95"/>
      <c r="DT784" s="95"/>
      <c r="DU784" s="95"/>
      <c r="DV784" s="95"/>
      <c r="DW784" s="95"/>
      <c r="DX784" s="95"/>
      <c r="DY784" s="95"/>
      <c r="DZ784" s="95"/>
      <c r="EA784" s="95"/>
      <c r="EB784" s="164"/>
      <c r="EC784" s="179"/>
      <c r="ED784" s="179"/>
      <c r="EE784" s="179"/>
      <c r="EF784" s="163"/>
      <c r="EG784" s="179"/>
      <c r="EH784" s="179"/>
      <c r="EI784" s="179"/>
      <c r="EJ784" s="179"/>
      <c r="EK784" s="179"/>
    </row>
    <row r="785" spans="3:152" ht="15" customHeight="1">
      <c r="C785" s="217"/>
      <c r="D785" s="385"/>
      <c r="E785" s="399"/>
      <c r="F785" s="399"/>
      <c r="G785" s="399"/>
      <c r="H785" s="399"/>
      <c r="I785" s="399"/>
      <c r="J785" s="399"/>
      <c r="K785" s="385"/>
      <c r="L785" s="337"/>
      <c r="M785" s="337"/>
      <c r="N785" s="385"/>
      <c r="O785" s="385"/>
      <c r="P785" s="387"/>
      <c r="Q785" s="387"/>
      <c r="R785" s="389"/>
      <c r="S785" s="391"/>
      <c r="T785" s="401"/>
      <c r="U785" s="395"/>
      <c r="V785" s="397"/>
      <c r="W785" s="383"/>
      <c r="X785" s="383"/>
      <c r="Y785" s="383"/>
      <c r="Z785" s="383"/>
      <c r="AA785" s="383"/>
      <c r="AB785" s="383"/>
      <c r="AC785" s="383"/>
      <c r="AD785" s="383"/>
      <c r="AE785" s="383"/>
      <c r="AF785" s="383"/>
      <c r="AG785" s="383"/>
      <c r="AH785" s="383"/>
      <c r="AI785" s="383"/>
      <c r="AJ785" s="383"/>
      <c r="AK785" s="383"/>
      <c r="AL785" s="333"/>
      <c r="AM785" s="200" t="s">
        <v>240</v>
      </c>
      <c r="AN785" s="311" t="s">
        <v>215</v>
      </c>
      <c r="AO785" s="312" t="s">
        <v>18</v>
      </c>
      <c r="AP785" s="312"/>
      <c r="AQ785" s="312"/>
      <c r="AR785" s="312"/>
      <c r="AS785" s="312"/>
      <c r="AT785" s="312"/>
      <c r="AU785" s="312"/>
      <c r="AV785" s="312"/>
      <c r="AW785" s="261">
        <v>0</v>
      </c>
      <c r="AX785" s="261">
        <v>0</v>
      </c>
      <c r="AY785" s="261">
        <v>0</v>
      </c>
      <c r="AZ785" s="261">
        <f>BE785</f>
        <v>0</v>
      </c>
      <c r="BA785" s="261">
        <f>BV785</f>
        <v>0</v>
      </c>
      <c r="BB785" s="261">
        <f>CM785</f>
        <v>0</v>
      </c>
      <c r="BC785" s="261">
        <f>DD785</f>
        <v>0</v>
      </c>
      <c r="BD785" s="261">
        <f>AW785-AX785-BC785</f>
        <v>0</v>
      </c>
      <c r="BE785" s="261">
        <f t="shared" ref="BE785:BH786" si="831">BQ785</f>
        <v>0</v>
      </c>
      <c r="BF785" s="261">
        <f t="shared" si="831"/>
        <v>0</v>
      </c>
      <c r="BG785" s="261">
        <f t="shared" si="831"/>
        <v>0</v>
      </c>
      <c r="BH785" s="261">
        <f t="shared" si="831"/>
        <v>0</v>
      </c>
      <c r="BI785" s="261">
        <f>BJ785+BK785+BL785</f>
        <v>0</v>
      </c>
      <c r="BJ785" s="313">
        <v>0</v>
      </c>
      <c r="BK785" s="313">
        <v>0</v>
      </c>
      <c r="BL785" s="313">
        <v>0</v>
      </c>
      <c r="BM785" s="261">
        <f>BN785+BO785+BP785</f>
        <v>0</v>
      </c>
      <c r="BN785" s="313">
        <v>0</v>
      </c>
      <c r="BO785" s="313">
        <v>0</v>
      </c>
      <c r="BP785" s="313">
        <v>0</v>
      </c>
      <c r="BQ785" s="261">
        <f>BR785+BS785+BT785</f>
        <v>0</v>
      </c>
      <c r="BR785" s="313">
        <v>0</v>
      </c>
      <c r="BS785" s="313">
        <v>0</v>
      </c>
      <c r="BT785" s="313">
        <v>0</v>
      </c>
      <c r="BU785" s="261">
        <f>$AW785-$AX785-AZ785</f>
        <v>0</v>
      </c>
      <c r="BV785" s="261">
        <f t="shared" ref="BV785:BY786" si="832">CH785</f>
        <v>0</v>
      </c>
      <c r="BW785" s="261">
        <f t="shared" si="832"/>
        <v>0</v>
      </c>
      <c r="BX785" s="261">
        <f t="shared" si="832"/>
        <v>0</v>
      </c>
      <c r="BY785" s="261">
        <f t="shared" si="832"/>
        <v>0</v>
      </c>
      <c r="BZ785" s="261">
        <f>CA785+CB785+CC785</f>
        <v>0</v>
      </c>
      <c r="CA785" s="313">
        <v>0</v>
      </c>
      <c r="CB785" s="313">
        <v>0</v>
      </c>
      <c r="CC785" s="313">
        <v>0</v>
      </c>
      <c r="CD785" s="261">
        <f>CE785+CF785+CG785</f>
        <v>0</v>
      </c>
      <c r="CE785" s="313">
        <v>0</v>
      </c>
      <c r="CF785" s="313">
        <v>0</v>
      </c>
      <c r="CG785" s="313">
        <v>0</v>
      </c>
      <c r="CH785" s="261">
        <f>CI785+CJ785+CK785</f>
        <v>0</v>
      </c>
      <c r="CI785" s="313">
        <v>0</v>
      </c>
      <c r="CJ785" s="313">
        <v>0</v>
      </c>
      <c r="CK785" s="313">
        <v>0</v>
      </c>
      <c r="CL785" s="261">
        <f>$AW785-$AX785-BA785</f>
        <v>0</v>
      </c>
      <c r="CM785" s="261">
        <f t="shared" ref="CM785:CP786" si="833">CY785</f>
        <v>0</v>
      </c>
      <c r="CN785" s="261">
        <f t="shared" si="833"/>
        <v>0</v>
      </c>
      <c r="CO785" s="261">
        <f t="shared" si="833"/>
        <v>0</v>
      </c>
      <c r="CP785" s="261">
        <f t="shared" si="833"/>
        <v>0</v>
      </c>
      <c r="CQ785" s="261">
        <f>CR785+CS785+CT785</f>
        <v>0</v>
      </c>
      <c r="CR785" s="313">
        <v>0</v>
      </c>
      <c r="CS785" s="313">
        <v>0</v>
      </c>
      <c r="CT785" s="313">
        <v>0</v>
      </c>
      <c r="CU785" s="261">
        <f>CV785+CW785+CX785</f>
        <v>0</v>
      </c>
      <c r="CV785" s="313">
        <v>0</v>
      </c>
      <c r="CW785" s="313">
        <v>0</v>
      </c>
      <c r="CX785" s="313">
        <v>0</v>
      </c>
      <c r="CY785" s="261">
        <f>CZ785+DA785+DB785</f>
        <v>0</v>
      </c>
      <c r="CZ785" s="313">
        <v>0</v>
      </c>
      <c r="DA785" s="313">
        <v>0</v>
      </c>
      <c r="DB785" s="313">
        <v>0</v>
      </c>
      <c r="DC785" s="261">
        <f>$AW785-$AX785-BB785</f>
        <v>0</v>
      </c>
      <c r="DD785" s="261">
        <f t="shared" ref="DD785:DG786" si="834">DP785</f>
        <v>0</v>
      </c>
      <c r="DE785" s="261">
        <f t="shared" si="834"/>
        <v>0</v>
      </c>
      <c r="DF785" s="261">
        <f t="shared" si="834"/>
        <v>0</v>
      </c>
      <c r="DG785" s="261">
        <f t="shared" si="834"/>
        <v>0</v>
      </c>
      <c r="DH785" s="261">
        <f>DI785+DJ785+DK785</f>
        <v>0</v>
      </c>
      <c r="DI785" s="313">
        <v>0</v>
      </c>
      <c r="DJ785" s="313">
        <v>0</v>
      </c>
      <c r="DK785" s="313">
        <v>0</v>
      </c>
      <c r="DL785" s="261">
        <f>DM785+DN785+DO785</f>
        <v>0</v>
      </c>
      <c r="DM785" s="313">
        <v>0</v>
      </c>
      <c r="DN785" s="313">
        <v>0</v>
      </c>
      <c r="DO785" s="313">
        <v>0</v>
      </c>
      <c r="DP785" s="261">
        <f>DQ785+DR785+DS785</f>
        <v>0</v>
      </c>
      <c r="DQ785" s="313">
        <v>0</v>
      </c>
      <c r="DR785" s="313">
        <v>0</v>
      </c>
      <c r="DS785" s="313">
        <v>0</v>
      </c>
      <c r="DT785" s="261">
        <f>$AW785-$AX785-BC785</f>
        <v>0</v>
      </c>
      <c r="DU785" s="261">
        <f>BC785-AY785</f>
        <v>0</v>
      </c>
      <c r="DV785" s="313"/>
      <c r="DW785" s="313"/>
      <c r="DX785" s="314"/>
      <c r="DY785" s="313"/>
      <c r="DZ785" s="314"/>
      <c r="EA785" s="343" t="s">
        <v>151</v>
      </c>
      <c r="EB785" s="164">
        <v>0</v>
      </c>
      <c r="EC785" s="162" t="str">
        <f>AN785 &amp; EB785</f>
        <v>Прочие0</v>
      </c>
      <c r="ED785" s="162" t="str">
        <f>AN785&amp;AO785</f>
        <v>Прочиенет</v>
      </c>
      <c r="EE785" s="163"/>
      <c r="EF785" s="163"/>
      <c r="EG785" s="179"/>
      <c r="EH785" s="179"/>
      <c r="EI785" s="179"/>
      <c r="EJ785" s="179"/>
      <c r="EV785" s="163"/>
    </row>
    <row r="786" spans="3:152" ht="15" customHeight="1" thickBot="1">
      <c r="C786" s="217"/>
      <c r="D786" s="385"/>
      <c r="E786" s="399"/>
      <c r="F786" s="399"/>
      <c r="G786" s="399"/>
      <c r="H786" s="399"/>
      <c r="I786" s="399"/>
      <c r="J786" s="399"/>
      <c r="K786" s="385"/>
      <c r="L786" s="337"/>
      <c r="M786" s="337"/>
      <c r="N786" s="385"/>
      <c r="O786" s="385"/>
      <c r="P786" s="387"/>
      <c r="Q786" s="387"/>
      <c r="R786" s="389"/>
      <c r="S786" s="391"/>
      <c r="T786" s="401"/>
      <c r="U786" s="395"/>
      <c r="V786" s="397"/>
      <c r="W786" s="383"/>
      <c r="X786" s="383"/>
      <c r="Y786" s="383"/>
      <c r="Z786" s="383"/>
      <c r="AA786" s="383"/>
      <c r="AB786" s="383"/>
      <c r="AC786" s="383"/>
      <c r="AD786" s="383"/>
      <c r="AE786" s="383"/>
      <c r="AF786" s="383"/>
      <c r="AG786" s="383"/>
      <c r="AH786" s="383"/>
      <c r="AI786" s="383"/>
      <c r="AJ786" s="383"/>
      <c r="AK786" s="383"/>
      <c r="AL786" s="333"/>
      <c r="AM786" s="200" t="s">
        <v>115</v>
      </c>
      <c r="AN786" s="311" t="s">
        <v>215</v>
      </c>
      <c r="AO786" s="312" t="s">
        <v>18</v>
      </c>
      <c r="AP786" s="312"/>
      <c r="AQ786" s="312"/>
      <c r="AR786" s="312"/>
      <c r="AS786" s="312"/>
      <c r="AT786" s="312"/>
      <c r="AU786" s="312"/>
      <c r="AV786" s="312"/>
      <c r="AW786" s="261">
        <v>0</v>
      </c>
      <c r="AX786" s="261">
        <v>0</v>
      </c>
      <c r="AY786" s="261">
        <v>0</v>
      </c>
      <c r="AZ786" s="261">
        <f>BE786</f>
        <v>0</v>
      </c>
      <c r="BA786" s="261">
        <f>BV786</f>
        <v>0</v>
      </c>
      <c r="BB786" s="261">
        <f>CM786</f>
        <v>0</v>
      </c>
      <c r="BC786" s="261">
        <f>DD786</f>
        <v>0</v>
      </c>
      <c r="BD786" s="261">
        <f>AW786-AX786-BC786</f>
        <v>0</v>
      </c>
      <c r="BE786" s="261">
        <f t="shared" si="831"/>
        <v>0</v>
      </c>
      <c r="BF786" s="261">
        <f t="shared" si="831"/>
        <v>0</v>
      </c>
      <c r="BG786" s="261">
        <f t="shared" si="831"/>
        <v>0</v>
      </c>
      <c r="BH786" s="261">
        <f t="shared" si="831"/>
        <v>0</v>
      </c>
      <c r="BI786" s="261">
        <f>BJ786+BK786+BL786</f>
        <v>0</v>
      </c>
      <c r="BJ786" s="313">
        <v>0</v>
      </c>
      <c r="BK786" s="313">
        <v>0</v>
      </c>
      <c r="BL786" s="313">
        <v>0</v>
      </c>
      <c r="BM786" s="261">
        <f>BN786+BO786+BP786</f>
        <v>0</v>
      </c>
      <c r="BN786" s="313">
        <v>0</v>
      </c>
      <c r="BO786" s="313">
        <v>0</v>
      </c>
      <c r="BP786" s="313">
        <v>0</v>
      </c>
      <c r="BQ786" s="261">
        <f>BR786+BS786+BT786</f>
        <v>0</v>
      </c>
      <c r="BR786" s="313">
        <v>0</v>
      </c>
      <c r="BS786" s="313">
        <v>0</v>
      </c>
      <c r="BT786" s="313">
        <v>0</v>
      </c>
      <c r="BU786" s="261">
        <f>$AW786-$AX786-AZ786</f>
        <v>0</v>
      </c>
      <c r="BV786" s="261">
        <f t="shared" si="832"/>
        <v>0</v>
      </c>
      <c r="BW786" s="261">
        <f t="shared" si="832"/>
        <v>0</v>
      </c>
      <c r="BX786" s="261">
        <f t="shared" si="832"/>
        <v>0</v>
      </c>
      <c r="BY786" s="261">
        <f t="shared" si="832"/>
        <v>0</v>
      </c>
      <c r="BZ786" s="261">
        <f>CA786+CB786+CC786</f>
        <v>0</v>
      </c>
      <c r="CA786" s="313">
        <v>0</v>
      </c>
      <c r="CB786" s="313">
        <v>0</v>
      </c>
      <c r="CC786" s="313">
        <v>0</v>
      </c>
      <c r="CD786" s="261">
        <f>CE786+CF786+CG786</f>
        <v>0</v>
      </c>
      <c r="CE786" s="313">
        <v>0</v>
      </c>
      <c r="CF786" s="313">
        <v>0</v>
      </c>
      <c r="CG786" s="313">
        <v>0</v>
      </c>
      <c r="CH786" s="261">
        <f>CI786+CJ786+CK786</f>
        <v>0</v>
      </c>
      <c r="CI786" s="313">
        <v>0</v>
      </c>
      <c r="CJ786" s="313">
        <v>0</v>
      </c>
      <c r="CK786" s="313">
        <v>0</v>
      </c>
      <c r="CL786" s="261">
        <f>$AW786-$AX786-BA786</f>
        <v>0</v>
      </c>
      <c r="CM786" s="261">
        <f t="shared" si="833"/>
        <v>0</v>
      </c>
      <c r="CN786" s="261">
        <f t="shared" si="833"/>
        <v>0</v>
      </c>
      <c r="CO786" s="261">
        <f t="shared" si="833"/>
        <v>0</v>
      </c>
      <c r="CP786" s="261">
        <f t="shared" si="833"/>
        <v>0</v>
      </c>
      <c r="CQ786" s="261">
        <f>CR786+CS786+CT786</f>
        <v>0</v>
      </c>
      <c r="CR786" s="313">
        <v>0</v>
      </c>
      <c r="CS786" s="313">
        <v>0</v>
      </c>
      <c r="CT786" s="313">
        <v>0</v>
      </c>
      <c r="CU786" s="261">
        <f>CV786+CW786+CX786</f>
        <v>0</v>
      </c>
      <c r="CV786" s="313">
        <v>0</v>
      </c>
      <c r="CW786" s="313">
        <v>0</v>
      </c>
      <c r="CX786" s="313">
        <v>0</v>
      </c>
      <c r="CY786" s="261">
        <f>CZ786+DA786+DB786</f>
        <v>0</v>
      </c>
      <c r="CZ786" s="313">
        <v>0</v>
      </c>
      <c r="DA786" s="313">
        <v>0</v>
      </c>
      <c r="DB786" s="313">
        <v>0</v>
      </c>
      <c r="DC786" s="261">
        <f>$AW786-$AX786-BB786</f>
        <v>0</v>
      </c>
      <c r="DD786" s="261">
        <f t="shared" si="834"/>
        <v>0</v>
      </c>
      <c r="DE786" s="261">
        <f t="shared" si="834"/>
        <v>0</v>
      </c>
      <c r="DF786" s="261">
        <f t="shared" si="834"/>
        <v>0</v>
      </c>
      <c r="DG786" s="261">
        <f t="shared" si="834"/>
        <v>0</v>
      </c>
      <c r="DH786" s="261">
        <f>DI786+DJ786+DK786</f>
        <v>0</v>
      </c>
      <c r="DI786" s="313">
        <v>0</v>
      </c>
      <c r="DJ786" s="313">
        <v>0</v>
      </c>
      <c r="DK786" s="313">
        <v>0</v>
      </c>
      <c r="DL786" s="261">
        <f>DM786+DN786+DO786</f>
        <v>0</v>
      </c>
      <c r="DM786" s="313">
        <v>0</v>
      </c>
      <c r="DN786" s="313">
        <v>0</v>
      </c>
      <c r="DO786" s="313">
        <v>0</v>
      </c>
      <c r="DP786" s="261">
        <f>DQ786+DR786+DS786</f>
        <v>0</v>
      </c>
      <c r="DQ786" s="313">
        <v>0</v>
      </c>
      <c r="DR786" s="313">
        <v>0</v>
      </c>
      <c r="DS786" s="313">
        <v>0</v>
      </c>
      <c r="DT786" s="261">
        <f>$AW786-$AX786-BC786</f>
        <v>0</v>
      </c>
      <c r="DU786" s="261">
        <f>BC786-AY786</f>
        <v>0</v>
      </c>
      <c r="DV786" s="313"/>
      <c r="DW786" s="313"/>
      <c r="DX786" s="314"/>
      <c r="DY786" s="313"/>
      <c r="DZ786" s="314"/>
      <c r="EA786" s="343" t="s">
        <v>151</v>
      </c>
      <c r="EB786" s="164">
        <v>0</v>
      </c>
      <c r="EC786" s="162" t="str">
        <f>AN786 &amp; EB786</f>
        <v>Прочие0</v>
      </c>
      <c r="ED786" s="162" t="str">
        <f>AN786&amp;AO786</f>
        <v>Прочиенет</v>
      </c>
      <c r="EE786" s="163"/>
      <c r="EF786" s="163"/>
      <c r="EG786" s="179"/>
      <c r="EH786" s="179"/>
      <c r="EI786" s="179"/>
      <c r="EJ786" s="179"/>
      <c r="EV786" s="163"/>
    </row>
    <row r="787" spans="3:152" ht="11.25" customHeight="1">
      <c r="C787" s="217"/>
      <c r="D787" s="384" t="s">
        <v>1132</v>
      </c>
      <c r="E787" s="398" t="s">
        <v>1015</v>
      </c>
      <c r="F787" s="398"/>
      <c r="G787" s="398" t="s">
        <v>161</v>
      </c>
      <c r="H787" s="398" t="s">
        <v>1133</v>
      </c>
      <c r="I787" s="398" t="s">
        <v>783</v>
      </c>
      <c r="J787" s="398" t="s">
        <v>783</v>
      </c>
      <c r="K787" s="384" t="s">
        <v>784</v>
      </c>
      <c r="L787" s="336"/>
      <c r="M787" s="336"/>
      <c r="N787" s="384" t="s">
        <v>240</v>
      </c>
      <c r="O787" s="384" t="s">
        <v>4</v>
      </c>
      <c r="P787" s="386" t="s">
        <v>189</v>
      </c>
      <c r="Q787" s="386" t="s">
        <v>4</v>
      </c>
      <c r="R787" s="388">
        <v>100</v>
      </c>
      <c r="S787" s="390">
        <v>5</v>
      </c>
      <c r="T787" s="400" t="s">
        <v>151</v>
      </c>
      <c r="U787" s="305"/>
      <c r="V787" s="306"/>
      <c r="W787" s="306"/>
      <c r="X787" s="306"/>
      <c r="Y787" s="306"/>
      <c r="Z787" s="306"/>
      <c r="AA787" s="306"/>
      <c r="AB787" s="306"/>
      <c r="AC787" s="306"/>
      <c r="AD787" s="306"/>
      <c r="AE787" s="306"/>
      <c r="AF787" s="306"/>
      <c r="AG787" s="306"/>
      <c r="AH787" s="306"/>
      <c r="AI787" s="306"/>
      <c r="AJ787" s="306"/>
      <c r="AK787" s="306"/>
      <c r="AL787" s="306"/>
      <c r="AM787" s="306"/>
      <c r="AN787" s="306"/>
      <c r="AO787" s="306"/>
      <c r="AP787" s="306"/>
      <c r="AQ787" s="306"/>
      <c r="AR787" s="306"/>
      <c r="AS787" s="306"/>
      <c r="AT787" s="306"/>
      <c r="AU787" s="306"/>
      <c r="AV787" s="306"/>
      <c r="AW787" s="306"/>
      <c r="AX787" s="306"/>
      <c r="AY787" s="306"/>
      <c r="AZ787" s="306"/>
      <c r="BA787" s="306"/>
      <c r="BB787" s="306"/>
      <c r="BC787" s="306"/>
      <c r="BD787" s="306"/>
      <c r="BE787" s="306"/>
      <c r="BF787" s="306"/>
      <c r="BG787" s="306"/>
      <c r="BH787" s="306"/>
      <c r="BI787" s="306"/>
      <c r="BJ787" s="306"/>
      <c r="BK787" s="306"/>
      <c r="BL787" s="306"/>
      <c r="BM787" s="306"/>
      <c r="BN787" s="306"/>
      <c r="BO787" s="306"/>
      <c r="BP787" s="306"/>
      <c r="BQ787" s="306"/>
      <c r="BR787" s="306"/>
      <c r="BS787" s="306"/>
      <c r="BT787" s="306"/>
      <c r="BU787" s="306"/>
      <c r="BV787" s="306"/>
      <c r="BW787" s="306"/>
      <c r="BX787" s="306"/>
      <c r="BY787" s="306"/>
      <c r="BZ787" s="306"/>
      <c r="CA787" s="306"/>
      <c r="CB787" s="306"/>
      <c r="CC787" s="306"/>
      <c r="CD787" s="306"/>
      <c r="CE787" s="306"/>
      <c r="CF787" s="306"/>
      <c r="CG787" s="306"/>
      <c r="CH787" s="306"/>
      <c r="CI787" s="306"/>
      <c r="CJ787" s="306"/>
      <c r="CK787" s="306"/>
      <c r="CL787" s="306"/>
      <c r="CM787" s="306"/>
      <c r="CN787" s="306"/>
      <c r="CO787" s="306"/>
      <c r="CP787" s="306"/>
      <c r="CQ787" s="306"/>
      <c r="CR787" s="306"/>
      <c r="CS787" s="306"/>
      <c r="CT787" s="306"/>
      <c r="CU787" s="306"/>
      <c r="CV787" s="306"/>
      <c r="CW787" s="306"/>
      <c r="CX787" s="306"/>
      <c r="CY787" s="306"/>
      <c r="CZ787" s="306"/>
      <c r="DA787" s="306"/>
      <c r="DB787" s="306"/>
      <c r="DC787" s="306"/>
      <c r="DD787" s="306"/>
      <c r="DE787" s="306"/>
      <c r="DF787" s="306"/>
      <c r="DG787" s="306"/>
      <c r="DH787" s="306"/>
      <c r="DI787" s="306"/>
      <c r="DJ787" s="306"/>
      <c r="DK787" s="306"/>
      <c r="DL787" s="306"/>
      <c r="DM787" s="306"/>
      <c r="DN787" s="306"/>
      <c r="DO787" s="306"/>
      <c r="DP787" s="306"/>
      <c r="DQ787" s="306"/>
      <c r="DR787" s="306"/>
      <c r="DS787" s="306"/>
      <c r="DT787" s="306"/>
      <c r="DU787" s="306"/>
      <c r="DV787" s="306"/>
      <c r="DW787" s="306"/>
      <c r="DX787" s="306"/>
      <c r="DY787" s="306"/>
      <c r="DZ787" s="306"/>
      <c r="EA787" s="306"/>
      <c r="EB787" s="164"/>
      <c r="EC787" s="163"/>
      <c r="ED787" s="163"/>
      <c r="EE787" s="163"/>
      <c r="EF787" s="163"/>
      <c r="EG787" s="163"/>
      <c r="EH787" s="163"/>
      <c r="EI787" s="163"/>
    </row>
    <row r="788" spans="3:152" ht="11.25" customHeight="1">
      <c r="C788" s="217"/>
      <c r="D788" s="385"/>
      <c r="E788" s="399"/>
      <c r="F788" s="399"/>
      <c r="G788" s="399"/>
      <c r="H788" s="399"/>
      <c r="I788" s="399"/>
      <c r="J788" s="399"/>
      <c r="K788" s="385"/>
      <c r="L788" s="337"/>
      <c r="M788" s="337"/>
      <c r="N788" s="385"/>
      <c r="O788" s="385"/>
      <c r="P788" s="387"/>
      <c r="Q788" s="387"/>
      <c r="R788" s="389"/>
      <c r="S788" s="391"/>
      <c r="T788" s="401"/>
      <c r="U788" s="394"/>
      <c r="V788" s="396">
        <v>1</v>
      </c>
      <c r="W788" s="382" t="s">
        <v>821</v>
      </c>
      <c r="X788" s="382"/>
      <c r="Y788" s="382"/>
      <c r="Z788" s="382"/>
      <c r="AA788" s="382"/>
      <c r="AB788" s="382"/>
      <c r="AC788" s="382"/>
      <c r="AD788" s="382"/>
      <c r="AE788" s="382"/>
      <c r="AF788" s="382"/>
      <c r="AG788" s="382"/>
      <c r="AH788" s="382"/>
      <c r="AI788" s="382"/>
      <c r="AJ788" s="382"/>
      <c r="AK788" s="382"/>
      <c r="AL788" s="307"/>
      <c r="AM788" s="308"/>
      <c r="AN788" s="309"/>
      <c r="AO788" s="309"/>
      <c r="AP788" s="309"/>
      <c r="AQ788" s="309"/>
      <c r="AR788" s="309"/>
      <c r="AS788" s="309"/>
      <c r="AT788" s="309"/>
      <c r="AU788" s="309"/>
      <c r="AV788" s="309"/>
      <c r="AW788" s="95"/>
      <c r="AX788" s="95"/>
      <c r="AY788" s="95"/>
      <c r="AZ788" s="95"/>
      <c r="BA788" s="95"/>
      <c r="BB788" s="95"/>
      <c r="BC788" s="95"/>
      <c r="BD788" s="95"/>
      <c r="BE788" s="95"/>
      <c r="BF788" s="95"/>
      <c r="BG788" s="95"/>
      <c r="BH788" s="95"/>
      <c r="BI788" s="95"/>
      <c r="BJ788" s="95"/>
      <c r="BK788" s="95"/>
      <c r="BL788" s="95"/>
      <c r="BM788" s="95"/>
      <c r="BN788" s="95"/>
      <c r="BO788" s="95"/>
      <c r="BP788" s="95"/>
      <c r="BQ788" s="95"/>
      <c r="BR788" s="95"/>
      <c r="BS788" s="95"/>
      <c r="BT788" s="95"/>
      <c r="BU788" s="95"/>
      <c r="BV788" s="95"/>
      <c r="BW788" s="95"/>
      <c r="BX788" s="95"/>
      <c r="BY788" s="95"/>
      <c r="BZ788" s="95"/>
      <c r="CA788" s="95"/>
      <c r="CB788" s="95"/>
      <c r="CC788" s="95"/>
      <c r="CD788" s="95"/>
      <c r="CE788" s="95"/>
      <c r="CF788" s="95"/>
      <c r="CG788" s="95"/>
      <c r="CH788" s="95"/>
      <c r="CI788" s="95"/>
      <c r="CJ788" s="95"/>
      <c r="CK788" s="95"/>
      <c r="CL788" s="95"/>
      <c r="CM788" s="95"/>
      <c r="CN788" s="95"/>
      <c r="CO788" s="95"/>
      <c r="CP788" s="95"/>
      <c r="CQ788" s="95"/>
      <c r="CR788" s="95"/>
      <c r="CS788" s="95"/>
      <c r="CT788" s="95"/>
      <c r="CU788" s="95"/>
      <c r="CV788" s="95"/>
      <c r="CW788" s="95"/>
      <c r="CX788" s="95"/>
      <c r="CY788" s="95"/>
      <c r="CZ788" s="95"/>
      <c r="DA788" s="95"/>
      <c r="DB788" s="95"/>
      <c r="DC788" s="95"/>
      <c r="DD788" s="95"/>
      <c r="DE788" s="95"/>
      <c r="DF788" s="95"/>
      <c r="DG788" s="95"/>
      <c r="DH788" s="95"/>
      <c r="DI788" s="95"/>
      <c r="DJ788" s="95"/>
      <c r="DK788" s="95"/>
      <c r="DL788" s="95"/>
      <c r="DM788" s="95"/>
      <c r="DN788" s="95"/>
      <c r="DO788" s="95"/>
      <c r="DP788" s="95"/>
      <c r="DQ788" s="95"/>
      <c r="DR788" s="95"/>
      <c r="DS788" s="95"/>
      <c r="DT788" s="95"/>
      <c r="DU788" s="95"/>
      <c r="DV788" s="95"/>
      <c r="DW788" s="95"/>
      <c r="DX788" s="95"/>
      <c r="DY788" s="95"/>
      <c r="DZ788" s="95"/>
      <c r="EA788" s="95"/>
      <c r="EB788" s="164"/>
      <c r="EC788" s="179"/>
      <c r="ED788" s="179"/>
      <c r="EE788" s="179"/>
      <c r="EF788" s="163"/>
      <c r="EG788" s="179"/>
      <c r="EH788" s="179"/>
      <c r="EI788" s="179"/>
      <c r="EJ788" s="179"/>
      <c r="EK788" s="179"/>
    </row>
    <row r="789" spans="3:152" ht="15" customHeight="1">
      <c r="C789" s="217"/>
      <c r="D789" s="385"/>
      <c r="E789" s="399"/>
      <c r="F789" s="399"/>
      <c r="G789" s="399"/>
      <c r="H789" s="399"/>
      <c r="I789" s="399"/>
      <c r="J789" s="399"/>
      <c r="K789" s="385"/>
      <c r="L789" s="337"/>
      <c r="M789" s="337"/>
      <c r="N789" s="385"/>
      <c r="O789" s="385"/>
      <c r="P789" s="387"/>
      <c r="Q789" s="387"/>
      <c r="R789" s="389"/>
      <c r="S789" s="391"/>
      <c r="T789" s="401"/>
      <c r="U789" s="395"/>
      <c r="V789" s="397"/>
      <c r="W789" s="383"/>
      <c r="X789" s="383"/>
      <c r="Y789" s="383"/>
      <c r="Z789" s="383"/>
      <c r="AA789" s="383"/>
      <c r="AB789" s="383"/>
      <c r="AC789" s="383"/>
      <c r="AD789" s="383"/>
      <c r="AE789" s="383"/>
      <c r="AF789" s="383"/>
      <c r="AG789" s="383"/>
      <c r="AH789" s="383"/>
      <c r="AI789" s="383"/>
      <c r="AJ789" s="383"/>
      <c r="AK789" s="383"/>
      <c r="AL789" s="333"/>
      <c r="AM789" s="200" t="s">
        <v>240</v>
      </c>
      <c r="AN789" s="311" t="s">
        <v>215</v>
      </c>
      <c r="AO789" s="312" t="s">
        <v>18</v>
      </c>
      <c r="AP789" s="312"/>
      <c r="AQ789" s="312"/>
      <c r="AR789" s="312"/>
      <c r="AS789" s="312"/>
      <c r="AT789" s="312"/>
      <c r="AU789" s="312"/>
      <c r="AV789" s="312"/>
      <c r="AW789" s="261">
        <v>8394.2250000000004</v>
      </c>
      <c r="AX789" s="261">
        <v>0</v>
      </c>
      <c r="AY789" s="261">
        <v>0</v>
      </c>
      <c r="AZ789" s="261">
        <f>BE789</f>
        <v>0</v>
      </c>
      <c r="BA789" s="261">
        <f>BV789</f>
        <v>0</v>
      </c>
      <c r="BB789" s="261">
        <f>CM789</f>
        <v>0</v>
      </c>
      <c r="BC789" s="261">
        <f>DD789</f>
        <v>0</v>
      </c>
      <c r="BD789" s="261">
        <f>AW789-AX789-BC789</f>
        <v>8394.2250000000004</v>
      </c>
      <c r="BE789" s="261">
        <f t="shared" ref="BE789:BH790" si="835">BQ789</f>
        <v>0</v>
      </c>
      <c r="BF789" s="261">
        <f t="shared" si="835"/>
        <v>0</v>
      </c>
      <c r="BG789" s="261">
        <f t="shared" si="835"/>
        <v>0</v>
      </c>
      <c r="BH789" s="261">
        <f t="shared" si="835"/>
        <v>0</v>
      </c>
      <c r="BI789" s="261">
        <f>BJ789+BK789+BL789</f>
        <v>0</v>
      </c>
      <c r="BJ789" s="313">
        <v>0</v>
      </c>
      <c r="BK789" s="313">
        <v>0</v>
      </c>
      <c r="BL789" s="313">
        <v>0</v>
      </c>
      <c r="BM789" s="261">
        <f>BN789+BO789+BP789</f>
        <v>0</v>
      </c>
      <c r="BN789" s="313">
        <v>0</v>
      </c>
      <c r="BO789" s="313">
        <v>0</v>
      </c>
      <c r="BP789" s="313">
        <v>0</v>
      </c>
      <c r="BQ789" s="261">
        <f>BR789+BS789+BT789</f>
        <v>0</v>
      </c>
      <c r="BR789" s="313">
        <v>0</v>
      </c>
      <c r="BS789" s="313">
        <v>0</v>
      </c>
      <c r="BT789" s="313">
        <v>0</v>
      </c>
      <c r="BU789" s="261">
        <f>$AW789-$AX789-AZ789</f>
        <v>8394.2250000000004</v>
      </c>
      <c r="BV789" s="261">
        <f t="shared" ref="BV789:BY790" si="836">CH789</f>
        <v>0</v>
      </c>
      <c r="BW789" s="261">
        <f t="shared" si="836"/>
        <v>0</v>
      </c>
      <c r="BX789" s="261">
        <f t="shared" si="836"/>
        <v>0</v>
      </c>
      <c r="BY789" s="261">
        <f t="shared" si="836"/>
        <v>0</v>
      </c>
      <c r="BZ789" s="261">
        <f>CA789+CB789+CC789</f>
        <v>0</v>
      </c>
      <c r="CA789" s="313">
        <v>0</v>
      </c>
      <c r="CB789" s="313">
        <v>0</v>
      </c>
      <c r="CC789" s="313">
        <v>0</v>
      </c>
      <c r="CD789" s="261">
        <f>CE789+CF789+CG789</f>
        <v>0</v>
      </c>
      <c r="CE789" s="313">
        <v>0</v>
      </c>
      <c r="CF789" s="313">
        <v>0</v>
      </c>
      <c r="CG789" s="313">
        <v>0</v>
      </c>
      <c r="CH789" s="261">
        <f>CI789+CJ789+CK789</f>
        <v>0</v>
      </c>
      <c r="CI789" s="313">
        <v>0</v>
      </c>
      <c r="CJ789" s="313">
        <v>0</v>
      </c>
      <c r="CK789" s="313">
        <v>0</v>
      </c>
      <c r="CL789" s="261">
        <f>$AW789-$AX789-BA789</f>
        <v>8394.2250000000004</v>
      </c>
      <c r="CM789" s="261">
        <f t="shared" ref="CM789:CP790" si="837">CY789</f>
        <v>0</v>
      </c>
      <c r="CN789" s="261">
        <f t="shared" si="837"/>
        <v>0</v>
      </c>
      <c r="CO789" s="261">
        <f t="shared" si="837"/>
        <v>0</v>
      </c>
      <c r="CP789" s="261">
        <f t="shared" si="837"/>
        <v>0</v>
      </c>
      <c r="CQ789" s="261">
        <f>CR789+CS789+CT789</f>
        <v>0</v>
      </c>
      <c r="CR789" s="313">
        <v>0</v>
      </c>
      <c r="CS789" s="313">
        <v>0</v>
      </c>
      <c r="CT789" s="313">
        <v>0</v>
      </c>
      <c r="CU789" s="261">
        <f>CV789+CW789+CX789</f>
        <v>0</v>
      </c>
      <c r="CV789" s="313">
        <v>0</v>
      </c>
      <c r="CW789" s="313">
        <v>0</v>
      </c>
      <c r="CX789" s="313">
        <v>0</v>
      </c>
      <c r="CY789" s="261">
        <f>CZ789+DA789+DB789</f>
        <v>0</v>
      </c>
      <c r="CZ789" s="313">
        <v>0</v>
      </c>
      <c r="DA789" s="313">
        <v>0</v>
      </c>
      <c r="DB789" s="313">
        <v>0</v>
      </c>
      <c r="DC789" s="261">
        <f>$AW789-$AX789-BB789</f>
        <v>8394.2250000000004</v>
      </c>
      <c r="DD789" s="261">
        <f t="shared" ref="DD789:DG790" si="838">DP789</f>
        <v>0</v>
      </c>
      <c r="DE789" s="261">
        <f t="shared" si="838"/>
        <v>0</v>
      </c>
      <c r="DF789" s="261">
        <f t="shared" si="838"/>
        <v>0</v>
      </c>
      <c r="DG789" s="261">
        <f t="shared" si="838"/>
        <v>0</v>
      </c>
      <c r="DH789" s="261">
        <f>DI789+DJ789+DK789</f>
        <v>0</v>
      </c>
      <c r="DI789" s="313">
        <v>0</v>
      </c>
      <c r="DJ789" s="313">
        <v>0</v>
      </c>
      <c r="DK789" s="313">
        <v>0</v>
      </c>
      <c r="DL789" s="261">
        <f>DM789+DN789+DO789</f>
        <v>0</v>
      </c>
      <c r="DM789" s="313">
        <v>0</v>
      </c>
      <c r="DN789" s="313">
        <v>0</v>
      </c>
      <c r="DO789" s="313">
        <v>0</v>
      </c>
      <c r="DP789" s="261">
        <f>DQ789+DR789+DS789</f>
        <v>0</v>
      </c>
      <c r="DQ789" s="313">
        <v>0</v>
      </c>
      <c r="DR789" s="313">
        <v>0</v>
      </c>
      <c r="DS789" s="313">
        <v>0</v>
      </c>
      <c r="DT789" s="261">
        <f>$AW789-$AX789-BC789</f>
        <v>8394.2250000000004</v>
      </c>
      <c r="DU789" s="261">
        <f>BC789-AY789</f>
        <v>0</v>
      </c>
      <c r="DV789" s="313"/>
      <c r="DW789" s="313"/>
      <c r="DX789" s="314"/>
      <c r="DY789" s="313"/>
      <c r="DZ789" s="314"/>
      <c r="EA789" s="343" t="s">
        <v>151</v>
      </c>
      <c r="EB789" s="164">
        <v>0</v>
      </c>
      <c r="EC789" s="162" t="str">
        <f>AN789 &amp; EB789</f>
        <v>Прочие0</v>
      </c>
      <c r="ED789" s="162" t="str">
        <f>AN789&amp;AO789</f>
        <v>Прочиенет</v>
      </c>
      <c r="EE789" s="163"/>
      <c r="EF789" s="163"/>
      <c r="EG789" s="179"/>
      <c r="EH789" s="179"/>
      <c r="EI789" s="179"/>
      <c r="EJ789" s="179"/>
      <c r="EV789" s="163"/>
    </row>
    <row r="790" spans="3:152" ht="15" customHeight="1" thickBot="1">
      <c r="C790" s="217"/>
      <c r="D790" s="385"/>
      <c r="E790" s="399"/>
      <c r="F790" s="399"/>
      <c r="G790" s="399"/>
      <c r="H790" s="399"/>
      <c r="I790" s="399"/>
      <c r="J790" s="399"/>
      <c r="K790" s="385"/>
      <c r="L790" s="337"/>
      <c r="M790" s="337"/>
      <c r="N790" s="385"/>
      <c r="O790" s="385"/>
      <c r="P790" s="387"/>
      <c r="Q790" s="387"/>
      <c r="R790" s="389"/>
      <c r="S790" s="391"/>
      <c r="T790" s="401"/>
      <c r="U790" s="395"/>
      <c r="V790" s="397"/>
      <c r="W790" s="383"/>
      <c r="X790" s="383"/>
      <c r="Y790" s="383"/>
      <c r="Z790" s="383"/>
      <c r="AA790" s="383"/>
      <c r="AB790" s="383"/>
      <c r="AC790" s="383"/>
      <c r="AD790" s="383"/>
      <c r="AE790" s="383"/>
      <c r="AF790" s="383"/>
      <c r="AG790" s="383"/>
      <c r="AH790" s="383"/>
      <c r="AI790" s="383"/>
      <c r="AJ790" s="383"/>
      <c r="AK790" s="383"/>
      <c r="AL790" s="333"/>
      <c r="AM790" s="200" t="s">
        <v>115</v>
      </c>
      <c r="AN790" s="311" t="s">
        <v>215</v>
      </c>
      <c r="AO790" s="312" t="s">
        <v>18</v>
      </c>
      <c r="AP790" s="312"/>
      <c r="AQ790" s="312"/>
      <c r="AR790" s="312"/>
      <c r="AS790" s="312"/>
      <c r="AT790" s="312"/>
      <c r="AU790" s="312"/>
      <c r="AV790" s="312"/>
      <c r="AW790" s="261">
        <v>0</v>
      </c>
      <c r="AX790" s="261">
        <v>0</v>
      </c>
      <c r="AY790" s="261">
        <v>0</v>
      </c>
      <c r="AZ790" s="261">
        <f>BE790</f>
        <v>0</v>
      </c>
      <c r="BA790" s="261">
        <f>BV790</f>
        <v>0</v>
      </c>
      <c r="BB790" s="261">
        <f>CM790</f>
        <v>0</v>
      </c>
      <c r="BC790" s="261">
        <f>DD790</f>
        <v>0</v>
      </c>
      <c r="BD790" s="261">
        <f>AW790-AX790-BC790</f>
        <v>0</v>
      </c>
      <c r="BE790" s="261">
        <f t="shared" si="835"/>
        <v>0</v>
      </c>
      <c r="BF790" s="261">
        <f t="shared" si="835"/>
        <v>0</v>
      </c>
      <c r="BG790" s="261">
        <f t="shared" si="835"/>
        <v>0</v>
      </c>
      <c r="BH790" s="261">
        <f t="shared" si="835"/>
        <v>0</v>
      </c>
      <c r="BI790" s="261">
        <f>BJ790+BK790+BL790</f>
        <v>0</v>
      </c>
      <c r="BJ790" s="313">
        <v>0</v>
      </c>
      <c r="BK790" s="313">
        <v>0</v>
      </c>
      <c r="BL790" s="313">
        <v>0</v>
      </c>
      <c r="BM790" s="261">
        <f>BN790+BO790+BP790</f>
        <v>0</v>
      </c>
      <c r="BN790" s="313">
        <v>0</v>
      </c>
      <c r="BO790" s="313">
        <v>0</v>
      </c>
      <c r="BP790" s="313">
        <v>0</v>
      </c>
      <c r="BQ790" s="261">
        <f>BR790+BS790+BT790</f>
        <v>0</v>
      </c>
      <c r="BR790" s="313">
        <v>0</v>
      </c>
      <c r="BS790" s="313">
        <v>0</v>
      </c>
      <c r="BT790" s="313">
        <v>0</v>
      </c>
      <c r="BU790" s="261">
        <f>$AW790-$AX790-AZ790</f>
        <v>0</v>
      </c>
      <c r="BV790" s="261">
        <f t="shared" si="836"/>
        <v>0</v>
      </c>
      <c r="BW790" s="261">
        <f t="shared" si="836"/>
        <v>0</v>
      </c>
      <c r="BX790" s="261">
        <f t="shared" si="836"/>
        <v>0</v>
      </c>
      <c r="BY790" s="261">
        <f t="shared" si="836"/>
        <v>0</v>
      </c>
      <c r="BZ790" s="261">
        <f>CA790+CB790+CC790</f>
        <v>0</v>
      </c>
      <c r="CA790" s="313">
        <v>0</v>
      </c>
      <c r="CB790" s="313">
        <v>0</v>
      </c>
      <c r="CC790" s="313">
        <v>0</v>
      </c>
      <c r="CD790" s="261">
        <f>CE790+CF790+CG790</f>
        <v>0</v>
      </c>
      <c r="CE790" s="313">
        <v>0</v>
      </c>
      <c r="CF790" s="313">
        <v>0</v>
      </c>
      <c r="CG790" s="313">
        <v>0</v>
      </c>
      <c r="CH790" s="261">
        <f>CI790+CJ790+CK790</f>
        <v>0</v>
      </c>
      <c r="CI790" s="313">
        <v>0</v>
      </c>
      <c r="CJ790" s="313">
        <v>0</v>
      </c>
      <c r="CK790" s="313">
        <v>0</v>
      </c>
      <c r="CL790" s="261">
        <f>$AW790-$AX790-BA790</f>
        <v>0</v>
      </c>
      <c r="CM790" s="261">
        <f t="shared" si="837"/>
        <v>0</v>
      </c>
      <c r="CN790" s="261">
        <f t="shared" si="837"/>
        <v>0</v>
      </c>
      <c r="CO790" s="261">
        <f t="shared" si="837"/>
        <v>0</v>
      </c>
      <c r="CP790" s="261">
        <f t="shared" si="837"/>
        <v>0</v>
      </c>
      <c r="CQ790" s="261">
        <f>CR790+CS790+CT790</f>
        <v>0</v>
      </c>
      <c r="CR790" s="313">
        <v>0</v>
      </c>
      <c r="CS790" s="313">
        <v>0</v>
      </c>
      <c r="CT790" s="313">
        <v>0</v>
      </c>
      <c r="CU790" s="261">
        <f>CV790+CW790+CX790</f>
        <v>0</v>
      </c>
      <c r="CV790" s="313">
        <v>0</v>
      </c>
      <c r="CW790" s="313">
        <v>0</v>
      </c>
      <c r="CX790" s="313">
        <v>0</v>
      </c>
      <c r="CY790" s="261">
        <f>CZ790+DA790+DB790</f>
        <v>0</v>
      </c>
      <c r="CZ790" s="313">
        <v>0</v>
      </c>
      <c r="DA790" s="313">
        <v>0</v>
      </c>
      <c r="DB790" s="313">
        <v>0</v>
      </c>
      <c r="DC790" s="261">
        <f>$AW790-$AX790-BB790</f>
        <v>0</v>
      </c>
      <c r="DD790" s="261">
        <f t="shared" si="838"/>
        <v>0</v>
      </c>
      <c r="DE790" s="261">
        <f t="shared" si="838"/>
        <v>0</v>
      </c>
      <c r="DF790" s="261">
        <f t="shared" si="838"/>
        <v>0</v>
      </c>
      <c r="DG790" s="261">
        <f t="shared" si="838"/>
        <v>0</v>
      </c>
      <c r="DH790" s="261">
        <f>DI790+DJ790+DK790</f>
        <v>0</v>
      </c>
      <c r="DI790" s="313">
        <v>0</v>
      </c>
      <c r="DJ790" s="313">
        <v>0</v>
      </c>
      <c r="DK790" s="313">
        <v>0</v>
      </c>
      <c r="DL790" s="261">
        <f>DM790+DN790+DO790</f>
        <v>0</v>
      </c>
      <c r="DM790" s="313">
        <v>0</v>
      </c>
      <c r="DN790" s="313">
        <v>0</v>
      </c>
      <c r="DO790" s="313">
        <v>0</v>
      </c>
      <c r="DP790" s="261">
        <f>DQ790+DR790+DS790</f>
        <v>0</v>
      </c>
      <c r="DQ790" s="313">
        <v>0</v>
      </c>
      <c r="DR790" s="313">
        <v>0</v>
      </c>
      <c r="DS790" s="313">
        <v>0</v>
      </c>
      <c r="DT790" s="261">
        <f>$AW790-$AX790-BC790</f>
        <v>0</v>
      </c>
      <c r="DU790" s="261">
        <f>BC790-AY790</f>
        <v>0</v>
      </c>
      <c r="DV790" s="313"/>
      <c r="DW790" s="313"/>
      <c r="DX790" s="314"/>
      <c r="DY790" s="313"/>
      <c r="DZ790" s="314"/>
      <c r="EA790" s="343" t="s">
        <v>151</v>
      </c>
      <c r="EB790" s="164">
        <v>0</v>
      </c>
      <c r="EC790" s="162" t="str">
        <f>AN790 &amp; EB790</f>
        <v>Прочие0</v>
      </c>
      <c r="ED790" s="162" t="str">
        <f>AN790&amp;AO790</f>
        <v>Прочиенет</v>
      </c>
      <c r="EE790" s="163"/>
      <c r="EF790" s="163"/>
      <c r="EG790" s="179"/>
      <c r="EH790" s="179"/>
      <c r="EI790" s="179"/>
      <c r="EJ790" s="179"/>
      <c r="EV790" s="163"/>
    </row>
    <row r="791" spans="3:152" ht="11.25" customHeight="1">
      <c r="C791" s="217"/>
      <c r="D791" s="384" t="s">
        <v>1134</v>
      </c>
      <c r="E791" s="398" t="s">
        <v>1015</v>
      </c>
      <c r="F791" s="398"/>
      <c r="G791" s="398" t="s">
        <v>161</v>
      </c>
      <c r="H791" s="398" t="s">
        <v>1135</v>
      </c>
      <c r="I791" s="398" t="s">
        <v>783</v>
      </c>
      <c r="J791" s="398" t="s">
        <v>783</v>
      </c>
      <c r="K791" s="384" t="s">
        <v>784</v>
      </c>
      <c r="L791" s="336"/>
      <c r="M791" s="336"/>
      <c r="N791" s="384" t="s">
        <v>240</v>
      </c>
      <c r="O791" s="384" t="s">
        <v>5</v>
      </c>
      <c r="P791" s="386" t="s">
        <v>189</v>
      </c>
      <c r="Q791" s="386" t="s">
        <v>5</v>
      </c>
      <c r="R791" s="388">
        <v>0</v>
      </c>
      <c r="S791" s="390">
        <v>0</v>
      </c>
      <c r="T791" s="392" t="s">
        <v>1177</v>
      </c>
      <c r="U791" s="305"/>
      <c r="V791" s="306"/>
      <c r="W791" s="306"/>
      <c r="X791" s="306"/>
      <c r="Y791" s="306"/>
      <c r="Z791" s="306"/>
      <c r="AA791" s="306"/>
      <c r="AB791" s="306"/>
      <c r="AC791" s="306"/>
      <c r="AD791" s="306"/>
      <c r="AE791" s="306"/>
      <c r="AF791" s="306"/>
      <c r="AG791" s="306"/>
      <c r="AH791" s="306"/>
      <c r="AI791" s="306"/>
      <c r="AJ791" s="306"/>
      <c r="AK791" s="306"/>
      <c r="AL791" s="306"/>
      <c r="AM791" s="306"/>
      <c r="AN791" s="306"/>
      <c r="AO791" s="306"/>
      <c r="AP791" s="306"/>
      <c r="AQ791" s="306"/>
      <c r="AR791" s="306"/>
      <c r="AS791" s="306"/>
      <c r="AT791" s="306"/>
      <c r="AU791" s="306"/>
      <c r="AV791" s="306"/>
      <c r="AW791" s="306"/>
      <c r="AX791" s="306"/>
      <c r="AY791" s="306"/>
      <c r="AZ791" s="306"/>
      <c r="BA791" s="306"/>
      <c r="BB791" s="306"/>
      <c r="BC791" s="306"/>
      <c r="BD791" s="306"/>
      <c r="BE791" s="306"/>
      <c r="BF791" s="306"/>
      <c r="BG791" s="306"/>
      <c r="BH791" s="306"/>
      <c r="BI791" s="306"/>
      <c r="BJ791" s="306"/>
      <c r="BK791" s="306"/>
      <c r="BL791" s="306"/>
      <c r="BM791" s="306"/>
      <c r="BN791" s="306"/>
      <c r="BO791" s="306"/>
      <c r="BP791" s="306"/>
      <c r="BQ791" s="306"/>
      <c r="BR791" s="306"/>
      <c r="BS791" s="306"/>
      <c r="BT791" s="306"/>
      <c r="BU791" s="306"/>
      <c r="BV791" s="306"/>
      <c r="BW791" s="306"/>
      <c r="BX791" s="306"/>
      <c r="BY791" s="306"/>
      <c r="BZ791" s="306"/>
      <c r="CA791" s="306"/>
      <c r="CB791" s="306"/>
      <c r="CC791" s="306"/>
      <c r="CD791" s="306"/>
      <c r="CE791" s="306"/>
      <c r="CF791" s="306"/>
      <c r="CG791" s="306"/>
      <c r="CH791" s="306"/>
      <c r="CI791" s="306"/>
      <c r="CJ791" s="306"/>
      <c r="CK791" s="306"/>
      <c r="CL791" s="306"/>
      <c r="CM791" s="306"/>
      <c r="CN791" s="306"/>
      <c r="CO791" s="306"/>
      <c r="CP791" s="306"/>
      <c r="CQ791" s="306"/>
      <c r="CR791" s="306"/>
      <c r="CS791" s="306"/>
      <c r="CT791" s="306"/>
      <c r="CU791" s="306"/>
      <c r="CV791" s="306"/>
      <c r="CW791" s="306"/>
      <c r="CX791" s="306"/>
      <c r="CY791" s="306"/>
      <c r="CZ791" s="306"/>
      <c r="DA791" s="306"/>
      <c r="DB791" s="306"/>
      <c r="DC791" s="306"/>
      <c r="DD791" s="306"/>
      <c r="DE791" s="306"/>
      <c r="DF791" s="306"/>
      <c r="DG791" s="306"/>
      <c r="DH791" s="306"/>
      <c r="DI791" s="306"/>
      <c r="DJ791" s="306"/>
      <c r="DK791" s="306"/>
      <c r="DL791" s="306"/>
      <c r="DM791" s="306"/>
      <c r="DN791" s="306"/>
      <c r="DO791" s="306"/>
      <c r="DP791" s="306"/>
      <c r="DQ791" s="306"/>
      <c r="DR791" s="306"/>
      <c r="DS791" s="306"/>
      <c r="DT791" s="306"/>
      <c r="DU791" s="306"/>
      <c r="DV791" s="306"/>
      <c r="DW791" s="306"/>
      <c r="DX791" s="306"/>
      <c r="DY791" s="306"/>
      <c r="DZ791" s="306"/>
      <c r="EA791" s="306"/>
      <c r="EB791" s="164"/>
      <c r="EC791" s="163"/>
      <c r="ED791" s="163"/>
      <c r="EE791" s="163"/>
      <c r="EF791" s="163"/>
      <c r="EG791" s="163"/>
      <c r="EH791" s="163"/>
      <c r="EI791" s="163"/>
    </row>
    <row r="792" spans="3:152" ht="11.25" customHeight="1">
      <c r="C792" s="217"/>
      <c r="D792" s="385"/>
      <c r="E792" s="399"/>
      <c r="F792" s="399"/>
      <c r="G792" s="399"/>
      <c r="H792" s="399"/>
      <c r="I792" s="399"/>
      <c r="J792" s="399"/>
      <c r="K792" s="385"/>
      <c r="L792" s="337"/>
      <c r="M792" s="337"/>
      <c r="N792" s="385"/>
      <c r="O792" s="385"/>
      <c r="P792" s="387"/>
      <c r="Q792" s="387"/>
      <c r="R792" s="389"/>
      <c r="S792" s="391"/>
      <c r="T792" s="393"/>
      <c r="U792" s="394"/>
      <c r="V792" s="396">
        <v>1</v>
      </c>
      <c r="W792" s="382" t="s">
        <v>821</v>
      </c>
      <c r="X792" s="382"/>
      <c r="Y792" s="382"/>
      <c r="Z792" s="382"/>
      <c r="AA792" s="382"/>
      <c r="AB792" s="382"/>
      <c r="AC792" s="382"/>
      <c r="AD792" s="382"/>
      <c r="AE792" s="382"/>
      <c r="AF792" s="382"/>
      <c r="AG792" s="382"/>
      <c r="AH792" s="382"/>
      <c r="AI792" s="382"/>
      <c r="AJ792" s="382"/>
      <c r="AK792" s="382"/>
      <c r="AL792" s="307"/>
      <c r="AM792" s="308"/>
      <c r="AN792" s="309"/>
      <c r="AO792" s="309"/>
      <c r="AP792" s="309"/>
      <c r="AQ792" s="309"/>
      <c r="AR792" s="309"/>
      <c r="AS792" s="309"/>
      <c r="AT792" s="309"/>
      <c r="AU792" s="309"/>
      <c r="AV792" s="309"/>
      <c r="AW792" s="95"/>
      <c r="AX792" s="95"/>
      <c r="AY792" s="95"/>
      <c r="AZ792" s="95"/>
      <c r="BA792" s="95"/>
      <c r="BB792" s="95"/>
      <c r="BC792" s="95"/>
      <c r="BD792" s="95"/>
      <c r="BE792" s="95"/>
      <c r="BF792" s="95"/>
      <c r="BG792" s="95"/>
      <c r="BH792" s="95"/>
      <c r="BI792" s="95"/>
      <c r="BJ792" s="95"/>
      <c r="BK792" s="95"/>
      <c r="BL792" s="95"/>
      <c r="BM792" s="95"/>
      <c r="BN792" s="95"/>
      <c r="BO792" s="95"/>
      <c r="BP792" s="95"/>
      <c r="BQ792" s="95"/>
      <c r="BR792" s="95"/>
      <c r="BS792" s="95"/>
      <c r="BT792" s="95"/>
      <c r="BU792" s="95"/>
      <c r="BV792" s="95"/>
      <c r="BW792" s="95"/>
      <c r="BX792" s="95"/>
      <c r="BY792" s="95"/>
      <c r="BZ792" s="95"/>
      <c r="CA792" s="95"/>
      <c r="CB792" s="95"/>
      <c r="CC792" s="95"/>
      <c r="CD792" s="95"/>
      <c r="CE792" s="95"/>
      <c r="CF792" s="95"/>
      <c r="CG792" s="95"/>
      <c r="CH792" s="95"/>
      <c r="CI792" s="95"/>
      <c r="CJ792" s="95"/>
      <c r="CK792" s="95"/>
      <c r="CL792" s="95"/>
      <c r="CM792" s="95"/>
      <c r="CN792" s="95"/>
      <c r="CO792" s="95"/>
      <c r="CP792" s="95"/>
      <c r="CQ792" s="95"/>
      <c r="CR792" s="95"/>
      <c r="CS792" s="95"/>
      <c r="CT792" s="95"/>
      <c r="CU792" s="95"/>
      <c r="CV792" s="95"/>
      <c r="CW792" s="95"/>
      <c r="CX792" s="95"/>
      <c r="CY792" s="95"/>
      <c r="CZ792" s="95"/>
      <c r="DA792" s="95"/>
      <c r="DB792" s="95"/>
      <c r="DC792" s="95"/>
      <c r="DD792" s="95"/>
      <c r="DE792" s="95"/>
      <c r="DF792" s="95"/>
      <c r="DG792" s="95"/>
      <c r="DH792" s="95"/>
      <c r="DI792" s="95"/>
      <c r="DJ792" s="95"/>
      <c r="DK792" s="95"/>
      <c r="DL792" s="95"/>
      <c r="DM792" s="95"/>
      <c r="DN792" s="95"/>
      <c r="DO792" s="95"/>
      <c r="DP792" s="95"/>
      <c r="DQ792" s="95"/>
      <c r="DR792" s="95"/>
      <c r="DS792" s="95"/>
      <c r="DT792" s="95"/>
      <c r="DU792" s="95"/>
      <c r="DV792" s="95"/>
      <c r="DW792" s="95"/>
      <c r="DX792" s="95"/>
      <c r="DY792" s="95"/>
      <c r="DZ792" s="95"/>
      <c r="EA792" s="95"/>
      <c r="EB792" s="164"/>
      <c r="EC792" s="179"/>
      <c r="ED792" s="179"/>
      <c r="EE792" s="179"/>
      <c r="EF792" s="163"/>
      <c r="EG792" s="179"/>
      <c r="EH792" s="179"/>
      <c r="EI792" s="179"/>
      <c r="EJ792" s="179"/>
      <c r="EK792" s="179"/>
    </row>
    <row r="793" spans="3:152" ht="15" customHeight="1">
      <c r="C793" s="217"/>
      <c r="D793" s="385"/>
      <c r="E793" s="399"/>
      <c r="F793" s="399"/>
      <c r="G793" s="399"/>
      <c r="H793" s="399"/>
      <c r="I793" s="399"/>
      <c r="J793" s="399"/>
      <c r="K793" s="385"/>
      <c r="L793" s="337"/>
      <c r="M793" s="337"/>
      <c r="N793" s="385"/>
      <c r="O793" s="385"/>
      <c r="P793" s="387"/>
      <c r="Q793" s="387"/>
      <c r="R793" s="389"/>
      <c r="S793" s="391"/>
      <c r="T793" s="393"/>
      <c r="U793" s="395"/>
      <c r="V793" s="397"/>
      <c r="W793" s="383"/>
      <c r="X793" s="383"/>
      <c r="Y793" s="383"/>
      <c r="Z793" s="383"/>
      <c r="AA793" s="383"/>
      <c r="AB793" s="383"/>
      <c r="AC793" s="383"/>
      <c r="AD793" s="383"/>
      <c r="AE793" s="383"/>
      <c r="AF793" s="383"/>
      <c r="AG793" s="383"/>
      <c r="AH793" s="383"/>
      <c r="AI793" s="383"/>
      <c r="AJ793" s="383"/>
      <c r="AK793" s="383"/>
      <c r="AL793" s="333"/>
      <c r="AM793" s="200" t="s">
        <v>240</v>
      </c>
      <c r="AN793" s="311" t="s">
        <v>215</v>
      </c>
      <c r="AO793" s="312" t="s">
        <v>18</v>
      </c>
      <c r="AP793" s="312"/>
      <c r="AQ793" s="312"/>
      <c r="AR793" s="312"/>
      <c r="AS793" s="312"/>
      <c r="AT793" s="312"/>
      <c r="AU793" s="312"/>
      <c r="AV793" s="312"/>
      <c r="AW793" s="261">
        <v>209455.441666667</v>
      </c>
      <c r="AX793" s="261">
        <v>0</v>
      </c>
      <c r="AY793" s="261">
        <v>209455.441666667</v>
      </c>
      <c r="AZ793" s="261">
        <f>BE793</f>
        <v>0</v>
      </c>
      <c r="BA793" s="261">
        <f>BV793</f>
        <v>0</v>
      </c>
      <c r="BB793" s="261">
        <f>CM793</f>
        <v>0</v>
      </c>
      <c r="BC793" s="261">
        <f>DD793</f>
        <v>4989.9938599999996</v>
      </c>
      <c r="BD793" s="261">
        <f>AW793-AX793-BC793</f>
        <v>204465.44780666701</v>
      </c>
      <c r="BE793" s="261">
        <f t="shared" ref="BE793:BH794" si="839">BQ793</f>
        <v>0</v>
      </c>
      <c r="BF793" s="261">
        <f t="shared" si="839"/>
        <v>0</v>
      </c>
      <c r="BG793" s="261">
        <f t="shared" si="839"/>
        <v>0</v>
      </c>
      <c r="BH793" s="261">
        <f t="shared" si="839"/>
        <v>0</v>
      </c>
      <c r="BI793" s="261">
        <f>BJ793+BK793+BL793</f>
        <v>0</v>
      </c>
      <c r="BJ793" s="313">
        <v>0</v>
      </c>
      <c r="BK793" s="313">
        <v>0</v>
      </c>
      <c r="BL793" s="313">
        <v>0</v>
      </c>
      <c r="BM793" s="261">
        <f>BN793+BO793+BP793</f>
        <v>0</v>
      </c>
      <c r="BN793" s="313">
        <v>0</v>
      </c>
      <c r="BO793" s="313">
        <v>0</v>
      </c>
      <c r="BP793" s="313">
        <v>0</v>
      </c>
      <c r="BQ793" s="261">
        <f>BR793+BS793+BT793</f>
        <v>0</v>
      </c>
      <c r="BR793" s="313">
        <v>0</v>
      </c>
      <c r="BS793" s="313">
        <v>0</v>
      </c>
      <c r="BT793" s="313">
        <v>0</v>
      </c>
      <c r="BU793" s="261">
        <f>$AW793-$AX793-AZ793</f>
        <v>209455.441666667</v>
      </c>
      <c r="BV793" s="261">
        <f t="shared" ref="BV793:BY794" si="840">CH793</f>
        <v>0</v>
      </c>
      <c r="BW793" s="261">
        <f t="shared" si="840"/>
        <v>0</v>
      </c>
      <c r="BX793" s="261">
        <f t="shared" si="840"/>
        <v>0</v>
      </c>
      <c r="BY793" s="261">
        <f t="shared" si="840"/>
        <v>0</v>
      </c>
      <c r="BZ793" s="261">
        <f>CA793+CB793+CC793</f>
        <v>0</v>
      </c>
      <c r="CA793" s="313">
        <v>0</v>
      </c>
      <c r="CB793" s="313">
        <v>0</v>
      </c>
      <c r="CC793" s="313">
        <v>0</v>
      </c>
      <c r="CD793" s="261">
        <f>CE793+CF793+CG793</f>
        <v>0</v>
      </c>
      <c r="CE793" s="313">
        <v>0</v>
      </c>
      <c r="CF793" s="313">
        <v>0</v>
      </c>
      <c r="CG793" s="313">
        <v>0</v>
      </c>
      <c r="CH793" s="261">
        <f>CI793+CJ793+CK793</f>
        <v>0</v>
      </c>
      <c r="CI793" s="313">
        <v>0</v>
      </c>
      <c r="CJ793" s="313">
        <v>0</v>
      </c>
      <c r="CK793" s="313">
        <v>0</v>
      </c>
      <c r="CL793" s="261">
        <f>$AW793-$AX793-BA793</f>
        <v>209455.441666667</v>
      </c>
      <c r="CM793" s="261">
        <f t="shared" ref="CM793:CP794" si="841">CY793</f>
        <v>0</v>
      </c>
      <c r="CN793" s="261">
        <f t="shared" si="841"/>
        <v>0</v>
      </c>
      <c r="CO793" s="261">
        <f t="shared" si="841"/>
        <v>0</v>
      </c>
      <c r="CP793" s="261">
        <f t="shared" si="841"/>
        <v>0</v>
      </c>
      <c r="CQ793" s="261">
        <f>CR793+CS793+CT793</f>
        <v>0</v>
      </c>
      <c r="CR793" s="313">
        <v>0</v>
      </c>
      <c r="CS793" s="313">
        <v>0</v>
      </c>
      <c r="CT793" s="313">
        <v>0</v>
      </c>
      <c r="CU793" s="261">
        <f>CV793+CW793+CX793</f>
        <v>0</v>
      </c>
      <c r="CV793" s="313">
        <v>0</v>
      </c>
      <c r="CW793" s="313">
        <v>0</v>
      </c>
      <c r="CX793" s="313">
        <v>0</v>
      </c>
      <c r="CY793" s="261">
        <f>CZ793+DA793+DB793</f>
        <v>0</v>
      </c>
      <c r="CZ793" s="313">
        <v>0</v>
      </c>
      <c r="DA793" s="313">
        <v>0</v>
      </c>
      <c r="DB793" s="313">
        <v>0</v>
      </c>
      <c r="DC793" s="261">
        <f>$AW793-$AX793-BB793</f>
        <v>209455.441666667</v>
      </c>
      <c r="DD793" s="261">
        <f t="shared" ref="DD793:DG794" si="842">DP793</f>
        <v>4989.9938599999996</v>
      </c>
      <c r="DE793" s="261">
        <f t="shared" si="842"/>
        <v>4989.9938599999996</v>
      </c>
      <c r="DF793" s="261">
        <f t="shared" si="842"/>
        <v>0</v>
      </c>
      <c r="DG793" s="261">
        <f t="shared" si="842"/>
        <v>0</v>
      </c>
      <c r="DH793" s="261">
        <f>DI793+DJ793+DK793</f>
        <v>0</v>
      </c>
      <c r="DI793" s="313">
        <v>0</v>
      </c>
      <c r="DJ793" s="313">
        <v>0</v>
      </c>
      <c r="DK793" s="313">
        <v>0</v>
      </c>
      <c r="DL793" s="261">
        <f>DM793+DN793+DO793</f>
        <v>0</v>
      </c>
      <c r="DM793" s="313">
        <v>0</v>
      </c>
      <c r="DN793" s="313">
        <v>0</v>
      </c>
      <c r="DO793" s="313">
        <v>0</v>
      </c>
      <c r="DP793" s="261">
        <f>DQ793+DR793+DS793</f>
        <v>4989.9938599999996</v>
      </c>
      <c r="DQ793" s="313">
        <v>4989.9938599999996</v>
      </c>
      <c r="DR793" s="313">
        <v>0</v>
      </c>
      <c r="DS793" s="313">
        <v>0</v>
      </c>
      <c r="DT793" s="261">
        <f>$AW793-$AX793-BC793</f>
        <v>204465.44780666701</v>
      </c>
      <c r="DU793" s="261">
        <f>BC793-AY793</f>
        <v>-204465.44780666701</v>
      </c>
      <c r="DV793" s="313"/>
      <c r="DW793" s="313"/>
      <c r="DX793" s="347" t="s">
        <v>1150</v>
      </c>
      <c r="DY793" s="313">
        <f>-DU793</f>
        <v>204465.44780666701</v>
      </c>
      <c r="DZ793" s="346" t="s">
        <v>1167</v>
      </c>
      <c r="EA793" s="343" t="s">
        <v>151</v>
      </c>
      <c r="EB793" s="164">
        <v>0</v>
      </c>
      <c r="EC793" s="162" t="str">
        <f>AN793 &amp; EB793</f>
        <v>Прочие0</v>
      </c>
      <c r="ED793" s="162" t="str">
        <f>AN793&amp;AO793</f>
        <v>Прочиенет</v>
      </c>
      <c r="EE793" s="163"/>
      <c r="EF793" s="163"/>
      <c r="EG793" s="179"/>
      <c r="EH793" s="179"/>
      <c r="EI793" s="179"/>
      <c r="EJ793" s="179"/>
      <c r="EV793" s="163"/>
    </row>
    <row r="794" spans="3:152" ht="15" customHeight="1" thickBot="1">
      <c r="C794" s="217"/>
      <c r="D794" s="385"/>
      <c r="E794" s="399"/>
      <c r="F794" s="399"/>
      <c r="G794" s="399"/>
      <c r="H794" s="399"/>
      <c r="I794" s="399"/>
      <c r="J794" s="399"/>
      <c r="K794" s="385"/>
      <c r="L794" s="337"/>
      <c r="M794" s="337"/>
      <c r="N794" s="385"/>
      <c r="O794" s="385"/>
      <c r="P794" s="387"/>
      <c r="Q794" s="387"/>
      <c r="R794" s="389"/>
      <c r="S794" s="391"/>
      <c r="T794" s="393"/>
      <c r="U794" s="395"/>
      <c r="V794" s="397"/>
      <c r="W794" s="383"/>
      <c r="X794" s="383"/>
      <c r="Y794" s="383"/>
      <c r="Z794" s="383"/>
      <c r="AA794" s="383"/>
      <c r="AB794" s="383"/>
      <c r="AC794" s="383"/>
      <c r="AD794" s="383"/>
      <c r="AE794" s="383"/>
      <c r="AF794" s="383"/>
      <c r="AG794" s="383"/>
      <c r="AH794" s="383"/>
      <c r="AI794" s="383"/>
      <c r="AJ794" s="383"/>
      <c r="AK794" s="383"/>
      <c r="AL794" s="333"/>
      <c r="AM794" s="200" t="s">
        <v>115</v>
      </c>
      <c r="AN794" s="311" t="s">
        <v>215</v>
      </c>
      <c r="AO794" s="312" t="s">
        <v>18</v>
      </c>
      <c r="AP794" s="312"/>
      <c r="AQ794" s="312"/>
      <c r="AR794" s="312"/>
      <c r="AS794" s="312"/>
      <c r="AT794" s="312"/>
      <c r="AU794" s="312"/>
      <c r="AV794" s="312"/>
      <c r="AW794" s="261">
        <v>0</v>
      </c>
      <c r="AX794" s="261">
        <v>0</v>
      </c>
      <c r="AY794" s="261">
        <v>0</v>
      </c>
      <c r="AZ794" s="261">
        <f>BE794</f>
        <v>0</v>
      </c>
      <c r="BA794" s="261">
        <f>BV794</f>
        <v>0</v>
      </c>
      <c r="BB794" s="261">
        <f>CM794</f>
        <v>0</v>
      </c>
      <c r="BC794" s="261">
        <f>DD794</f>
        <v>0</v>
      </c>
      <c r="BD794" s="261">
        <f>AW794-AX794-BC794</f>
        <v>0</v>
      </c>
      <c r="BE794" s="261">
        <f t="shared" si="839"/>
        <v>0</v>
      </c>
      <c r="BF794" s="261">
        <f t="shared" si="839"/>
        <v>0</v>
      </c>
      <c r="BG794" s="261">
        <f t="shared" si="839"/>
        <v>0</v>
      </c>
      <c r="BH794" s="261">
        <f t="shared" si="839"/>
        <v>0</v>
      </c>
      <c r="BI794" s="261">
        <f>BJ794+BK794+BL794</f>
        <v>0</v>
      </c>
      <c r="BJ794" s="313">
        <v>0</v>
      </c>
      <c r="BK794" s="313">
        <v>0</v>
      </c>
      <c r="BL794" s="313">
        <v>0</v>
      </c>
      <c r="BM794" s="261">
        <f>BN794+BO794+BP794</f>
        <v>0</v>
      </c>
      <c r="BN794" s="313">
        <v>0</v>
      </c>
      <c r="BO794" s="313">
        <v>0</v>
      </c>
      <c r="BP794" s="313">
        <v>0</v>
      </c>
      <c r="BQ794" s="261">
        <f>BR794+BS794+BT794</f>
        <v>0</v>
      </c>
      <c r="BR794" s="313">
        <v>0</v>
      </c>
      <c r="BS794" s="313">
        <v>0</v>
      </c>
      <c r="BT794" s="313">
        <v>0</v>
      </c>
      <c r="BU794" s="261">
        <f>$AW794-$AX794-AZ794</f>
        <v>0</v>
      </c>
      <c r="BV794" s="261">
        <f t="shared" si="840"/>
        <v>0</v>
      </c>
      <c r="BW794" s="261">
        <f t="shared" si="840"/>
        <v>0</v>
      </c>
      <c r="BX794" s="261">
        <f t="shared" si="840"/>
        <v>0</v>
      </c>
      <c r="BY794" s="261">
        <f t="shared" si="840"/>
        <v>0</v>
      </c>
      <c r="BZ794" s="261">
        <f>CA794+CB794+CC794</f>
        <v>0</v>
      </c>
      <c r="CA794" s="313">
        <v>0</v>
      </c>
      <c r="CB794" s="313">
        <v>0</v>
      </c>
      <c r="CC794" s="313">
        <v>0</v>
      </c>
      <c r="CD794" s="261">
        <f>CE794+CF794+CG794</f>
        <v>0</v>
      </c>
      <c r="CE794" s="313">
        <v>0</v>
      </c>
      <c r="CF794" s="313">
        <v>0</v>
      </c>
      <c r="CG794" s="313">
        <v>0</v>
      </c>
      <c r="CH794" s="261">
        <f>CI794+CJ794+CK794</f>
        <v>0</v>
      </c>
      <c r="CI794" s="313">
        <v>0</v>
      </c>
      <c r="CJ794" s="313">
        <v>0</v>
      </c>
      <c r="CK794" s="313">
        <v>0</v>
      </c>
      <c r="CL794" s="261">
        <f>$AW794-$AX794-BA794</f>
        <v>0</v>
      </c>
      <c r="CM794" s="261">
        <f t="shared" si="841"/>
        <v>0</v>
      </c>
      <c r="CN794" s="261">
        <f t="shared" si="841"/>
        <v>0</v>
      </c>
      <c r="CO794" s="261">
        <f t="shared" si="841"/>
        <v>0</v>
      </c>
      <c r="CP794" s="261">
        <f t="shared" si="841"/>
        <v>0</v>
      </c>
      <c r="CQ794" s="261">
        <f>CR794+CS794+CT794</f>
        <v>0</v>
      </c>
      <c r="CR794" s="313">
        <v>0</v>
      </c>
      <c r="CS794" s="313">
        <v>0</v>
      </c>
      <c r="CT794" s="313">
        <v>0</v>
      </c>
      <c r="CU794" s="261">
        <f>CV794+CW794+CX794</f>
        <v>0</v>
      </c>
      <c r="CV794" s="313">
        <v>0</v>
      </c>
      <c r="CW794" s="313">
        <v>0</v>
      </c>
      <c r="CX794" s="313">
        <v>0</v>
      </c>
      <c r="CY794" s="261">
        <f>CZ794+DA794+DB794</f>
        <v>0</v>
      </c>
      <c r="CZ794" s="313">
        <v>0</v>
      </c>
      <c r="DA794" s="313">
        <v>0</v>
      </c>
      <c r="DB794" s="313">
        <v>0</v>
      </c>
      <c r="DC794" s="261">
        <f>$AW794-$AX794-BB794</f>
        <v>0</v>
      </c>
      <c r="DD794" s="261">
        <f t="shared" si="842"/>
        <v>0</v>
      </c>
      <c r="DE794" s="261">
        <f t="shared" si="842"/>
        <v>0</v>
      </c>
      <c r="DF794" s="261">
        <f t="shared" si="842"/>
        <v>0</v>
      </c>
      <c r="DG794" s="261">
        <f t="shared" si="842"/>
        <v>0</v>
      </c>
      <c r="DH794" s="261">
        <f>DI794+DJ794+DK794</f>
        <v>0</v>
      </c>
      <c r="DI794" s="313">
        <v>0</v>
      </c>
      <c r="DJ794" s="313">
        <v>0</v>
      </c>
      <c r="DK794" s="313">
        <v>0</v>
      </c>
      <c r="DL794" s="261">
        <f>DM794+DN794+DO794</f>
        <v>0</v>
      </c>
      <c r="DM794" s="313">
        <v>0</v>
      </c>
      <c r="DN794" s="313">
        <v>0</v>
      </c>
      <c r="DO794" s="313">
        <v>0</v>
      </c>
      <c r="DP794" s="261">
        <f>DQ794+DR794+DS794</f>
        <v>0</v>
      </c>
      <c r="DQ794" s="313">
        <v>0</v>
      </c>
      <c r="DR794" s="313">
        <v>0</v>
      </c>
      <c r="DS794" s="313">
        <v>0</v>
      </c>
      <c r="DT794" s="261">
        <f>$AW794-$AX794-BC794</f>
        <v>0</v>
      </c>
      <c r="DU794" s="261">
        <f>BC794-AY794</f>
        <v>0</v>
      </c>
      <c r="DV794" s="313"/>
      <c r="DW794" s="313"/>
      <c r="DX794" s="314"/>
      <c r="DY794" s="313"/>
      <c r="DZ794" s="314"/>
      <c r="EA794" s="343" t="s">
        <v>151</v>
      </c>
      <c r="EB794" s="164">
        <v>0</v>
      </c>
      <c r="EC794" s="162" t="str">
        <f>AN794 &amp; EB794</f>
        <v>Прочие0</v>
      </c>
      <c r="ED794" s="162" t="str">
        <f>AN794&amp;AO794</f>
        <v>Прочиенет</v>
      </c>
      <c r="EE794" s="163"/>
      <c r="EF794" s="163"/>
      <c r="EG794" s="179"/>
      <c r="EH794" s="179"/>
      <c r="EI794" s="179"/>
      <c r="EJ794" s="179"/>
      <c r="EV794" s="163"/>
    </row>
    <row r="795" spans="3:152" ht="11.25" customHeight="1">
      <c r="C795" s="217"/>
      <c r="D795" s="384" t="s">
        <v>1136</v>
      </c>
      <c r="E795" s="398" t="s">
        <v>1015</v>
      </c>
      <c r="F795" s="398"/>
      <c r="G795" s="398" t="s">
        <v>161</v>
      </c>
      <c r="H795" s="398" t="s">
        <v>1137</v>
      </c>
      <c r="I795" s="398" t="s">
        <v>783</v>
      </c>
      <c r="J795" s="398" t="s">
        <v>783</v>
      </c>
      <c r="K795" s="384" t="s">
        <v>784</v>
      </c>
      <c r="L795" s="336"/>
      <c r="M795" s="336"/>
      <c r="N795" s="384" t="s">
        <v>240</v>
      </c>
      <c r="O795" s="384" t="s">
        <v>4</v>
      </c>
      <c r="P795" s="386" t="s">
        <v>189</v>
      </c>
      <c r="Q795" s="386" t="s">
        <v>4</v>
      </c>
      <c r="R795" s="388">
        <v>100</v>
      </c>
      <c r="S795" s="390">
        <v>100</v>
      </c>
      <c r="T795" s="400" t="s">
        <v>151</v>
      </c>
      <c r="U795" s="305"/>
      <c r="V795" s="306"/>
      <c r="W795" s="306"/>
      <c r="X795" s="306"/>
      <c r="Y795" s="306"/>
      <c r="Z795" s="306"/>
      <c r="AA795" s="306"/>
      <c r="AB795" s="306"/>
      <c r="AC795" s="306"/>
      <c r="AD795" s="306"/>
      <c r="AE795" s="306"/>
      <c r="AF795" s="306"/>
      <c r="AG795" s="306"/>
      <c r="AH795" s="306"/>
      <c r="AI795" s="306"/>
      <c r="AJ795" s="306"/>
      <c r="AK795" s="306"/>
      <c r="AL795" s="306"/>
      <c r="AM795" s="306"/>
      <c r="AN795" s="306"/>
      <c r="AO795" s="306"/>
      <c r="AP795" s="306"/>
      <c r="AQ795" s="306"/>
      <c r="AR795" s="306"/>
      <c r="AS795" s="306"/>
      <c r="AT795" s="306"/>
      <c r="AU795" s="306"/>
      <c r="AV795" s="306"/>
      <c r="AW795" s="306"/>
      <c r="AX795" s="306"/>
      <c r="AY795" s="306"/>
      <c r="AZ795" s="306"/>
      <c r="BA795" s="306"/>
      <c r="BB795" s="306"/>
      <c r="BC795" s="306"/>
      <c r="BD795" s="306"/>
      <c r="BE795" s="306"/>
      <c r="BF795" s="306"/>
      <c r="BG795" s="306"/>
      <c r="BH795" s="306"/>
      <c r="BI795" s="306"/>
      <c r="BJ795" s="306"/>
      <c r="BK795" s="306"/>
      <c r="BL795" s="306"/>
      <c r="BM795" s="306"/>
      <c r="BN795" s="306"/>
      <c r="BO795" s="306"/>
      <c r="BP795" s="306"/>
      <c r="BQ795" s="306"/>
      <c r="BR795" s="306"/>
      <c r="BS795" s="306"/>
      <c r="BT795" s="306"/>
      <c r="BU795" s="306"/>
      <c r="BV795" s="306"/>
      <c r="BW795" s="306"/>
      <c r="BX795" s="306"/>
      <c r="BY795" s="306"/>
      <c r="BZ795" s="306"/>
      <c r="CA795" s="306"/>
      <c r="CB795" s="306"/>
      <c r="CC795" s="306"/>
      <c r="CD795" s="306"/>
      <c r="CE795" s="306"/>
      <c r="CF795" s="306"/>
      <c r="CG795" s="306"/>
      <c r="CH795" s="306"/>
      <c r="CI795" s="306"/>
      <c r="CJ795" s="306"/>
      <c r="CK795" s="306"/>
      <c r="CL795" s="306"/>
      <c r="CM795" s="306"/>
      <c r="CN795" s="306"/>
      <c r="CO795" s="306"/>
      <c r="CP795" s="306"/>
      <c r="CQ795" s="306"/>
      <c r="CR795" s="306"/>
      <c r="CS795" s="306"/>
      <c r="CT795" s="306"/>
      <c r="CU795" s="306"/>
      <c r="CV795" s="306"/>
      <c r="CW795" s="306"/>
      <c r="CX795" s="306"/>
      <c r="CY795" s="306"/>
      <c r="CZ795" s="306"/>
      <c r="DA795" s="306"/>
      <c r="DB795" s="306"/>
      <c r="DC795" s="306"/>
      <c r="DD795" s="306"/>
      <c r="DE795" s="306"/>
      <c r="DF795" s="306"/>
      <c r="DG795" s="306"/>
      <c r="DH795" s="306"/>
      <c r="DI795" s="306"/>
      <c r="DJ795" s="306"/>
      <c r="DK795" s="306"/>
      <c r="DL795" s="306"/>
      <c r="DM795" s="306"/>
      <c r="DN795" s="306"/>
      <c r="DO795" s="306"/>
      <c r="DP795" s="306"/>
      <c r="DQ795" s="306"/>
      <c r="DR795" s="306"/>
      <c r="DS795" s="306"/>
      <c r="DT795" s="306"/>
      <c r="DU795" s="306"/>
      <c r="DV795" s="306"/>
      <c r="DW795" s="306"/>
      <c r="DX795" s="306"/>
      <c r="DY795" s="306"/>
      <c r="DZ795" s="306"/>
      <c r="EA795" s="306"/>
      <c r="EB795" s="164"/>
      <c r="EC795" s="163"/>
      <c r="ED795" s="163"/>
      <c r="EE795" s="163"/>
      <c r="EF795" s="163"/>
      <c r="EG795" s="163"/>
      <c r="EH795" s="163"/>
      <c r="EI795" s="163"/>
    </row>
    <row r="796" spans="3:152" ht="11.25" customHeight="1">
      <c r="C796" s="217"/>
      <c r="D796" s="385"/>
      <c r="E796" s="399"/>
      <c r="F796" s="399"/>
      <c r="G796" s="399"/>
      <c r="H796" s="399"/>
      <c r="I796" s="399"/>
      <c r="J796" s="399"/>
      <c r="K796" s="385"/>
      <c r="L796" s="337"/>
      <c r="M796" s="337"/>
      <c r="N796" s="385"/>
      <c r="O796" s="385"/>
      <c r="P796" s="387"/>
      <c r="Q796" s="387"/>
      <c r="R796" s="389"/>
      <c r="S796" s="391"/>
      <c r="T796" s="401"/>
      <c r="U796" s="394"/>
      <c r="V796" s="396">
        <v>1</v>
      </c>
      <c r="W796" s="382" t="s">
        <v>821</v>
      </c>
      <c r="X796" s="382"/>
      <c r="Y796" s="382"/>
      <c r="Z796" s="382"/>
      <c r="AA796" s="382"/>
      <c r="AB796" s="382"/>
      <c r="AC796" s="382"/>
      <c r="AD796" s="382"/>
      <c r="AE796" s="382"/>
      <c r="AF796" s="382"/>
      <c r="AG796" s="382"/>
      <c r="AH796" s="382"/>
      <c r="AI796" s="382"/>
      <c r="AJ796" s="382"/>
      <c r="AK796" s="382"/>
      <c r="AL796" s="307"/>
      <c r="AM796" s="308"/>
      <c r="AN796" s="309"/>
      <c r="AO796" s="309"/>
      <c r="AP796" s="309"/>
      <c r="AQ796" s="309"/>
      <c r="AR796" s="309"/>
      <c r="AS796" s="309"/>
      <c r="AT796" s="309"/>
      <c r="AU796" s="309"/>
      <c r="AV796" s="309"/>
      <c r="AW796" s="95"/>
      <c r="AX796" s="95"/>
      <c r="AY796" s="95"/>
      <c r="AZ796" s="95"/>
      <c r="BA796" s="95"/>
      <c r="BB796" s="95"/>
      <c r="BC796" s="95"/>
      <c r="BD796" s="95"/>
      <c r="BE796" s="95"/>
      <c r="BF796" s="95"/>
      <c r="BG796" s="95"/>
      <c r="BH796" s="95"/>
      <c r="BI796" s="95"/>
      <c r="BJ796" s="95"/>
      <c r="BK796" s="95"/>
      <c r="BL796" s="95"/>
      <c r="BM796" s="95"/>
      <c r="BN796" s="95"/>
      <c r="BO796" s="95"/>
      <c r="BP796" s="95"/>
      <c r="BQ796" s="95"/>
      <c r="BR796" s="95"/>
      <c r="BS796" s="95"/>
      <c r="BT796" s="95"/>
      <c r="BU796" s="95"/>
      <c r="BV796" s="95"/>
      <c r="BW796" s="95"/>
      <c r="BX796" s="95"/>
      <c r="BY796" s="95"/>
      <c r="BZ796" s="95"/>
      <c r="CA796" s="95"/>
      <c r="CB796" s="95"/>
      <c r="CC796" s="95"/>
      <c r="CD796" s="95"/>
      <c r="CE796" s="95"/>
      <c r="CF796" s="95"/>
      <c r="CG796" s="95"/>
      <c r="CH796" s="95"/>
      <c r="CI796" s="95"/>
      <c r="CJ796" s="95"/>
      <c r="CK796" s="95"/>
      <c r="CL796" s="95"/>
      <c r="CM796" s="95"/>
      <c r="CN796" s="95"/>
      <c r="CO796" s="95"/>
      <c r="CP796" s="95"/>
      <c r="CQ796" s="95"/>
      <c r="CR796" s="95"/>
      <c r="CS796" s="95"/>
      <c r="CT796" s="95"/>
      <c r="CU796" s="95"/>
      <c r="CV796" s="95"/>
      <c r="CW796" s="95"/>
      <c r="CX796" s="95"/>
      <c r="CY796" s="95"/>
      <c r="CZ796" s="95"/>
      <c r="DA796" s="95"/>
      <c r="DB796" s="95"/>
      <c r="DC796" s="95"/>
      <c r="DD796" s="95"/>
      <c r="DE796" s="95"/>
      <c r="DF796" s="95"/>
      <c r="DG796" s="95"/>
      <c r="DH796" s="95"/>
      <c r="DI796" s="95"/>
      <c r="DJ796" s="95"/>
      <c r="DK796" s="95"/>
      <c r="DL796" s="95"/>
      <c r="DM796" s="95"/>
      <c r="DN796" s="95"/>
      <c r="DO796" s="95"/>
      <c r="DP796" s="95"/>
      <c r="DQ796" s="95"/>
      <c r="DR796" s="95"/>
      <c r="DS796" s="95"/>
      <c r="DT796" s="95"/>
      <c r="DU796" s="95"/>
      <c r="DV796" s="95"/>
      <c r="DW796" s="95"/>
      <c r="DX796" s="95"/>
      <c r="DY796" s="95"/>
      <c r="DZ796" s="95"/>
      <c r="EA796" s="95"/>
      <c r="EB796" s="164"/>
      <c r="EC796" s="179"/>
      <c r="ED796" s="179"/>
      <c r="EE796" s="179"/>
      <c r="EF796" s="163"/>
      <c r="EG796" s="179"/>
      <c r="EH796" s="179"/>
      <c r="EI796" s="179"/>
      <c r="EJ796" s="179"/>
      <c r="EK796" s="179"/>
    </row>
    <row r="797" spans="3:152" ht="15" customHeight="1">
      <c r="C797" s="217"/>
      <c r="D797" s="385"/>
      <c r="E797" s="399"/>
      <c r="F797" s="399"/>
      <c r="G797" s="399"/>
      <c r="H797" s="399"/>
      <c r="I797" s="399"/>
      <c r="J797" s="399"/>
      <c r="K797" s="385"/>
      <c r="L797" s="337"/>
      <c r="M797" s="337"/>
      <c r="N797" s="385"/>
      <c r="O797" s="385"/>
      <c r="P797" s="387"/>
      <c r="Q797" s="387"/>
      <c r="R797" s="389"/>
      <c r="S797" s="391"/>
      <c r="T797" s="401"/>
      <c r="U797" s="395"/>
      <c r="V797" s="397"/>
      <c r="W797" s="383"/>
      <c r="X797" s="383"/>
      <c r="Y797" s="383"/>
      <c r="Z797" s="383"/>
      <c r="AA797" s="383"/>
      <c r="AB797" s="383"/>
      <c r="AC797" s="383"/>
      <c r="AD797" s="383"/>
      <c r="AE797" s="383"/>
      <c r="AF797" s="383"/>
      <c r="AG797" s="383"/>
      <c r="AH797" s="383"/>
      <c r="AI797" s="383"/>
      <c r="AJ797" s="383"/>
      <c r="AK797" s="383"/>
      <c r="AL797" s="333"/>
      <c r="AM797" s="200" t="s">
        <v>240</v>
      </c>
      <c r="AN797" s="311" t="s">
        <v>216</v>
      </c>
      <c r="AO797" s="312" t="s">
        <v>18</v>
      </c>
      <c r="AP797" s="312"/>
      <c r="AQ797" s="312"/>
      <c r="AR797" s="312"/>
      <c r="AS797" s="312"/>
      <c r="AT797" s="312"/>
      <c r="AU797" s="312"/>
      <c r="AV797" s="312"/>
      <c r="AW797" s="261">
        <v>23850</v>
      </c>
      <c r="AX797" s="261">
        <v>26710.400969999999</v>
      </c>
      <c r="AY797" s="261">
        <v>0</v>
      </c>
      <c r="AZ797" s="261">
        <f>BE797</f>
        <v>0</v>
      </c>
      <c r="BA797" s="261">
        <f>BV797</f>
        <v>0</v>
      </c>
      <c r="BB797" s="261">
        <f>CM797</f>
        <v>0</v>
      </c>
      <c r="BC797" s="261">
        <f>DD797</f>
        <v>0</v>
      </c>
      <c r="BD797" s="261">
        <f>AW797-AX797-BC797</f>
        <v>-2860.4009699999988</v>
      </c>
      <c r="BE797" s="261">
        <f t="shared" ref="BE797:BH798" si="843">BQ797</f>
        <v>0</v>
      </c>
      <c r="BF797" s="261">
        <f t="shared" si="843"/>
        <v>0</v>
      </c>
      <c r="BG797" s="261">
        <f t="shared" si="843"/>
        <v>0</v>
      </c>
      <c r="BH797" s="261">
        <f t="shared" si="843"/>
        <v>0</v>
      </c>
      <c r="BI797" s="261">
        <f>BJ797+BK797+BL797</f>
        <v>0</v>
      </c>
      <c r="BJ797" s="313">
        <v>0</v>
      </c>
      <c r="BK797" s="313">
        <v>0</v>
      </c>
      <c r="BL797" s="313">
        <v>0</v>
      </c>
      <c r="BM797" s="261">
        <f>BN797+BO797+BP797</f>
        <v>0</v>
      </c>
      <c r="BN797" s="313">
        <v>0</v>
      </c>
      <c r="BO797" s="313">
        <v>0</v>
      </c>
      <c r="BP797" s="313">
        <v>0</v>
      </c>
      <c r="BQ797" s="261">
        <f>BR797+BS797+BT797</f>
        <v>0</v>
      </c>
      <c r="BR797" s="313">
        <v>0</v>
      </c>
      <c r="BS797" s="313">
        <v>0</v>
      </c>
      <c r="BT797" s="313">
        <v>0</v>
      </c>
      <c r="BU797" s="261">
        <f>$AW797-$AX797-AZ797</f>
        <v>-2860.4009699999988</v>
      </c>
      <c r="BV797" s="261">
        <f t="shared" ref="BV797:BY798" si="844">CH797</f>
        <v>0</v>
      </c>
      <c r="BW797" s="261">
        <f t="shared" si="844"/>
        <v>0</v>
      </c>
      <c r="BX797" s="261">
        <f t="shared" si="844"/>
        <v>0</v>
      </c>
      <c r="BY797" s="261">
        <f t="shared" si="844"/>
        <v>0</v>
      </c>
      <c r="BZ797" s="261">
        <f>CA797+CB797+CC797</f>
        <v>0</v>
      </c>
      <c r="CA797" s="313">
        <v>0</v>
      </c>
      <c r="CB797" s="313">
        <v>0</v>
      </c>
      <c r="CC797" s="313">
        <v>0</v>
      </c>
      <c r="CD797" s="261">
        <f>CE797+CF797+CG797</f>
        <v>0</v>
      </c>
      <c r="CE797" s="313">
        <v>0</v>
      </c>
      <c r="CF797" s="313">
        <v>0</v>
      </c>
      <c r="CG797" s="313">
        <v>0</v>
      </c>
      <c r="CH797" s="261">
        <f>CI797+CJ797+CK797</f>
        <v>0</v>
      </c>
      <c r="CI797" s="313">
        <v>0</v>
      </c>
      <c r="CJ797" s="313">
        <v>0</v>
      </c>
      <c r="CK797" s="313">
        <v>0</v>
      </c>
      <c r="CL797" s="261">
        <f>$AW797-$AX797-BA797</f>
        <v>-2860.4009699999988</v>
      </c>
      <c r="CM797" s="261">
        <f t="shared" ref="CM797:CP798" si="845">CY797</f>
        <v>0</v>
      </c>
      <c r="CN797" s="261">
        <f t="shared" si="845"/>
        <v>0</v>
      </c>
      <c r="CO797" s="261">
        <f t="shared" si="845"/>
        <v>0</v>
      </c>
      <c r="CP797" s="261">
        <f t="shared" si="845"/>
        <v>0</v>
      </c>
      <c r="CQ797" s="261">
        <f>CR797+CS797+CT797</f>
        <v>0</v>
      </c>
      <c r="CR797" s="313">
        <v>0</v>
      </c>
      <c r="CS797" s="313">
        <v>0</v>
      </c>
      <c r="CT797" s="313">
        <v>0</v>
      </c>
      <c r="CU797" s="261">
        <f>CV797+CW797+CX797</f>
        <v>0</v>
      </c>
      <c r="CV797" s="313">
        <v>0</v>
      </c>
      <c r="CW797" s="313">
        <v>0</v>
      </c>
      <c r="CX797" s="313">
        <v>0</v>
      </c>
      <c r="CY797" s="261">
        <f>CZ797+DA797+DB797</f>
        <v>0</v>
      </c>
      <c r="CZ797" s="313">
        <v>0</v>
      </c>
      <c r="DA797" s="313">
        <v>0</v>
      </c>
      <c r="DB797" s="313">
        <v>0</v>
      </c>
      <c r="DC797" s="261">
        <f>$AW797-$AX797-BB797</f>
        <v>-2860.4009699999988</v>
      </c>
      <c r="DD797" s="261">
        <f t="shared" ref="DD797:DG798" si="846">DP797</f>
        <v>0</v>
      </c>
      <c r="DE797" s="261">
        <f t="shared" si="846"/>
        <v>0</v>
      </c>
      <c r="DF797" s="261">
        <f t="shared" si="846"/>
        <v>0</v>
      </c>
      <c r="DG797" s="261">
        <f t="shared" si="846"/>
        <v>0</v>
      </c>
      <c r="DH797" s="261">
        <f>DI797+DJ797+DK797</f>
        <v>0</v>
      </c>
      <c r="DI797" s="313">
        <v>0</v>
      </c>
      <c r="DJ797" s="313">
        <v>0</v>
      </c>
      <c r="DK797" s="313">
        <v>0</v>
      </c>
      <c r="DL797" s="261">
        <f>DM797+DN797+DO797</f>
        <v>0</v>
      </c>
      <c r="DM797" s="313">
        <v>0</v>
      </c>
      <c r="DN797" s="313">
        <v>0</v>
      </c>
      <c r="DO797" s="313">
        <v>0</v>
      </c>
      <c r="DP797" s="261">
        <f>DQ797+DR797+DS797</f>
        <v>0</v>
      </c>
      <c r="DQ797" s="313">
        <v>0</v>
      </c>
      <c r="DR797" s="313">
        <v>0</v>
      </c>
      <c r="DS797" s="313">
        <v>0</v>
      </c>
      <c r="DT797" s="261">
        <f>$AW797-$AX797-BC797</f>
        <v>-2860.4009699999988</v>
      </c>
      <c r="DU797" s="261">
        <f>BC797-AY797</f>
        <v>0</v>
      </c>
      <c r="DV797" s="313"/>
      <c r="DW797" s="313"/>
      <c r="DX797" s="314"/>
      <c r="DY797" s="313"/>
      <c r="DZ797" s="314"/>
      <c r="EA797" s="343" t="s">
        <v>151</v>
      </c>
      <c r="EB797" s="164">
        <v>0</v>
      </c>
      <c r="EC797" s="162" t="str">
        <f>AN797 &amp; EB797</f>
        <v>Прибыль направляемая на инвестиции0</v>
      </c>
      <c r="ED797" s="162" t="str">
        <f>AN797&amp;AO797</f>
        <v>Прибыль направляемая на инвестициинет</v>
      </c>
      <c r="EE797" s="163"/>
      <c r="EF797" s="163"/>
      <c r="EG797" s="179"/>
      <c r="EH797" s="179"/>
      <c r="EI797" s="179"/>
      <c r="EJ797" s="179"/>
      <c r="EV797" s="163"/>
    </row>
    <row r="798" spans="3:152" ht="15" customHeight="1" thickBot="1">
      <c r="C798" s="217"/>
      <c r="D798" s="385"/>
      <c r="E798" s="399"/>
      <c r="F798" s="399"/>
      <c r="G798" s="399"/>
      <c r="H798" s="399"/>
      <c r="I798" s="399"/>
      <c r="J798" s="399"/>
      <c r="K798" s="385"/>
      <c r="L798" s="337"/>
      <c r="M798" s="337"/>
      <c r="N798" s="385"/>
      <c r="O798" s="385"/>
      <c r="P798" s="387"/>
      <c r="Q798" s="387"/>
      <c r="R798" s="389"/>
      <c r="S798" s="391"/>
      <c r="T798" s="401"/>
      <c r="U798" s="395"/>
      <c r="V798" s="397"/>
      <c r="W798" s="383"/>
      <c r="X798" s="383"/>
      <c r="Y798" s="383"/>
      <c r="Z798" s="383"/>
      <c r="AA798" s="383"/>
      <c r="AB798" s="383"/>
      <c r="AC798" s="383"/>
      <c r="AD798" s="383"/>
      <c r="AE798" s="383"/>
      <c r="AF798" s="383"/>
      <c r="AG798" s="383"/>
      <c r="AH798" s="383"/>
      <c r="AI798" s="383"/>
      <c r="AJ798" s="383"/>
      <c r="AK798" s="383"/>
      <c r="AL798" s="333"/>
      <c r="AM798" s="200" t="s">
        <v>115</v>
      </c>
      <c r="AN798" s="311" t="s">
        <v>199</v>
      </c>
      <c r="AO798" s="312" t="s">
        <v>18</v>
      </c>
      <c r="AP798" s="312"/>
      <c r="AQ798" s="312"/>
      <c r="AR798" s="312"/>
      <c r="AS798" s="312"/>
      <c r="AT798" s="312"/>
      <c r="AU798" s="312"/>
      <c r="AV798" s="312"/>
      <c r="AW798" s="261">
        <v>0</v>
      </c>
      <c r="AX798" s="261">
        <v>0</v>
      </c>
      <c r="AY798" s="261">
        <v>0</v>
      </c>
      <c r="AZ798" s="261">
        <f>BE798</f>
        <v>0</v>
      </c>
      <c r="BA798" s="261">
        <f>BV798</f>
        <v>0</v>
      </c>
      <c r="BB798" s="261">
        <f>CM798</f>
        <v>0</v>
      </c>
      <c r="BC798" s="261">
        <f>DD798</f>
        <v>0</v>
      </c>
      <c r="BD798" s="261">
        <f>AW798-AX798-BC798</f>
        <v>0</v>
      </c>
      <c r="BE798" s="261">
        <f t="shared" si="843"/>
        <v>0</v>
      </c>
      <c r="BF798" s="261">
        <f t="shared" si="843"/>
        <v>0</v>
      </c>
      <c r="BG798" s="261">
        <f t="shared" si="843"/>
        <v>0</v>
      </c>
      <c r="BH798" s="261">
        <f t="shared" si="843"/>
        <v>0</v>
      </c>
      <c r="BI798" s="261">
        <f>BJ798+BK798+BL798</f>
        <v>0</v>
      </c>
      <c r="BJ798" s="313">
        <v>0</v>
      </c>
      <c r="BK798" s="313">
        <v>0</v>
      </c>
      <c r="BL798" s="313">
        <v>0</v>
      </c>
      <c r="BM798" s="261">
        <f>BN798+BO798+BP798</f>
        <v>0</v>
      </c>
      <c r="BN798" s="313">
        <v>0</v>
      </c>
      <c r="BO798" s="313">
        <v>0</v>
      </c>
      <c r="BP798" s="313">
        <v>0</v>
      </c>
      <c r="BQ798" s="261">
        <f>BR798+BS798+BT798</f>
        <v>0</v>
      </c>
      <c r="BR798" s="313">
        <v>0</v>
      </c>
      <c r="BS798" s="313">
        <v>0</v>
      </c>
      <c r="BT798" s="313">
        <v>0</v>
      </c>
      <c r="BU798" s="261">
        <f>$AW798-$AX798-AZ798</f>
        <v>0</v>
      </c>
      <c r="BV798" s="261">
        <f t="shared" si="844"/>
        <v>0</v>
      </c>
      <c r="BW798" s="261">
        <f t="shared" si="844"/>
        <v>0</v>
      </c>
      <c r="BX798" s="261">
        <f t="shared" si="844"/>
        <v>0</v>
      </c>
      <c r="BY798" s="261">
        <f t="shared" si="844"/>
        <v>0</v>
      </c>
      <c r="BZ798" s="261">
        <f>CA798+CB798+CC798</f>
        <v>0</v>
      </c>
      <c r="CA798" s="313">
        <v>0</v>
      </c>
      <c r="CB798" s="313">
        <v>0</v>
      </c>
      <c r="CC798" s="313">
        <v>0</v>
      </c>
      <c r="CD798" s="261">
        <f>CE798+CF798+CG798</f>
        <v>0</v>
      </c>
      <c r="CE798" s="313">
        <v>0</v>
      </c>
      <c r="CF798" s="313">
        <v>0</v>
      </c>
      <c r="CG798" s="313">
        <v>0</v>
      </c>
      <c r="CH798" s="261">
        <f>CI798+CJ798+CK798</f>
        <v>0</v>
      </c>
      <c r="CI798" s="313">
        <v>0</v>
      </c>
      <c r="CJ798" s="313">
        <v>0</v>
      </c>
      <c r="CK798" s="313">
        <v>0</v>
      </c>
      <c r="CL798" s="261">
        <f>$AW798-$AX798-BA798</f>
        <v>0</v>
      </c>
      <c r="CM798" s="261">
        <f t="shared" si="845"/>
        <v>0</v>
      </c>
      <c r="CN798" s="261">
        <f t="shared" si="845"/>
        <v>0</v>
      </c>
      <c r="CO798" s="261">
        <f t="shared" si="845"/>
        <v>0</v>
      </c>
      <c r="CP798" s="261">
        <f t="shared" si="845"/>
        <v>0</v>
      </c>
      <c r="CQ798" s="261">
        <f>CR798+CS798+CT798</f>
        <v>0</v>
      </c>
      <c r="CR798" s="313">
        <v>0</v>
      </c>
      <c r="CS798" s="313">
        <v>0</v>
      </c>
      <c r="CT798" s="313">
        <v>0</v>
      </c>
      <c r="CU798" s="261">
        <f>CV798+CW798+CX798</f>
        <v>0</v>
      </c>
      <c r="CV798" s="313">
        <v>0</v>
      </c>
      <c r="CW798" s="313">
        <v>0</v>
      </c>
      <c r="CX798" s="313">
        <v>0</v>
      </c>
      <c r="CY798" s="261">
        <f>CZ798+DA798+DB798</f>
        <v>0</v>
      </c>
      <c r="CZ798" s="313">
        <v>0</v>
      </c>
      <c r="DA798" s="313">
        <v>0</v>
      </c>
      <c r="DB798" s="313">
        <v>0</v>
      </c>
      <c r="DC798" s="261">
        <f>$AW798-$AX798-BB798</f>
        <v>0</v>
      </c>
      <c r="DD798" s="261">
        <f t="shared" si="846"/>
        <v>0</v>
      </c>
      <c r="DE798" s="261">
        <f t="shared" si="846"/>
        <v>0</v>
      </c>
      <c r="DF798" s="261">
        <f t="shared" si="846"/>
        <v>0</v>
      </c>
      <c r="DG798" s="261">
        <f t="shared" si="846"/>
        <v>0</v>
      </c>
      <c r="DH798" s="261">
        <f>DI798+DJ798+DK798</f>
        <v>0</v>
      </c>
      <c r="DI798" s="313">
        <v>0</v>
      </c>
      <c r="DJ798" s="313">
        <v>0</v>
      </c>
      <c r="DK798" s="313">
        <v>0</v>
      </c>
      <c r="DL798" s="261">
        <f>DM798+DN798+DO798</f>
        <v>0</v>
      </c>
      <c r="DM798" s="313">
        <v>0</v>
      </c>
      <c r="DN798" s="313">
        <v>0</v>
      </c>
      <c r="DO798" s="313">
        <v>0</v>
      </c>
      <c r="DP798" s="261">
        <f>DQ798+DR798+DS798</f>
        <v>0</v>
      </c>
      <c r="DQ798" s="313">
        <v>0</v>
      </c>
      <c r="DR798" s="313">
        <v>0</v>
      </c>
      <c r="DS798" s="313">
        <v>0</v>
      </c>
      <c r="DT798" s="261">
        <f>$AW798-$AX798-BC798</f>
        <v>0</v>
      </c>
      <c r="DU798" s="261">
        <f>BC798-AY798</f>
        <v>0</v>
      </c>
      <c r="DV798" s="313"/>
      <c r="DW798" s="313"/>
      <c r="DX798" s="314"/>
      <c r="DY798" s="313"/>
      <c r="DZ798" s="314"/>
      <c r="EA798" s="343" t="s">
        <v>151</v>
      </c>
      <c r="EB798" s="164">
        <v>0</v>
      </c>
      <c r="EC798" s="162" t="str">
        <f>AN798 &amp; EB798</f>
        <v>Прочие собственные средства0</v>
      </c>
      <c r="ED798" s="162" t="str">
        <f>AN798&amp;AO798</f>
        <v>Прочие собственные средстванет</v>
      </c>
      <c r="EE798" s="163"/>
      <c r="EF798" s="163"/>
      <c r="EG798" s="179"/>
      <c r="EH798" s="179"/>
      <c r="EI798" s="179"/>
      <c r="EJ798" s="179"/>
      <c r="EV798" s="163"/>
    </row>
    <row r="799" spans="3:152" ht="11.25" customHeight="1">
      <c r="C799" s="217"/>
      <c r="D799" s="384" t="s">
        <v>1138</v>
      </c>
      <c r="E799" s="398" t="s">
        <v>780</v>
      </c>
      <c r="F799" s="398" t="s">
        <v>800</v>
      </c>
      <c r="G799" s="398" t="s">
        <v>161</v>
      </c>
      <c r="H799" s="398" t="s">
        <v>1139</v>
      </c>
      <c r="I799" s="398" t="s">
        <v>783</v>
      </c>
      <c r="J799" s="398" t="s">
        <v>783</v>
      </c>
      <c r="K799" s="384" t="s">
        <v>784</v>
      </c>
      <c r="L799" s="336"/>
      <c r="M799" s="336"/>
      <c r="N799" s="384" t="s">
        <v>115</v>
      </c>
      <c r="O799" s="384" t="s">
        <v>3</v>
      </c>
      <c r="P799" s="386" t="s">
        <v>189</v>
      </c>
      <c r="Q799" s="386" t="s">
        <v>3</v>
      </c>
      <c r="R799" s="388">
        <v>100</v>
      </c>
      <c r="S799" s="390">
        <v>100</v>
      </c>
      <c r="T799" s="400" t="s">
        <v>151</v>
      </c>
      <c r="U799" s="305"/>
      <c r="V799" s="306"/>
      <c r="W799" s="306"/>
      <c r="X799" s="306"/>
      <c r="Y799" s="306"/>
      <c r="Z799" s="306"/>
      <c r="AA799" s="306"/>
      <c r="AB799" s="306"/>
      <c r="AC799" s="306"/>
      <c r="AD799" s="306"/>
      <c r="AE799" s="306"/>
      <c r="AF799" s="306"/>
      <c r="AG799" s="306"/>
      <c r="AH799" s="306"/>
      <c r="AI799" s="306"/>
      <c r="AJ799" s="306"/>
      <c r="AK799" s="306"/>
      <c r="AL799" s="306"/>
      <c r="AM799" s="306"/>
      <c r="AN799" s="306"/>
      <c r="AO799" s="306"/>
      <c r="AP799" s="306"/>
      <c r="AQ799" s="306"/>
      <c r="AR799" s="306"/>
      <c r="AS799" s="306"/>
      <c r="AT799" s="306"/>
      <c r="AU799" s="306"/>
      <c r="AV799" s="306"/>
      <c r="AW799" s="306"/>
      <c r="AX799" s="306"/>
      <c r="AY799" s="306"/>
      <c r="AZ799" s="306"/>
      <c r="BA799" s="306"/>
      <c r="BB799" s="306"/>
      <c r="BC799" s="306"/>
      <c r="BD799" s="306"/>
      <c r="BE799" s="306"/>
      <c r="BF799" s="306"/>
      <c r="BG799" s="306"/>
      <c r="BH799" s="306"/>
      <c r="BI799" s="306"/>
      <c r="BJ799" s="306"/>
      <c r="BK799" s="306"/>
      <c r="BL799" s="306"/>
      <c r="BM799" s="306"/>
      <c r="BN799" s="306"/>
      <c r="BO799" s="306"/>
      <c r="BP799" s="306"/>
      <c r="BQ799" s="306"/>
      <c r="BR799" s="306"/>
      <c r="BS799" s="306"/>
      <c r="BT799" s="306"/>
      <c r="BU799" s="306"/>
      <c r="BV799" s="306"/>
      <c r="BW799" s="306"/>
      <c r="BX799" s="306"/>
      <c r="BY799" s="306"/>
      <c r="BZ799" s="306"/>
      <c r="CA799" s="306"/>
      <c r="CB799" s="306"/>
      <c r="CC799" s="306"/>
      <c r="CD799" s="306"/>
      <c r="CE799" s="306"/>
      <c r="CF799" s="306"/>
      <c r="CG799" s="306"/>
      <c r="CH799" s="306"/>
      <c r="CI799" s="306"/>
      <c r="CJ799" s="306"/>
      <c r="CK799" s="306"/>
      <c r="CL799" s="306"/>
      <c r="CM799" s="306"/>
      <c r="CN799" s="306"/>
      <c r="CO799" s="306"/>
      <c r="CP799" s="306"/>
      <c r="CQ799" s="306"/>
      <c r="CR799" s="306"/>
      <c r="CS799" s="306"/>
      <c r="CT799" s="306"/>
      <c r="CU799" s="306"/>
      <c r="CV799" s="306"/>
      <c r="CW799" s="306"/>
      <c r="CX799" s="306"/>
      <c r="CY799" s="306"/>
      <c r="CZ799" s="306"/>
      <c r="DA799" s="306"/>
      <c r="DB799" s="306"/>
      <c r="DC799" s="306"/>
      <c r="DD799" s="306"/>
      <c r="DE799" s="306"/>
      <c r="DF799" s="306"/>
      <c r="DG799" s="306"/>
      <c r="DH799" s="306"/>
      <c r="DI799" s="306"/>
      <c r="DJ799" s="306"/>
      <c r="DK799" s="306"/>
      <c r="DL799" s="306"/>
      <c r="DM799" s="306"/>
      <c r="DN799" s="306"/>
      <c r="DO799" s="306"/>
      <c r="DP799" s="306"/>
      <c r="DQ799" s="306"/>
      <c r="DR799" s="306"/>
      <c r="DS799" s="306"/>
      <c r="DT799" s="306"/>
      <c r="DU799" s="306"/>
      <c r="DV799" s="306"/>
      <c r="DW799" s="306"/>
      <c r="DX799" s="306"/>
      <c r="DY799" s="306"/>
      <c r="DZ799" s="306"/>
      <c r="EA799" s="306"/>
      <c r="EB799" s="164"/>
      <c r="EC799" s="163"/>
      <c r="ED799" s="163"/>
      <c r="EE799" s="163"/>
      <c r="EF799" s="163"/>
      <c r="EG799" s="163"/>
      <c r="EH799" s="163"/>
      <c r="EI799" s="163"/>
    </row>
    <row r="800" spans="3:152" ht="11.25" customHeight="1">
      <c r="C800" s="217"/>
      <c r="D800" s="385"/>
      <c r="E800" s="399"/>
      <c r="F800" s="399"/>
      <c r="G800" s="399"/>
      <c r="H800" s="399"/>
      <c r="I800" s="399"/>
      <c r="J800" s="399"/>
      <c r="K800" s="385"/>
      <c r="L800" s="337"/>
      <c r="M800" s="337"/>
      <c r="N800" s="385"/>
      <c r="O800" s="385"/>
      <c r="P800" s="387"/>
      <c r="Q800" s="387"/>
      <c r="R800" s="389"/>
      <c r="S800" s="391"/>
      <c r="T800" s="401"/>
      <c r="U800" s="394"/>
      <c r="V800" s="396">
        <v>1</v>
      </c>
      <c r="W800" s="382" t="s">
        <v>821</v>
      </c>
      <c r="X800" s="382"/>
      <c r="Y800" s="382"/>
      <c r="Z800" s="382"/>
      <c r="AA800" s="382"/>
      <c r="AB800" s="382"/>
      <c r="AC800" s="382"/>
      <c r="AD800" s="382"/>
      <c r="AE800" s="382"/>
      <c r="AF800" s="382"/>
      <c r="AG800" s="382"/>
      <c r="AH800" s="382"/>
      <c r="AI800" s="382"/>
      <c r="AJ800" s="382"/>
      <c r="AK800" s="382"/>
      <c r="AL800" s="307"/>
      <c r="AM800" s="308"/>
      <c r="AN800" s="309"/>
      <c r="AO800" s="309"/>
      <c r="AP800" s="309"/>
      <c r="AQ800" s="309"/>
      <c r="AR800" s="309"/>
      <c r="AS800" s="309"/>
      <c r="AT800" s="309"/>
      <c r="AU800" s="309"/>
      <c r="AV800" s="309"/>
      <c r="AW800" s="95"/>
      <c r="AX800" s="95"/>
      <c r="AY800" s="95"/>
      <c r="AZ800" s="95"/>
      <c r="BA800" s="95"/>
      <c r="BB800" s="95"/>
      <c r="BC800" s="95"/>
      <c r="BD800" s="95"/>
      <c r="BE800" s="95"/>
      <c r="BF800" s="95"/>
      <c r="BG800" s="95"/>
      <c r="BH800" s="95"/>
      <c r="BI800" s="95"/>
      <c r="BJ800" s="95"/>
      <c r="BK800" s="95"/>
      <c r="BL800" s="95"/>
      <c r="BM800" s="95"/>
      <c r="BN800" s="95"/>
      <c r="BO800" s="95"/>
      <c r="BP800" s="95"/>
      <c r="BQ800" s="95"/>
      <c r="BR800" s="95"/>
      <c r="BS800" s="95"/>
      <c r="BT800" s="95"/>
      <c r="BU800" s="95"/>
      <c r="BV800" s="95"/>
      <c r="BW800" s="95"/>
      <c r="BX800" s="95"/>
      <c r="BY800" s="95"/>
      <c r="BZ800" s="95"/>
      <c r="CA800" s="95"/>
      <c r="CB800" s="95"/>
      <c r="CC800" s="95"/>
      <c r="CD800" s="95"/>
      <c r="CE800" s="95"/>
      <c r="CF800" s="95"/>
      <c r="CG800" s="95"/>
      <c r="CH800" s="95"/>
      <c r="CI800" s="95"/>
      <c r="CJ800" s="95"/>
      <c r="CK800" s="95"/>
      <c r="CL800" s="95"/>
      <c r="CM800" s="95"/>
      <c r="CN800" s="95"/>
      <c r="CO800" s="95"/>
      <c r="CP800" s="95"/>
      <c r="CQ800" s="95"/>
      <c r="CR800" s="95"/>
      <c r="CS800" s="95"/>
      <c r="CT800" s="95"/>
      <c r="CU800" s="95"/>
      <c r="CV800" s="95"/>
      <c r="CW800" s="95"/>
      <c r="CX800" s="95"/>
      <c r="CY800" s="95"/>
      <c r="CZ800" s="95"/>
      <c r="DA800" s="95"/>
      <c r="DB800" s="95"/>
      <c r="DC800" s="95"/>
      <c r="DD800" s="95"/>
      <c r="DE800" s="95"/>
      <c r="DF800" s="95"/>
      <c r="DG800" s="95"/>
      <c r="DH800" s="95"/>
      <c r="DI800" s="95"/>
      <c r="DJ800" s="95"/>
      <c r="DK800" s="95"/>
      <c r="DL800" s="95"/>
      <c r="DM800" s="95"/>
      <c r="DN800" s="95"/>
      <c r="DO800" s="95"/>
      <c r="DP800" s="95"/>
      <c r="DQ800" s="95"/>
      <c r="DR800" s="95"/>
      <c r="DS800" s="95"/>
      <c r="DT800" s="95"/>
      <c r="DU800" s="95"/>
      <c r="DV800" s="95"/>
      <c r="DW800" s="95"/>
      <c r="DX800" s="95"/>
      <c r="DY800" s="95"/>
      <c r="DZ800" s="95"/>
      <c r="EA800" s="95"/>
      <c r="EB800" s="164"/>
      <c r="EC800" s="179"/>
      <c r="ED800" s="179"/>
      <c r="EE800" s="179"/>
      <c r="EF800" s="163"/>
      <c r="EG800" s="179"/>
      <c r="EH800" s="179"/>
      <c r="EI800" s="179"/>
      <c r="EJ800" s="179"/>
      <c r="EK800" s="179"/>
    </row>
    <row r="801" spans="3:152" ht="15" customHeight="1">
      <c r="C801" s="217"/>
      <c r="D801" s="385"/>
      <c r="E801" s="399"/>
      <c r="F801" s="399"/>
      <c r="G801" s="399"/>
      <c r="H801" s="399"/>
      <c r="I801" s="399"/>
      <c r="J801" s="399"/>
      <c r="K801" s="385"/>
      <c r="L801" s="337"/>
      <c r="M801" s="337"/>
      <c r="N801" s="385"/>
      <c r="O801" s="385"/>
      <c r="P801" s="387"/>
      <c r="Q801" s="387"/>
      <c r="R801" s="389"/>
      <c r="S801" s="391"/>
      <c r="T801" s="401"/>
      <c r="U801" s="395"/>
      <c r="V801" s="397"/>
      <c r="W801" s="383"/>
      <c r="X801" s="383"/>
      <c r="Y801" s="383"/>
      <c r="Z801" s="383"/>
      <c r="AA801" s="383"/>
      <c r="AB801" s="383"/>
      <c r="AC801" s="383"/>
      <c r="AD801" s="383"/>
      <c r="AE801" s="383"/>
      <c r="AF801" s="383"/>
      <c r="AG801" s="383"/>
      <c r="AH801" s="383"/>
      <c r="AI801" s="383"/>
      <c r="AJ801" s="383"/>
      <c r="AK801" s="383"/>
      <c r="AL801" s="333"/>
      <c r="AM801" s="200" t="s">
        <v>240</v>
      </c>
      <c r="AN801" s="311" t="s">
        <v>197</v>
      </c>
      <c r="AO801" s="312" t="s">
        <v>18</v>
      </c>
      <c r="AP801" s="312"/>
      <c r="AQ801" s="312"/>
      <c r="AR801" s="312"/>
      <c r="AS801" s="312"/>
      <c r="AT801" s="312"/>
      <c r="AU801" s="312"/>
      <c r="AV801" s="312"/>
      <c r="AW801" s="261">
        <v>64575.6083</v>
      </c>
      <c r="AX801" s="261">
        <v>0</v>
      </c>
      <c r="AY801" s="261">
        <v>0</v>
      </c>
      <c r="AZ801" s="261">
        <f>BE801</f>
        <v>0</v>
      </c>
      <c r="BA801" s="261">
        <f>BV801</f>
        <v>0</v>
      </c>
      <c r="BB801" s="261">
        <f>CM801</f>
        <v>0</v>
      </c>
      <c r="BC801" s="261">
        <f>DD801</f>
        <v>0</v>
      </c>
      <c r="BD801" s="261">
        <f>AW801-AX801-BC801</f>
        <v>64575.6083</v>
      </c>
      <c r="BE801" s="261">
        <f t="shared" ref="BE801:BH802" si="847">BQ801</f>
        <v>0</v>
      </c>
      <c r="BF801" s="261">
        <f t="shared" si="847"/>
        <v>0</v>
      </c>
      <c r="BG801" s="261">
        <f t="shared" si="847"/>
        <v>0</v>
      </c>
      <c r="BH801" s="261">
        <f t="shared" si="847"/>
        <v>0</v>
      </c>
      <c r="BI801" s="261">
        <f>BJ801+BK801+BL801</f>
        <v>0</v>
      </c>
      <c r="BJ801" s="313">
        <v>0</v>
      </c>
      <c r="BK801" s="313">
        <v>0</v>
      </c>
      <c r="BL801" s="313">
        <v>0</v>
      </c>
      <c r="BM801" s="261">
        <f>BN801+BO801+BP801</f>
        <v>0</v>
      </c>
      <c r="BN801" s="313">
        <v>0</v>
      </c>
      <c r="BO801" s="313">
        <v>0</v>
      </c>
      <c r="BP801" s="313">
        <v>0</v>
      </c>
      <c r="BQ801" s="261">
        <f>BR801+BS801+BT801</f>
        <v>0</v>
      </c>
      <c r="BR801" s="313">
        <v>0</v>
      </c>
      <c r="BS801" s="313">
        <v>0</v>
      </c>
      <c r="BT801" s="313">
        <v>0</v>
      </c>
      <c r="BU801" s="261">
        <f>$AW801-$AX801-AZ801</f>
        <v>64575.6083</v>
      </c>
      <c r="BV801" s="261">
        <f t="shared" ref="BV801:BY802" si="848">CH801</f>
        <v>0</v>
      </c>
      <c r="BW801" s="261">
        <f t="shared" si="848"/>
        <v>0</v>
      </c>
      <c r="BX801" s="261">
        <f t="shared" si="848"/>
        <v>0</v>
      </c>
      <c r="BY801" s="261">
        <f t="shared" si="848"/>
        <v>0</v>
      </c>
      <c r="BZ801" s="261">
        <f>CA801+CB801+CC801</f>
        <v>0</v>
      </c>
      <c r="CA801" s="313">
        <v>0</v>
      </c>
      <c r="CB801" s="313">
        <v>0</v>
      </c>
      <c r="CC801" s="313">
        <v>0</v>
      </c>
      <c r="CD801" s="261">
        <f>CE801+CF801+CG801</f>
        <v>0</v>
      </c>
      <c r="CE801" s="313">
        <v>0</v>
      </c>
      <c r="CF801" s="313">
        <v>0</v>
      </c>
      <c r="CG801" s="313">
        <v>0</v>
      </c>
      <c r="CH801" s="261">
        <f>CI801+CJ801+CK801</f>
        <v>0</v>
      </c>
      <c r="CI801" s="313">
        <v>0</v>
      </c>
      <c r="CJ801" s="313">
        <v>0</v>
      </c>
      <c r="CK801" s="313">
        <v>0</v>
      </c>
      <c r="CL801" s="261">
        <f>$AW801-$AX801-BA801</f>
        <v>64575.6083</v>
      </c>
      <c r="CM801" s="261">
        <f t="shared" ref="CM801:CP802" si="849">CY801</f>
        <v>0</v>
      </c>
      <c r="CN801" s="261">
        <f t="shared" si="849"/>
        <v>0</v>
      </c>
      <c r="CO801" s="261">
        <f t="shared" si="849"/>
        <v>0</v>
      </c>
      <c r="CP801" s="261">
        <f t="shared" si="849"/>
        <v>0</v>
      </c>
      <c r="CQ801" s="261">
        <f>CR801+CS801+CT801</f>
        <v>0</v>
      </c>
      <c r="CR801" s="313">
        <v>0</v>
      </c>
      <c r="CS801" s="313">
        <v>0</v>
      </c>
      <c r="CT801" s="313">
        <v>0</v>
      </c>
      <c r="CU801" s="261">
        <f>CV801+CW801+CX801</f>
        <v>0</v>
      </c>
      <c r="CV801" s="313">
        <v>0</v>
      </c>
      <c r="CW801" s="313">
        <v>0</v>
      </c>
      <c r="CX801" s="313">
        <v>0</v>
      </c>
      <c r="CY801" s="261">
        <f>CZ801+DA801+DB801</f>
        <v>0</v>
      </c>
      <c r="CZ801" s="313">
        <v>0</v>
      </c>
      <c r="DA801" s="313">
        <v>0</v>
      </c>
      <c r="DB801" s="313">
        <v>0</v>
      </c>
      <c r="DC801" s="261">
        <f>$AW801-$AX801-BB801</f>
        <v>64575.6083</v>
      </c>
      <c r="DD801" s="261">
        <f t="shared" ref="DD801:DG802" si="850">DP801</f>
        <v>0</v>
      </c>
      <c r="DE801" s="261">
        <f t="shared" si="850"/>
        <v>0</v>
      </c>
      <c r="DF801" s="261">
        <f t="shared" si="850"/>
        <v>0</v>
      </c>
      <c r="DG801" s="261">
        <f t="shared" si="850"/>
        <v>0</v>
      </c>
      <c r="DH801" s="261">
        <f>DI801+DJ801+DK801</f>
        <v>0</v>
      </c>
      <c r="DI801" s="313">
        <v>0</v>
      </c>
      <c r="DJ801" s="313">
        <v>0</v>
      </c>
      <c r="DK801" s="313">
        <v>0</v>
      </c>
      <c r="DL801" s="261">
        <f>DM801+DN801+DO801</f>
        <v>0</v>
      </c>
      <c r="DM801" s="313">
        <v>0</v>
      </c>
      <c r="DN801" s="313">
        <v>0</v>
      </c>
      <c r="DO801" s="313">
        <v>0</v>
      </c>
      <c r="DP801" s="261">
        <f>DQ801+DR801+DS801</f>
        <v>0</v>
      </c>
      <c r="DQ801" s="313">
        <v>0</v>
      </c>
      <c r="DR801" s="313">
        <v>0</v>
      </c>
      <c r="DS801" s="313">
        <v>0</v>
      </c>
      <c r="DT801" s="261">
        <f>$AW801-$AX801-BC801</f>
        <v>64575.6083</v>
      </c>
      <c r="DU801" s="261">
        <f>BC801-AY801</f>
        <v>0</v>
      </c>
      <c r="DV801" s="313"/>
      <c r="DW801" s="313"/>
      <c r="DX801" s="314"/>
      <c r="DY801" s="313"/>
      <c r="DZ801" s="314"/>
      <c r="EA801" s="343" t="s">
        <v>151</v>
      </c>
      <c r="EB801" s="164">
        <v>0</v>
      </c>
      <c r="EC801" s="162" t="str">
        <f>AN801 &amp; EB801</f>
        <v>Амортизационные отчисления0</v>
      </c>
      <c r="ED801" s="162" t="str">
        <f>AN801&amp;AO801</f>
        <v>Амортизационные отчислениянет</v>
      </c>
      <c r="EE801" s="163"/>
      <c r="EF801" s="163"/>
      <c r="EG801" s="179"/>
      <c r="EH801" s="179"/>
      <c r="EI801" s="179"/>
      <c r="EJ801" s="179"/>
      <c r="EV801" s="163"/>
    </row>
    <row r="802" spans="3:152" ht="15" customHeight="1" thickBot="1">
      <c r="C802" s="217"/>
      <c r="D802" s="385"/>
      <c r="E802" s="399"/>
      <c r="F802" s="399"/>
      <c r="G802" s="399"/>
      <c r="H802" s="399"/>
      <c r="I802" s="399"/>
      <c r="J802" s="399"/>
      <c r="K802" s="385"/>
      <c r="L802" s="337"/>
      <c r="M802" s="337"/>
      <c r="N802" s="385"/>
      <c r="O802" s="385"/>
      <c r="P802" s="387"/>
      <c r="Q802" s="387"/>
      <c r="R802" s="389"/>
      <c r="S802" s="391"/>
      <c r="T802" s="401"/>
      <c r="U802" s="395"/>
      <c r="V802" s="397"/>
      <c r="W802" s="383"/>
      <c r="X802" s="383"/>
      <c r="Y802" s="383"/>
      <c r="Z802" s="383"/>
      <c r="AA802" s="383"/>
      <c r="AB802" s="383"/>
      <c r="AC802" s="383"/>
      <c r="AD802" s="383"/>
      <c r="AE802" s="383"/>
      <c r="AF802" s="383"/>
      <c r="AG802" s="383"/>
      <c r="AH802" s="383"/>
      <c r="AI802" s="383"/>
      <c r="AJ802" s="383"/>
      <c r="AK802" s="383"/>
      <c r="AL802" s="333"/>
      <c r="AM802" s="200" t="s">
        <v>115</v>
      </c>
      <c r="AN802" s="311" t="s">
        <v>199</v>
      </c>
      <c r="AO802" s="312" t="s">
        <v>18</v>
      </c>
      <c r="AP802" s="312"/>
      <c r="AQ802" s="312"/>
      <c r="AR802" s="312"/>
      <c r="AS802" s="312"/>
      <c r="AT802" s="312"/>
      <c r="AU802" s="312"/>
      <c r="AV802" s="312"/>
      <c r="AW802" s="261">
        <v>12915.1217</v>
      </c>
      <c r="AX802" s="261">
        <v>0</v>
      </c>
      <c r="AY802" s="261">
        <v>0</v>
      </c>
      <c r="AZ802" s="261">
        <f>BE802</f>
        <v>0</v>
      </c>
      <c r="BA802" s="261">
        <f>BV802</f>
        <v>0</v>
      </c>
      <c r="BB802" s="261">
        <f>CM802</f>
        <v>0</v>
      </c>
      <c r="BC802" s="261">
        <f>DD802</f>
        <v>0</v>
      </c>
      <c r="BD802" s="261">
        <f>AW802-AX802-BC802</f>
        <v>12915.1217</v>
      </c>
      <c r="BE802" s="261">
        <f t="shared" si="847"/>
        <v>0</v>
      </c>
      <c r="BF802" s="261">
        <f t="shared" si="847"/>
        <v>0</v>
      </c>
      <c r="BG802" s="261">
        <f t="shared" si="847"/>
        <v>0</v>
      </c>
      <c r="BH802" s="261">
        <f t="shared" si="847"/>
        <v>0</v>
      </c>
      <c r="BI802" s="261">
        <f>BJ802+BK802+BL802</f>
        <v>0</v>
      </c>
      <c r="BJ802" s="313">
        <v>0</v>
      </c>
      <c r="BK802" s="313">
        <v>0</v>
      </c>
      <c r="BL802" s="313">
        <v>0</v>
      </c>
      <c r="BM802" s="261">
        <f>BN802+BO802+BP802</f>
        <v>0</v>
      </c>
      <c r="BN802" s="313">
        <v>0</v>
      </c>
      <c r="BO802" s="313">
        <v>0</v>
      </c>
      <c r="BP802" s="313">
        <v>0</v>
      </c>
      <c r="BQ802" s="261">
        <f>BR802+BS802+BT802</f>
        <v>0</v>
      </c>
      <c r="BR802" s="313">
        <v>0</v>
      </c>
      <c r="BS802" s="313">
        <v>0</v>
      </c>
      <c r="BT802" s="313">
        <v>0</v>
      </c>
      <c r="BU802" s="261">
        <f>$AW802-$AX802-AZ802</f>
        <v>12915.1217</v>
      </c>
      <c r="BV802" s="261">
        <f t="shared" si="848"/>
        <v>0</v>
      </c>
      <c r="BW802" s="261">
        <f t="shared" si="848"/>
        <v>0</v>
      </c>
      <c r="BX802" s="261">
        <f t="shared" si="848"/>
        <v>0</v>
      </c>
      <c r="BY802" s="261">
        <f t="shared" si="848"/>
        <v>0</v>
      </c>
      <c r="BZ802" s="261">
        <f>CA802+CB802+CC802</f>
        <v>0</v>
      </c>
      <c r="CA802" s="313">
        <v>0</v>
      </c>
      <c r="CB802" s="313">
        <v>0</v>
      </c>
      <c r="CC802" s="313">
        <v>0</v>
      </c>
      <c r="CD802" s="261">
        <f>CE802+CF802+CG802</f>
        <v>0</v>
      </c>
      <c r="CE802" s="313">
        <v>0</v>
      </c>
      <c r="CF802" s="313">
        <v>0</v>
      </c>
      <c r="CG802" s="313">
        <v>0</v>
      </c>
      <c r="CH802" s="261">
        <f>CI802+CJ802+CK802</f>
        <v>0</v>
      </c>
      <c r="CI802" s="313">
        <v>0</v>
      </c>
      <c r="CJ802" s="313">
        <v>0</v>
      </c>
      <c r="CK802" s="313">
        <v>0</v>
      </c>
      <c r="CL802" s="261">
        <f>$AW802-$AX802-BA802</f>
        <v>12915.1217</v>
      </c>
      <c r="CM802" s="261">
        <f t="shared" si="849"/>
        <v>0</v>
      </c>
      <c r="CN802" s="261">
        <f t="shared" si="849"/>
        <v>0</v>
      </c>
      <c r="CO802" s="261">
        <f t="shared" si="849"/>
        <v>0</v>
      </c>
      <c r="CP802" s="261">
        <f t="shared" si="849"/>
        <v>0</v>
      </c>
      <c r="CQ802" s="261">
        <f>CR802+CS802+CT802</f>
        <v>0</v>
      </c>
      <c r="CR802" s="313">
        <v>0</v>
      </c>
      <c r="CS802" s="313">
        <v>0</v>
      </c>
      <c r="CT802" s="313">
        <v>0</v>
      </c>
      <c r="CU802" s="261">
        <f>CV802+CW802+CX802</f>
        <v>0</v>
      </c>
      <c r="CV802" s="313">
        <v>0</v>
      </c>
      <c r="CW802" s="313">
        <v>0</v>
      </c>
      <c r="CX802" s="313">
        <v>0</v>
      </c>
      <c r="CY802" s="261">
        <f>CZ802+DA802+DB802</f>
        <v>0</v>
      </c>
      <c r="CZ802" s="313">
        <v>0</v>
      </c>
      <c r="DA802" s="313">
        <v>0</v>
      </c>
      <c r="DB802" s="313">
        <v>0</v>
      </c>
      <c r="DC802" s="261">
        <f>$AW802-$AX802-BB802</f>
        <v>12915.1217</v>
      </c>
      <c r="DD802" s="261">
        <f t="shared" si="850"/>
        <v>0</v>
      </c>
      <c r="DE802" s="261">
        <f t="shared" si="850"/>
        <v>0</v>
      </c>
      <c r="DF802" s="261">
        <f t="shared" si="850"/>
        <v>0</v>
      </c>
      <c r="DG802" s="261">
        <f t="shared" si="850"/>
        <v>0</v>
      </c>
      <c r="DH802" s="261">
        <f>DI802+DJ802+DK802</f>
        <v>0</v>
      </c>
      <c r="DI802" s="313">
        <v>0</v>
      </c>
      <c r="DJ802" s="313">
        <v>0</v>
      </c>
      <c r="DK802" s="313">
        <v>0</v>
      </c>
      <c r="DL802" s="261">
        <f>DM802+DN802+DO802</f>
        <v>0</v>
      </c>
      <c r="DM802" s="313">
        <v>0</v>
      </c>
      <c r="DN802" s="313">
        <v>0</v>
      </c>
      <c r="DO802" s="313">
        <v>0</v>
      </c>
      <c r="DP802" s="261">
        <f>DQ802+DR802+DS802</f>
        <v>0</v>
      </c>
      <c r="DQ802" s="313">
        <v>0</v>
      </c>
      <c r="DR802" s="313">
        <v>0</v>
      </c>
      <c r="DS802" s="313">
        <v>0</v>
      </c>
      <c r="DT802" s="261">
        <f>$AW802-$AX802-BC802</f>
        <v>12915.1217</v>
      </c>
      <c r="DU802" s="261">
        <f>BC802-AY802</f>
        <v>0</v>
      </c>
      <c r="DV802" s="313"/>
      <c r="DW802" s="313"/>
      <c r="DX802" s="314"/>
      <c r="DY802" s="313"/>
      <c r="DZ802" s="314"/>
      <c r="EA802" s="343" t="s">
        <v>151</v>
      </c>
      <c r="EB802" s="164">
        <v>0</v>
      </c>
      <c r="EC802" s="162" t="str">
        <f>AN802 &amp; EB802</f>
        <v>Прочие собственные средства0</v>
      </c>
      <c r="ED802" s="162" t="str">
        <f>AN802&amp;AO802</f>
        <v>Прочие собственные средстванет</v>
      </c>
      <c r="EE802" s="163"/>
      <c r="EF802" s="163"/>
      <c r="EG802" s="179"/>
      <c r="EH802" s="179"/>
      <c r="EI802" s="179"/>
      <c r="EJ802" s="179"/>
      <c r="EV802" s="163"/>
    </row>
    <row r="803" spans="3:152" ht="11.25" customHeight="1">
      <c r="C803" s="217"/>
      <c r="D803" s="384" t="s">
        <v>1140</v>
      </c>
      <c r="E803" s="398" t="s">
        <v>780</v>
      </c>
      <c r="F803" s="398" t="s">
        <v>800</v>
      </c>
      <c r="G803" s="398" t="s">
        <v>161</v>
      </c>
      <c r="H803" s="398" t="s">
        <v>1141</v>
      </c>
      <c r="I803" s="398" t="s">
        <v>783</v>
      </c>
      <c r="J803" s="398" t="s">
        <v>783</v>
      </c>
      <c r="K803" s="384" t="s">
        <v>784</v>
      </c>
      <c r="L803" s="336"/>
      <c r="M803" s="336"/>
      <c r="N803" s="384" t="s">
        <v>116</v>
      </c>
      <c r="O803" s="384" t="s">
        <v>3</v>
      </c>
      <c r="P803" s="386" t="s">
        <v>189</v>
      </c>
      <c r="Q803" s="386" t="s">
        <v>3</v>
      </c>
      <c r="R803" s="388">
        <v>100</v>
      </c>
      <c r="S803" s="390">
        <v>100</v>
      </c>
      <c r="T803" s="400" t="s">
        <v>151</v>
      </c>
      <c r="U803" s="305"/>
      <c r="V803" s="306"/>
      <c r="W803" s="306"/>
      <c r="X803" s="306"/>
      <c r="Y803" s="306"/>
      <c r="Z803" s="306"/>
      <c r="AA803" s="306"/>
      <c r="AB803" s="306"/>
      <c r="AC803" s="306"/>
      <c r="AD803" s="306"/>
      <c r="AE803" s="306"/>
      <c r="AF803" s="306"/>
      <c r="AG803" s="306"/>
      <c r="AH803" s="306"/>
      <c r="AI803" s="306"/>
      <c r="AJ803" s="306"/>
      <c r="AK803" s="306"/>
      <c r="AL803" s="306"/>
      <c r="AM803" s="306"/>
      <c r="AN803" s="306"/>
      <c r="AO803" s="306"/>
      <c r="AP803" s="306"/>
      <c r="AQ803" s="306"/>
      <c r="AR803" s="306"/>
      <c r="AS803" s="306"/>
      <c r="AT803" s="306"/>
      <c r="AU803" s="306"/>
      <c r="AV803" s="306"/>
      <c r="AW803" s="306"/>
      <c r="AX803" s="306"/>
      <c r="AY803" s="306"/>
      <c r="AZ803" s="306"/>
      <c r="BA803" s="306"/>
      <c r="BB803" s="306"/>
      <c r="BC803" s="306"/>
      <c r="BD803" s="306"/>
      <c r="BE803" s="306"/>
      <c r="BF803" s="306"/>
      <c r="BG803" s="306"/>
      <c r="BH803" s="306"/>
      <c r="BI803" s="306"/>
      <c r="BJ803" s="306"/>
      <c r="BK803" s="306"/>
      <c r="BL803" s="306"/>
      <c r="BM803" s="306"/>
      <c r="BN803" s="306"/>
      <c r="BO803" s="306"/>
      <c r="BP803" s="306"/>
      <c r="BQ803" s="306"/>
      <c r="BR803" s="306"/>
      <c r="BS803" s="306"/>
      <c r="BT803" s="306"/>
      <c r="BU803" s="306"/>
      <c r="BV803" s="306"/>
      <c r="BW803" s="306"/>
      <c r="BX803" s="306"/>
      <c r="BY803" s="306"/>
      <c r="BZ803" s="306"/>
      <c r="CA803" s="306"/>
      <c r="CB803" s="306"/>
      <c r="CC803" s="306"/>
      <c r="CD803" s="306"/>
      <c r="CE803" s="306"/>
      <c r="CF803" s="306"/>
      <c r="CG803" s="306"/>
      <c r="CH803" s="306"/>
      <c r="CI803" s="306"/>
      <c r="CJ803" s="306"/>
      <c r="CK803" s="306"/>
      <c r="CL803" s="306"/>
      <c r="CM803" s="306"/>
      <c r="CN803" s="306"/>
      <c r="CO803" s="306"/>
      <c r="CP803" s="306"/>
      <c r="CQ803" s="306"/>
      <c r="CR803" s="306"/>
      <c r="CS803" s="306"/>
      <c r="CT803" s="306"/>
      <c r="CU803" s="306"/>
      <c r="CV803" s="306"/>
      <c r="CW803" s="306"/>
      <c r="CX803" s="306"/>
      <c r="CY803" s="306"/>
      <c r="CZ803" s="306"/>
      <c r="DA803" s="306"/>
      <c r="DB803" s="306"/>
      <c r="DC803" s="306"/>
      <c r="DD803" s="306"/>
      <c r="DE803" s="306"/>
      <c r="DF803" s="306"/>
      <c r="DG803" s="306"/>
      <c r="DH803" s="306"/>
      <c r="DI803" s="306"/>
      <c r="DJ803" s="306"/>
      <c r="DK803" s="306"/>
      <c r="DL803" s="306"/>
      <c r="DM803" s="306"/>
      <c r="DN803" s="306"/>
      <c r="DO803" s="306"/>
      <c r="DP803" s="306"/>
      <c r="DQ803" s="306"/>
      <c r="DR803" s="306"/>
      <c r="DS803" s="306"/>
      <c r="DT803" s="306"/>
      <c r="DU803" s="306"/>
      <c r="DV803" s="306"/>
      <c r="DW803" s="306"/>
      <c r="DX803" s="306"/>
      <c r="DY803" s="306"/>
      <c r="DZ803" s="306"/>
      <c r="EA803" s="306"/>
      <c r="EB803" s="164"/>
      <c r="EC803" s="163"/>
      <c r="ED803" s="163"/>
      <c r="EE803" s="163"/>
      <c r="EF803" s="163"/>
      <c r="EG803" s="163"/>
      <c r="EH803" s="163"/>
      <c r="EI803" s="163"/>
    </row>
    <row r="804" spans="3:152" ht="11.25" customHeight="1">
      <c r="C804" s="217"/>
      <c r="D804" s="385"/>
      <c r="E804" s="399"/>
      <c r="F804" s="399"/>
      <c r="G804" s="399"/>
      <c r="H804" s="399"/>
      <c r="I804" s="399"/>
      <c r="J804" s="399"/>
      <c r="K804" s="385"/>
      <c r="L804" s="337"/>
      <c r="M804" s="337"/>
      <c r="N804" s="385"/>
      <c r="O804" s="385"/>
      <c r="P804" s="387"/>
      <c r="Q804" s="387"/>
      <c r="R804" s="389"/>
      <c r="S804" s="391"/>
      <c r="T804" s="401"/>
      <c r="U804" s="394"/>
      <c r="V804" s="396">
        <v>1</v>
      </c>
      <c r="W804" s="382" t="s">
        <v>821</v>
      </c>
      <c r="X804" s="382"/>
      <c r="Y804" s="382"/>
      <c r="Z804" s="382"/>
      <c r="AA804" s="382"/>
      <c r="AB804" s="382"/>
      <c r="AC804" s="382"/>
      <c r="AD804" s="382"/>
      <c r="AE804" s="382"/>
      <c r="AF804" s="382"/>
      <c r="AG804" s="382"/>
      <c r="AH804" s="382"/>
      <c r="AI804" s="382"/>
      <c r="AJ804" s="382"/>
      <c r="AK804" s="382"/>
      <c r="AL804" s="307"/>
      <c r="AM804" s="308"/>
      <c r="AN804" s="309"/>
      <c r="AO804" s="309"/>
      <c r="AP804" s="309"/>
      <c r="AQ804" s="309"/>
      <c r="AR804" s="309"/>
      <c r="AS804" s="309"/>
      <c r="AT804" s="309"/>
      <c r="AU804" s="309"/>
      <c r="AV804" s="309"/>
      <c r="AW804" s="95"/>
      <c r="AX804" s="95"/>
      <c r="AY804" s="95"/>
      <c r="AZ804" s="95"/>
      <c r="BA804" s="95"/>
      <c r="BB804" s="95"/>
      <c r="BC804" s="95"/>
      <c r="BD804" s="95"/>
      <c r="BE804" s="95"/>
      <c r="BF804" s="95"/>
      <c r="BG804" s="95"/>
      <c r="BH804" s="95"/>
      <c r="BI804" s="95"/>
      <c r="BJ804" s="95"/>
      <c r="BK804" s="95"/>
      <c r="BL804" s="95"/>
      <c r="BM804" s="95"/>
      <c r="BN804" s="95"/>
      <c r="BO804" s="95"/>
      <c r="BP804" s="95"/>
      <c r="BQ804" s="95"/>
      <c r="BR804" s="95"/>
      <c r="BS804" s="95"/>
      <c r="BT804" s="95"/>
      <c r="BU804" s="95"/>
      <c r="BV804" s="95"/>
      <c r="BW804" s="95"/>
      <c r="BX804" s="95"/>
      <c r="BY804" s="95"/>
      <c r="BZ804" s="95"/>
      <c r="CA804" s="95"/>
      <c r="CB804" s="95"/>
      <c r="CC804" s="95"/>
      <c r="CD804" s="95"/>
      <c r="CE804" s="95"/>
      <c r="CF804" s="95"/>
      <c r="CG804" s="95"/>
      <c r="CH804" s="95"/>
      <c r="CI804" s="95"/>
      <c r="CJ804" s="95"/>
      <c r="CK804" s="95"/>
      <c r="CL804" s="95"/>
      <c r="CM804" s="95"/>
      <c r="CN804" s="95"/>
      <c r="CO804" s="95"/>
      <c r="CP804" s="95"/>
      <c r="CQ804" s="95"/>
      <c r="CR804" s="95"/>
      <c r="CS804" s="95"/>
      <c r="CT804" s="95"/>
      <c r="CU804" s="95"/>
      <c r="CV804" s="95"/>
      <c r="CW804" s="95"/>
      <c r="CX804" s="95"/>
      <c r="CY804" s="95"/>
      <c r="CZ804" s="95"/>
      <c r="DA804" s="95"/>
      <c r="DB804" s="95"/>
      <c r="DC804" s="95"/>
      <c r="DD804" s="95"/>
      <c r="DE804" s="95"/>
      <c r="DF804" s="95"/>
      <c r="DG804" s="95"/>
      <c r="DH804" s="95"/>
      <c r="DI804" s="95"/>
      <c r="DJ804" s="95"/>
      <c r="DK804" s="95"/>
      <c r="DL804" s="95"/>
      <c r="DM804" s="95"/>
      <c r="DN804" s="95"/>
      <c r="DO804" s="95"/>
      <c r="DP804" s="95"/>
      <c r="DQ804" s="95"/>
      <c r="DR804" s="95"/>
      <c r="DS804" s="95"/>
      <c r="DT804" s="95"/>
      <c r="DU804" s="95"/>
      <c r="DV804" s="95"/>
      <c r="DW804" s="95"/>
      <c r="DX804" s="95"/>
      <c r="DY804" s="95"/>
      <c r="DZ804" s="95"/>
      <c r="EA804" s="95"/>
      <c r="EB804" s="164"/>
      <c r="EC804" s="179"/>
      <c r="ED804" s="179"/>
      <c r="EE804" s="179"/>
      <c r="EF804" s="163"/>
      <c r="EG804" s="179"/>
      <c r="EH804" s="179"/>
      <c r="EI804" s="179"/>
      <c r="EJ804" s="179"/>
      <c r="EK804" s="179"/>
    </row>
    <row r="805" spans="3:152" ht="15" customHeight="1">
      <c r="C805" s="217"/>
      <c r="D805" s="385"/>
      <c r="E805" s="399"/>
      <c r="F805" s="399"/>
      <c r="G805" s="399"/>
      <c r="H805" s="399"/>
      <c r="I805" s="399"/>
      <c r="J805" s="399"/>
      <c r="K805" s="385"/>
      <c r="L805" s="337"/>
      <c r="M805" s="337"/>
      <c r="N805" s="385"/>
      <c r="O805" s="385"/>
      <c r="P805" s="387"/>
      <c r="Q805" s="387"/>
      <c r="R805" s="389"/>
      <c r="S805" s="391"/>
      <c r="T805" s="401"/>
      <c r="U805" s="395"/>
      <c r="V805" s="397"/>
      <c r="W805" s="383"/>
      <c r="X805" s="383"/>
      <c r="Y805" s="383"/>
      <c r="Z805" s="383"/>
      <c r="AA805" s="383"/>
      <c r="AB805" s="383"/>
      <c r="AC805" s="383"/>
      <c r="AD805" s="383"/>
      <c r="AE805" s="383"/>
      <c r="AF805" s="383"/>
      <c r="AG805" s="383"/>
      <c r="AH805" s="383"/>
      <c r="AI805" s="383"/>
      <c r="AJ805" s="383"/>
      <c r="AK805" s="383"/>
      <c r="AL805" s="333"/>
      <c r="AM805" s="200" t="s">
        <v>240</v>
      </c>
      <c r="AN805" s="311" t="s">
        <v>197</v>
      </c>
      <c r="AO805" s="312" t="s">
        <v>18</v>
      </c>
      <c r="AP805" s="312"/>
      <c r="AQ805" s="312"/>
      <c r="AR805" s="312"/>
      <c r="AS805" s="312"/>
      <c r="AT805" s="312"/>
      <c r="AU805" s="312"/>
      <c r="AV805" s="312"/>
      <c r="AW805" s="261">
        <v>0</v>
      </c>
      <c r="AX805" s="261">
        <v>0</v>
      </c>
      <c r="AY805" s="261">
        <v>0</v>
      </c>
      <c r="AZ805" s="261">
        <f>BE805</f>
        <v>0</v>
      </c>
      <c r="BA805" s="261">
        <f>BV805</f>
        <v>0</v>
      </c>
      <c r="BB805" s="261">
        <f>CM805</f>
        <v>0</v>
      </c>
      <c r="BC805" s="261">
        <f>DD805</f>
        <v>0</v>
      </c>
      <c r="BD805" s="261">
        <f>AW805-AX805-BC805</f>
        <v>0</v>
      </c>
      <c r="BE805" s="261">
        <f t="shared" ref="BE805:BH806" si="851">BQ805</f>
        <v>0</v>
      </c>
      <c r="BF805" s="261">
        <f t="shared" si="851"/>
        <v>0</v>
      </c>
      <c r="BG805" s="261">
        <f t="shared" si="851"/>
        <v>0</v>
      </c>
      <c r="BH805" s="261">
        <f t="shared" si="851"/>
        <v>0</v>
      </c>
      <c r="BI805" s="261">
        <f>BJ805+BK805+BL805</f>
        <v>0</v>
      </c>
      <c r="BJ805" s="313">
        <v>0</v>
      </c>
      <c r="BK805" s="313">
        <v>0</v>
      </c>
      <c r="BL805" s="313">
        <v>0</v>
      </c>
      <c r="BM805" s="261">
        <f>BN805+BO805+BP805</f>
        <v>0</v>
      </c>
      <c r="BN805" s="313">
        <v>0</v>
      </c>
      <c r="BO805" s="313">
        <v>0</v>
      </c>
      <c r="BP805" s="313">
        <v>0</v>
      </c>
      <c r="BQ805" s="261">
        <f>BR805+BS805+BT805</f>
        <v>0</v>
      </c>
      <c r="BR805" s="313">
        <v>0</v>
      </c>
      <c r="BS805" s="313">
        <v>0</v>
      </c>
      <c r="BT805" s="313">
        <v>0</v>
      </c>
      <c r="BU805" s="261">
        <f>$AW805-$AX805-AZ805</f>
        <v>0</v>
      </c>
      <c r="BV805" s="261">
        <f t="shared" ref="BV805:BY806" si="852">CH805</f>
        <v>0</v>
      </c>
      <c r="BW805" s="261">
        <f t="shared" si="852"/>
        <v>0</v>
      </c>
      <c r="BX805" s="261">
        <f t="shared" si="852"/>
        <v>0</v>
      </c>
      <c r="BY805" s="261">
        <f t="shared" si="852"/>
        <v>0</v>
      </c>
      <c r="BZ805" s="261">
        <f>CA805+CB805+CC805</f>
        <v>0</v>
      </c>
      <c r="CA805" s="313">
        <v>0</v>
      </c>
      <c r="CB805" s="313">
        <v>0</v>
      </c>
      <c r="CC805" s="313">
        <v>0</v>
      </c>
      <c r="CD805" s="261">
        <f>CE805+CF805+CG805</f>
        <v>0</v>
      </c>
      <c r="CE805" s="313">
        <v>0</v>
      </c>
      <c r="CF805" s="313">
        <v>0</v>
      </c>
      <c r="CG805" s="313">
        <v>0</v>
      </c>
      <c r="CH805" s="261">
        <f>CI805+CJ805+CK805</f>
        <v>0</v>
      </c>
      <c r="CI805" s="313">
        <v>0</v>
      </c>
      <c r="CJ805" s="313">
        <v>0</v>
      </c>
      <c r="CK805" s="313">
        <v>0</v>
      </c>
      <c r="CL805" s="261">
        <f>$AW805-$AX805-BA805</f>
        <v>0</v>
      </c>
      <c r="CM805" s="261">
        <f t="shared" ref="CM805:CP806" si="853">CY805</f>
        <v>0</v>
      </c>
      <c r="CN805" s="261">
        <f t="shared" si="853"/>
        <v>0</v>
      </c>
      <c r="CO805" s="261">
        <f t="shared" si="853"/>
        <v>0</v>
      </c>
      <c r="CP805" s="261">
        <f t="shared" si="853"/>
        <v>0</v>
      </c>
      <c r="CQ805" s="261">
        <f>CR805+CS805+CT805</f>
        <v>0</v>
      </c>
      <c r="CR805" s="313">
        <v>0</v>
      </c>
      <c r="CS805" s="313">
        <v>0</v>
      </c>
      <c r="CT805" s="313">
        <v>0</v>
      </c>
      <c r="CU805" s="261">
        <f>CV805+CW805+CX805</f>
        <v>0</v>
      </c>
      <c r="CV805" s="313">
        <v>0</v>
      </c>
      <c r="CW805" s="313">
        <v>0</v>
      </c>
      <c r="CX805" s="313">
        <v>0</v>
      </c>
      <c r="CY805" s="261">
        <f>CZ805+DA805+DB805</f>
        <v>0</v>
      </c>
      <c r="CZ805" s="313">
        <v>0</v>
      </c>
      <c r="DA805" s="313">
        <v>0</v>
      </c>
      <c r="DB805" s="313">
        <v>0</v>
      </c>
      <c r="DC805" s="261">
        <f>$AW805-$AX805-BB805</f>
        <v>0</v>
      </c>
      <c r="DD805" s="261">
        <f t="shared" ref="DD805:DG806" si="854">DP805</f>
        <v>0</v>
      </c>
      <c r="DE805" s="261">
        <f t="shared" si="854"/>
        <v>0</v>
      </c>
      <c r="DF805" s="261">
        <f t="shared" si="854"/>
        <v>0</v>
      </c>
      <c r="DG805" s="261">
        <f t="shared" si="854"/>
        <v>0</v>
      </c>
      <c r="DH805" s="261">
        <f>DI805+DJ805+DK805</f>
        <v>0</v>
      </c>
      <c r="DI805" s="313">
        <v>0</v>
      </c>
      <c r="DJ805" s="313">
        <v>0</v>
      </c>
      <c r="DK805" s="313">
        <v>0</v>
      </c>
      <c r="DL805" s="261">
        <f>DM805+DN805+DO805</f>
        <v>0</v>
      </c>
      <c r="DM805" s="313">
        <v>0</v>
      </c>
      <c r="DN805" s="313">
        <v>0</v>
      </c>
      <c r="DO805" s="313">
        <v>0</v>
      </c>
      <c r="DP805" s="261">
        <f>DQ805+DR805+DS805</f>
        <v>0</v>
      </c>
      <c r="DQ805" s="313">
        <v>0</v>
      </c>
      <c r="DR805" s="313">
        <v>0</v>
      </c>
      <c r="DS805" s="313">
        <v>0</v>
      </c>
      <c r="DT805" s="261">
        <f>$AW805-$AX805-BC805</f>
        <v>0</v>
      </c>
      <c r="DU805" s="261">
        <f>BC805-AY805</f>
        <v>0</v>
      </c>
      <c r="DV805" s="313"/>
      <c r="DW805" s="313"/>
      <c r="DX805" s="314"/>
      <c r="DY805" s="313"/>
      <c r="DZ805" s="314"/>
      <c r="EA805" s="343" t="s">
        <v>151</v>
      </c>
      <c r="EB805" s="164">
        <v>0</v>
      </c>
      <c r="EC805" s="162" t="str">
        <f>AN805 &amp; EB805</f>
        <v>Амортизационные отчисления0</v>
      </c>
      <c r="ED805" s="162" t="str">
        <f>AN805&amp;AO805</f>
        <v>Амортизационные отчислениянет</v>
      </c>
      <c r="EE805" s="163"/>
      <c r="EF805" s="163"/>
      <c r="EG805" s="179"/>
      <c r="EH805" s="179"/>
      <c r="EI805" s="179"/>
      <c r="EJ805" s="179"/>
      <c r="EV805" s="163"/>
    </row>
    <row r="806" spans="3:152" ht="15" customHeight="1" thickBot="1">
      <c r="C806" s="217"/>
      <c r="D806" s="385"/>
      <c r="E806" s="399"/>
      <c r="F806" s="399"/>
      <c r="G806" s="399"/>
      <c r="H806" s="399"/>
      <c r="I806" s="399"/>
      <c r="J806" s="399"/>
      <c r="K806" s="385"/>
      <c r="L806" s="337"/>
      <c r="M806" s="337"/>
      <c r="N806" s="385"/>
      <c r="O806" s="385"/>
      <c r="P806" s="387"/>
      <c r="Q806" s="387"/>
      <c r="R806" s="389"/>
      <c r="S806" s="391"/>
      <c r="T806" s="401"/>
      <c r="U806" s="395"/>
      <c r="V806" s="397"/>
      <c r="W806" s="383"/>
      <c r="X806" s="383"/>
      <c r="Y806" s="383"/>
      <c r="Z806" s="383"/>
      <c r="AA806" s="383"/>
      <c r="AB806" s="383"/>
      <c r="AC806" s="383"/>
      <c r="AD806" s="383"/>
      <c r="AE806" s="383"/>
      <c r="AF806" s="383"/>
      <c r="AG806" s="383"/>
      <c r="AH806" s="383"/>
      <c r="AI806" s="383"/>
      <c r="AJ806" s="383"/>
      <c r="AK806" s="383"/>
      <c r="AL806" s="333"/>
      <c r="AM806" s="200" t="s">
        <v>115</v>
      </c>
      <c r="AN806" s="311" t="s">
        <v>199</v>
      </c>
      <c r="AO806" s="312" t="s">
        <v>18</v>
      </c>
      <c r="AP806" s="312"/>
      <c r="AQ806" s="312"/>
      <c r="AR806" s="312"/>
      <c r="AS806" s="312"/>
      <c r="AT806" s="312"/>
      <c r="AU806" s="312"/>
      <c r="AV806" s="312"/>
      <c r="AW806" s="261">
        <v>0</v>
      </c>
      <c r="AX806" s="261">
        <v>0</v>
      </c>
      <c r="AY806" s="261">
        <v>0</v>
      </c>
      <c r="AZ806" s="261">
        <f>BE806</f>
        <v>0</v>
      </c>
      <c r="BA806" s="261">
        <f>BV806</f>
        <v>0</v>
      </c>
      <c r="BB806" s="261">
        <f>CM806</f>
        <v>0</v>
      </c>
      <c r="BC806" s="261">
        <f>DD806</f>
        <v>0</v>
      </c>
      <c r="BD806" s="261">
        <f>AW806-AX806-BC806</f>
        <v>0</v>
      </c>
      <c r="BE806" s="261">
        <f t="shared" si="851"/>
        <v>0</v>
      </c>
      <c r="BF806" s="261">
        <f t="shared" si="851"/>
        <v>0</v>
      </c>
      <c r="BG806" s="261">
        <f t="shared" si="851"/>
        <v>0</v>
      </c>
      <c r="BH806" s="261">
        <f t="shared" si="851"/>
        <v>0</v>
      </c>
      <c r="BI806" s="261">
        <f>BJ806+BK806+BL806</f>
        <v>0</v>
      </c>
      <c r="BJ806" s="313">
        <v>0</v>
      </c>
      <c r="BK806" s="313">
        <v>0</v>
      </c>
      <c r="BL806" s="313">
        <v>0</v>
      </c>
      <c r="BM806" s="261">
        <f>BN806+BO806+BP806</f>
        <v>0</v>
      </c>
      <c r="BN806" s="313">
        <v>0</v>
      </c>
      <c r="BO806" s="313">
        <v>0</v>
      </c>
      <c r="BP806" s="313">
        <v>0</v>
      </c>
      <c r="BQ806" s="261">
        <f>BR806+BS806+BT806</f>
        <v>0</v>
      </c>
      <c r="BR806" s="313">
        <v>0</v>
      </c>
      <c r="BS806" s="313">
        <v>0</v>
      </c>
      <c r="BT806" s="313">
        <v>0</v>
      </c>
      <c r="BU806" s="261">
        <f>$AW806-$AX806-AZ806</f>
        <v>0</v>
      </c>
      <c r="BV806" s="261">
        <f t="shared" si="852"/>
        <v>0</v>
      </c>
      <c r="BW806" s="261">
        <f t="shared" si="852"/>
        <v>0</v>
      </c>
      <c r="BX806" s="261">
        <f t="shared" si="852"/>
        <v>0</v>
      </c>
      <c r="BY806" s="261">
        <f t="shared" si="852"/>
        <v>0</v>
      </c>
      <c r="BZ806" s="261">
        <f>CA806+CB806+CC806</f>
        <v>0</v>
      </c>
      <c r="CA806" s="313">
        <v>0</v>
      </c>
      <c r="CB806" s="313">
        <v>0</v>
      </c>
      <c r="CC806" s="313">
        <v>0</v>
      </c>
      <c r="CD806" s="261">
        <f>CE806+CF806+CG806</f>
        <v>0</v>
      </c>
      <c r="CE806" s="313">
        <v>0</v>
      </c>
      <c r="CF806" s="313">
        <v>0</v>
      </c>
      <c r="CG806" s="313">
        <v>0</v>
      </c>
      <c r="CH806" s="261">
        <f>CI806+CJ806+CK806</f>
        <v>0</v>
      </c>
      <c r="CI806" s="313">
        <v>0</v>
      </c>
      <c r="CJ806" s="313">
        <v>0</v>
      </c>
      <c r="CK806" s="313">
        <v>0</v>
      </c>
      <c r="CL806" s="261">
        <f>$AW806-$AX806-BA806</f>
        <v>0</v>
      </c>
      <c r="CM806" s="261">
        <f t="shared" si="853"/>
        <v>0</v>
      </c>
      <c r="CN806" s="261">
        <f t="shared" si="853"/>
        <v>0</v>
      </c>
      <c r="CO806" s="261">
        <f t="shared" si="853"/>
        <v>0</v>
      </c>
      <c r="CP806" s="261">
        <f t="shared" si="853"/>
        <v>0</v>
      </c>
      <c r="CQ806" s="261">
        <f>CR806+CS806+CT806</f>
        <v>0</v>
      </c>
      <c r="CR806" s="313">
        <v>0</v>
      </c>
      <c r="CS806" s="313">
        <v>0</v>
      </c>
      <c r="CT806" s="313">
        <v>0</v>
      </c>
      <c r="CU806" s="261">
        <f>CV806+CW806+CX806</f>
        <v>0</v>
      </c>
      <c r="CV806" s="313">
        <v>0</v>
      </c>
      <c r="CW806" s="313">
        <v>0</v>
      </c>
      <c r="CX806" s="313">
        <v>0</v>
      </c>
      <c r="CY806" s="261">
        <f>CZ806+DA806+DB806</f>
        <v>0</v>
      </c>
      <c r="CZ806" s="313">
        <v>0</v>
      </c>
      <c r="DA806" s="313">
        <v>0</v>
      </c>
      <c r="DB806" s="313">
        <v>0</v>
      </c>
      <c r="DC806" s="261">
        <f>$AW806-$AX806-BB806</f>
        <v>0</v>
      </c>
      <c r="DD806" s="261">
        <f t="shared" si="854"/>
        <v>0</v>
      </c>
      <c r="DE806" s="261">
        <f t="shared" si="854"/>
        <v>0</v>
      </c>
      <c r="DF806" s="261">
        <f t="shared" si="854"/>
        <v>0</v>
      </c>
      <c r="DG806" s="261">
        <f t="shared" si="854"/>
        <v>0</v>
      </c>
      <c r="DH806" s="261">
        <f>DI806+DJ806+DK806</f>
        <v>0</v>
      </c>
      <c r="DI806" s="313">
        <v>0</v>
      </c>
      <c r="DJ806" s="313">
        <v>0</v>
      </c>
      <c r="DK806" s="313">
        <v>0</v>
      </c>
      <c r="DL806" s="261">
        <f>DM806+DN806+DO806</f>
        <v>0</v>
      </c>
      <c r="DM806" s="313">
        <v>0</v>
      </c>
      <c r="DN806" s="313">
        <v>0</v>
      </c>
      <c r="DO806" s="313">
        <v>0</v>
      </c>
      <c r="DP806" s="261">
        <f>DQ806+DR806+DS806</f>
        <v>0</v>
      </c>
      <c r="DQ806" s="313">
        <v>0</v>
      </c>
      <c r="DR806" s="313">
        <v>0</v>
      </c>
      <c r="DS806" s="313">
        <v>0</v>
      </c>
      <c r="DT806" s="261">
        <f>$AW806-$AX806-BC806</f>
        <v>0</v>
      </c>
      <c r="DU806" s="261">
        <f>BC806-AY806</f>
        <v>0</v>
      </c>
      <c r="DV806" s="313"/>
      <c r="DW806" s="313"/>
      <c r="DX806" s="314"/>
      <c r="DY806" s="313"/>
      <c r="DZ806" s="314"/>
      <c r="EA806" s="343" t="s">
        <v>151</v>
      </c>
      <c r="EB806" s="164">
        <v>0</v>
      </c>
      <c r="EC806" s="162" t="str">
        <f>AN806 &amp; EB806</f>
        <v>Прочие собственные средства0</v>
      </c>
      <c r="ED806" s="162" t="str">
        <f>AN806&amp;AO806</f>
        <v>Прочие собственные средстванет</v>
      </c>
      <c r="EE806" s="163"/>
      <c r="EF806" s="163"/>
      <c r="EG806" s="179"/>
      <c r="EH806" s="179"/>
      <c r="EI806" s="179"/>
      <c r="EJ806" s="179"/>
      <c r="EV806" s="163"/>
    </row>
    <row r="807" spans="3:152" ht="11.25" customHeight="1">
      <c r="C807" s="217"/>
      <c r="D807" s="384" t="s">
        <v>1142</v>
      </c>
      <c r="E807" s="398" t="s">
        <v>780</v>
      </c>
      <c r="F807" s="398" t="s">
        <v>800</v>
      </c>
      <c r="G807" s="398" t="s">
        <v>161</v>
      </c>
      <c r="H807" s="398" t="s">
        <v>1143</v>
      </c>
      <c r="I807" s="398" t="s">
        <v>535</v>
      </c>
      <c r="J807" s="398" t="s">
        <v>535</v>
      </c>
      <c r="K807" s="384" t="s">
        <v>535</v>
      </c>
      <c r="L807" s="336"/>
      <c r="M807" s="336"/>
      <c r="N807" s="384" t="s">
        <v>115</v>
      </c>
      <c r="O807" s="384" t="s">
        <v>5</v>
      </c>
      <c r="P807" s="386" t="s">
        <v>189</v>
      </c>
      <c r="Q807" s="386" t="s">
        <v>5</v>
      </c>
      <c r="R807" s="388">
        <v>5</v>
      </c>
      <c r="S807" s="390">
        <v>5</v>
      </c>
      <c r="T807" s="392" t="s">
        <v>1147</v>
      </c>
      <c r="U807" s="305"/>
      <c r="V807" s="306"/>
      <c r="W807" s="306"/>
      <c r="X807" s="306"/>
      <c r="Y807" s="306"/>
      <c r="Z807" s="306"/>
      <c r="AA807" s="306"/>
      <c r="AB807" s="306"/>
      <c r="AC807" s="306"/>
      <c r="AD807" s="306"/>
      <c r="AE807" s="306"/>
      <c r="AF807" s="306"/>
      <c r="AG807" s="306"/>
      <c r="AH807" s="306"/>
      <c r="AI807" s="306"/>
      <c r="AJ807" s="306"/>
      <c r="AK807" s="306"/>
      <c r="AL807" s="306"/>
      <c r="AM807" s="306"/>
      <c r="AN807" s="306"/>
      <c r="AO807" s="306"/>
      <c r="AP807" s="306"/>
      <c r="AQ807" s="306"/>
      <c r="AR807" s="306"/>
      <c r="AS807" s="306"/>
      <c r="AT807" s="306"/>
      <c r="AU807" s="306"/>
      <c r="AV807" s="306"/>
      <c r="AW807" s="306"/>
      <c r="AX807" s="306"/>
      <c r="AY807" s="306"/>
      <c r="AZ807" s="306"/>
      <c r="BA807" s="306"/>
      <c r="BB807" s="306"/>
      <c r="BC807" s="306"/>
      <c r="BD807" s="306"/>
      <c r="BE807" s="306"/>
      <c r="BF807" s="306"/>
      <c r="BG807" s="306"/>
      <c r="BH807" s="306"/>
      <c r="BI807" s="306"/>
      <c r="BJ807" s="306"/>
      <c r="BK807" s="306"/>
      <c r="BL807" s="306"/>
      <c r="BM807" s="306"/>
      <c r="BN807" s="306"/>
      <c r="BO807" s="306"/>
      <c r="BP807" s="306"/>
      <c r="BQ807" s="306"/>
      <c r="BR807" s="306"/>
      <c r="BS807" s="306"/>
      <c r="BT807" s="306"/>
      <c r="BU807" s="306"/>
      <c r="BV807" s="306"/>
      <c r="BW807" s="306"/>
      <c r="BX807" s="306"/>
      <c r="BY807" s="306"/>
      <c r="BZ807" s="306"/>
      <c r="CA807" s="306"/>
      <c r="CB807" s="306"/>
      <c r="CC807" s="306"/>
      <c r="CD807" s="306"/>
      <c r="CE807" s="306"/>
      <c r="CF807" s="306"/>
      <c r="CG807" s="306"/>
      <c r="CH807" s="306"/>
      <c r="CI807" s="306"/>
      <c r="CJ807" s="306"/>
      <c r="CK807" s="306"/>
      <c r="CL807" s="306"/>
      <c r="CM807" s="306"/>
      <c r="CN807" s="306"/>
      <c r="CO807" s="306"/>
      <c r="CP807" s="306"/>
      <c r="CQ807" s="306"/>
      <c r="CR807" s="306"/>
      <c r="CS807" s="306"/>
      <c r="CT807" s="306"/>
      <c r="CU807" s="306"/>
      <c r="CV807" s="306"/>
      <c r="CW807" s="306"/>
      <c r="CX807" s="306"/>
      <c r="CY807" s="306"/>
      <c r="CZ807" s="306"/>
      <c r="DA807" s="306"/>
      <c r="DB807" s="306"/>
      <c r="DC807" s="306"/>
      <c r="DD807" s="306"/>
      <c r="DE807" s="306"/>
      <c r="DF807" s="306"/>
      <c r="DG807" s="306"/>
      <c r="DH807" s="306"/>
      <c r="DI807" s="306"/>
      <c r="DJ807" s="306"/>
      <c r="DK807" s="306"/>
      <c r="DL807" s="306"/>
      <c r="DM807" s="306"/>
      <c r="DN807" s="306"/>
      <c r="DO807" s="306"/>
      <c r="DP807" s="306"/>
      <c r="DQ807" s="306"/>
      <c r="DR807" s="306"/>
      <c r="DS807" s="306"/>
      <c r="DT807" s="306"/>
      <c r="DU807" s="306"/>
      <c r="DV807" s="306"/>
      <c r="DW807" s="306"/>
      <c r="DX807" s="306"/>
      <c r="DY807" s="306"/>
      <c r="DZ807" s="306"/>
      <c r="EA807" s="306"/>
      <c r="EB807" s="164"/>
      <c r="EC807" s="163"/>
      <c r="ED807" s="163"/>
      <c r="EE807" s="163"/>
      <c r="EF807" s="163"/>
      <c r="EG807" s="163"/>
      <c r="EH807" s="163"/>
      <c r="EI807" s="163"/>
    </row>
    <row r="808" spans="3:152" ht="11.25" customHeight="1">
      <c r="C808" s="217"/>
      <c r="D808" s="385"/>
      <c r="E808" s="399"/>
      <c r="F808" s="399"/>
      <c r="G808" s="399"/>
      <c r="H808" s="399"/>
      <c r="I808" s="399"/>
      <c r="J808" s="399"/>
      <c r="K808" s="385"/>
      <c r="L808" s="337"/>
      <c r="M808" s="337"/>
      <c r="N808" s="385"/>
      <c r="O808" s="385"/>
      <c r="P808" s="387"/>
      <c r="Q808" s="387"/>
      <c r="R808" s="389"/>
      <c r="S808" s="391"/>
      <c r="T808" s="393"/>
      <c r="U808" s="394"/>
      <c r="V808" s="396">
        <v>1</v>
      </c>
      <c r="W808" s="382" t="s">
        <v>821</v>
      </c>
      <c r="X808" s="382"/>
      <c r="Y808" s="382"/>
      <c r="Z808" s="382"/>
      <c r="AA808" s="382"/>
      <c r="AB808" s="382"/>
      <c r="AC808" s="382"/>
      <c r="AD808" s="382"/>
      <c r="AE808" s="382"/>
      <c r="AF808" s="382"/>
      <c r="AG808" s="382"/>
      <c r="AH808" s="382"/>
      <c r="AI808" s="382"/>
      <c r="AJ808" s="382"/>
      <c r="AK808" s="382"/>
      <c r="AL808" s="307"/>
      <c r="AM808" s="308"/>
      <c r="AN808" s="309"/>
      <c r="AO808" s="309"/>
      <c r="AP808" s="309"/>
      <c r="AQ808" s="309"/>
      <c r="AR808" s="309"/>
      <c r="AS808" s="309"/>
      <c r="AT808" s="309"/>
      <c r="AU808" s="309"/>
      <c r="AV808" s="309"/>
      <c r="AW808" s="95"/>
      <c r="AX808" s="95"/>
      <c r="AY808" s="95"/>
      <c r="AZ808" s="95"/>
      <c r="BA808" s="95"/>
      <c r="BB808" s="95"/>
      <c r="BC808" s="95"/>
      <c r="BD808" s="95"/>
      <c r="BE808" s="95"/>
      <c r="BF808" s="95"/>
      <c r="BG808" s="95"/>
      <c r="BH808" s="95"/>
      <c r="BI808" s="95"/>
      <c r="BJ808" s="95"/>
      <c r="BK808" s="95"/>
      <c r="BL808" s="95"/>
      <c r="BM808" s="95"/>
      <c r="BN808" s="95"/>
      <c r="BO808" s="95"/>
      <c r="BP808" s="95"/>
      <c r="BQ808" s="95"/>
      <c r="BR808" s="95"/>
      <c r="BS808" s="95"/>
      <c r="BT808" s="95"/>
      <c r="BU808" s="95"/>
      <c r="BV808" s="95"/>
      <c r="BW808" s="95"/>
      <c r="BX808" s="95"/>
      <c r="BY808" s="95"/>
      <c r="BZ808" s="95"/>
      <c r="CA808" s="95"/>
      <c r="CB808" s="95"/>
      <c r="CC808" s="95"/>
      <c r="CD808" s="95"/>
      <c r="CE808" s="95"/>
      <c r="CF808" s="95"/>
      <c r="CG808" s="95"/>
      <c r="CH808" s="95"/>
      <c r="CI808" s="95"/>
      <c r="CJ808" s="95"/>
      <c r="CK808" s="95"/>
      <c r="CL808" s="95"/>
      <c r="CM808" s="95"/>
      <c r="CN808" s="95"/>
      <c r="CO808" s="95"/>
      <c r="CP808" s="95"/>
      <c r="CQ808" s="95"/>
      <c r="CR808" s="95"/>
      <c r="CS808" s="95"/>
      <c r="CT808" s="95"/>
      <c r="CU808" s="95"/>
      <c r="CV808" s="95"/>
      <c r="CW808" s="95"/>
      <c r="CX808" s="95"/>
      <c r="CY808" s="95"/>
      <c r="CZ808" s="95"/>
      <c r="DA808" s="95"/>
      <c r="DB808" s="95"/>
      <c r="DC808" s="95"/>
      <c r="DD808" s="95"/>
      <c r="DE808" s="95"/>
      <c r="DF808" s="95"/>
      <c r="DG808" s="95"/>
      <c r="DH808" s="95"/>
      <c r="DI808" s="95"/>
      <c r="DJ808" s="95"/>
      <c r="DK808" s="95"/>
      <c r="DL808" s="95"/>
      <c r="DM808" s="95"/>
      <c r="DN808" s="95"/>
      <c r="DO808" s="95"/>
      <c r="DP808" s="95"/>
      <c r="DQ808" s="95"/>
      <c r="DR808" s="95"/>
      <c r="DS808" s="95"/>
      <c r="DT808" s="95"/>
      <c r="DU808" s="95"/>
      <c r="DV808" s="95"/>
      <c r="DW808" s="95"/>
      <c r="DX808" s="95"/>
      <c r="DY808" s="95"/>
      <c r="DZ808" s="95"/>
      <c r="EA808" s="95"/>
      <c r="EB808" s="164"/>
      <c r="EC808" s="179"/>
      <c r="ED808" s="179"/>
      <c r="EE808" s="179"/>
      <c r="EF808" s="163"/>
      <c r="EG808" s="179"/>
      <c r="EH808" s="179"/>
      <c r="EI808" s="179"/>
      <c r="EJ808" s="179"/>
      <c r="EK808" s="179"/>
    </row>
    <row r="809" spans="3:152" ht="15" customHeight="1" thickBot="1">
      <c r="C809" s="217"/>
      <c r="D809" s="385"/>
      <c r="E809" s="399"/>
      <c r="F809" s="399"/>
      <c r="G809" s="399"/>
      <c r="H809" s="399"/>
      <c r="I809" s="399"/>
      <c r="J809" s="399"/>
      <c r="K809" s="385"/>
      <c r="L809" s="337"/>
      <c r="M809" s="337"/>
      <c r="N809" s="385"/>
      <c r="O809" s="385"/>
      <c r="P809" s="387"/>
      <c r="Q809" s="387"/>
      <c r="R809" s="389"/>
      <c r="S809" s="391"/>
      <c r="T809" s="393"/>
      <c r="U809" s="395"/>
      <c r="V809" s="397"/>
      <c r="W809" s="383"/>
      <c r="X809" s="383"/>
      <c r="Y809" s="383"/>
      <c r="Z809" s="383"/>
      <c r="AA809" s="383"/>
      <c r="AB809" s="383"/>
      <c r="AC809" s="383"/>
      <c r="AD809" s="383"/>
      <c r="AE809" s="383"/>
      <c r="AF809" s="383"/>
      <c r="AG809" s="383"/>
      <c r="AH809" s="383"/>
      <c r="AI809" s="383"/>
      <c r="AJ809" s="383"/>
      <c r="AK809" s="383"/>
      <c r="AL809" s="333"/>
      <c r="AM809" s="200" t="s">
        <v>240</v>
      </c>
      <c r="AN809" s="311" t="s">
        <v>197</v>
      </c>
      <c r="AO809" s="312" t="s">
        <v>18</v>
      </c>
      <c r="AP809" s="312"/>
      <c r="AQ809" s="312"/>
      <c r="AR809" s="312"/>
      <c r="AS809" s="312"/>
      <c r="AT809" s="312"/>
      <c r="AU809" s="312"/>
      <c r="AV809" s="312"/>
      <c r="AW809" s="261">
        <v>915.83333333329995</v>
      </c>
      <c r="AX809" s="261">
        <v>0</v>
      </c>
      <c r="AY809" s="261">
        <v>915.83333333329995</v>
      </c>
      <c r="AZ809" s="261">
        <f>BE809</f>
        <v>0</v>
      </c>
      <c r="BA809" s="261">
        <f>BV809</f>
        <v>0</v>
      </c>
      <c r="BB809" s="261">
        <f>CM809</f>
        <v>0</v>
      </c>
      <c r="BC809" s="261">
        <f>DD809</f>
        <v>1099</v>
      </c>
      <c r="BD809" s="261">
        <f>AW809-AX809-BC809</f>
        <v>-183.16666666670005</v>
      </c>
      <c r="BE809" s="261">
        <f>BQ809</f>
        <v>0</v>
      </c>
      <c r="BF809" s="261">
        <f>BR809</f>
        <v>0</v>
      </c>
      <c r="BG809" s="261">
        <f>BS809</f>
        <v>0</v>
      </c>
      <c r="BH809" s="261">
        <f>BT809</f>
        <v>0</v>
      </c>
      <c r="BI809" s="261">
        <f>BJ809+BK809+BL809</f>
        <v>0</v>
      </c>
      <c r="BJ809" s="313">
        <v>0</v>
      </c>
      <c r="BK809" s="313">
        <v>0</v>
      </c>
      <c r="BL809" s="313">
        <v>0</v>
      </c>
      <c r="BM809" s="261">
        <f>BN809+BO809+BP809</f>
        <v>0</v>
      </c>
      <c r="BN809" s="313">
        <v>0</v>
      </c>
      <c r="BO809" s="313">
        <v>0</v>
      </c>
      <c r="BP809" s="313">
        <v>0</v>
      </c>
      <c r="BQ809" s="261">
        <f>BR809+BS809+BT809</f>
        <v>0</v>
      </c>
      <c r="BR809" s="313">
        <v>0</v>
      </c>
      <c r="BS809" s="313">
        <v>0</v>
      </c>
      <c r="BT809" s="313">
        <v>0</v>
      </c>
      <c r="BU809" s="261">
        <f>$AW809-$AX809-AZ809</f>
        <v>915.83333333329995</v>
      </c>
      <c r="BV809" s="261">
        <f>CH809</f>
        <v>0</v>
      </c>
      <c r="BW809" s="261">
        <f>CI809</f>
        <v>0</v>
      </c>
      <c r="BX809" s="261">
        <f>CJ809</f>
        <v>0</v>
      </c>
      <c r="BY809" s="261">
        <f>CK809</f>
        <v>0</v>
      </c>
      <c r="BZ809" s="261">
        <f>CA809+CB809+CC809</f>
        <v>0</v>
      </c>
      <c r="CA809" s="313">
        <v>0</v>
      </c>
      <c r="CB809" s="313">
        <v>0</v>
      </c>
      <c r="CC809" s="313">
        <v>0</v>
      </c>
      <c r="CD809" s="261">
        <f>CE809+CF809+CG809</f>
        <v>0</v>
      </c>
      <c r="CE809" s="313">
        <v>0</v>
      </c>
      <c r="CF809" s="313">
        <v>0</v>
      </c>
      <c r="CG809" s="313">
        <v>0</v>
      </c>
      <c r="CH809" s="261">
        <f>CI809+CJ809+CK809</f>
        <v>0</v>
      </c>
      <c r="CI809" s="313">
        <v>0</v>
      </c>
      <c r="CJ809" s="313">
        <v>0</v>
      </c>
      <c r="CK809" s="313">
        <v>0</v>
      </c>
      <c r="CL809" s="261">
        <f>$AW809-$AX809-BA809</f>
        <v>915.83333333329995</v>
      </c>
      <c r="CM809" s="261">
        <f>CY809</f>
        <v>0</v>
      </c>
      <c r="CN809" s="261">
        <f>CZ809</f>
        <v>0</v>
      </c>
      <c r="CO809" s="261">
        <f>DA809</f>
        <v>0</v>
      </c>
      <c r="CP809" s="261">
        <f>DB809</f>
        <v>0</v>
      </c>
      <c r="CQ809" s="261">
        <f>CR809+CS809+CT809</f>
        <v>0</v>
      </c>
      <c r="CR809" s="313">
        <v>0</v>
      </c>
      <c r="CS809" s="313">
        <v>0</v>
      </c>
      <c r="CT809" s="313">
        <v>0</v>
      </c>
      <c r="CU809" s="261">
        <f>CV809+CW809+CX809</f>
        <v>0</v>
      </c>
      <c r="CV809" s="313">
        <v>0</v>
      </c>
      <c r="CW809" s="313">
        <v>0</v>
      </c>
      <c r="CX809" s="313">
        <v>0</v>
      </c>
      <c r="CY809" s="261">
        <f>CZ809+DA809+DB809</f>
        <v>0</v>
      </c>
      <c r="CZ809" s="313">
        <v>0</v>
      </c>
      <c r="DA809" s="313">
        <v>0</v>
      </c>
      <c r="DB809" s="313">
        <v>0</v>
      </c>
      <c r="DC809" s="261">
        <f>$AW809-$AX809-BB809</f>
        <v>915.83333333329995</v>
      </c>
      <c r="DD809" s="261">
        <f>DP809</f>
        <v>1099</v>
      </c>
      <c r="DE809" s="261">
        <f>DQ809</f>
        <v>1099</v>
      </c>
      <c r="DF809" s="261">
        <f>DR809</f>
        <v>0</v>
      </c>
      <c r="DG809" s="261">
        <f>DS809</f>
        <v>0</v>
      </c>
      <c r="DH809" s="261">
        <f>DI809+DJ809+DK809</f>
        <v>0</v>
      </c>
      <c r="DI809" s="313">
        <v>0</v>
      </c>
      <c r="DJ809" s="313">
        <v>0</v>
      </c>
      <c r="DK809" s="313">
        <v>0</v>
      </c>
      <c r="DL809" s="261">
        <f>DM809+DN809+DO809</f>
        <v>0</v>
      </c>
      <c r="DM809" s="313">
        <v>0</v>
      </c>
      <c r="DN809" s="313">
        <v>0</v>
      </c>
      <c r="DO809" s="313">
        <v>0</v>
      </c>
      <c r="DP809" s="261">
        <f>DQ809+DR809+DS809</f>
        <v>1099</v>
      </c>
      <c r="DQ809" s="313">
        <v>1099</v>
      </c>
      <c r="DR809" s="313">
        <v>0</v>
      </c>
      <c r="DS809" s="313">
        <v>0</v>
      </c>
      <c r="DT809" s="261">
        <f>$AW809-$AX809-BC809</f>
        <v>-183.16666666670005</v>
      </c>
      <c r="DU809" s="261">
        <f>BC809-AY809</f>
        <v>183.16666666670005</v>
      </c>
      <c r="DV809" s="313"/>
      <c r="DW809" s="313"/>
      <c r="DX809" s="347" t="s">
        <v>1150</v>
      </c>
      <c r="DY809" s="313">
        <f>DU809</f>
        <v>183.16666666670005</v>
      </c>
      <c r="DZ809" s="314" t="s">
        <v>1166</v>
      </c>
      <c r="EA809" s="344" t="s">
        <v>1147</v>
      </c>
      <c r="EB809" s="164">
        <v>0</v>
      </c>
      <c r="EC809" s="162" t="str">
        <f>AN809 &amp; EB809</f>
        <v>Амортизационные отчисления0</v>
      </c>
      <c r="ED809" s="162" t="str">
        <f>AN809&amp;AO809</f>
        <v>Амортизационные отчислениянет</v>
      </c>
      <c r="EE809" s="163"/>
      <c r="EF809" s="163"/>
      <c r="EG809" s="179"/>
      <c r="EH809" s="179"/>
      <c r="EI809" s="179"/>
      <c r="EJ809" s="179"/>
      <c r="EV809" s="163"/>
    </row>
    <row r="810" spans="3:152" ht="11.25" customHeight="1">
      <c r="C810" s="217"/>
      <c r="D810" s="384" t="s">
        <v>1144</v>
      </c>
      <c r="E810" s="398" t="s">
        <v>1015</v>
      </c>
      <c r="F810" s="398"/>
      <c r="G810" s="398" t="s">
        <v>161</v>
      </c>
      <c r="H810" s="398" t="s">
        <v>1145</v>
      </c>
      <c r="I810" s="398" t="s">
        <v>535</v>
      </c>
      <c r="J810" s="398" t="s">
        <v>535</v>
      </c>
      <c r="K810" s="384" t="s">
        <v>535</v>
      </c>
      <c r="L810" s="336"/>
      <c r="M810" s="336"/>
      <c r="N810" s="384" t="s">
        <v>240</v>
      </c>
      <c r="O810" s="384" t="s">
        <v>5</v>
      </c>
      <c r="P810" s="386" t="s">
        <v>189</v>
      </c>
      <c r="Q810" s="386" t="s">
        <v>5</v>
      </c>
      <c r="R810" s="388">
        <v>5</v>
      </c>
      <c r="S810" s="390">
        <v>5</v>
      </c>
      <c r="T810" s="392" t="s">
        <v>1147</v>
      </c>
      <c r="U810" s="305"/>
      <c r="V810" s="306"/>
      <c r="W810" s="306"/>
      <c r="X810" s="306"/>
      <c r="Y810" s="306"/>
      <c r="Z810" s="306"/>
      <c r="AA810" s="306"/>
      <c r="AB810" s="306"/>
      <c r="AC810" s="306"/>
      <c r="AD810" s="306"/>
      <c r="AE810" s="306"/>
      <c r="AF810" s="306"/>
      <c r="AG810" s="306"/>
      <c r="AH810" s="306"/>
      <c r="AI810" s="306"/>
      <c r="AJ810" s="306"/>
      <c r="AK810" s="306"/>
      <c r="AL810" s="306"/>
      <c r="AM810" s="306"/>
      <c r="AN810" s="306"/>
      <c r="AO810" s="306"/>
      <c r="AP810" s="306"/>
      <c r="AQ810" s="306"/>
      <c r="AR810" s="306"/>
      <c r="AS810" s="306"/>
      <c r="AT810" s="306"/>
      <c r="AU810" s="306"/>
      <c r="AV810" s="306"/>
      <c r="AW810" s="306"/>
      <c r="AX810" s="306"/>
      <c r="AY810" s="306"/>
      <c r="AZ810" s="306"/>
      <c r="BA810" s="306"/>
      <c r="BB810" s="306"/>
      <c r="BC810" s="306"/>
      <c r="BD810" s="306"/>
      <c r="BE810" s="306"/>
      <c r="BF810" s="306"/>
      <c r="BG810" s="306"/>
      <c r="BH810" s="306"/>
      <c r="BI810" s="306"/>
      <c r="BJ810" s="306"/>
      <c r="BK810" s="306"/>
      <c r="BL810" s="306"/>
      <c r="BM810" s="306"/>
      <c r="BN810" s="306"/>
      <c r="BO810" s="306"/>
      <c r="BP810" s="306"/>
      <c r="BQ810" s="306"/>
      <c r="BR810" s="306"/>
      <c r="BS810" s="306"/>
      <c r="BT810" s="306"/>
      <c r="BU810" s="306"/>
      <c r="BV810" s="306"/>
      <c r="BW810" s="306"/>
      <c r="BX810" s="306"/>
      <c r="BY810" s="306"/>
      <c r="BZ810" s="306"/>
      <c r="CA810" s="306"/>
      <c r="CB810" s="306"/>
      <c r="CC810" s="306"/>
      <c r="CD810" s="306"/>
      <c r="CE810" s="306"/>
      <c r="CF810" s="306"/>
      <c r="CG810" s="306"/>
      <c r="CH810" s="306"/>
      <c r="CI810" s="306"/>
      <c r="CJ810" s="306"/>
      <c r="CK810" s="306"/>
      <c r="CL810" s="306"/>
      <c r="CM810" s="306"/>
      <c r="CN810" s="306"/>
      <c r="CO810" s="306"/>
      <c r="CP810" s="306"/>
      <c r="CQ810" s="306"/>
      <c r="CR810" s="306"/>
      <c r="CS810" s="306"/>
      <c r="CT810" s="306"/>
      <c r="CU810" s="306"/>
      <c r="CV810" s="306"/>
      <c r="CW810" s="306"/>
      <c r="CX810" s="306"/>
      <c r="CY810" s="306"/>
      <c r="CZ810" s="306"/>
      <c r="DA810" s="306"/>
      <c r="DB810" s="306"/>
      <c r="DC810" s="306"/>
      <c r="DD810" s="306"/>
      <c r="DE810" s="306"/>
      <c r="DF810" s="306"/>
      <c r="DG810" s="306"/>
      <c r="DH810" s="306"/>
      <c r="DI810" s="306"/>
      <c r="DJ810" s="306"/>
      <c r="DK810" s="306"/>
      <c r="DL810" s="306"/>
      <c r="DM810" s="306"/>
      <c r="DN810" s="306"/>
      <c r="DO810" s="306"/>
      <c r="DP810" s="306"/>
      <c r="DQ810" s="306"/>
      <c r="DR810" s="306"/>
      <c r="DS810" s="306"/>
      <c r="DT810" s="306"/>
      <c r="DU810" s="306"/>
      <c r="DV810" s="306"/>
      <c r="DW810" s="306"/>
      <c r="DX810" s="306"/>
      <c r="DY810" s="306"/>
      <c r="DZ810" s="306"/>
      <c r="EA810" s="306"/>
      <c r="EB810" s="164"/>
      <c r="EC810" s="163"/>
      <c r="ED810" s="163"/>
      <c r="EE810" s="163"/>
      <c r="EF810" s="163"/>
      <c r="EG810" s="163"/>
      <c r="EH810" s="163"/>
      <c r="EI810" s="163"/>
    </row>
    <row r="811" spans="3:152" ht="11.25" customHeight="1">
      <c r="C811" s="217"/>
      <c r="D811" s="385"/>
      <c r="E811" s="399"/>
      <c r="F811" s="399"/>
      <c r="G811" s="399"/>
      <c r="H811" s="399"/>
      <c r="I811" s="399"/>
      <c r="J811" s="399"/>
      <c r="K811" s="385"/>
      <c r="L811" s="337"/>
      <c r="M811" s="337"/>
      <c r="N811" s="385"/>
      <c r="O811" s="385"/>
      <c r="P811" s="387"/>
      <c r="Q811" s="387"/>
      <c r="R811" s="389"/>
      <c r="S811" s="391"/>
      <c r="T811" s="393"/>
      <c r="U811" s="394"/>
      <c r="V811" s="396">
        <v>1</v>
      </c>
      <c r="W811" s="382" t="s">
        <v>821</v>
      </c>
      <c r="X811" s="382"/>
      <c r="Y811" s="382"/>
      <c r="Z811" s="382"/>
      <c r="AA811" s="382"/>
      <c r="AB811" s="382"/>
      <c r="AC811" s="382"/>
      <c r="AD811" s="382"/>
      <c r="AE811" s="382"/>
      <c r="AF811" s="382"/>
      <c r="AG811" s="382"/>
      <c r="AH811" s="382"/>
      <c r="AI811" s="382"/>
      <c r="AJ811" s="382"/>
      <c r="AK811" s="382"/>
      <c r="AL811" s="307"/>
      <c r="AM811" s="308"/>
      <c r="AN811" s="309"/>
      <c r="AO811" s="309"/>
      <c r="AP811" s="309"/>
      <c r="AQ811" s="309"/>
      <c r="AR811" s="309"/>
      <c r="AS811" s="309"/>
      <c r="AT811" s="309"/>
      <c r="AU811" s="309"/>
      <c r="AV811" s="309"/>
      <c r="AW811" s="95"/>
      <c r="AX811" s="95"/>
      <c r="AY811" s="95"/>
      <c r="AZ811" s="95"/>
      <c r="BA811" s="95"/>
      <c r="BB811" s="95"/>
      <c r="BC811" s="95"/>
      <c r="BD811" s="95"/>
      <c r="BE811" s="95"/>
      <c r="BF811" s="95"/>
      <c r="BG811" s="95"/>
      <c r="BH811" s="95"/>
      <c r="BI811" s="95"/>
      <c r="BJ811" s="95"/>
      <c r="BK811" s="95"/>
      <c r="BL811" s="95"/>
      <c r="BM811" s="95"/>
      <c r="BN811" s="95"/>
      <c r="BO811" s="95"/>
      <c r="BP811" s="95"/>
      <c r="BQ811" s="95"/>
      <c r="BR811" s="95"/>
      <c r="BS811" s="95"/>
      <c r="BT811" s="95"/>
      <c r="BU811" s="95"/>
      <c r="BV811" s="95"/>
      <c r="BW811" s="95"/>
      <c r="BX811" s="95"/>
      <c r="BY811" s="95"/>
      <c r="BZ811" s="95"/>
      <c r="CA811" s="95"/>
      <c r="CB811" s="95"/>
      <c r="CC811" s="95"/>
      <c r="CD811" s="95"/>
      <c r="CE811" s="95"/>
      <c r="CF811" s="95"/>
      <c r="CG811" s="95"/>
      <c r="CH811" s="95"/>
      <c r="CI811" s="95"/>
      <c r="CJ811" s="95"/>
      <c r="CK811" s="95"/>
      <c r="CL811" s="95"/>
      <c r="CM811" s="95"/>
      <c r="CN811" s="95"/>
      <c r="CO811" s="95"/>
      <c r="CP811" s="95"/>
      <c r="CQ811" s="95"/>
      <c r="CR811" s="95"/>
      <c r="CS811" s="95"/>
      <c r="CT811" s="95"/>
      <c r="CU811" s="95"/>
      <c r="CV811" s="95"/>
      <c r="CW811" s="95"/>
      <c r="CX811" s="95"/>
      <c r="CY811" s="95"/>
      <c r="CZ811" s="95"/>
      <c r="DA811" s="95"/>
      <c r="DB811" s="95"/>
      <c r="DC811" s="95"/>
      <c r="DD811" s="95"/>
      <c r="DE811" s="95"/>
      <c r="DF811" s="95"/>
      <c r="DG811" s="95"/>
      <c r="DH811" s="95"/>
      <c r="DI811" s="95"/>
      <c r="DJ811" s="95"/>
      <c r="DK811" s="95"/>
      <c r="DL811" s="95"/>
      <c r="DM811" s="95"/>
      <c r="DN811" s="95"/>
      <c r="DO811" s="95"/>
      <c r="DP811" s="95"/>
      <c r="DQ811" s="95"/>
      <c r="DR811" s="95"/>
      <c r="DS811" s="95"/>
      <c r="DT811" s="95"/>
      <c r="DU811" s="95"/>
      <c r="DV811" s="95"/>
      <c r="DW811" s="95"/>
      <c r="DX811" s="95"/>
      <c r="DY811" s="95"/>
      <c r="DZ811" s="95"/>
      <c r="EA811" s="95"/>
      <c r="EB811" s="164"/>
      <c r="EC811" s="179"/>
      <c r="ED811" s="179"/>
      <c r="EE811" s="179"/>
      <c r="EF811" s="163"/>
      <c r="EG811" s="179"/>
      <c r="EH811" s="179"/>
      <c r="EI811" s="179"/>
      <c r="EJ811" s="179"/>
      <c r="EK811" s="179"/>
    </row>
    <row r="812" spans="3:152" ht="51" customHeight="1">
      <c r="C812" s="217"/>
      <c r="D812" s="385"/>
      <c r="E812" s="399"/>
      <c r="F812" s="399"/>
      <c r="G812" s="399"/>
      <c r="H812" s="399"/>
      <c r="I812" s="399"/>
      <c r="J812" s="399"/>
      <c r="K812" s="385"/>
      <c r="L812" s="337"/>
      <c r="M812" s="337"/>
      <c r="N812" s="385"/>
      <c r="O812" s="385"/>
      <c r="P812" s="387"/>
      <c r="Q812" s="387"/>
      <c r="R812" s="389"/>
      <c r="S812" s="391"/>
      <c r="T812" s="393"/>
      <c r="U812" s="395"/>
      <c r="V812" s="397"/>
      <c r="W812" s="383"/>
      <c r="X812" s="383"/>
      <c r="Y812" s="383"/>
      <c r="Z812" s="383"/>
      <c r="AA812" s="383"/>
      <c r="AB812" s="383"/>
      <c r="AC812" s="383"/>
      <c r="AD812" s="383"/>
      <c r="AE812" s="383"/>
      <c r="AF812" s="383"/>
      <c r="AG812" s="383"/>
      <c r="AH812" s="383"/>
      <c r="AI812" s="383"/>
      <c r="AJ812" s="383"/>
      <c r="AK812" s="383"/>
      <c r="AL812" s="333"/>
      <c r="AM812" s="200" t="s">
        <v>240</v>
      </c>
      <c r="AN812" s="311" t="s">
        <v>216</v>
      </c>
      <c r="AO812" s="312" t="s">
        <v>18</v>
      </c>
      <c r="AP812" s="312"/>
      <c r="AQ812" s="312"/>
      <c r="AR812" s="312"/>
      <c r="AS812" s="312"/>
      <c r="AT812" s="312"/>
      <c r="AU812" s="312"/>
      <c r="AV812" s="312"/>
      <c r="AW812" s="261">
        <v>17724.5</v>
      </c>
      <c r="AX812" s="261">
        <v>0</v>
      </c>
      <c r="AY812" s="261">
        <v>17724.5</v>
      </c>
      <c r="AZ812" s="261">
        <f>BE812</f>
        <v>0</v>
      </c>
      <c r="BA812" s="261">
        <f>BV812</f>
        <v>0</v>
      </c>
      <c r="BB812" s="261">
        <f>CM812</f>
        <v>0</v>
      </c>
      <c r="BC812" s="261">
        <f>DD812</f>
        <v>18717.071809999998</v>
      </c>
      <c r="BD812" s="261">
        <f>AW812-AX812-BC812</f>
        <v>-992.57180999999764</v>
      </c>
      <c r="BE812" s="261">
        <f t="shared" ref="BE812:BH813" si="855">BQ812</f>
        <v>0</v>
      </c>
      <c r="BF812" s="261">
        <f t="shared" si="855"/>
        <v>0</v>
      </c>
      <c r="BG812" s="261">
        <f t="shared" si="855"/>
        <v>0</v>
      </c>
      <c r="BH812" s="261">
        <f t="shared" si="855"/>
        <v>0</v>
      </c>
      <c r="BI812" s="261">
        <f>BJ812+BK812+BL812</f>
        <v>0</v>
      </c>
      <c r="BJ812" s="313">
        <v>0</v>
      </c>
      <c r="BK812" s="313">
        <v>0</v>
      </c>
      <c r="BL812" s="313">
        <v>0</v>
      </c>
      <c r="BM812" s="261">
        <f>BN812+BO812+BP812</f>
        <v>0</v>
      </c>
      <c r="BN812" s="313">
        <v>0</v>
      </c>
      <c r="BO812" s="313">
        <v>0</v>
      </c>
      <c r="BP812" s="313">
        <v>0</v>
      </c>
      <c r="BQ812" s="261">
        <f>BR812+BS812+BT812</f>
        <v>0</v>
      </c>
      <c r="BR812" s="313">
        <v>0</v>
      </c>
      <c r="BS812" s="313">
        <v>0</v>
      </c>
      <c r="BT812" s="313">
        <v>0</v>
      </c>
      <c r="BU812" s="261">
        <f>$AW812-$AX812-AZ812</f>
        <v>17724.5</v>
      </c>
      <c r="BV812" s="261">
        <f t="shared" ref="BV812:BY813" si="856">CH812</f>
        <v>0</v>
      </c>
      <c r="BW812" s="261">
        <f t="shared" si="856"/>
        <v>0</v>
      </c>
      <c r="BX812" s="261">
        <f t="shared" si="856"/>
        <v>0</v>
      </c>
      <c r="BY812" s="261">
        <f t="shared" si="856"/>
        <v>0</v>
      </c>
      <c r="BZ812" s="261">
        <f>CA812+CB812+CC812</f>
        <v>0</v>
      </c>
      <c r="CA812" s="313">
        <v>0</v>
      </c>
      <c r="CB812" s="313">
        <v>0</v>
      </c>
      <c r="CC812" s="313">
        <v>0</v>
      </c>
      <c r="CD812" s="261">
        <f>CE812+CF812+CG812</f>
        <v>0</v>
      </c>
      <c r="CE812" s="313">
        <v>0</v>
      </c>
      <c r="CF812" s="313">
        <v>0</v>
      </c>
      <c r="CG812" s="313">
        <v>0</v>
      </c>
      <c r="CH812" s="261">
        <f>CI812+CJ812+CK812</f>
        <v>0</v>
      </c>
      <c r="CI812" s="313">
        <v>0</v>
      </c>
      <c r="CJ812" s="313">
        <v>0</v>
      </c>
      <c r="CK812" s="313">
        <v>0</v>
      </c>
      <c r="CL812" s="261">
        <f>$AW812-$AX812-BA812</f>
        <v>17724.5</v>
      </c>
      <c r="CM812" s="261">
        <f t="shared" ref="CM812:CP813" si="857">CY812</f>
        <v>0</v>
      </c>
      <c r="CN812" s="261">
        <f t="shared" si="857"/>
        <v>0</v>
      </c>
      <c r="CO812" s="261">
        <f t="shared" si="857"/>
        <v>0</v>
      </c>
      <c r="CP812" s="261">
        <f t="shared" si="857"/>
        <v>0</v>
      </c>
      <c r="CQ812" s="261">
        <f>CR812+CS812+CT812</f>
        <v>0</v>
      </c>
      <c r="CR812" s="313">
        <v>0</v>
      </c>
      <c r="CS812" s="313">
        <v>0</v>
      </c>
      <c r="CT812" s="313">
        <v>0</v>
      </c>
      <c r="CU812" s="261">
        <f>CV812+CW812+CX812</f>
        <v>0</v>
      </c>
      <c r="CV812" s="313">
        <v>0</v>
      </c>
      <c r="CW812" s="313">
        <v>0</v>
      </c>
      <c r="CX812" s="313">
        <v>0</v>
      </c>
      <c r="CY812" s="261">
        <f>CZ812+DA812+DB812</f>
        <v>0</v>
      </c>
      <c r="CZ812" s="313">
        <v>0</v>
      </c>
      <c r="DA812" s="313">
        <v>0</v>
      </c>
      <c r="DB812" s="313">
        <v>0</v>
      </c>
      <c r="DC812" s="261">
        <f>$AW812-$AX812-BB812</f>
        <v>17724.5</v>
      </c>
      <c r="DD812" s="261">
        <f t="shared" ref="DD812:DG813" si="858">DP812</f>
        <v>18717.071809999998</v>
      </c>
      <c r="DE812" s="261">
        <f t="shared" si="858"/>
        <v>18717.071809999998</v>
      </c>
      <c r="DF812" s="261">
        <f t="shared" si="858"/>
        <v>0</v>
      </c>
      <c r="DG812" s="261">
        <f t="shared" si="858"/>
        <v>0</v>
      </c>
      <c r="DH812" s="261">
        <f>DI812+DJ812+DK812</f>
        <v>0</v>
      </c>
      <c r="DI812" s="313">
        <v>0</v>
      </c>
      <c r="DJ812" s="313">
        <v>0</v>
      </c>
      <c r="DK812" s="313">
        <v>0</v>
      </c>
      <c r="DL812" s="261">
        <f>DM812+DN812+DO812</f>
        <v>0</v>
      </c>
      <c r="DM812" s="313">
        <v>0</v>
      </c>
      <c r="DN812" s="313">
        <v>0</v>
      </c>
      <c r="DO812" s="313">
        <v>0</v>
      </c>
      <c r="DP812" s="261">
        <f>DQ812+DR812+DS812</f>
        <v>18717.071809999998</v>
      </c>
      <c r="DQ812" s="313">
        <v>18717.071809999998</v>
      </c>
      <c r="DR812" s="313">
        <v>0</v>
      </c>
      <c r="DS812" s="313">
        <v>0</v>
      </c>
      <c r="DT812" s="261">
        <f>$AW812-$AX812-BC812</f>
        <v>-992.57180999999764</v>
      </c>
      <c r="DU812" s="261">
        <f>BC812-AY812</f>
        <v>992.57180999999764</v>
      </c>
      <c r="DV812" s="313"/>
      <c r="DW812" s="313"/>
      <c r="DX812" s="345" t="s">
        <v>1168</v>
      </c>
      <c r="DY812" s="313">
        <f>DU812</f>
        <v>992.57180999999764</v>
      </c>
      <c r="DZ812" s="346" t="s">
        <v>1157</v>
      </c>
      <c r="EA812" s="344" t="s">
        <v>1147</v>
      </c>
      <c r="EB812" s="164">
        <v>0</v>
      </c>
      <c r="EC812" s="162" t="str">
        <f>AN812 &amp; EB812</f>
        <v>Прибыль направляемая на инвестиции0</v>
      </c>
      <c r="ED812" s="162" t="str">
        <f>AN812&amp;AO812</f>
        <v>Прибыль направляемая на инвестициинет</v>
      </c>
      <c r="EE812" s="163"/>
      <c r="EF812" s="163"/>
      <c r="EG812" s="179"/>
      <c r="EH812" s="179"/>
      <c r="EI812" s="179"/>
      <c r="EJ812" s="179"/>
      <c r="EV812" s="163"/>
    </row>
    <row r="813" spans="3:152" ht="45" customHeight="1" thickBot="1">
      <c r="C813" s="217"/>
      <c r="D813" s="385"/>
      <c r="E813" s="399"/>
      <c r="F813" s="399"/>
      <c r="G813" s="399"/>
      <c r="H813" s="399"/>
      <c r="I813" s="399"/>
      <c r="J813" s="399"/>
      <c r="K813" s="385"/>
      <c r="L813" s="337"/>
      <c r="M813" s="337"/>
      <c r="N813" s="385"/>
      <c r="O813" s="385"/>
      <c r="P813" s="387"/>
      <c r="Q813" s="387"/>
      <c r="R813" s="389"/>
      <c r="S813" s="391"/>
      <c r="T813" s="393"/>
      <c r="U813" s="395"/>
      <c r="V813" s="397"/>
      <c r="W813" s="383"/>
      <c r="X813" s="383"/>
      <c r="Y813" s="383"/>
      <c r="Z813" s="383"/>
      <c r="AA813" s="383"/>
      <c r="AB813" s="383"/>
      <c r="AC813" s="383"/>
      <c r="AD813" s="383"/>
      <c r="AE813" s="383"/>
      <c r="AF813" s="383"/>
      <c r="AG813" s="383"/>
      <c r="AH813" s="383"/>
      <c r="AI813" s="383"/>
      <c r="AJ813" s="383"/>
      <c r="AK813" s="383"/>
      <c r="AL813" s="333"/>
      <c r="AM813" s="200" t="s">
        <v>115</v>
      </c>
      <c r="AN813" s="311" t="s">
        <v>202</v>
      </c>
      <c r="AO813" s="312" t="s">
        <v>18</v>
      </c>
      <c r="AP813" s="312"/>
      <c r="AQ813" s="312"/>
      <c r="AR813" s="312"/>
      <c r="AS813" s="312"/>
      <c r="AT813" s="312"/>
      <c r="AU813" s="312"/>
      <c r="AV813" s="312"/>
      <c r="AW813" s="261">
        <v>18260.100833333301</v>
      </c>
      <c r="AX813" s="261">
        <v>0</v>
      </c>
      <c r="AY813" s="261">
        <v>18260.100833333301</v>
      </c>
      <c r="AZ813" s="261">
        <f>BE813</f>
        <v>0</v>
      </c>
      <c r="BA813" s="261">
        <f>BV813</f>
        <v>0</v>
      </c>
      <c r="BB813" s="261">
        <f>CM813</f>
        <v>0</v>
      </c>
      <c r="BC813" s="261">
        <f>DD813</f>
        <v>18260.101009999998</v>
      </c>
      <c r="BD813" s="261">
        <f>AW813-AX813-BC813</f>
        <v>-1.7666669737081975E-4</v>
      </c>
      <c r="BE813" s="261">
        <f t="shared" si="855"/>
        <v>0</v>
      </c>
      <c r="BF813" s="261">
        <f t="shared" si="855"/>
        <v>0</v>
      </c>
      <c r="BG813" s="261">
        <f t="shared" si="855"/>
        <v>0</v>
      </c>
      <c r="BH813" s="261">
        <f t="shared" si="855"/>
        <v>0</v>
      </c>
      <c r="BI813" s="261">
        <f>BJ813+BK813+BL813</f>
        <v>0</v>
      </c>
      <c r="BJ813" s="313">
        <v>0</v>
      </c>
      <c r="BK813" s="313">
        <v>0</v>
      </c>
      <c r="BL813" s="313">
        <v>0</v>
      </c>
      <c r="BM813" s="261">
        <f>BN813+BO813+BP813</f>
        <v>0</v>
      </c>
      <c r="BN813" s="313">
        <v>0</v>
      </c>
      <c r="BO813" s="313">
        <v>0</v>
      </c>
      <c r="BP813" s="313">
        <v>0</v>
      </c>
      <c r="BQ813" s="261">
        <f>BR813+BS813+BT813</f>
        <v>0</v>
      </c>
      <c r="BR813" s="313">
        <v>0</v>
      </c>
      <c r="BS813" s="313">
        <v>0</v>
      </c>
      <c r="BT813" s="313">
        <v>0</v>
      </c>
      <c r="BU813" s="261">
        <f>$AW813-$AX813-AZ813</f>
        <v>18260.100833333301</v>
      </c>
      <c r="BV813" s="261">
        <f t="shared" si="856"/>
        <v>0</v>
      </c>
      <c r="BW813" s="261">
        <f t="shared" si="856"/>
        <v>0</v>
      </c>
      <c r="BX813" s="261">
        <f t="shared" si="856"/>
        <v>0</v>
      </c>
      <c r="BY813" s="261">
        <f t="shared" si="856"/>
        <v>0</v>
      </c>
      <c r="BZ813" s="261">
        <f>CA813+CB813+CC813</f>
        <v>0</v>
      </c>
      <c r="CA813" s="313">
        <v>0</v>
      </c>
      <c r="CB813" s="313">
        <v>0</v>
      </c>
      <c r="CC813" s="313">
        <v>0</v>
      </c>
      <c r="CD813" s="261">
        <f>CE813+CF813+CG813</f>
        <v>0</v>
      </c>
      <c r="CE813" s="313">
        <v>0</v>
      </c>
      <c r="CF813" s="313">
        <v>0</v>
      </c>
      <c r="CG813" s="313">
        <v>0</v>
      </c>
      <c r="CH813" s="261">
        <f>CI813+CJ813+CK813</f>
        <v>0</v>
      </c>
      <c r="CI813" s="313">
        <v>0</v>
      </c>
      <c r="CJ813" s="313">
        <v>0</v>
      </c>
      <c r="CK813" s="313">
        <v>0</v>
      </c>
      <c r="CL813" s="261">
        <f>$AW813-$AX813-BA813</f>
        <v>18260.100833333301</v>
      </c>
      <c r="CM813" s="261">
        <f t="shared" si="857"/>
        <v>0</v>
      </c>
      <c r="CN813" s="261">
        <f t="shared" si="857"/>
        <v>0</v>
      </c>
      <c r="CO813" s="261">
        <f t="shared" si="857"/>
        <v>0</v>
      </c>
      <c r="CP813" s="261">
        <f t="shared" si="857"/>
        <v>0</v>
      </c>
      <c r="CQ813" s="261">
        <f>CR813+CS813+CT813</f>
        <v>0</v>
      </c>
      <c r="CR813" s="313">
        <v>0</v>
      </c>
      <c r="CS813" s="313">
        <v>0</v>
      </c>
      <c r="CT813" s="313">
        <v>0</v>
      </c>
      <c r="CU813" s="261">
        <f>CV813+CW813+CX813</f>
        <v>0</v>
      </c>
      <c r="CV813" s="313">
        <v>0</v>
      </c>
      <c r="CW813" s="313">
        <v>0</v>
      </c>
      <c r="CX813" s="313">
        <v>0</v>
      </c>
      <c r="CY813" s="261">
        <f>CZ813+DA813+DB813</f>
        <v>0</v>
      </c>
      <c r="CZ813" s="313">
        <v>0</v>
      </c>
      <c r="DA813" s="313">
        <v>0</v>
      </c>
      <c r="DB813" s="313">
        <v>0</v>
      </c>
      <c r="DC813" s="261">
        <f>$AW813-$AX813-BB813</f>
        <v>18260.100833333301</v>
      </c>
      <c r="DD813" s="261">
        <f t="shared" si="858"/>
        <v>18260.101009999998</v>
      </c>
      <c r="DE813" s="261">
        <f t="shared" si="858"/>
        <v>18260.101009999998</v>
      </c>
      <c r="DF813" s="261">
        <f t="shared" si="858"/>
        <v>0</v>
      </c>
      <c r="DG813" s="261">
        <f t="shared" si="858"/>
        <v>0</v>
      </c>
      <c r="DH813" s="261">
        <f>DI813+DJ813+DK813</f>
        <v>0</v>
      </c>
      <c r="DI813" s="313">
        <v>0</v>
      </c>
      <c r="DJ813" s="313">
        <v>0</v>
      </c>
      <c r="DK813" s="313">
        <v>0</v>
      </c>
      <c r="DL813" s="261">
        <f>DM813+DN813+DO813</f>
        <v>0</v>
      </c>
      <c r="DM813" s="313">
        <v>0</v>
      </c>
      <c r="DN813" s="313">
        <v>0</v>
      </c>
      <c r="DO813" s="313">
        <v>0</v>
      </c>
      <c r="DP813" s="261">
        <f>DQ813+DR813+DS813</f>
        <v>18260.101009999998</v>
      </c>
      <c r="DQ813" s="313">
        <v>18260.101009999998</v>
      </c>
      <c r="DR813" s="313">
        <v>0</v>
      </c>
      <c r="DS813" s="313">
        <v>0</v>
      </c>
      <c r="DT813" s="261">
        <f>$AW813-$AX813-BC813</f>
        <v>-1.7666669737081975E-4</v>
      </c>
      <c r="DU813" s="261">
        <f>BC813-AY813</f>
        <v>1.7666669737081975E-4</v>
      </c>
      <c r="DV813" s="313"/>
      <c r="DW813" s="313"/>
      <c r="DX813" s="345" t="s">
        <v>1169</v>
      </c>
      <c r="DY813" s="313">
        <f>DU813</f>
        <v>1.7666669737081975E-4</v>
      </c>
      <c r="DZ813" s="346" t="s">
        <v>1157</v>
      </c>
      <c r="EA813" s="344" t="s">
        <v>1147</v>
      </c>
      <c r="EB813" s="164">
        <v>0</v>
      </c>
      <c r="EC813" s="162" t="str">
        <f>AN813 &amp; EB813</f>
        <v>Кредиты0</v>
      </c>
      <c r="ED813" s="162" t="str">
        <f>AN813&amp;AO813</f>
        <v>Кредитынет</v>
      </c>
      <c r="EE813" s="163"/>
      <c r="EF813" s="163"/>
      <c r="EG813" s="179"/>
      <c r="EH813" s="179"/>
      <c r="EI813" s="179"/>
      <c r="EJ813" s="179"/>
      <c r="EV813" s="163"/>
    </row>
    <row r="814" spans="3:152">
      <c r="C814" s="220"/>
      <c r="D814" s="150"/>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c r="AA814" s="151"/>
      <c r="AB814" s="151"/>
      <c r="AC814" s="151"/>
      <c r="AD814" s="151"/>
      <c r="AE814" s="151"/>
      <c r="AF814" s="151"/>
      <c r="AG814" s="151"/>
      <c r="AH814" s="151"/>
      <c r="AI814" s="151"/>
      <c r="AJ814" s="151"/>
      <c r="AK814" s="151"/>
      <c r="AL814" s="152"/>
      <c r="AM814" s="152"/>
      <c r="AN814" s="152"/>
      <c r="AO814" s="152"/>
      <c r="AP814" s="152"/>
      <c r="AQ814" s="152"/>
      <c r="AR814" s="152"/>
      <c r="AS814" s="152"/>
      <c r="AT814" s="152"/>
      <c r="AU814" s="152"/>
      <c r="AV814" s="152"/>
      <c r="AW814" s="152"/>
      <c r="AX814" s="152"/>
      <c r="AY814" s="152"/>
      <c r="AZ814" s="152"/>
      <c r="BA814" s="152"/>
      <c r="BB814" s="152"/>
      <c r="BC814" s="152"/>
      <c r="BD814" s="152"/>
      <c r="BE814" s="152"/>
      <c r="BF814" s="152"/>
      <c r="BG814" s="152"/>
      <c r="BH814" s="152"/>
      <c r="BI814" s="152"/>
      <c r="BJ814" s="152"/>
      <c r="BK814" s="152"/>
      <c r="BL814" s="152"/>
      <c r="BM814" s="152"/>
      <c r="BN814" s="152"/>
      <c r="BO814" s="152"/>
      <c r="BP814" s="152"/>
      <c r="BQ814" s="152"/>
      <c r="BR814" s="152"/>
      <c r="BS814" s="152"/>
      <c r="BT814" s="152"/>
      <c r="BU814" s="152"/>
      <c r="BV814" s="152"/>
      <c r="BW814" s="152"/>
      <c r="BX814" s="152"/>
      <c r="BY814" s="152"/>
      <c r="BZ814" s="152"/>
      <c r="CA814" s="152"/>
      <c r="CB814" s="152"/>
      <c r="CC814" s="152"/>
      <c r="CD814" s="152"/>
      <c r="CE814" s="152"/>
      <c r="CF814" s="152"/>
      <c r="CG814" s="152"/>
      <c r="CH814" s="152"/>
      <c r="CI814" s="152"/>
      <c r="CJ814" s="152"/>
      <c r="CK814" s="152"/>
      <c r="CL814" s="152"/>
      <c r="CM814" s="152"/>
      <c r="CN814" s="152"/>
      <c r="CO814" s="152"/>
      <c r="CP814" s="152"/>
      <c r="CQ814" s="152"/>
      <c r="CR814" s="152"/>
      <c r="CS814" s="152"/>
      <c r="CT814" s="152"/>
      <c r="CU814" s="152"/>
      <c r="CV814" s="152"/>
      <c r="CW814" s="152"/>
      <c r="CX814" s="152"/>
      <c r="CY814" s="152"/>
      <c r="CZ814" s="152"/>
      <c r="DA814" s="152"/>
      <c r="DB814" s="152"/>
      <c r="DC814" s="152"/>
      <c r="DD814" s="152"/>
      <c r="DE814" s="152"/>
      <c r="DF814" s="152"/>
      <c r="DG814" s="152"/>
      <c r="DH814" s="152"/>
      <c r="DI814" s="152"/>
      <c r="DJ814" s="152"/>
      <c r="DK814" s="152"/>
      <c r="DL814" s="152"/>
      <c r="DM814" s="152"/>
      <c r="DN814" s="152"/>
      <c r="DO814" s="152"/>
      <c r="DP814" s="152"/>
      <c r="DQ814" s="152"/>
      <c r="DR814" s="152"/>
      <c r="DS814" s="152"/>
      <c r="DT814" s="152"/>
      <c r="DU814" s="152"/>
      <c r="DV814" s="152"/>
      <c r="DW814" s="152"/>
      <c r="DX814" s="152"/>
      <c r="DY814" s="152"/>
      <c r="DZ814" s="152"/>
      <c r="EA814" s="215"/>
      <c r="EB814" s="93"/>
    </row>
    <row r="815" spans="3:152">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c r="AP815" s="95"/>
      <c r="AQ815" s="95"/>
      <c r="AR815" s="95"/>
      <c r="AS815" s="95"/>
      <c r="AT815" s="95"/>
      <c r="AU815" s="95"/>
      <c r="AV815" s="95"/>
      <c r="AW815" s="95"/>
      <c r="AX815" s="95"/>
      <c r="AY815" s="95"/>
      <c r="AZ815" s="95"/>
      <c r="BA815" s="95"/>
      <c r="BB815" s="95"/>
      <c r="BC815" s="95"/>
      <c r="BD815" s="95"/>
      <c r="BE815" s="95"/>
      <c r="BF815" s="95"/>
      <c r="BG815" s="95"/>
      <c r="BH815" s="95"/>
      <c r="BI815" s="95"/>
      <c r="BJ815" s="95"/>
      <c r="BK815" s="95"/>
      <c r="BL815" s="95"/>
      <c r="BM815" s="95"/>
      <c r="BN815" s="95"/>
      <c r="BO815" s="95"/>
      <c r="BP815" s="95"/>
      <c r="BQ815" s="95"/>
      <c r="BR815" s="95"/>
      <c r="BS815" s="95"/>
      <c r="BT815" s="95"/>
      <c r="BU815" s="95"/>
      <c r="BV815" s="95"/>
      <c r="BW815" s="95"/>
      <c r="BX815" s="95"/>
      <c r="BY815" s="95"/>
      <c r="BZ815" s="95"/>
      <c r="CA815" s="95"/>
      <c r="CB815" s="95"/>
      <c r="CC815" s="95"/>
      <c r="CD815" s="95"/>
      <c r="CE815" s="95"/>
      <c r="CF815" s="95"/>
      <c r="CG815" s="95"/>
      <c r="CH815" s="95"/>
      <c r="CI815" s="95"/>
      <c r="CJ815" s="95"/>
      <c r="CK815" s="95"/>
      <c r="CL815" s="95"/>
      <c r="CM815" s="95"/>
      <c r="CN815" s="95"/>
      <c r="CO815" s="95"/>
      <c r="CP815" s="95"/>
      <c r="CQ815" s="95"/>
      <c r="CR815" s="95"/>
      <c r="CS815" s="95"/>
      <c r="CT815" s="95"/>
      <c r="CU815" s="95"/>
      <c r="CV815" s="95"/>
      <c r="CW815" s="95"/>
      <c r="CX815" s="95"/>
      <c r="CY815" s="95"/>
      <c r="CZ815" s="95"/>
      <c r="DA815" s="95"/>
      <c r="DB815" s="95"/>
      <c r="DC815" s="95"/>
      <c r="DD815" s="95"/>
      <c r="DE815" s="95"/>
      <c r="DF815" s="95"/>
      <c r="DG815" s="95"/>
      <c r="DH815" s="95"/>
      <c r="DI815" s="95"/>
      <c r="DJ815" s="95"/>
      <c r="DK815" s="95"/>
      <c r="DL815" s="95"/>
      <c r="DM815" s="95"/>
      <c r="DN815" s="95"/>
      <c r="DO815" s="95"/>
      <c r="DP815" s="95"/>
      <c r="DQ815" s="95"/>
      <c r="DR815" s="95"/>
      <c r="DS815" s="95"/>
      <c r="DT815" s="95"/>
      <c r="DU815" s="95"/>
      <c r="DV815" s="95"/>
      <c r="DW815" s="95"/>
      <c r="DX815" s="95"/>
      <c r="DY815" s="95"/>
      <c r="DZ815" s="95"/>
      <c r="EA815" s="95"/>
    </row>
    <row r="816" spans="3:152" ht="12.75">
      <c r="D816" s="161" t="s">
        <v>279</v>
      </c>
      <c r="E816" s="180"/>
      <c r="F816" s="180"/>
      <c r="G816" s="180"/>
    </row>
    <row r="818" spans="4:7">
      <c r="D818" s="424" t="s">
        <v>280</v>
      </c>
      <c r="E818" s="418"/>
      <c r="F818" s="418"/>
      <c r="G818" s="235"/>
    </row>
    <row r="819" spans="4:7">
      <c r="D819" s="418"/>
      <c r="E819" s="418"/>
      <c r="F819" s="418"/>
      <c r="G819" s="235"/>
    </row>
    <row r="820" spans="4:7">
      <c r="D820" s="424" t="s">
        <v>287</v>
      </c>
      <c r="E820" s="418"/>
      <c r="F820" s="418"/>
      <c r="G820" s="235"/>
    </row>
  </sheetData>
  <sheetProtection formatColumns="0" formatRows="0" autoFilter="0"/>
  <mergeCells count="6217">
    <mergeCell ref="CM5:DC5"/>
    <mergeCell ref="DT6:DT8"/>
    <mergeCell ref="DD5:DT5"/>
    <mergeCell ref="BU47:BU48"/>
    <mergeCell ref="BE5:BU5"/>
    <mergeCell ref="BU6:BU8"/>
    <mergeCell ref="CL6:CL8"/>
    <mergeCell ref="CL47:CL48"/>
    <mergeCell ref="BV5:CL5"/>
    <mergeCell ref="DR47:DR48"/>
    <mergeCell ref="DN7:DN8"/>
    <mergeCell ref="DO7:DO8"/>
    <mergeCell ref="DP7:DP8"/>
    <mergeCell ref="DQ7:DQ8"/>
    <mergeCell ref="DR7:DR8"/>
    <mergeCell ref="DB47:DB48"/>
    <mergeCell ref="DD6:DG6"/>
    <mergeCell ref="DH6:DK6"/>
    <mergeCell ref="DL6:DO6"/>
    <mergeCell ref="DP6:DS6"/>
    <mergeCell ref="DD7:DD8"/>
    <mergeCell ref="DE7:DE8"/>
    <mergeCell ref="DF7:DF8"/>
    <mergeCell ref="DL7:DL8"/>
    <mergeCell ref="DM7:DM8"/>
    <mergeCell ref="DB7:DB8"/>
    <mergeCell ref="DC6:DC8"/>
    <mergeCell ref="CQ47:CQ48"/>
    <mergeCell ref="CR47:CR48"/>
    <mergeCell ref="CS47:CS48"/>
    <mergeCell ref="CT47:CT48"/>
    <mergeCell ref="CU47:CU48"/>
    <mergeCell ref="DS7:DS8"/>
    <mergeCell ref="DD47:DD48"/>
    <mergeCell ref="DE47:DE48"/>
    <mergeCell ref="DF47:DF48"/>
    <mergeCell ref="DG47:DG48"/>
    <mergeCell ref="DH47:DH48"/>
    <mergeCell ref="DI47:DI48"/>
    <mergeCell ref="DJ47:DJ48"/>
    <mergeCell ref="DK47:DK48"/>
    <mergeCell ref="DL47:DL48"/>
    <mergeCell ref="DM47:DM48"/>
    <mergeCell ref="DN47:DN48"/>
    <mergeCell ref="DO47:DO48"/>
    <mergeCell ref="DP47:DP48"/>
    <mergeCell ref="DQ47:DQ48"/>
    <mergeCell ref="DC47:DC48"/>
    <mergeCell ref="CY7:CY8"/>
    <mergeCell ref="CZ7:CZ8"/>
    <mergeCell ref="DA7:DA8"/>
    <mergeCell ref="DG7:DG8"/>
    <mergeCell ref="DH7:DH8"/>
    <mergeCell ref="DI7:DI8"/>
    <mergeCell ref="DJ7:DJ8"/>
    <mergeCell ref="DK7:DK8"/>
    <mergeCell ref="CF7:CF8"/>
    <mergeCell ref="CG7:CG8"/>
    <mergeCell ref="CH7:CH8"/>
    <mergeCell ref="CI7:CI8"/>
    <mergeCell ref="CJ7:CJ8"/>
    <mergeCell ref="CK47:CK48"/>
    <mergeCell ref="CM6:CP6"/>
    <mergeCell ref="CQ6:CT6"/>
    <mergeCell ref="CU6:CX6"/>
    <mergeCell ref="CY6:DB6"/>
    <mergeCell ref="CM7:CM8"/>
    <mergeCell ref="CN7:CN8"/>
    <mergeCell ref="CO7:CO8"/>
    <mergeCell ref="CP7:CP8"/>
    <mergeCell ref="CQ7:CQ8"/>
    <mergeCell ref="CR7:CR8"/>
    <mergeCell ref="CS7:CS8"/>
    <mergeCell ref="CT7:CT8"/>
    <mergeCell ref="CU7:CU8"/>
    <mergeCell ref="CV7:CV8"/>
    <mergeCell ref="CK7:CK8"/>
    <mergeCell ref="CV47:CV48"/>
    <mergeCell ref="CW47:CW48"/>
    <mergeCell ref="CX47:CX48"/>
    <mergeCell ref="CW7:CW8"/>
    <mergeCell ref="CX7:CX8"/>
    <mergeCell ref="CM47:CM48"/>
    <mergeCell ref="CN47:CN48"/>
    <mergeCell ref="CO47:CO48"/>
    <mergeCell ref="CP47:CP48"/>
    <mergeCell ref="BE6:BH6"/>
    <mergeCell ref="BM6:BP6"/>
    <mergeCell ref="BM7:BM8"/>
    <mergeCell ref="BN7:BN8"/>
    <mergeCell ref="BO7:BO8"/>
    <mergeCell ref="BP7:BP8"/>
    <mergeCell ref="BH47:BH48"/>
    <mergeCell ref="BZ7:BZ8"/>
    <mergeCell ref="CA7:CA8"/>
    <mergeCell ref="CB7:CB8"/>
    <mergeCell ref="CC7:CC8"/>
    <mergeCell ref="CD7:CD8"/>
    <mergeCell ref="CE7:CE8"/>
    <mergeCell ref="BR47:BR48"/>
    <mergeCell ref="BS47:BS48"/>
    <mergeCell ref="BT47:BT48"/>
    <mergeCell ref="CE47:CE48"/>
    <mergeCell ref="BV47:BV48"/>
    <mergeCell ref="BW47:BW48"/>
    <mergeCell ref="BX47:BX48"/>
    <mergeCell ref="BY47:BY48"/>
    <mergeCell ref="BZ47:BZ48"/>
    <mergeCell ref="CA47:CA48"/>
    <mergeCell ref="CB47:CB48"/>
    <mergeCell ref="CC47:CC48"/>
    <mergeCell ref="CD47:CD48"/>
    <mergeCell ref="BJ7:BJ8"/>
    <mergeCell ref="BK7:BK8"/>
    <mergeCell ref="BL7:BL8"/>
    <mergeCell ref="BJ47:BJ48"/>
    <mergeCell ref="BK47:BK48"/>
    <mergeCell ref="BL47:BL48"/>
    <mergeCell ref="BI7:BI8"/>
    <mergeCell ref="AY7:AY8"/>
    <mergeCell ref="AP47:AP48"/>
    <mergeCell ref="AQ47:AQ48"/>
    <mergeCell ref="AR47:AR48"/>
    <mergeCell ref="AT47:AT48"/>
    <mergeCell ref="AS47:AS48"/>
    <mergeCell ref="BD7:BD8"/>
    <mergeCell ref="BD47:BD48"/>
    <mergeCell ref="AO7:AO8"/>
    <mergeCell ref="AP7:AP8"/>
    <mergeCell ref="AW47:AW48"/>
    <mergeCell ref="AQ7:AQ8"/>
    <mergeCell ref="AR7:AR8"/>
    <mergeCell ref="BE7:BE8"/>
    <mergeCell ref="BF7:BF8"/>
    <mergeCell ref="BG7:BG8"/>
    <mergeCell ref="BH7:BH8"/>
    <mergeCell ref="BE47:BE48"/>
    <mergeCell ref="BF47:BF48"/>
    <mergeCell ref="BG47:BG48"/>
    <mergeCell ref="AX7:AX8"/>
    <mergeCell ref="BC7:BC8"/>
    <mergeCell ref="AZ47:AZ48"/>
    <mergeCell ref="BA47:BA48"/>
    <mergeCell ref="AZ7:AZ8"/>
    <mergeCell ref="BA7:BA8"/>
    <mergeCell ref="BB7:BB8"/>
    <mergeCell ref="AS7:AS8"/>
    <mergeCell ref="AT7:AT8"/>
    <mergeCell ref="AU7:AU8"/>
    <mergeCell ref="AV7:AV8"/>
    <mergeCell ref="D51:D54"/>
    <mergeCell ref="E51:E54"/>
    <mergeCell ref="F51:F54"/>
    <mergeCell ref="G51:G54"/>
    <mergeCell ref="H51:H54"/>
    <mergeCell ref="AK52:AK54"/>
    <mergeCell ref="U52:U54"/>
    <mergeCell ref="V52:V54"/>
    <mergeCell ref="W52:W54"/>
    <mergeCell ref="X52:X54"/>
    <mergeCell ref="Y52:Y54"/>
    <mergeCell ref="Z52:Z54"/>
    <mergeCell ref="AA52:AA54"/>
    <mergeCell ref="AB52:AB54"/>
    <mergeCell ref="X7:X8"/>
    <mergeCell ref="Y7:Y8"/>
    <mergeCell ref="AN7:AN8"/>
    <mergeCell ref="AM7:AM8"/>
    <mergeCell ref="AG47:AK47"/>
    <mergeCell ref="AG7:AK7"/>
    <mergeCell ref="AM47:AM48"/>
    <mergeCell ref="Z7:AF7"/>
    <mergeCell ref="D820:F820"/>
    <mergeCell ref="P7:Q7"/>
    <mergeCell ref="P47:Q47"/>
    <mergeCell ref="H47:H48"/>
    <mergeCell ref="F47:F48"/>
    <mergeCell ref="D47:D48"/>
    <mergeCell ref="E47:E48"/>
    <mergeCell ref="G47:G48"/>
    <mergeCell ref="I7:M7"/>
    <mergeCell ref="I47:M47"/>
    <mergeCell ref="N47:N48"/>
    <mergeCell ref="D7:D8"/>
    <mergeCell ref="E7:E8"/>
    <mergeCell ref="F7:F8"/>
    <mergeCell ref="H7:H8"/>
    <mergeCell ref="N7:N8"/>
    <mergeCell ref="O7:O8"/>
    <mergeCell ref="I51:I54"/>
    <mergeCell ref="J51:J54"/>
    <mergeCell ref="K51:K54"/>
    <mergeCell ref="N51:N54"/>
    <mergeCell ref="O51:O54"/>
    <mergeCell ref="P51:P54"/>
    <mergeCell ref="Q51:Q54"/>
    <mergeCell ref="D818:F818"/>
    <mergeCell ref="D810:D813"/>
    <mergeCell ref="E810:E813"/>
    <mergeCell ref="F810:F813"/>
    <mergeCell ref="G810:G813"/>
    <mergeCell ref="H810:H813"/>
    <mergeCell ref="I810:I813"/>
    <mergeCell ref="J810:J813"/>
    <mergeCell ref="DU5:DU8"/>
    <mergeCell ref="BV6:BY6"/>
    <mergeCell ref="BZ6:CC6"/>
    <mergeCell ref="CD6:CG6"/>
    <mergeCell ref="CH6:CK6"/>
    <mergeCell ref="BV7:BV8"/>
    <mergeCell ref="BW7:BW8"/>
    <mergeCell ref="BX7:BX8"/>
    <mergeCell ref="BY7:BY8"/>
    <mergeCell ref="BQ6:BT6"/>
    <mergeCell ref="BQ7:BQ8"/>
    <mergeCell ref="BR7:BR8"/>
    <mergeCell ref="BS7:BS8"/>
    <mergeCell ref="BT7:BT8"/>
    <mergeCell ref="D819:F819"/>
    <mergeCell ref="G7:G8"/>
    <mergeCell ref="T7:T8"/>
    <mergeCell ref="T47:T48"/>
    <mergeCell ref="O47:O48"/>
    <mergeCell ref="R7:S7"/>
    <mergeCell ref="R47:S47"/>
    <mergeCell ref="T51:T54"/>
    <mergeCell ref="V47:V48"/>
    <mergeCell ref="X47:X48"/>
    <mergeCell ref="Y47:Y48"/>
    <mergeCell ref="Z47:AF47"/>
    <mergeCell ref="V7:V8"/>
    <mergeCell ref="AO47:AO48"/>
    <mergeCell ref="W7:W8"/>
    <mergeCell ref="AU47:AU48"/>
    <mergeCell ref="AV47:AV48"/>
    <mergeCell ref="AW7:AW8"/>
    <mergeCell ref="BI6:BL6"/>
    <mergeCell ref="CF47:CF48"/>
    <mergeCell ref="CG47:CG48"/>
    <mergeCell ref="BI47:BI48"/>
    <mergeCell ref="CY47:CY48"/>
    <mergeCell ref="CZ47:CZ48"/>
    <mergeCell ref="DA47:DA48"/>
    <mergeCell ref="D55:D58"/>
    <mergeCell ref="E55:E58"/>
    <mergeCell ref="F55:F58"/>
    <mergeCell ref="G55:G58"/>
    <mergeCell ref="H55:H58"/>
    <mergeCell ref="I55:I58"/>
    <mergeCell ref="J55:J58"/>
    <mergeCell ref="K55:K58"/>
    <mergeCell ref="N55:N58"/>
    <mergeCell ref="AC52:AC54"/>
    <mergeCell ref="AD52:AD54"/>
    <mergeCell ref="AE52:AE54"/>
    <mergeCell ref="AF52:AF54"/>
    <mergeCell ref="AG52:AG54"/>
    <mergeCell ref="AH52:AH54"/>
    <mergeCell ref="O55:O58"/>
    <mergeCell ref="P55:P58"/>
    <mergeCell ref="Q55:Q58"/>
    <mergeCell ref="R55:R58"/>
    <mergeCell ref="S55:S58"/>
    <mergeCell ref="T55:T58"/>
    <mergeCell ref="U56:U58"/>
    <mergeCell ref="V56:V58"/>
    <mergeCell ref="R51:R54"/>
    <mergeCell ref="S51:S54"/>
    <mergeCell ref="DV47:DY47"/>
    <mergeCell ref="DZ47:EA47"/>
    <mergeCell ref="DT47:DT48"/>
    <mergeCell ref="DU47:DU48"/>
    <mergeCell ref="AX47:AX48"/>
    <mergeCell ref="AY47:AY48"/>
    <mergeCell ref="BB47:BB48"/>
    <mergeCell ref="BC47:BC48"/>
    <mergeCell ref="AI52:AI54"/>
    <mergeCell ref="AJ52:AJ54"/>
    <mergeCell ref="W60:W62"/>
    <mergeCell ref="X56:X58"/>
    <mergeCell ref="Y56:Y58"/>
    <mergeCell ref="Z56:Z58"/>
    <mergeCell ref="AA56:AA58"/>
    <mergeCell ref="AB56:AB58"/>
    <mergeCell ref="AC56:AC58"/>
    <mergeCell ref="AD56:AD58"/>
    <mergeCell ref="AE56:AE58"/>
    <mergeCell ref="AF56:AF58"/>
    <mergeCell ref="W56:W58"/>
    <mergeCell ref="BM47:BM48"/>
    <mergeCell ref="BN47:BN48"/>
    <mergeCell ref="BO47:BO48"/>
    <mergeCell ref="BP47:BP48"/>
    <mergeCell ref="BQ47:BQ48"/>
    <mergeCell ref="AN47:AN48"/>
    <mergeCell ref="W47:W48"/>
    <mergeCell ref="CH47:CH48"/>
    <mergeCell ref="CI47:CI48"/>
    <mergeCell ref="CJ47:CJ48"/>
    <mergeCell ref="DS47:DS48"/>
    <mergeCell ref="Z60:Z62"/>
    <mergeCell ref="AA60:AA62"/>
    <mergeCell ref="AB60:AB62"/>
    <mergeCell ref="AC60:AC62"/>
    <mergeCell ref="AD60:AD62"/>
    <mergeCell ref="AE60:AE62"/>
    <mergeCell ref="AF60:AF62"/>
    <mergeCell ref="AG56:AG58"/>
    <mergeCell ref="AH56:AH58"/>
    <mergeCell ref="AI56:AI58"/>
    <mergeCell ref="AJ56:AJ58"/>
    <mergeCell ref="AK56:AK58"/>
    <mergeCell ref="D59:D62"/>
    <mergeCell ref="E59:E62"/>
    <mergeCell ref="F59:F62"/>
    <mergeCell ref="G59:G62"/>
    <mergeCell ref="H59:H62"/>
    <mergeCell ref="I59:I62"/>
    <mergeCell ref="J59:J62"/>
    <mergeCell ref="K59:K62"/>
    <mergeCell ref="N59:N62"/>
    <mergeCell ref="O59:O62"/>
    <mergeCell ref="P59:P62"/>
    <mergeCell ref="Q59:Q62"/>
    <mergeCell ref="R59:R62"/>
    <mergeCell ref="S59:S62"/>
    <mergeCell ref="T59:T62"/>
    <mergeCell ref="U60:U62"/>
    <mergeCell ref="V60:V62"/>
    <mergeCell ref="Z64:Z66"/>
    <mergeCell ref="AA64:AA66"/>
    <mergeCell ref="AB64:AB66"/>
    <mergeCell ref="AC64:AC66"/>
    <mergeCell ref="AD64:AD66"/>
    <mergeCell ref="AE64:AE66"/>
    <mergeCell ref="AF64:AF66"/>
    <mergeCell ref="AG60:AG62"/>
    <mergeCell ref="AH60:AH62"/>
    <mergeCell ref="AI60:AI62"/>
    <mergeCell ref="AJ60:AJ62"/>
    <mergeCell ref="AK60:AK62"/>
    <mergeCell ref="D63:D66"/>
    <mergeCell ref="E63:E66"/>
    <mergeCell ref="F63:F66"/>
    <mergeCell ref="G63:G66"/>
    <mergeCell ref="H63:H66"/>
    <mergeCell ref="I63:I66"/>
    <mergeCell ref="J63:J66"/>
    <mergeCell ref="K63:K66"/>
    <mergeCell ref="N63:N66"/>
    <mergeCell ref="O63:O66"/>
    <mergeCell ref="P63:P66"/>
    <mergeCell ref="Q63:Q66"/>
    <mergeCell ref="R63:R66"/>
    <mergeCell ref="S63:S66"/>
    <mergeCell ref="T63:T66"/>
    <mergeCell ref="U64:U66"/>
    <mergeCell ref="V64:V66"/>
    <mergeCell ref="W64:W66"/>
    <mergeCell ref="X60:X62"/>
    <mergeCell ref="Y60:Y62"/>
    <mergeCell ref="Z68:Z70"/>
    <mergeCell ref="AA68:AA70"/>
    <mergeCell ref="AB68:AB70"/>
    <mergeCell ref="AC68:AC70"/>
    <mergeCell ref="AD68:AD70"/>
    <mergeCell ref="AE68:AE70"/>
    <mergeCell ref="AF68:AF70"/>
    <mergeCell ref="AG64:AG66"/>
    <mergeCell ref="AH64:AH66"/>
    <mergeCell ref="AI64:AI66"/>
    <mergeCell ref="AJ64:AJ66"/>
    <mergeCell ref="AK64:AK66"/>
    <mergeCell ref="D67:D70"/>
    <mergeCell ref="E67:E70"/>
    <mergeCell ref="F67:F70"/>
    <mergeCell ref="G67:G70"/>
    <mergeCell ref="H67:H70"/>
    <mergeCell ref="I67:I70"/>
    <mergeCell ref="J67:J70"/>
    <mergeCell ref="K67:K70"/>
    <mergeCell ref="N67:N70"/>
    <mergeCell ref="O67:O70"/>
    <mergeCell ref="P67:P70"/>
    <mergeCell ref="Q67:Q70"/>
    <mergeCell ref="R67:R70"/>
    <mergeCell ref="S67:S70"/>
    <mergeCell ref="T67:T70"/>
    <mergeCell ref="U68:U70"/>
    <mergeCell ref="V68:V70"/>
    <mergeCell ref="W68:W70"/>
    <mergeCell ref="X64:X66"/>
    <mergeCell ref="Y64:Y66"/>
    <mergeCell ref="Z72:Z74"/>
    <mergeCell ref="AA72:AA74"/>
    <mergeCell ref="AB72:AB74"/>
    <mergeCell ref="AC72:AC74"/>
    <mergeCell ref="AD72:AD74"/>
    <mergeCell ref="AE72:AE74"/>
    <mergeCell ref="AF72:AF74"/>
    <mergeCell ref="AG68:AG70"/>
    <mergeCell ref="AH68:AH70"/>
    <mergeCell ref="AI68:AI70"/>
    <mergeCell ref="AJ68:AJ70"/>
    <mergeCell ref="AK68:AK70"/>
    <mergeCell ref="D71:D74"/>
    <mergeCell ref="E71:E74"/>
    <mergeCell ref="F71:F74"/>
    <mergeCell ref="G71:G74"/>
    <mergeCell ref="H71:H74"/>
    <mergeCell ref="I71:I74"/>
    <mergeCell ref="J71:J74"/>
    <mergeCell ref="K71:K74"/>
    <mergeCell ref="N71:N74"/>
    <mergeCell ref="O71:O74"/>
    <mergeCell ref="P71:P74"/>
    <mergeCell ref="Q71:Q74"/>
    <mergeCell ref="R71:R74"/>
    <mergeCell ref="S71:S74"/>
    <mergeCell ref="T71:T74"/>
    <mergeCell ref="U72:U74"/>
    <mergeCell ref="V72:V74"/>
    <mergeCell ref="W72:W74"/>
    <mergeCell ref="X68:X70"/>
    <mergeCell ref="Y68:Y70"/>
    <mergeCell ref="Z76:Z78"/>
    <mergeCell ref="AA76:AA78"/>
    <mergeCell ref="AB76:AB78"/>
    <mergeCell ref="AC76:AC78"/>
    <mergeCell ref="AD76:AD78"/>
    <mergeCell ref="AE76:AE78"/>
    <mergeCell ref="AF76:AF78"/>
    <mergeCell ref="AG72:AG74"/>
    <mergeCell ref="AH72:AH74"/>
    <mergeCell ref="AI72:AI74"/>
    <mergeCell ref="AJ72:AJ74"/>
    <mergeCell ref="AK72:AK74"/>
    <mergeCell ref="D75:D78"/>
    <mergeCell ref="E75:E78"/>
    <mergeCell ref="F75:F78"/>
    <mergeCell ref="G75:G78"/>
    <mergeCell ref="H75:H78"/>
    <mergeCell ref="I75:I78"/>
    <mergeCell ref="J75:J78"/>
    <mergeCell ref="K75:K78"/>
    <mergeCell ref="N75:N78"/>
    <mergeCell ref="O75:O78"/>
    <mergeCell ref="P75:P78"/>
    <mergeCell ref="Q75:Q78"/>
    <mergeCell ref="R75:R78"/>
    <mergeCell ref="S75:S78"/>
    <mergeCell ref="T75:T78"/>
    <mergeCell ref="U76:U78"/>
    <mergeCell ref="V76:V78"/>
    <mergeCell ref="W76:W78"/>
    <mergeCell ref="X72:X74"/>
    <mergeCell ref="Y72:Y74"/>
    <mergeCell ref="Z80:Z82"/>
    <mergeCell ref="AA80:AA82"/>
    <mergeCell ref="AB80:AB82"/>
    <mergeCell ref="AC80:AC82"/>
    <mergeCell ref="AD80:AD82"/>
    <mergeCell ref="AE80:AE82"/>
    <mergeCell ref="AF80:AF82"/>
    <mergeCell ref="AG76:AG78"/>
    <mergeCell ref="AH76:AH78"/>
    <mergeCell ref="AI76:AI78"/>
    <mergeCell ref="AJ76:AJ78"/>
    <mergeCell ref="AK76:AK78"/>
    <mergeCell ref="D79:D82"/>
    <mergeCell ref="E79:E82"/>
    <mergeCell ref="F79:F82"/>
    <mergeCell ref="G79:G82"/>
    <mergeCell ref="H79:H82"/>
    <mergeCell ref="I79:I82"/>
    <mergeCell ref="J79:J82"/>
    <mergeCell ref="K79:K82"/>
    <mergeCell ref="N79:N82"/>
    <mergeCell ref="O79:O82"/>
    <mergeCell ref="P79:P82"/>
    <mergeCell ref="Q79:Q82"/>
    <mergeCell ref="R79:R82"/>
    <mergeCell ref="S79:S82"/>
    <mergeCell ref="T79:T82"/>
    <mergeCell ref="U80:U82"/>
    <mergeCell ref="V80:V82"/>
    <mergeCell ref="W80:W82"/>
    <mergeCell ref="X76:X78"/>
    <mergeCell ref="Y76:Y78"/>
    <mergeCell ref="Z84:Z86"/>
    <mergeCell ref="AA84:AA86"/>
    <mergeCell ref="AB84:AB86"/>
    <mergeCell ref="AC84:AC86"/>
    <mergeCell ref="AD84:AD86"/>
    <mergeCell ref="AE84:AE86"/>
    <mergeCell ref="AF84:AF86"/>
    <mergeCell ref="AG80:AG82"/>
    <mergeCell ref="AH80:AH82"/>
    <mergeCell ref="AI80:AI82"/>
    <mergeCell ref="AJ80:AJ82"/>
    <mergeCell ref="AK80:AK82"/>
    <mergeCell ref="D83:D86"/>
    <mergeCell ref="E83:E86"/>
    <mergeCell ref="F83:F86"/>
    <mergeCell ref="G83:G86"/>
    <mergeCell ref="H83:H86"/>
    <mergeCell ref="I83:I86"/>
    <mergeCell ref="J83:J86"/>
    <mergeCell ref="K83:K86"/>
    <mergeCell ref="N83:N86"/>
    <mergeCell ref="O83:O86"/>
    <mergeCell ref="P83:P86"/>
    <mergeCell ref="Q83:Q86"/>
    <mergeCell ref="R83:R86"/>
    <mergeCell ref="S83:S86"/>
    <mergeCell ref="T83:T86"/>
    <mergeCell ref="U84:U86"/>
    <mergeCell ref="V84:V86"/>
    <mergeCell ref="W84:W86"/>
    <mergeCell ref="X80:X82"/>
    <mergeCell ref="Y80:Y82"/>
    <mergeCell ref="Z88:Z90"/>
    <mergeCell ref="AA88:AA90"/>
    <mergeCell ref="AB88:AB90"/>
    <mergeCell ref="AC88:AC90"/>
    <mergeCell ref="AD88:AD90"/>
    <mergeCell ref="AE88:AE90"/>
    <mergeCell ref="AF88:AF90"/>
    <mergeCell ref="AG84:AG86"/>
    <mergeCell ref="AH84:AH86"/>
    <mergeCell ref="AI84:AI86"/>
    <mergeCell ref="AJ84:AJ86"/>
    <mergeCell ref="AK84:AK86"/>
    <mergeCell ref="D87:D90"/>
    <mergeCell ref="E87:E90"/>
    <mergeCell ref="F87:F90"/>
    <mergeCell ref="G87:G90"/>
    <mergeCell ref="H87:H90"/>
    <mergeCell ref="I87:I90"/>
    <mergeCell ref="J87:J90"/>
    <mergeCell ref="K87:K90"/>
    <mergeCell ref="N87:N90"/>
    <mergeCell ref="O87:O90"/>
    <mergeCell ref="P87:P90"/>
    <mergeCell ref="Q87:Q90"/>
    <mergeCell ref="R87:R90"/>
    <mergeCell ref="S87:S90"/>
    <mergeCell ref="T87:T90"/>
    <mergeCell ref="U88:U90"/>
    <mergeCell ref="V88:V90"/>
    <mergeCell ref="W88:W90"/>
    <mergeCell ref="X84:X86"/>
    <mergeCell ref="Y84:Y86"/>
    <mergeCell ref="Z92:Z94"/>
    <mergeCell ref="AA92:AA94"/>
    <mergeCell ref="AB92:AB94"/>
    <mergeCell ref="AC92:AC94"/>
    <mergeCell ref="AD92:AD94"/>
    <mergeCell ref="AE92:AE94"/>
    <mergeCell ref="AF92:AF94"/>
    <mergeCell ref="AG88:AG90"/>
    <mergeCell ref="AH88:AH90"/>
    <mergeCell ref="AI88:AI90"/>
    <mergeCell ref="AJ88:AJ90"/>
    <mergeCell ref="AK88:AK90"/>
    <mergeCell ref="D91:D94"/>
    <mergeCell ref="E91:E94"/>
    <mergeCell ref="F91:F94"/>
    <mergeCell ref="G91:G94"/>
    <mergeCell ref="H91:H94"/>
    <mergeCell ref="I91:I94"/>
    <mergeCell ref="J91:J94"/>
    <mergeCell ref="K91:K94"/>
    <mergeCell ref="N91:N94"/>
    <mergeCell ref="O91:O94"/>
    <mergeCell ref="P91:P94"/>
    <mergeCell ref="Q91:Q94"/>
    <mergeCell ref="R91:R94"/>
    <mergeCell ref="S91:S94"/>
    <mergeCell ref="T91:T94"/>
    <mergeCell ref="U92:U94"/>
    <mergeCell ref="V92:V94"/>
    <mergeCell ref="W92:W94"/>
    <mergeCell ref="X88:X90"/>
    <mergeCell ref="Y88:Y90"/>
    <mergeCell ref="Z96:Z98"/>
    <mergeCell ref="AA96:AA98"/>
    <mergeCell ref="AB96:AB98"/>
    <mergeCell ref="AC96:AC98"/>
    <mergeCell ref="AD96:AD98"/>
    <mergeCell ref="AE96:AE98"/>
    <mergeCell ref="AF96:AF98"/>
    <mergeCell ref="AG92:AG94"/>
    <mergeCell ref="AH92:AH94"/>
    <mergeCell ref="AI92:AI94"/>
    <mergeCell ref="AJ92:AJ94"/>
    <mergeCell ref="AK92:AK94"/>
    <mergeCell ref="D95:D98"/>
    <mergeCell ref="E95:E98"/>
    <mergeCell ref="F95:F98"/>
    <mergeCell ref="G95:G98"/>
    <mergeCell ref="H95:H98"/>
    <mergeCell ref="I95:I98"/>
    <mergeCell ref="J95:J98"/>
    <mergeCell ref="K95:K98"/>
    <mergeCell ref="N95:N98"/>
    <mergeCell ref="O95:O98"/>
    <mergeCell ref="P95:P98"/>
    <mergeCell ref="Q95:Q98"/>
    <mergeCell ref="R95:R98"/>
    <mergeCell ref="S95:S98"/>
    <mergeCell ref="T95:T98"/>
    <mergeCell ref="U96:U98"/>
    <mergeCell ref="V96:V98"/>
    <mergeCell ref="W96:W98"/>
    <mergeCell ref="X92:X94"/>
    <mergeCell ref="Y92:Y94"/>
    <mergeCell ref="Z100:Z104"/>
    <mergeCell ref="AA100:AA104"/>
    <mergeCell ref="AB100:AB104"/>
    <mergeCell ref="AC100:AC104"/>
    <mergeCell ref="AD100:AD104"/>
    <mergeCell ref="AE100:AE104"/>
    <mergeCell ref="AF100:AF104"/>
    <mergeCell ref="AG96:AG98"/>
    <mergeCell ref="AH96:AH98"/>
    <mergeCell ref="AI96:AI98"/>
    <mergeCell ref="AJ96:AJ98"/>
    <mergeCell ref="AK96:AK98"/>
    <mergeCell ref="D99:D104"/>
    <mergeCell ref="E99:E104"/>
    <mergeCell ref="F99:F104"/>
    <mergeCell ref="G99:G104"/>
    <mergeCell ref="H99:H104"/>
    <mergeCell ref="I99:I104"/>
    <mergeCell ref="J99:J104"/>
    <mergeCell ref="K99:K104"/>
    <mergeCell ref="N99:N104"/>
    <mergeCell ref="O99:O104"/>
    <mergeCell ref="P99:P104"/>
    <mergeCell ref="Q99:Q104"/>
    <mergeCell ref="R99:R104"/>
    <mergeCell ref="S99:S104"/>
    <mergeCell ref="T99:T104"/>
    <mergeCell ref="U100:U104"/>
    <mergeCell ref="V100:V104"/>
    <mergeCell ref="W100:W104"/>
    <mergeCell ref="X96:X98"/>
    <mergeCell ref="Y96:Y98"/>
    <mergeCell ref="Z106:Z108"/>
    <mergeCell ref="AA106:AA108"/>
    <mergeCell ref="AB106:AB108"/>
    <mergeCell ref="AC106:AC108"/>
    <mergeCell ref="AD106:AD108"/>
    <mergeCell ref="AE106:AE108"/>
    <mergeCell ref="AF106:AF108"/>
    <mergeCell ref="AG100:AG104"/>
    <mergeCell ref="AH100:AH104"/>
    <mergeCell ref="AI100:AI104"/>
    <mergeCell ref="AJ100:AJ104"/>
    <mergeCell ref="AK100:AK104"/>
    <mergeCell ref="D105:D108"/>
    <mergeCell ref="E105:E108"/>
    <mergeCell ref="F105:F108"/>
    <mergeCell ref="G105:G108"/>
    <mergeCell ref="H105:H108"/>
    <mergeCell ref="I105:I108"/>
    <mergeCell ref="J105:J108"/>
    <mergeCell ref="K105:K108"/>
    <mergeCell ref="N105:N108"/>
    <mergeCell ref="O105:O108"/>
    <mergeCell ref="P105:P108"/>
    <mergeCell ref="Q105:Q108"/>
    <mergeCell ref="R105:R108"/>
    <mergeCell ref="S105:S108"/>
    <mergeCell ref="T105:T108"/>
    <mergeCell ref="U106:U108"/>
    <mergeCell ref="V106:V108"/>
    <mergeCell ref="W106:W108"/>
    <mergeCell ref="X100:X104"/>
    <mergeCell ref="Y100:Y104"/>
    <mergeCell ref="Z110:Z114"/>
    <mergeCell ref="AA110:AA114"/>
    <mergeCell ref="AB110:AB114"/>
    <mergeCell ref="AC110:AC114"/>
    <mergeCell ref="AD110:AD114"/>
    <mergeCell ref="AE110:AE114"/>
    <mergeCell ref="AF110:AF114"/>
    <mergeCell ref="AG106:AG108"/>
    <mergeCell ref="AH106:AH108"/>
    <mergeCell ref="AI106:AI108"/>
    <mergeCell ref="AJ106:AJ108"/>
    <mergeCell ref="AK106:AK108"/>
    <mergeCell ref="D109:D114"/>
    <mergeCell ref="E109:E114"/>
    <mergeCell ref="F109:F114"/>
    <mergeCell ref="G109:G114"/>
    <mergeCell ref="H109:H114"/>
    <mergeCell ref="I109:I114"/>
    <mergeCell ref="J109:J114"/>
    <mergeCell ref="K109:K114"/>
    <mergeCell ref="N109:N114"/>
    <mergeCell ref="O109:O114"/>
    <mergeCell ref="P109:P114"/>
    <mergeCell ref="Q109:Q114"/>
    <mergeCell ref="R109:R114"/>
    <mergeCell ref="S109:S114"/>
    <mergeCell ref="T109:T114"/>
    <mergeCell ref="U110:U114"/>
    <mergeCell ref="V110:V114"/>
    <mergeCell ref="W110:W114"/>
    <mergeCell ref="X106:X108"/>
    <mergeCell ref="Y106:Y108"/>
    <mergeCell ref="Z116:Z120"/>
    <mergeCell ref="AA116:AA120"/>
    <mergeCell ref="AB116:AB120"/>
    <mergeCell ref="AC116:AC120"/>
    <mergeCell ref="AD116:AD120"/>
    <mergeCell ref="AE116:AE120"/>
    <mergeCell ref="AF116:AF120"/>
    <mergeCell ref="AG110:AG114"/>
    <mergeCell ref="AH110:AH114"/>
    <mergeCell ref="AI110:AI114"/>
    <mergeCell ref="AJ110:AJ114"/>
    <mergeCell ref="AK110:AK114"/>
    <mergeCell ref="D115:D120"/>
    <mergeCell ref="E115:E120"/>
    <mergeCell ref="F115:F120"/>
    <mergeCell ref="G115:G120"/>
    <mergeCell ref="H115:H120"/>
    <mergeCell ref="I115:I120"/>
    <mergeCell ref="J115:J120"/>
    <mergeCell ref="K115:K120"/>
    <mergeCell ref="N115:N120"/>
    <mergeCell ref="O115:O120"/>
    <mergeCell ref="P115:P120"/>
    <mergeCell ref="Q115:Q120"/>
    <mergeCell ref="R115:R120"/>
    <mergeCell ref="S115:S120"/>
    <mergeCell ref="T115:T120"/>
    <mergeCell ref="U116:U120"/>
    <mergeCell ref="V116:V120"/>
    <mergeCell ref="W116:W120"/>
    <mergeCell ref="X110:X114"/>
    <mergeCell ref="Y110:Y114"/>
    <mergeCell ref="Z122:Z124"/>
    <mergeCell ref="AA122:AA124"/>
    <mergeCell ref="AB122:AB124"/>
    <mergeCell ref="AC122:AC124"/>
    <mergeCell ref="AD122:AD124"/>
    <mergeCell ref="AE122:AE124"/>
    <mergeCell ref="AF122:AF124"/>
    <mergeCell ref="AG116:AG120"/>
    <mergeCell ref="AH116:AH120"/>
    <mergeCell ref="AI116:AI120"/>
    <mergeCell ref="AJ116:AJ120"/>
    <mergeCell ref="AK116:AK120"/>
    <mergeCell ref="D121:D124"/>
    <mergeCell ref="E121:E124"/>
    <mergeCell ref="F121:F124"/>
    <mergeCell ref="G121:G124"/>
    <mergeCell ref="H121:H124"/>
    <mergeCell ref="I121:I124"/>
    <mergeCell ref="J121:J124"/>
    <mergeCell ref="K121:K124"/>
    <mergeCell ref="N121:N124"/>
    <mergeCell ref="O121:O124"/>
    <mergeCell ref="P121:P124"/>
    <mergeCell ref="Q121:Q124"/>
    <mergeCell ref="R121:R124"/>
    <mergeCell ref="S121:S124"/>
    <mergeCell ref="T121:T124"/>
    <mergeCell ref="U122:U124"/>
    <mergeCell ref="V122:V124"/>
    <mergeCell ref="W122:W124"/>
    <mergeCell ref="X116:X120"/>
    <mergeCell ref="Y116:Y120"/>
    <mergeCell ref="Z126:Z128"/>
    <mergeCell ref="AA126:AA128"/>
    <mergeCell ref="AB126:AB128"/>
    <mergeCell ref="AC126:AC128"/>
    <mergeCell ref="AD126:AD128"/>
    <mergeCell ref="AE126:AE128"/>
    <mergeCell ref="AF126:AF128"/>
    <mergeCell ref="AG122:AG124"/>
    <mergeCell ref="AH122:AH124"/>
    <mergeCell ref="AI122:AI124"/>
    <mergeCell ref="AJ122:AJ124"/>
    <mergeCell ref="AK122:AK124"/>
    <mergeCell ref="D125:D128"/>
    <mergeCell ref="E125:E128"/>
    <mergeCell ref="F125:F128"/>
    <mergeCell ref="G125:G128"/>
    <mergeCell ref="H125:H128"/>
    <mergeCell ref="I125:I128"/>
    <mergeCell ref="J125:J128"/>
    <mergeCell ref="K125:K128"/>
    <mergeCell ref="N125:N128"/>
    <mergeCell ref="O125:O128"/>
    <mergeCell ref="P125:P128"/>
    <mergeCell ref="Q125:Q128"/>
    <mergeCell ref="R125:R128"/>
    <mergeCell ref="S125:S128"/>
    <mergeCell ref="T125:T128"/>
    <mergeCell ref="U126:U128"/>
    <mergeCell ref="V126:V128"/>
    <mergeCell ref="W126:W128"/>
    <mergeCell ref="X122:X124"/>
    <mergeCell ref="Y122:Y124"/>
    <mergeCell ref="Z130:Z132"/>
    <mergeCell ref="AA130:AA132"/>
    <mergeCell ref="AB130:AB132"/>
    <mergeCell ref="AC130:AC132"/>
    <mergeCell ref="AD130:AD132"/>
    <mergeCell ref="AE130:AE132"/>
    <mergeCell ref="AF130:AF132"/>
    <mergeCell ref="AG126:AG128"/>
    <mergeCell ref="AH126:AH128"/>
    <mergeCell ref="AI126:AI128"/>
    <mergeCell ref="AJ126:AJ128"/>
    <mergeCell ref="AK126:AK128"/>
    <mergeCell ref="D129:D132"/>
    <mergeCell ref="E129:E132"/>
    <mergeCell ref="F129:F132"/>
    <mergeCell ref="G129:G132"/>
    <mergeCell ref="H129:H132"/>
    <mergeCell ref="I129:I132"/>
    <mergeCell ref="J129:J132"/>
    <mergeCell ref="K129:K132"/>
    <mergeCell ref="N129:N132"/>
    <mergeCell ref="O129:O132"/>
    <mergeCell ref="P129:P132"/>
    <mergeCell ref="Q129:Q132"/>
    <mergeCell ref="R129:R132"/>
    <mergeCell ref="S129:S132"/>
    <mergeCell ref="T129:T132"/>
    <mergeCell ref="U130:U132"/>
    <mergeCell ref="V130:V132"/>
    <mergeCell ref="W130:W132"/>
    <mergeCell ref="X126:X128"/>
    <mergeCell ref="Y126:Y128"/>
    <mergeCell ref="Z134:Z136"/>
    <mergeCell ref="AA134:AA136"/>
    <mergeCell ref="AB134:AB136"/>
    <mergeCell ref="AC134:AC136"/>
    <mergeCell ref="AD134:AD136"/>
    <mergeCell ref="AE134:AE136"/>
    <mergeCell ref="AF134:AF136"/>
    <mergeCell ref="AG130:AG132"/>
    <mergeCell ref="AH130:AH132"/>
    <mergeCell ref="AI130:AI132"/>
    <mergeCell ref="AJ130:AJ132"/>
    <mergeCell ref="AK130:AK132"/>
    <mergeCell ref="D133:D136"/>
    <mergeCell ref="E133:E136"/>
    <mergeCell ref="F133:F136"/>
    <mergeCell ref="G133:G136"/>
    <mergeCell ref="H133:H136"/>
    <mergeCell ref="I133:I136"/>
    <mergeCell ref="J133:J136"/>
    <mergeCell ref="K133:K136"/>
    <mergeCell ref="N133:N136"/>
    <mergeCell ref="O133:O136"/>
    <mergeCell ref="P133:P136"/>
    <mergeCell ref="Q133:Q136"/>
    <mergeCell ref="R133:R136"/>
    <mergeCell ref="S133:S136"/>
    <mergeCell ref="T133:T136"/>
    <mergeCell ref="U134:U136"/>
    <mergeCell ref="V134:V136"/>
    <mergeCell ref="W134:W136"/>
    <mergeCell ref="X130:X132"/>
    <mergeCell ref="Y130:Y132"/>
    <mergeCell ref="Z138:Z140"/>
    <mergeCell ref="AA138:AA140"/>
    <mergeCell ref="AB138:AB140"/>
    <mergeCell ref="AC138:AC140"/>
    <mergeCell ref="AD138:AD140"/>
    <mergeCell ref="AE138:AE140"/>
    <mergeCell ref="AF138:AF140"/>
    <mergeCell ref="AG134:AG136"/>
    <mergeCell ref="AH134:AH136"/>
    <mergeCell ref="AI134:AI136"/>
    <mergeCell ref="AJ134:AJ136"/>
    <mergeCell ref="AK134:AK136"/>
    <mergeCell ref="D137:D140"/>
    <mergeCell ref="E137:E140"/>
    <mergeCell ref="F137:F140"/>
    <mergeCell ref="G137:G140"/>
    <mergeCell ref="H137:H140"/>
    <mergeCell ref="I137:I140"/>
    <mergeCell ref="J137:J140"/>
    <mergeCell ref="K137:K140"/>
    <mergeCell ref="N137:N140"/>
    <mergeCell ref="O137:O140"/>
    <mergeCell ref="P137:P140"/>
    <mergeCell ref="Q137:Q140"/>
    <mergeCell ref="R137:R140"/>
    <mergeCell ref="S137:S140"/>
    <mergeCell ref="T137:T140"/>
    <mergeCell ref="U138:U140"/>
    <mergeCell ref="V138:V140"/>
    <mergeCell ref="W138:W140"/>
    <mergeCell ref="X134:X136"/>
    <mergeCell ref="Y134:Y136"/>
    <mergeCell ref="Z142:Z144"/>
    <mergeCell ref="AA142:AA144"/>
    <mergeCell ref="AB142:AB144"/>
    <mergeCell ref="AC142:AC144"/>
    <mergeCell ref="AD142:AD144"/>
    <mergeCell ref="AE142:AE144"/>
    <mergeCell ref="AF142:AF144"/>
    <mergeCell ref="AG138:AG140"/>
    <mergeCell ref="AH138:AH140"/>
    <mergeCell ref="AI138:AI140"/>
    <mergeCell ref="AJ138:AJ140"/>
    <mergeCell ref="AK138:AK140"/>
    <mergeCell ref="D141:D144"/>
    <mergeCell ref="E141:E144"/>
    <mergeCell ref="F141:F144"/>
    <mergeCell ref="G141:G144"/>
    <mergeCell ref="H141:H144"/>
    <mergeCell ref="I141:I144"/>
    <mergeCell ref="J141:J144"/>
    <mergeCell ref="K141:K144"/>
    <mergeCell ref="N141:N144"/>
    <mergeCell ref="O141:O144"/>
    <mergeCell ref="P141:P144"/>
    <mergeCell ref="Q141:Q144"/>
    <mergeCell ref="R141:R144"/>
    <mergeCell ref="S141:S144"/>
    <mergeCell ref="T141:T144"/>
    <mergeCell ref="U142:U144"/>
    <mergeCell ref="V142:V144"/>
    <mergeCell ref="W142:W144"/>
    <mergeCell ref="X138:X140"/>
    <mergeCell ref="Y138:Y140"/>
    <mergeCell ref="Z146:Z148"/>
    <mergeCell ref="AA146:AA148"/>
    <mergeCell ref="AB146:AB148"/>
    <mergeCell ref="AC146:AC148"/>
    <mergeCell ref="AD146:AD148"/>
    <mergeCell ref="AE146:AE148"/>
    <mergeCell ref="AF146:AF148"/>
    <mergeCell ref="AG142:AG144"/>
    <mergeCell ref="AH142:AH144"/>
    <mergeCell ref="AI142:AI144"/>
    <mergeCell ref="AJ142:AJ144"/>
    <mergeCell ref="AK142:AK144"/>
    <mergeCell ref="D145:D148"/>
    <mergeCell ref="E145:E148"/>
    <mergeCell ref="F145:F148"/>
    <mergeCell ref="G145:G148"/>
    <mergeCell ref="H145:H148"/>
    <mergeCell ref="I145:I148"/>
    <mergeCell ref="J145:J148"/>
    <mergeCell ref="K145:K148"/>
    <mergeCell ref="N145:N148"/>
    <mergeCell ref="O145:O148"/>
    <mergeCell ref="P145:P148"/>
    <mergeCell ref="Q145:Q148"/>
    <mergeCell ref="R145:R148"/>
    <mergeCell ref="S145:S148"/>
    <mergeCell ref="T145:T148"/>
    <mergeCell ref="U146:U148"/>
    <mergeCell ref="V146:V148"/>
    <mergeCell ref="W146:W148"/>
    <mergeCell ref="X142:X144"/>
    <mergeCell ref="Y142:Y144"/>
    <mergeCell ref="Z150:Z152"/>
    <mergeCell ref="AA150:AA152"/>
    <mergeCell ref="AB150:AB152"/>
    <mergeCell ref="AC150:AC152"/>
    <mergeCell ref="AD150:AD152"/>
    <mergeCell ref="AE150:AE152"/>
    <mergeCell ref="AF150:AF152"/>
    <mergeCell ref="AG146:AG148"/>
    <mergeCell ref="AH146:AH148"/>
    <mergeCell ref="AI146:AI148"/>
    <mergeCell ref="AJ146:AJ148"/>
    <mergeCell ref="AK146:AK148"/>
    <mergeCell ref="D149:D152"/>
    <mergeCell ref="E149:E152"/>
    <mergeCell ref="F149:F152"/>
    <mergeCell ref="G149:G152"/>
    <mergeCell ref="H149:H152"/>
    <mergeCell ref="I149:I152"/>
    <mergeCell ref="J149:J152"/>
    <mergeCell ref="K149:K152"/>
    <mergeCell ref="N149:N152"/>
    <mergeCell ref="O149:O152"/>
    <mergeCell ref="P149:P152"/>
    <mergeCell ref="Q149:Q152"/>
    <mergeCell ref="R149:R152"/>
    <mergeCell ref="S149:S152"/>
    <mergeCell ref="T149:T152"/>
    <mergeCell ref="U150:U152"/>
    <mergeCell ref="V150:V152"/>
    <mergeCell ref="W150:W152"/>
    <mergeCell ref="X146:X148"/>
    <mergeCell ref="Y146:Y148"/>
    <mergeCell ref="Z154:Z156"/>
    <mergeCell ref="AA154:AA156"/>
    <mergeCell ref="AB154:AB156"/>
    <mergeCell ref="AC154:AC156"/>
    <mergeCell ref="AD154:AD156"/>
    <mergeCell ref="AE154:AE156"/>
    <mergeCell ref="AF154:AF156"/>
    <mergeCell ref="AG150:AG152"/>
    <mergeCell ref="AH150:AH152"/>
    <mergeCell ref="AI150:AI152"/>
    <mergeCell ref="AJ150:AJ152"/>
    <mergeCell ref="AK150:AK152"/>
    <mergeCell ref="D153:D156"/>
    <mergeCell ref="E153:E156"/>
    <mergeCell ref="F153:F156"/>
    <mergeCell ref="G153:G156"/>
    <mergeCell ref="H153:H156"/>
    <mergeCell ref="I153:I156"/>
    <mergeCell ref="J153:J156"/>
    <mergeCell ref="K153:K156"/>
    <mergeCell ref="N153:N156"/>
    <mergeCell ref="O153:O156"/>
    <mergeCell ref="P153:P156"/>
    <mergeCell ref="Q153:Q156"/>
    <mergeCell ref="R153:R156"/>
    <mergeCell ref="S153:S156"/>
    <mergeCell ref="T153:T156"/>
    <mergeCell ref="U154:U156"/>
    <mergeCell ref="V154:V156"/>
    <mergeCell ref="W154:W156"/>
    <mergeCell ref="X150:X152"/>
    <mergeCell ref="Y150:Y152"/>
    <mergeCell ref="Z158:Z160"/>
    <mergeCell ref="AA158:AA160"/>
    <mergeCell ref="AB158:AB160"/>
    <mergeCell ref="AC158:AC160"/>
    <mergeCell ref="AD158:AD160"/>
    <mergeCell ref="AE158:AE160"/>
    <mergeCell ref="AF158:AF160"/>
    <mergeCell ref="AG154:AG156"/>
    <mergeCell ref="AH154:AH156"/>
    <mergeCell ref="AI154:AI156"/>
    <mergeCell ref="AJ154:AJ156"/>
    <mergeCell ref="AK154:AK156"/>
    <mergeCell ref="D157:D160"/>
    <mergeCell ref="E157:E160"/>
    <mergeCell ref="F157:F160"/>
    <mergeCell ref="G157:G160"/>
    <mergeCell ref="H157:H160"/>
    <mergeCell ref="I157:I160"/>
    <mergeCell ref="J157:J160"/>
    <mergeCell ref="K157:K160"/>
    <mergeCell ref="N157:N160"/>
    <mergeCell ref="O157:O160"/>
    <mergeCell ref="P157:P160"/>
    <mergeCell ref="Q157:Q160"/>
    <mergeCell ref="R157:R160"/>
    <mergeCell ref="S157:S160"/>
    <mergeCell ref="T157:T160"/>
    <mergeCell ref="U158:U160"/>
    <mergeCell ref="V158:V160"/>
    <mergeCell ref="W158:W160"/>
    <mergeCell ref="X154:X156"/>
    <mergeCell ref="Y154:Y156"/>
    <mergeCell ref="Z162:Z164"/>
    <mergeCell ref="AA162:AA164"/>
    <mergeCell ref="AB162:AB164"/>
    <mergeCell ref="AC162:AC164"/>
    <mergeCell ref="AD162:AD164"/>
    <mergeCell ref="AE162:AE164"/>
    <mergeCell ref="AF162:AF164"/>
    <mergeCell ref="AG158:AG160"/>
    <mergeCell ref="AH158:AH160"/>
    <mergeCell ref="AI158:AI160"/>
    <mergeCell ref="AJ158:AJ160"/>
    <mergeCell ref="AK158:AK160"/>
    <mergeCell ref="D161:D164"/>
    <mergeCell ref="E161:E164"/>
    <mergeCell ref="F161:F164"/>
    <mergeCell ref="G161:G164"/>
    <mergeCell ref="H161:H164"/>
    <mergeCell ref="I161:I164"/>
    <mergeCell ref="J161:J164"/>
    <mergeCell ref="K161:K164"/>
    <mergeCell ref="N161:N164"/>
    <mergeCell ref="O161:O164"/>
    <mergeCell ref="P161:P164"/>
    <mergeCell ref="Q161:Q164"/>
    <mergeCell ref="R161:R164"/>
    <mergeCell ref="S161:S164"/>
    <mergeCell ref="T161:T164"/>
    <mergeCell ref="U162:U164"/>
    <mergeCell ref="V162:V164"/>
    <mergeCell ref="W162:W164"/>
    <mergeCell ref="X158:X160"/>
    <mergeCell ref="Y158:Y160"/>
    <mergeCell ref="Z166:Z167"/>
    <mergeCell ref="AA166:AA167"/>
    <mergeCell ref="AB166:AB167"/>
    <mergeCell ref="AC166:AC167"/>
    <mergeCell ref="AD166:AD167"/>
    <mergeCell ref="AE166:AE167"/>
    <mergeCell ref="AF166:AF167"/>
    <mergeCell ref="AG162:AG164"/>
    <mergeCell ref="AH162:AH164"/>
    <mergeCell ref="AI162:AI164"/>
    <mergeCell ref="AJ162:AJ164"/>
    <mergeCell ref="AK162:AK164"/>
    <mergeCell ref="D165:D167"/>
    <mergeCell ref="E165:E167"/>
    <mergeCell ref="F165:F167"/>
    <mergeCell ref="G165:G167"/>
    <mergeCell ref="H165:H167"/>
    <mergeCell ref="I165:I167"/>
    <mergeCell ref="J165:J167"/>
    <mergeCell ref="K165:K167"/>
    <mergeCell ref="N165:N167"/>
    <mergeCell ref="O165:O167"/>
    <mergeCell ref="P165:P167"/>
    <mergeCell ref="Q165:Q167"/>
    <mergeCell ref="R165:R167"/>
    <mergeCell ref="S165:S167"/>
    <mergeCell ref="T165:T167"/>
    <mergeCell ref="U166:U167"/>
    <mergeCell ref="V166:V167"/>
    <mergeCell ref="W166:W167"/>
    <mergeCell ref="X162:X164"/>
    <mergeCell ref="Y162:Y164"/>
    <mergeCell ref="Z169:Z171"/>
    <mergeCell ref="AA169:AA171"/>
    <mergeCell ref="AB169:AB171"/>
    <mergeCell ref="AC169:AC171"/>
    <mergeCell ref="AD169:AD171"/>
    <mergeCell ref="AE169:AE171"/>
    <mergeCell ref="AF169:AF171"/>
    <mergeCell ref="AG166:AG167"/>
    <mergeCell ref="AH166:AH167"/>
    <mergeCell ref="AI166:AI167"/>
    <mergeCell ref="AJ166:AJ167"/>
    <mergeCell ref="AK166:AK167"/>
    <mergeCell ref="D168:D171"/>
    <mergeCell ref="E168:E171"/>
    <mergeCell ref="F168:F171"/>
    <mergeCell ref="G168:G171"/>
    <mergeCell ref="H168:H171"/>
    <mergeCell ref="I168:I171"/>
    <mergeCell ref="J168:J171"/>
    <mergeCell ref="K168:K171"/>
    <mergeCell ref="N168:N171"/>
    <mergeCell ref="O168:O171"/>
    <mergeCell ref="P168:P171"/>
    <mergeCell ref="Q168:Q171"/>
    <mergeCell ref="R168:R171"/>
    <mergeCell ref="S168:S171"/>
    <mergeCell ref="T168:T171"/>
    <mergeCell ref="U169:U171"/>
    <mergeCell ref="V169:V171"/>
    <mergeCell ref="W169:W171"/>
    <mergeCell ref="X166:X167"/>
    <mergeCell ref="Y166:Y167"/>
    <mergeCell ref="Z173:Z175"/>
    <mergeCell ref="AA173:AA175"/>
    <mergeCell ref="AB173:AB175"/>
    <mergeCell ref="AC173:AC175"/>
    <mergeCell ref="AD173:AD175"/>
    <mergeCell ref="AE173:AE175"/>
    <mergeCell ref="AF173:AF175"/>
    <mergeCell ref="AG169:AG171"/>
    <mergeCell ref="AH169:AH171"/>
    <mergeCell ref="AI169:AI171"/>
    <mergeCell ref="AJ169:AJ171"/>
    <mergeCell ref="AK169:AK171"/>
    <mergeCell ref="D172:D175"/>
    <mergeCell ref="E172:E175"/>
    <mergeCell ref="F172:F175"/>
    <mergeCell ref="G172:G175"/>
    <mergeCell ref="H172:H175"/>
    <mergeCell ref="I172:I175"/>
    <mergeCell ref="J172:J175"/>
    <mergeCell ref="K172:K175"/>
    <mergeCell ref="N172:N175"/>
    <mergeCell ref="O172:O175"/>
    <mergeCell ref="P172:P175"/>
    <mergeCell ref="Q172:Q175"/>
    <mergeCell ref="R172:R175"/>
    <mergeCell ref="S172:S175"/>
    <mergeCell ref="T172:T175"/>
    <mergeCell ref="U173:U175"/>
    <mergeCell ref="V173:V175"/>
    <mergeCell ref="W173:W175"/>
    <mergeCell ref="X169:X171"/>
    <mergeCell ref="Y169:Y171"/>
    <mergeCell ref="Z177:Z179"/>
    <mergeCell ref="AA177:AA179"/>
    <mergeCell ref="AB177:AB179"/>
    <mergeCell ref="AC177:AC179"/>
    <mergeCell ref="AD177:AD179"/>
    <mergeCell ref="AE177:AE179"/>
    <mergeCell ref="AF177:AF179"/>
    <mergeCell ref="AG173:AG175"/>
    <mergeCell ref="AH173:AH175"/>
    <mergeCell ref="AI173:AI175"/>
    <mergeCell ref="AJ173:AJ175"/>
    <mergeCell ref="AK173:AK175"/>
    <mergeCell ref="D176:D179"/>
    <mergeCell ref="E176:E179"/>
    <mergeCell ref="F176:F179"/>
    <mergeCell ref="G176:G179"/>
    <mergeCell ref="H176:H179"/>
    <mergeCell ref="I176:I179"/>
    <mergeCell ref="J176:J179"/>
    <mergeCell ref="K176:K179"/>
    <mergeCell ref="N176:N179"/>
    <mergeCell ref="O176:O179"/>
    <mergeCell ref="P176:P179"/>
    <mergeCell ref="Q176:Q179"/>
    <mergeCell ref="R176:R179"/>
    <mergeCell ref="S176:S179"/>
    <mergeCell ref="T176:T179"/>
    <mergeCell ref="U177:U179"/>
    <mergeCell ref="V177:V179"/>
    <mergeCell ref="W177:W179"/>
    <mergeCell ref="X173:X175"/>
    <mergeCell ref="Y173:Y175"/>
    <mergeCell ref="Z181:Z183"/>
    <mergeCell ref="AA181:AA183"/>
    <mergeCell ref="AB181:AB183"/>
    <mergeCell ref="AC181:AC183"/>
    <mergeCell ref="AD181:AD183"/>
    <mergeCell ref="AE181:AE183"/>
    <mergeCell ref="AF181:AF183"/>
    <mergeCell ref="AG177:AG179"/>
    <mergeCell ref="AH177:AH179"/>
    <mergeCell ref="AI177:AI179"/>
    <mergeCell ref="AJ177:AJ179"/>
    <mergeCell ref="AK177:AK179"/>
    <mergeCell ref="D180:D183"/>
    <mergeCell ref="E180:E183"/>
    <mergeCell ref="F180:F183"/>
    <mergeCell ref="G180:G183"/>
    <mergeCell ref="H180:H183"/>
    <mergeCell ref="I180:I183"/>
    <mergeCell ref="J180:J183"/>
    <mergeCell ref="K180:K183"/>
    <mergeCell ref="N180:N183"/>
    <mergeCell ref="O180:O183"/>
    <mergeCell ref="P180:P183"/>
    <mergeCell ref="Q180:Q183"/>
    <mergeCell ref="R180:R183"/>
    <mergeCell ref="S180:S183"/>
    <mergeCell ref="T180:T183"/>
    <mergeCell ref="U181:U183"/>
    <mergeCell ref="V181:V183"/>
    <mergeCell ref="W181:W183"/>
    <mergeCell ref="X177:X179"/>
    <mergeCell ref="Y177:Y179"/>
    <mergeCell ref="Z185:Z187"/>
    <mergeCell ref="AA185:AA187"/>
    <mergeCell ref="AB185:AB187"/>
    <mergeCell ref="AC185:AC187"/>
    <mergeCell ref="AD185:AD187"/>
    <mergeCell ref="AE185:AE187"/>
    <mergeCell ref="AF185:AF187"/>
    <mergeCell ref="AG181:AG183"/>
    <mergeCell ref="AH181:AH183"/>
    <mergeCell ref="AI181:AI183"/>
    <mergeCell ref="AJ181:AJ183"/>
    <mergeCell ref="AK181:AK183"/>
    <mergeCell ref="D184:D187"/>
    <mergeCell ref="E184:E187"/>
    <mergeCell ref="F184:F187"/>
    <mergeCell ref="G184:G187"/>
    <mergeCell ref="H184:H187"/>
    <mergeCell ref="I184:I187"/>
    <mergeCell ref="J184:J187"/>
    <mergeCell ref="K184:K187"/>
    <mergeCell ref="N184:N187"/>
    <mergeCell ref="O184:O187"/>
    <mergeCell ref="P184:P187"/>
    <mergeCell ref="Q184:Q187"/>
    <mergeCell ref="R184:R187"/>
    <mergeCell ref="S184:S187"/>
    <mergeCell ref="T184:T187"/>
    <mergeCell ref="U185:U187"/>
    <mergeCell ref="V185:V187"/>
    <mergeCell ref="W185:W187"/>
    <mergeCell ref="X181:X183"/>
    <mergeCell ref="Y181:Y183"/>
    <mergeCell ref="Z189:Z191"/>
    <mergeCell ref="AA189:AA191"/>
    <mergeCell ref="AB189:AB191"/>
    <mergeCell ref="AC189:AC191"/>
    <mergeCell ref="AD189:AD191"/>
    <mergeCell ref="AE189:AE191"/>
    <mergeCell ref="AF189:AF191"/>
    <mergeCell ref="AG185:AG187"/>
    <mergeCell ref="AH185:AH187"/>
    <mergeCell ref="AI185:AI187"/>
    <mergeCell ref="AJ185:AJ187"/>
    <mergeCell ref="AK185:AK187"/>
    <mergeCell ref="D188:D191"/>
    <mergeCell ref="E188:E191"/>
    <mergeCell ref="F188:F191"/>
    <mergeCell ref="G188:G191"/>
    <mergeCell ref="H188:H191"/>
    <mergeCell ref="I188:I191"/>
    <mergeCell ref="J188:J191"/>
    <mergeCell ref="K188:K191"/>
    <mergeCell ref="N188:N191"/>
    <mergeCell ref="O188:O191"/>
    <mergeCell ref="P188:P191"/>
    <mergeCell ref="Q188:Q191"/>
    <mergeCell ref="R188:R191"/>
    <mergeCell ref="S188:S191"/>
    <mergeCell ref="T188:T191"/>
    <mergeCell ref="U189:U191"/>
    <mergeCell ref="V189:V191"/>
    <mergeCell ref="W189:W191"/>
    <mergeCell ref="X185:X187"/>
    <mergeCell ref="Y185:Y187"/>
    <mergeCell ref="Z193:Z195"/>
    <mergeCell ref="AA193:AA195"/>
    <mergeCell ref="AB193:AB195"/>
    <mergeCell ref="AC193:AC195"/>
    <mergeCell ref="AD193:AD195"/>
    <mergeCell ref="AE193:AE195"/>
    <mergeCell ref="AF193:AF195"/>
    <mergeCell ref="AG189:AG191"/>
    <mergeCell ref="AH189:AH191"/>
    <mergeCell ref="AI189:AI191"/>
    <mergeCell ref="AJ189:AJ191"/>
    <mergeCell ref="AK189:AK191"/>
    <mergeCell ref="D192:D195"/>
    <mergeCell ref="E192:E195"/>
    <mergeCell ref="F192:F195"/>
    <mergeCell ref="G192:G195"/>
    <mergeCell ref="H192:H195"/>
    <mergeCell ref="I192:I195"/>
    <mergeCell ref="J192:J195"/>
    <mergeCell ref="K192:K195"/>
    <mergeCell ref="N192:N195"/>
    <mergeCell ref="O192:O195"/>
    <mergeCell ref="P192:P195"/>
    <mergeCell ref="Q192:Q195"/>
    <mergeCell ref="R192:R195"/>
    <mergeCell ref="S192:S195"/>
    <mergeCell ref="T192:T195"/>
    <mergeCell ref="U193:U195"/>
    <mergeCell ref="V193:V195"/>
    <mergeCell ref="W193:W195"/>
    <mergeCell ref="X189:X191"/>
    <mergeCell ref="Y189:Y191"/>
    <mergeCell ref="Z197:Z199"/>
    <mergeCell ref="AA197:AA199"/>
    <mergeCell ref="AB197:AB199"/>
    <mergeCell ref="AC197:AC199"/>
    <mergeCell ref="AD197:AD199"/>
    <mergeCell ref="AE197:AE199"/>
    <mergeCell ref="AF197:AF199"/>
    <mergeCell ref="AG193:AG195"/>
    <mergeCell ref="AH193:AH195"/>
    <mergeCell ref="AI193:AI195"/>
    <mergeCell ref="AJ193:AJ195"/>
    <mergeCell ref="AK193:AK195"/>
    <mergeCell ref="D196:D199"/>
    <mergeCell ref="E196:E199"/>
    <mergeCell ref="F196:F199"/>
    <mergeCell ref="G196:G199"/>
    <mergeCell ref="H196:H199"/>
    <mergeCell ref="I196:I199"/>
    <mergeCell ref="J196:J199"/>
    <mergeCell ref="K196:K199"/>
    <mergeCell ref="N196:N199"/>
    <mergeCell ref="O196:O199"/>
    <mergeCell ref="P196:P199"/>
    <mergeCell ref="Q196:Q199"/>
    <mergeCell ref="R196:R199"/>
    <mergeCell ref="S196:S199"/>
    <mergeCell ref="T196:T199"/>
    <mergeCell ref="U197:U199"/>
    <mergeCell ref="V197:V199"/>
    <mergeCell ref="W197:W199"/>
    <mergeCell ref="X193:X195"/>
    <mergeCell ref="Y193:Y195"/>
    <mergeCell ref="Z201:Z203"/>
    <mergeCell ref="AA201:AA203"/>
    <mergeCell ref="AB201:AB203"/>
    <mergeCell ref="AC201:AC203"/>
    <mergeCell ref="AD201:AD203"/>
    <mergeCell ref="AE201:AE203"/>
    <mergeCell ref="AF201:AF203"/>
    <mergeCell ref="AG197:AG199"/>
    <mergeCell ref="AH197:AH199"/>
    <mergeCell ref="AI197:AI199"/>
    <mergeCell ref="AJ197:AJ199"/>
    <mergeCell ref="AK197:AK199"/>
    <mergeCell ref="D200:D203"/>
    <mergeCell ref="E200:E203"/>
    <mergeCell ref="F200:F203"/>
    <mergeCell ref="G200:G203"/>
    <mergeCell ref="H200:H203"/>
    <mergeCell ref="I200:I203"/>
    <mergeCell ref="J200:J203"/>
    <mergeCell ref="K200:K203"/>
    <mergeCell ref="N200:N203"/>
    <mergeCell ref="O200:O203"/>
    <mergeCell ref="P200:P203"/>
    <mergeCell ref="Q200:Q203"/>
    <mergeCell ref="R200:R203"/>
    <mergeCell ref="S200:S203"/>
    <mergeCell ref="T200:T203"/>
    <mergeCell ref="U201:U203"/>
    <mergeCell ref="V201:V203"/>
    <mergeCell ref="W201:W203"/>
    <mergeCell ref="X197:X199"/>
    <mergeCell ref="Y197:Y199"/>
    <mergeCell ref="Z205:Z207"/>
    <mergeCell ref="AA205:AA207"/>
    <mergeCell ref="AB205:AB207"/>
    <mergeCell ref="AC205:AC207"/>
    <mergeCell ref="AD205:AD207"/>
    <mergeCell ref="AE205:AE207"/>
    <mergeCell ref="AF205:AF207"/>
    <mergeCell ref="AG201:AG203"/>
    <mergeCell ref="AH201:AH203"/>
    <mergeCell ref="AI201:AI203"/>
    <mergeCell ref="AJ201:AJ203"/>
    <mergeCell ref="AK201:AK203"/>
    <mergeCell ref="D204:D207"/>
    <mergeCell ref="E204:E207"/>
    <mergeCell ref="F204:F207"/>
    <mergeCell ref="G204:G207"/>
    <mergeCell ref="H204:H207"/>
    <mergeCell ref="I204:I207"/>
    <mergeCell ref="J204:J207"/>
    <mergeCell ref="K204:K207"/>
    <mergeCell ref="N204:N207"/>
    <mergeCell ref="O204:O207"/>
    <mergeCell ref="P204:P207"/>
    <mergeCell ref="Q204:Q207"/>
    <mergeCell ref="R204:R207"/>
    <mergeCell ref="S204:S207"/>
    <mergeCell ref="T204:T207"/>
    <mergeCell ref="U205:U207"/>
    <mergeCell ref="V205:V207"/>
    <mergeCell ref="W205:W207"/>
    <mergeCell ref="X201:X203"/>
    <mergeCell ref="Y201:Y203"/>
    <mergeCell ref="Z209:Z211"/>
    <mergeCell ref="AA209:AA211"/>
    <mergeCell ref="AB209:AB211"/>
    <mergeCell ref="AC209:AC211"/>
    <mergeCell ref="AD209:AD211"/>
    <mergeCell ref="AE209:AE211"/>
    <mergeCell ref="AF209:AF211"/>
    <mergeCell ref="AG205:AG207"/>
    <mergeCell ref="AH205:AH207"/>
    <mergeCell ref="AI205:AI207"/>
    <mergeCell ref="AJ205:AJ207"/>
    <mergeCell ref="AK205:AK207"/>
    <mergeCell ref="D208:D211"/>
    <mergeCell ref="E208:E211"/>
    <mergeCell ref="F208:F211"/>
    <mergeCell ref="G208:G211"/>
    <mergeCell ref="H208:H211"/>
    <mergeCell ref="I208:I211"/>
    <mergeCell ref="J208:J211"/>
    <mergeCell ref="K208:K211"/>
    <mergeCell ref="N208:N211"/>
    <mergeCell ref="O208:O211"/>
    <mergeCell ref="P208:P211"/>
    <mergeCell ref="Q208:Q211"/>
    <mergeCell ref="R208:R211"/>
    <mergeCell ref="S208:S211"/>
    <mergeCell ref="T208:T211"/>
    <mergeCell ref="U209:U211"/>
    <mergeCell ref="V209:V211"/>
    <mergeCell ref="W209:W211"/>
    <mergeCell ref="X205:X207"/>
    <mergeCell ref="Y205:Y207"/>
    <mergeCell ref="Z213:Z215"/>
    <mergeCell ref="AA213:AA215"/>
    <mergeCell ref="AB213:AB215"/>
    <mergeCell ref="AC213:AC215"/>
    <mergeCell ref="AD213:AD215"/>
    <mergeCell ref="AE213:AE215"/>
    <mergeCell ref="AF213:AF215"/>
    <mergeCell ref="AG209:AG211"/>
    <mergeCell ref="AH209:AH211"/>
    <mergeCell ref="AI209:AI211"/>
    <mergeCell ref="AJ209:AJ211"/>
    <mergeCell ref="AK209:AK211"/>
    <mergeCell ref="D212:D215"/>
    <mergeCell ref="E212:E215"/>
    <mergeCell ref="F212:F215"/>
    <mergeCell ref="G212:G215"/>
    <mergeCell ref="H212:H215"/>
    <mergeCell ref="I212:I215"/>
    <mergeCell ref="J212:J215"/>
    <mergeCell ref="K212:K215"/>
    <mergeCell ref="N212:N215"/>
    <mergeCell ref="O212:O215"/>
    <mergeCell ref="P212:P215"/>
    <mergeCell ref="Q212:Q215"/>
    <mergeCell ref="R212:R215"/>
    <mergeCell ref="S212:S215"/>
    <mergeCell ref="T212:T215"/>
    <mergeCell ref="U213:U215"/>
    <mergeCell ref="V213:V215"/>
    <mergeCell ref="W213:W215"/>
    <mergeCell ref="X209:X211"/>
    <mergeCell ref="Y209:Y211"/>
    <mergeCell ref="Z217:Z219"/>
    <mergeCell ref="AA217:AA219"/>
    <mergeCell ref="AB217:AB219"/>
    <mergeCell ref="AC217:AC219"/>
    <mergeCell ref="AD217:AD219"/>
    <mergeCell ref="AE217:AE219"/>
    <mergeCell ref="AF217:AF219"/>
    <mergeCell ref="AG213:AG215"/>
    <mergeCell ref="AH213:AH215"/>
    <mergeCell ref="AI213:AI215"/>
    <mergeCell ref="AJ213:AJ215"/>
    <mergeCell ref="AK213:AK215"/>
    <mergeCell ref="D216:D219"/>
    <mergeCell ref="E216:E219"/>
    <mergeCell ref="F216:F219"/>
    <mergeCell ref="G216:G219"/>
    <mergeCell ref="H216:H219"/>
    <mergeCell ref="I216:I219"/>
    <mergeCell ref="J216:J219"/>
    <mergeCell ref="K216:K219"/>
    <mergeCell ref="N216:N219"/>
    <mergeCell ref="O216:O219"/>
    <mergeCell ref="P216:P219"/>
    <mergeCell ref="Q216:Q219"/>
    <mergeCell ref="R216:R219"/>
    <mergeCell ref="S216:S219"/>
    <mergeCell ref="T216:T219"/>
    <mergeCell ref="U217:U219"/>
    <mergeCell ref="V217:V219"/>
    <mergeCell ref="W217:W219"/>
    <mergeCell ref="X213:X215"/>
    <mergeCell ref="Y213:Y215"/>
    <mergeCell ref="Z221:Z223"/>
    <mergeCell ref="AA221:AA223"/>
    <mergeCell ref="AB221:AB223"/>
    <mergeCell ref="AC221:AC223"/>
    <mergeCell ref="AD221:AD223"/>
    <mergeCell ref="AE221:AE223"/>
    <mergeCell ref="AF221:AF223"/>
    <mergeCell ref="AG217:AG219"/>
    <mergeCell ref="AH217:AH219"/>
    <mergeCell ref="AI217:AI219"/>
    <mergeCell ref="AJ217:AJ219"/>
    <mergeCell ref="AK217:AK219"/>
    <mergeCell ref="D220:D223"/>
    <mergeCell ref="E220:E223"/>
    <mergeCell ref="F220:F223"/>
    <mergeCell ref="G220:G223"/>
    <mergeCell ref="H220:H223"/>
    <mergeCell ref="I220:I223"/>
    <mergeCell ref="J220:J223"/>
    <mergeCell ref="K220:K223"/>
    <mergeCell ref="N220:N223"/>
    <mergeCell ref="O220:O223"/>
    <mergeCell ref="P220:P223"/>
    <mergeCell ref="Q220:Q223"/>
    <mergeCell ref="R220:R223"/>
    <mergeCell ref="S220:S223"/>
    <mergeCell ref="T220:T223"/>
    <mergeCell ref="U221:U223"/>
    <mergeCell ref="V221:V223"/>
    <mergeCell ref="W221:W223"/>
    <mergeCell ref="X217:X219"/>
    <mergeCell ref="Y217:Y219"/>
    <mergeCell ref="Z225:Z227"/>
    <mergeCell ref="AA225:AA227"/>
    <mergeCell ref="AB225:AB227"/>
    <mergeCell ref="AC225:AC227"/>
    <mergeCell ref="AD225:AD227"/>
    <mergeCell ref="AE225:AE227"/>
    <mergeCell ref="AF225:AF227"/>
    <mergeCell ref="AG221:AG223"/>
    <mergeCell ref="AH221:AH223"/>
    <mergeCell ref="AI221:AI223"/>
    <mergeCell ref="AJ221:AJ223"/>
    <mergeCell ref="AK221:AK223"/>
    <mergeCell ref="D224:D227"/>
    <mergeCell ref="E224:E227"/>
    <mergeCell ref="F224:F227"/>
    <mergeCell ref="G224:G227"/>
    <mergeCell ref="H224:H227"/>
    <mergeCell ref="I224:I227"/>
    <mergeCell ref="J224:J227"/>
    <mergeCell ref="K224:K227"/>
    <mergeCell ref="N224:N227"/>
    <mergeCell ref="O224:O227"/>
    <mergeCell ref="P224:P227"/>
    <mergeCell ref="Q224:Q227"/>
    <mergeCell ref="R224:R227"/>
    <mergeCell ref="S224:S227"/>
    <mergeCell ref="T224:T227"/>
    <mergeCell ref="U225:U227"/>
    <mergeCell ref="V225:V227"/>
    <mergeCell ref="W225:W227"/>
    <mergeCell ref="X221:X223"/>
    <mergeCell ref="Y221:Y223"/>
    <mergeCell ref="Z229:Z231"/>
    <mergeCell ref="AA229:AA231"/>
    <mergeCell ref="AB229:AB231"/>
    <mergeCell ref="AC229:AC231"/>
    <mergeCell ref="AD229:AD231"/>
    <mergeCell ref="AE229:AE231"/>
    <mergeCell ref="AF229:AF231"/>
    <mergeCell ref="AG225:AG227"/>
    <mergeCell ref="AH225:AH227"/>
    <mergeCell ref="AI225:AI227"/>
    <mergeCell ref="AJ225:AJ227"/>
    <mergeCell ref="AK225:AK227"/>
    <mergeCell ref="D228:D231"/>
    <mergeCell ref="E228:E231"/>
    <mergeCell ref="F228:F231"/>
    <mergeCell ref="G228:G231"/>
    <mergeCell ref="H228:H231"/>
    <mergeCell ref="I228:I231"/>
    <mergeCell ref="J228:J231"/>
    <mergeCell ref="K228:K231"/>
    <mergeCell ref="N228:N231"/>
    <mergeCell ref="O228:O231"/>
    <mergeCell ref="P228:P231"/>
    <mergeCell ref="Q228:Q231"/>
    <mergeCell ref="R228:R231"/>
    <mergeCell ref="S228:S231"/>
    <mergeCell ref="T228:T231"/>
    <mergeCell ref="U229:U231"/>
    <mergeCell ref="V229:V231"/>
    <mergeCell ref="W229:W231"/>
    <mergeCell ref="X225:X227"/>
    <mergeCell ref="Y225:Y227"/>
    <mergeCell ref="Z233:Z235"/>
    <mergeCell ref="AA233:AA235"/>
    <mergeCell ref="AB233:AB235"/>
    <mergeCell ref="AC233:AC235"/>
    <mergeCell ref="AD233:AD235"/>
    <mergeCell ref="AE233:AE235"/>
    <mergeCell ref="AF233:AF235"/>
    <mergeCell ref="AG229:AG231"/>
    <mergeCell ref="AH229:AH231"/>
    <mergeCell ref="AI229:AI231"/>
    <mergeCell ref="AJ229:AJ231"/>
    <mergeCell ref="AK229:AK231"/>
    <mergeCell ref="D232:D235"/>
    <mergeCell ref="E232:E235"/>
    <mergeCell ref="F232:F235"/>
    <mergeCell ref="G232:G235"/>
    <mergeCell ref="H232:H235"/>
    <mergeCell ref="I232:I235"/>
    <mergeCell ref="J232:J235"/>
    <mergeCell ref="K232:K235"/>
    <mergeCell ref="N232:N235"/>
    <mergeCell ref="O232:O235"/>
    <mergeCell ref="P232:P235"/>
    <mergeCell ref="Q232:Q235"/>
    <mergeCell ref="R232:R235"/>
    <mergeCell ref="S232:S235"/>
    <mergeCell ref="T232:T235"/>
    <mergeCell ref="U233:U235"/>
    <mergeCell ref="V233:V235"/>
    <mergeCell ref="W233:W235"/>
    <mergeCell ref="X229:X231"/>
    <mergeCell ref="Y229:Y231"/>
    <mergeCell ref="Z237:Z239"/>
    <mergeCell ref="AA237:AA239"/>
    <mergeCell ref="AB237:AB239"/>
    <mergeCell ref="AC237:AC239"/>
    <mergeCell ref="AD237:AD239"/>
    <mergeCell ref="AE237:AE239"/>
    <mergeCell ref="AF237:AF239"/>
    <mergeCell ref="AG233:AG235"/>
    <mergeCell ref="AH233:AH235"/>
    <mergeCell ref="AI233:AI235"/>
    <mergeCell ref="AJ233:AJ235"/>
    <mergeCell ref="AK233:AK235"/>
    <mergeCell ref="D236:D239"/>
    <mergeCell ref="E236:E239"/>
    <mergeCell ref="F236:F239"/>
    <mergeCell ref="G236:G239"/>
    <mergeCell ref="H236:H239"/>
    <mergeCell ref="I236:I239"/>
    <mergeCell ref="J236:J239"/>
    <mergeCell ref="K236:K239"/>
    <mergeCell ref="N236:N239"/>
    <mergeCell ref="O236:O239"/>
    <mergeCell ref="P236:P239"/>
    <mergeCell ref="Q236:Q239"/>
    <mergeCell ref="R236:R239"/>
    <mergeCell ref="S236:S239"/>
    <mergeCell ref="T236:T239"/>
    <mergeCell ref="U237:U239"/>
    <mergeCell ref="V237:V239"/>
    <mergeCell ref="W237:W239"/>
    <mergeCell ref="X233:X235"/>
    <mergeCell ref="Y233:Y235"/>
    <mergeCell ref="Z241:Z243"/>
    <mergeCell ref="AA241:AA243"/>
    <mergeCell ref="AB241:AB243"/>
    <mergeCell ref="AC241:AC243"/>
    <mergeCell ref="AD241:AD243"/>
    <mergeCell ref="AE241:AE243"/>
    <mergeCell ref="AF241:AF243"/>
    <mergeCell ref="AG237:AG239"/>
    <mergeCell ref="AH237:AH239"/>
    <mergeCell ref="AI237:AI239"/>
    <mergeCell ref="AJ237:AJ239"/>
    <mergeCell ref="AK237:AK239"/>
    <mergeCell ref="D240:D243"/>
    <mergeCell ref="E240:E243"/>
    <mergeCell ref="F240:F243"/>
    <mergeCell ref="G240:G243"/>
    <mergeCell ref="H240:H243"/>
    <mergeCell ref="I240:I243"/>
    <mergeCell ref="J240:J243"/>
    <mergeCell ref="K240:K243"/>
    <mergeCell ref="N240:N243"/>
    <mergeCell ref="O240:O243"/>
    <mergeCell ref="P240:P243"/>
    <mergeCell ref="Q240:Q243"/>
    <mergeCell ref="R240:R243"/>
    <mergeCell ref="S240:S243"/>
    <mergeCell ref="T240:T243"/>
    <mergeCell ref="U241:U243"/>
    <mergeCell ref="V241:V243"/>
    <mergeCell ref="W241:W243"/>
    <mergeCell ref="X237:X239"/>
    <mergeCell ref="Y237:Y239"/>
    <mergeCell ref="Z245:Z247"/>
    <mergeCell ref="AA245:AA247"/>
    <mergeCell ref="AB245:AB247"/>
    <mergeCell ref="AC245:AC247"/>
    <mergeCell ref="AD245:AD247"/>
    <mergeCell ref="AE245:AE247"/>
    <mergeCell ref="AF245:AF247"/>
    <mergeCell ref="AG241:AG243"/>
    <mergeCell ref="AH241:AH243"/>
    <mergeCell ref="AI241:AI243"/>
    <mergeCell ref="AJ241:AJ243"/>
    <mergeCell ref="AK241:AK243"/>
    <mergeCell ref="D244:D247"/>
    <mergeCell ref="E244:E247"/>
    <mergeCell ref="F244:F247"/>
    <mergeCell ref="G244:G247"/>
    <mergeCell ref="H244:H247"/>
    <mergeCell ref="I244:I247"/>
    <mergeCell ref="J244:J247"/>
    <mergeCell ref="K244:K247"/>
    <mergeCell ref="N244:N247"/>
    <mergeCell ref="O244:O247"/>
    <mergeCell ref="P244:P247"/>
    <mergeCell ref="Q244:Q247"/>
    <mergeCell ref="R244:R247"/>
    <mergeCell ref="S244:S247"/>
    <mergeCell ref="T244:T247"/>
    <mergeCell ref="U245:U247"/>
    <mergeCell ref="V245:V247"/>
    <mergeCell ref="W245:W247"/>
    <mergeCell ref="X241:X243"/>
    <mergeCell ref="Y241:Y243"/>
    <mergeCell ref="Z249:Z251"/>
    <mergeCell ref="AA249:AA251"/>
    <mergeCell ref="AB249:AB251"/>
    <mergeCell ref="AC249:AC251"/>
    <mergeCell ref="AD249:AD251"/>
    <mergeCell ref="AE249:AE251"/>
    <mergeCell ref="AF249:AF251"/>
    <mergeCell ref="AG245:AG247"/>
    <mergeCell ref="AH245:AH247"/>
    <mergeCell ref="AI245:AI247"/>
    <mergeCell ref="AJ245:AJ247"/>
    <mergeCell ref="AK245:AK247"/>
    <mergeCell ref="D248:D251"/>
    <mergeCell ref="E248:E251"/>
    <mergeCell ref="F248:F251"/>
    <mergeCell ref="G248:G251"/>
    <mergeCell ref="H248:H251"/>
    <mergeCell ref="I248:I251"/>
    <mergeCell ref="J248:J251"/>
    <mergeCell ref="K248:K251"/>
    <mergeCell ref="N248:N251"/>
    <mergeCell ref="O248:O251"/>
    <mergeCell ref="P248:P251"/>
    <mergeCell ref="Q248:Q251"/>
    <mergeCell ref="R248:R251"/>
    <mergeCell ref="S248:S251"/>
    <mergeCell ref="T248:T251"/>
    <mergeCell ref="U249:U251"/>
    <mergeCell ref="V249:V251"/>
    <mergeCell ref="W249:W251"/>
    <mergeCell ref="X245:X247"/>
    <mergeCell ref="Y245:Y247"/>
    <mergeCell ref="Z253:Z255"/>
    <mergeCell ref="AA253:AA255"/>
    <mergeCell ref="AB253:AB255"/>
    <mergeCell ref="AC253:AC255"/>
    <mergeCell ref="AD253:AD255"/>
    <mergeCell ref="AE253:AE255"/>
    <mergeCell ref="AF253:AF255"/>
    <mergeCell ref="AG249:AG251"/>
    <mergeCell ref="AH249:AH251"/>
    <mergeCell ref="AI249:AI251"/>
    <mergeCell ref="AJ249:AJ251"/>
    <mergeCell ref="AK249:AK251"/>
    <mergeCell ref="D252:D255"/>
    <mergeCell ref="E252:E255"/>
    <mergeCell ref="F252:F255"/>
    <mergeCell ref="G252:G255"/>
    <mergeCell ref="H252:H255"/>
    <mergeCell ref="I252:I255"/>
    <mergeCell ref="J252:J255"/>
    <mergeCell ref="K252:K255"/>
    <mergeCell ref="N252:N255"/>
    <mergeCell ref="O252:O255"/>
    <mergeCell ref="P252:P255"/>
    <mergeCell ref="Q252:Q255"/>
    <mergeCell ref="R252:R255"/>
    <mergeCell ref="S252:S255"/>
    <mergeCell ref="T252:T255"/>
    <mergeCell ref="U253:U255"/>
    <mergeCell ref="V253:V255"/>
    <mergeCell ref="W253:W255"/>
    <mergeCell ref="X249:X251"/>
    <mergeCell ref="Y249:Y251"/>
    <mergeCell ref="Z257:Z259"/>
    <mergeCell ref="AA257:AA259"/>
    <mergeCell ref="AB257:AB259"/>
    <mergeCell ref="AC257:AC259"/>
    <mergeCell ref="AD257:AD259"/>
    <mergeCell ref="AE257:AE259"/>
    <mergeCell ref="AF257:AF259"/>
    <mergeCell ref="AG253:AG255"/>
    <mergeCell ref="AH253:AH255"/>
    <mergeCell ref="AI253:AI255"/>
    <mergeCell ref="AJ253:AJ255"/>
    <mergeCell ref="AK253:AK255"/>
    <mergeCell ref="D256:D259"/>
    <mergeCell ref="E256:E259"/>
    <mergeCell ref="F256:F259"/>
    <mergeCell ref="G256:G259"/>
    <mergeCell ref="H256:H259"/>
    <mergeCell ref="I256:I259"/>
    <mergeCell ref="J256:J259"/>
    <mergeCell ref="K256:K259"/>
    <mergeCell ref="N256:N259"/>
    <mergeCell ref="O256:O259"/>
    <mergeCell ref="P256:P259"/>
    <mergeCell ref="Q256:Q259"/>
    <mergeCell ref="R256:R259"/>
    <mergeCell ref="S256:S259"/>
    <mergeCell ref="T256:T259"/>
    <mergeCell ref="U257:U259"/>
    <mergeCell ref="V257:V259"/>
    <mergeCell ref="W257:W259"/>
    <mergeCell ref="X253:X255"/>
    <mergeCell ref="Y253:Y255"/>
    <mergeCell ref="Z261:Z263"/>
    <mergeCell ref="AA261:AA263"/>
    <mergeCell ref="AB261:AB263"/>
    <mergeCell ref="AC261:AC263"/>
    <mergeCell ref="AD261:AD263"/>
    <mergeCell ref="AE261:AE263"/>
    <mergeCell ref="AF261:AF263"/>
    <mergeCell ref="AG257:AG259"/>
    <mergeCell ref="AH257:AH259"/>
    <mergeCell ref="AI257:AI259"/>
    <mergeCell ref="AJ257:AJ259"/>
    <mergeCell ref="AK257:AK259"/>
    <mergeCell ref="D260:D263"/>
    <mergeCell ref="E260:E263"/>
    <mergeCell ref="F260:F263"/>
    <mergeCell ref="G260:G263"/>
    <mergeCell ref="H260:H263"/>
    <mergeCell ref="I260:I263"/>
    <mergeCell ref="J260:J263"/>
    <mergeCell ref="K260:K263"/>
    <mergeCell ref="N260:N263"/>
    <mergeCell ref="O260:O263"/>
    <mergeCell ref="P260:P263"/>
    <mergeCell ref="Q260:Q263"/>
    <mergeCell ref="R260:R263"/>
    <mergeCell ref="S260:S263"/>
    <mergeCell ref="T260:T263"/>
    <mergeCell ref="U261:U263"/>
    <mergeCell ref="V261:V263"/>
    <mergeCell ref="W261:W263"/>
    <mergeCell ref="X257:X259"/>
    <mergeCell ref="Y257:Y259"/>
    <mergeCell ref="Z265:Z267"/>
    <mergeCell ref="AA265:AA267"/>
    <mergeCell ref="AB265:AB267"/>
    <mergeCell ref="AC265:AC267"/>
    <mergeCell ref="AD265:AD267"/>
    <mergeCell ref="AE265:AE267"/>
    <mergeCell ref="AF265:AF267"/>
    <mergeCell ref="AG261:AG263"/>
    <mergeCell ref="AH261:AH263"/>
    <mergeCell ref="AI261:AI263"/>
    <mergeCell ref="AJ261:AJ263"/>
    <mergeCell ref="AK261:AK263"/>
    <mergeCell ref="D264:D267"/>
    <mergeCell ref="E264:E267"/>
    <mergeCell ref="F264:F267"/>
    <mergeCell ref="G264:G267"/>
    <mergeCell ref="H264:H267"/>
    <mergeCell ref="I264:I267"/>
    <mergeCell ref="J264:J267"/>
    <mergeCell ref="K264:K267"/>
    <mergeCell ref="N264:N267"/>
    <mergeCell ref="O264:O267"/>
    <mergeCell ref="P264:P267"/>
    <mergeCell ref="Q264:Q267"/>
    <mergeCell ref="R264:R267"/>
    <mergeCell ref="S264:S267"/>
    <mergeCell ref="T264:T267"/>
    <mergeCell ref="U265:U267"/>
    <mergeCell ref="V265:V267"/>
    <mergeCell ref="W265:W267"/>
    <mergeCell ref="X261:X263"/>
    <mergeCell ref="Y261:Y263"/>
    <mergeCell ref="Z269:Z271"/>
    <mergeCell ref="AA269:AA271"/>
    <mergeCell ref="AB269:AB271"/>
    <mergeCell ref="AC269:AC271"/>
    <mergeCell ref="AD269:AD271"/>
    <mergeCell ref="AE269:AE271"/>
    <mergeCell ref="AF269:AF271"/>
    <mergeCell ref="AG265:AG267"/>
    <mergeCell ref="AH265:AH267"/>
    <mergeCell ref="AI265:AI267"/>
    <mergeCell ref="AJ265:AJ267"/>
    <mergeCell ref="AK265:AK267"/>
    <mergeCell ref="D268:D271"/>
    <mergeCell ref="E268:E271"/>
    <mergeCell ref="F268:F271"/>
    <mergeCell ref="G268:G271"/>
    <mergeCell ref="H268:H271"/>
    <mergeCell ref="I268:I271"/>
    <mergeCell ref="J268:J271"/>
    <mergeCell ref="K268:K271"/>
    <mergeCell ref="N268:N271"/>
    <mergeCell ref="O268:O271"/>
    <mergeCell ref="P268:P271"/>
    <mergeCell ref="Q268:Q271"/>
    <mergeCell ref="R268:R271"/>
    <mergeCell ref="S268:S271"/>
    <mergeCell ref="T268:T271"/>
    <mergeCell ref="U269:U271"/>
    <mergeCell ref="V269:V271"/>
    <mergeCell ref="W269:W271"/>
    <mergeCell ref="X265:X267"/>
    <mergeCell ref="Y265:Y267"/>
    <mergeCell ref="Z273:Z275"/>
    <mergeCell ref="AA273:AA275"/>
    <mergeCell ref="AB273:AB275"/>
    <mergeCell ref="AC273:AC275"/>
    <mergeCell ref="AD273:AD275"/>
    <mergeCell ref="AE273:AE275"/>
    <mergeCell ref="AF273:AF275"/>
    <mergeCell ref="AG269:AG271"/>
    <mergeCell ref="AH269:AH271"/>
    <mergeCell ref="AI269:AI271"/>
    <mergeCell ref="AJ269:AJ271"/>
    <mergeCell ref="AK269:AK271"/>
    <mergeCell ref="D272:D275"/>
    <mergeCell ref="E272:E275"/>
    <mergeCell ref="F272:F275"/>
    <mergeCell ref="G272:G275"/>
    <mergeCell ref="H272:H275"/>
    <mergeCell ref="I272:I275"/>
    <mergeCell ref="J272:J275"/>
    <mergeCell ref="K272:K275"/>
    <mergeCell ref="N272:N275"/>
    <mergeCell ref="O272:O275"/>
    <mergeCell ref="P272:P275"/>
    <mergeCell ref="Q272:Q275"/>
    <mergeCell ref="R272:R275"/>
    <mergeCell ref="S272:S275"/>
    <mergeCell ref="T272:T275"/>
    <mergeCell ref="U273:U275"/>
    <mergeCell ref="V273:V275"/>
    <mergeCell ref="W273:W275"/>
    <mergeCell ref="X269:X271"/>
    <mergeCell ref="Y269:Y271"/>
    <mergeCell ref="Z277:Z279"/>
    <mergeCell ref="AA277:AA279"/>
    <mergeCell ref="AB277:AB279"/>
    <mergeCell ref="AC277:AC279"/>
    <mergeCell ref="AD277:AD279"/>
    <mergeCell ref="AE277:AE279"/>
    <mergeCell ref="AF277:AF279"/>
    <mergeCell ref="AG273:AG275"/>
    <mergeCell ref="AH273:AH275"/>
    <mergeCell ref="AI273:AI275"/>
    <mergeCell ref="AJ273:AJ275"/>
    <mergeCell ref="AK273:AK275"/>
    <mergeCell ref="D276:D279"/>
    <mergeCell ref="E276:E279"/>
    <mergeCell ref="F276:F279"/>
    <mergeCell ref="G276:G279"/>
    <mergeCell ref="H276:H279"/>
    <mergeCell ref="I276:I279"/>
    <mergeCell ref="J276:J279"/>
    <mergeCell ref="K276:K279"/>
    <mergeCell ref="N276:N279"/>
    <mergeCell ref="O276:O279"/>
    <mergeCell ref="P276:P279"/>
    <mergeCell ref="Q276:Q279"/>
    <mergeCell ref="R276:R279"/>
    <mergeCell ref="S276:S279"/>
    <mergeCell ref="T276:T279"/>
    <mergeCell ref="U277:U279"/>
    <mergeCell ref="V277:V279"/>
    <mergeCell ref="W277:W279"/>
    <mergeCell ref="X273:X275"/>
    <mergeCell ref="Y273:Y275"/>
    <mergeCell ref="Z281:Z283"/>
    <mergeCell ref="AA281:AA283"/>
    <mergeCell ref="AB281:AB283"/>
    <mergeCell ref="AC281:AC283"/>
    <mergeCell ref="AD281:AD283"/>
    <mergeCell ref="AE281:AE283"/>
    <mergeCell ref="AF281:AF283"/>
    <mergeCell ref="AG277:AG279"/>
    <mergeCell ref="AH277:AH279"/>
    <mergeCell ref="AI277:AI279"/>
    <mergeCell ref="AJ277:AJ279"/>
    <mergeCell ref="AK277:AK279"/>
    <mergeCell ref="D280:D283"/>
    <mergeCell ref="E280:E283"/>
    <mergeCell ref="F280:F283"/>
    <mergeCell ref="G280:G283"/>
    <mergeCell ref="H280:H283"/>
    <mergeCell ref="I280:I283"/>
    <mergeCell ref="J280:J283"/>
    <mergeCell ref="K280:K283"/>
    <mergeCell ref="N280:N283"/>
    <mergeCell ref="O280:O283"/>
    <mergeCell ref="P280:P283"/>
    <mergeCell ref="Q280:Q283"/>
    <mergeCell ref="R280:R283"/>
    <mergeCell ref="S280:S283"/>
    <mergeCell ref="T280:T283"/>
    <mergeCell ref="U281:U283"/>
    <mergeCell ref="V281:V283"/>
    <mergeCell ref="W281:W283"/>
    <mergeCell ref="X277:X279"/>
    <mergeCell ref="Y277:Y279"/>
    <mergeCell ref="Z285:Z287"/>
    <mergeCell ref="AA285:AA287"/>
    <mergeCell ref="AB285:AB287"/>
    <mergeCell ref="AC285:AC287"/>
    <mergeCell ref="AD285:AD287"/>
    <mergeCell ref="AE285:AE287"/>
    <mergeCell ref="AF285:AF287"/>
    <mergeCell ref="AG281:AG283"/>
    <mergeCell ref="AH281:AH283"/>
    <mergeCell ref="AI281:AI283"/>
    <mergeCell ref="AJ281:AJ283"/>
    <mergeCell ref="AK281:AK283"/>
    <mergeCell ref="D284:D287"/>
    <mergeCell ref="E284:E287"/>
    <mergeCell ref="F284:F287"/>
    <mergeCell ref="G284:G287"/>
    <mergeCell ref="H284:H287"/>
    <mergeCell ref="I284:I287"/>
    <mergeCell ref="J284:J287"/>
    <mergeCell ref="K284:K287"/>
    <mergeCell ref="N284:N287"/>
    <mergeCell ref="O284:O287"/>
    <mergeCell ref="P284:P287"/>
    <mergeCell ref="Q284:Q287"/>
    <mergeCell ref="R284:R287"/>
    <mergeCell ref="S284:S287"/>
    <mergeCell ref="T284:T287"/>
    <mergeCell ref="U285:U287"/>
    <mergeCell ref="V285:V287"/>
    <mergeCell ref="W285:W287"/>
    <mergeCell ref="X281:X283"/>
    <mergeCell ref="Y281:Y283"/>
    <mergeCell ref="Z289:Z291"/>
    <mergeCell ref="AA289:AA291"/>
    <mergeCell ref="AB289:AB291"/>
    <mergeCell ref="AC289:AC291"/>
    <mergeCell ref="AD289:AD291"/>
    <mergeCell ref="AE289:AE291"/>
    <mergeCell ref="AF289:AF291"/>
    <mergeCell ref="AG285:AG287"/>
    <mergeCell ref="AH285:AH287"/>
    <mergeCell ref="AI285:AI287"/>
    <mergeCell ref="AJ285:AJ287"/>
    <mergeCell ref="AK285:AK287"/>
    <mergeCell ref="D288:D291"/>
    <mergeCell ref="E288:E291"/>
    <mergeCell ref="F288:F291"/>
    <mergeCell ref="G288:G291"/>
    <mergeCell ref="H288:H291"/>
    <mergeCell ref="I288:I291"/>
    <mergeCell ref="J288:J291"/>
    <mergeCell ref="K288:K291"/>
    <mergeCell ref="N288:N291"/>
    <mergeCell ref="O288:O291"/>
    <mergeCell ref="P288:P291"/>
    <mergeCell ref="Q288:Q291"/>
    <mergeCell ref="R288:R291"/>
    <mergeCell ref="S288:S291"/>
    <mergeCell ref="T288:T291"/>
    <mergeCell ref="U289:U291"/>
    <mergeCell ref="V289:V291"/>
    <mergeCell ref="W289:W291"/>
    <mergeCell ref="X285:X287"/>
    <mergeCell ref="Y285:Y287"/>
    <mergeCell ref="Z293:Z295"/>
    <mergeCell ref="AA293:AA295"/>
    <mergeCell ref="AB293:AB295"/>
    <mergeCell ref="AC293:AC295"/>
    <mergeCell ref="AD293:AD295"/>
    <mergeCell ref="AE293:AE295"/>
    <mergeCell ref="AF293:AF295"/>
    <mergeCell ref="AG289:AG291"/>
    <mergeCell ref="AH289:AH291"/>
    <mergeCell ref="AI289:AI291"/>
    <mergeCell ref="AJ289:AJ291"/>
    <mergeCell ref="AK289:AK291"/>
    <mergeCell ref="D292:D295"/>
    <mergeCell ref="E292:E295"/>
    <mergeCell ref="F292:F295"/>
    <mergeCell ref="G292:G295"/>
    <mergeCell ref="H292:H295"/>
    <mergeCell ref="I292:I295"/>
    <mergeCell ref="J292:J295"/>
    <mergeCell ref="K292:K295"/>
    <mergeCell ref="N292:N295"/>
    <mergeCell ref="O292:O295"/>
    <mergeCell ref="P292:P295"/>
    <mergeCell ref="Q292:Q295"/>
    <mergeCell ref="R292:R295"/>
    <mergeCell ref="S292:S295"/>
    <mergeCell ref="T292:T295"/>
    <mergeCell ref="U293:U295"/>
    <mergeCell ref="V293:V295"/>
    <mergeCell ref="W293:W295"/>
    <mergeCell ref="X289:X291"/>
    <mergeCell ref="Y289:Y291"/>
    <mergeCell ref="Z297:Z299"/>
    <mergeCell ref="AA297:AA299"/>
    <mergeCell ref="AB297:AB299"/>
    <mergeCell ref="AC297:AC299"/>
    <mergeCell ref="AD297:AD299"/>
    <mergeCell ref="AE297:AE299"/>
    <mergeCell ref="AF297:AF299"/>
    <mergeCell ref="AG293:AG295"/>
    <mergeCell ref="AH293:AH295"/>
    <mergeCell ref="AI293:AI295"/>
    <mergeCell ref="AJ293:AJ295"/>
    <mergeCell ref="AK293:AK295"/>
    <mergeCell ref="D296:D299"/>
    <mergeCell ref="E296:E299"/>
    <mergeCell ref="F296:F299"/>
    <mergeCell ref="G296:G299"/>
    <mergeCell ref="H296:H299"/>
    <mergeCell ref="I296:I299"/>
    <mergeCell ref="J296:J299"/>
    <mergeCell ref="K296:K299"/>
    <mergeCell ref="N296:N299"/>
    <mergeCell ref="O296:O299"/>
    <mergeCell ref="P296:P299"/>
    <mergeCell ref="Q296:Q299"/>
    <mergeCell ref="R296:R299"/>
    <mergeCell ref="S296:S299"/>
    <mergeCell ref="T296:T299"/>
    <mergeCell ref="U297:U299"/>
    <mergeCell ref="V297:V299"/>
    <mergeCell ref="W297:W299"/>
    <mergeCell ref="X293:X295"/>
    <mergeCell ref="Y293:Y295"/>
    <mergeCell ref="Z301:Z303"/>
    <mergeCell ref="AA301:AA303"/>
    <mergeCell ref="AB301:AB303"/>
    <mergeCell ref="AC301:AC303"/>
    <mergeCell ref="AD301:AD303"/>
    <mergeCell ref="AE301:AE303"/>
    <mergeCell ref="AF301:AF303"/>
    <mergeCell ref="AG297:AG299"/>
    <mergeCell ref="AH297:AH299"/>
    <mergeCell ref="AI297:AI299"/>
    <mergeCell ref="AJ297:AJ299"/>
    <mergeCell ref="AK297:AK299"/>
    <mergeCell ref="D300:D303"/>
    <mergeCell ref="E300:E303"/>
    <mergeCell ref="F300:F303"/>
    <mergeCell ref="G300:G303"/>
    <mergeCell ref="H300:H303"/>
    <mergeCell ref="I300:I303"/>
    <mergeCell ref="J300:J303"/>
    <mergeCell ref="K300:K303"/>
    <mergeCell ref="N300:N303"/>
    <mergeCell ref="O300:O303"/>
    <mergeCell ref="P300:P303"/>
    <mergeCell ref="Q300:Q303"/>
    <mergeCell ref="R300:R303"/>
    <mergeCell ref="S300:S303"/>
    <mergeCell ref="T300:T303"/>
    <mergeCell ref="U301:U303"/>
    <mergeCell ref="V301:V303"/>
    <mergeCell ref="W301:W303"/>
    <mergeCell ref="X297:X299"/>
    <mergeCell ref="Y297:Y299"/>
    <mergeCell ref="Z305:Z307"/>
    <mergeCell ref="AA305:AA307"/>
    <mergeCell ref="AB305:AB307"/>
    <mergeCell ref="AC305:AC307"/>
    <mergeCell ref="AD305:AD307"/>
    <mergeCell ref="AE305:AE307"/>
    <mergeCell ref="AF305:AF307"/>
    <mergeCell ref="AG301:AG303"/>
    <mergeCell ref="AH301:AH303"/>
    <mergeCell ref="AI301:AI303"/>
    <mergeCell ref="AJ301:AJ303"/>
    <mergeCell ref="AK301:AK303"/>
    <mergeCell ref="D304:D307"/>
    <mergeCell ref="E304:E307"/>
    <mergeCell ref="F304:F307"/>
    <mergeCell ref="G304:G307"/>
    <mergeCell ref="H304:H307"/>
    <mergeCell ref="I304:I307"/>
    <mergeCell ref="J304:J307"/>
    <mergeCell ref="K304:K307"/>
    <mergeCell ref="N304:N307"/>
    <mergeCell ref="O304:O307"/>
    <mergeCell ref="P304:P307"/>
    <mergeCell ref="Q304:Q307"/>
    <mergeCell ref="R304:R307"/>
    <mergeCell ref="S304:S307"/>
    <mergeCell ref="T304:T307"/>
    <mergeCell ref="U305:U307"/>
    <mergeCell ref="V305:V307"/>
    <mergeCell ref="W305:W307"/>
    <mergeCell ref="X301:X303"/>
    <mergeCell ref="Y301:Y303"/>
    <mergeCell ref="Z309:Z311"/>
    <mergeCell ref="AA309:AA311"/>
    <mergeCell ref="AB309:AB311"/>
    <mergeCell ref="AC309:AC311"/>
    <mergeCell ref="AD309:AD311"/>
    <mergeCell ref="AE309:AE311"/>
    <mergeCell ref="AF309:AF311"/>
    <mergeCell ref="AG305:AG307"/>
    <mergeCell ref="AH305:AH307"/>
    <mergeCell ref="AI305:AI307"/>
    <mergeCell ref="AJ305:AJ307"/>
    <mergeCell ref="AK305:AK307"/>
    <mergeCell ref="D308:D311"/>
    <mergeCell ref="E308:E311"/>
    <mergeCell ref="F308:F311"/>
    <mergeCell ref="G308:G311"/>
    <mergeCell ref="H308:H311"/>
    <mergeCell ref="I308:I311"/>
    <mergeCell ref="J308:J311"/>
    <mergeCell ref="K308:K311"/>
    <mergeCell ref="N308:N311"/>
    <mergeCell ref="O308:O311"/>
    <mergeCell ref="P308:P311"/>
    <mergeCell ref="Q308:Q311"/>
    <mergeCell ref="R308:R311"/>
    <mergeCell ref="S308:S311"/>
    <mergeCell ref="T308:T311"/>
    <mergeCell ref="U309:U311"/>
    <mergeCell ref="V309:V311"/>
    <mergeCell ref="W309:W311"/>
    <mergeCell ref="X305:X307"/>
    <mergeCell ref="Y305:Y307"/>
    <mergeCell ref="Z313:Z315"/>
    <mergeCell ref="AA313:AA315"/>
    <mergeCell ref="AB313:AB315"/>
    <mergeCell ref="AC313:AC315"/>
    <mergeCell ref="AD313:AD315"/>
    <mergeCell ref="AE313:AE315"/>
    <mergeCell ref="AF313:AF315"/>
    <mergeCell ref="AG309:AG311"/>
    <mergeCell ref="AH309:AH311"/>
    <mergeCell ref="AI309:AI311"/>
    <mergeCell ref="AJ309:AJ311"/>
    <mergeCell ref="AK309:AK311"/>
    <mergeCell ref="D312:D315"/>
    <mergeCell ref="E312:E315"/>
    <mergeCell ref="F312:F315"/>
    <mergeCell ref="G312:G315"/>
    <mergeCell ref="H312:H315"/>
    <mergeCell ref="I312:I315"/>
    <mergeCell ref="J312:J315"/>
    <mergeCell ref="K312:K315"/>
    <mergeCell ref="N312:N315"/>
    <mergeCell ref="O312:O315"/>
    <mergeCell ref="P312:P315"/>
    <mergeCell ref="Q312:Q315"/>
    <mergeCell ref="R312:R315"/>
    <mergeCell ref="S312:S315"/>
    <mergeCell ref="T312:T315"/>
    <mergeCell ref="U313:U315"/>
    <mergeCell ref="V313:V315"/>
    <mergeCell ref="W313:W315"/>
    <mergeCell ref="X309:X311"/>
    <mergeCell ref="Y309:Y311"/>
    <mergeCell ref="Z317:Z319"/>
    <mergeCell ref="AA317:AA319"/>
    <mergeCell ref="AB317:AB319"/>
    <mergeCell ref="AC317:AC319"/>
    <mergeCell ref="AD317:AD319"/>
    <mergeCell ref="AE317:AE319"/>
    <mergeCell ref="AF317:AF319"/>
    <mergeCell ref="AG313:AG315"/>
    <mergeCell ref="AH313:AH315"/>
    <mergeCell ref="AI313:AI315"/>
    <mergeCell ref="AJ313:AJ315"/>
    <mergeCell ref="AK313:AK315"/>
    <mergeCell ref="D316:D319"/>
    <mergeCell ref="E316:E319"/>
    <mergeCell ref="F316:F319"/>
    <mergeCell ref="G316:G319"/>
    <mergeCell ref="H316:H319"/>
    <mergeCell ref="I316:I319"/>
    <mergeCell ref="J316:J319"/>
    <mergeCell ref="K316:K319"/>
    <mergeCell ref="N316:N319"/>
    <mergeCell ref="O316:O319"/>
    <mergeCell ref="P316:P319"/>
    <mergeCell ref="Q316:Q319"/>
    <mergeCell ref="R316:R319"/>
    <mergeCell ref="S316:S319"/>
    <mergeCell ref="T316:T319"/>
    <mergeCell ref="U317:U319"/>
    <mergeCell ref="V317:V319"/>
    <mergeCell ref="W317:W319"/>
    <mergeCell ref="X313:X315"/>
    <mergeCell ref="Y313:Y315"/>
    <mergeCell ref="Z321:Z323"/>
    <mergeCell ref="AA321:AA323"/>
    <mergeCell ref="AB321:AB323"/>
    <mergeCell ref="AC321:AC323"/>
    <mergeCell ref="AD321:AD323"/>
    <mergeCell ref="AE321:AE323"/>
    <mergeCell ref="AF321:AF323"/>
    <mergeCell ref="AG317:AG319"/>
    <mergeCell ref="AH317:AH319"/>
    <mergeCell ref="AI317:AI319"/>
    <mergeCell ref="AJ317:AJ319"/>
    <mergeCell ref="AK317:AK319"/>
    <mergeCell ref="D320:D323"/>
    <mergeCell ref="E320:E323"/>
    <mergeCell ref="F320:F323"/>
    <mergeCell ref="G320:G323"/>
    <mergeCell ref="H320:H323"/>
    <mergeCell ref="I320:I323"/>
    <mergeCell ref="J320:J323"/>
    <mergeCell ref="K320:K323"/>
    <mergeCell ref="N320:N323"/>
    <mergeCell ref="O320:O323"/>
    <mergeCell ref="P320:P323"/>
    <mergeCell ref="Q320:Q323"/>
    <mergeCell ref="R320:R323"/>
    <mergeCell ref="S320:S323"/>
    <mergeCell ref="T320:T323"/>
    <mergeCell ref="U321:U323"/>
    <mergeCell ref="V321:V323"/>
    <mergeCell ref="W321:W323"/>
    <mergeCell ref="X317:X319"/>
    <mergeCell ref="Y317:Y319"/>
    <mergeCell ref="Z325:Z327"/>
    <mergeCell ref="AA325:AA327"/>
    <mergeCell ref="AB325:AB327"/>
    <mergeCell ref="AC325:AC327"/>
    <mergeCell ref="AD325:AD327"/>
    <mergeCell ref="AE325:AE327"/>
    <mergeCell ref="AF325:AF327"/>
    <mergeCell ref="AG321:AG323"/>
    <mergeCell ref="AH321:AH323"/>
    <mergeCell ref="AI321:AI323"/>
    <mergeCell ref="AJ321:AJ323"/>
    <mergeCell ref="AK321:AK323"/>
    <mergeCell ref="D324:D327"/>
    <mergeCell ref="E324:E327"/>
    <mergeCell ref="F324:F327"/>
    <mergeCell ref="G324:G327"/>
    <mergeCell ref="H324:H327"/>
    <mergeCell ref="I324:I327"/>
    <mergeCell ref="J324:J327"/>
    <mergeCell ref="K324:K327"/>
    <mergeCell ref="N324:N327"/>
    <mergeCell ref="O324:O327"/>
    <mergeCell ref="P324:P327"/>
    <mergeCell ref="Q324:Q327"/>
    <mergeCell ref="R324:R327"/>
    <mergeCell ref="S324:S327"/>
    <mergeCell ref="T324:T327"/>
    <mergeCell ref="U325:U327"/>
    <mergeCell ref="V325:V327"/>
    <mergeCell ref="W325:W327"/>
    <mergeCell ref="X321:X323"/>
    <mergeCell ref="Y321:Y323"/>
    <mergeCell ref="Z329:Z331"/>
    <mergeCell ref="AA329:AA331"/>
    <mergeCell ref="AB329:AB331"/>
    <mergeCell ref="AC329:AC331"/>
    <mergeCell ref="AD329:AD331"/>
    <mergeCell ref="AE329:AE331"/>
    <mergeCell ref="AF329:AF331"/>
    <mergeCell ref="AG325:AG327"/>
    <mergeCell ref="AH325:AH327"/>
    <mergeCell ref="AI325:AI327"/>
    <mergeCell ref="AJ325:AJ327"/>
    <mergeCell ref="AK325:AK327"/>
    <mergeCell ref="D328:D331"/>
    <mergeCell ref="E328:E331"/>
    <mergeCell ref="F328:F331"/>
    <mergeCell ref="G328:G331"/>
    <mergeCell ref="H328:H331"/>
    <mergeCell ref="I328:I331"/>
    <mergeCell ref="J328:J331"/>
    <mergeCell ref="K328:K331"/>
    <mergeCell ref="N328:N331"/>
    <mergeCell ref="O328:O331"/>
    <mergeCell ref="P328:P331"/>
    <mergeCell ref="Q328:Q331"/>
    <mergeCell ref="R328:R331"/>
    <mergeCell ref="S328:S331"/>
    <mergeCell ref="T328:T331"/>
    <mergeCell ref="U329:U331"/>
    <mergeCell ref="V329:V331"/>
    <mergeCell ref="W329:W331"/>
    <mergeCell ref="X325:X327"/>
    <mergeCell ref="Y325:Y327"/>
    <mergeCell ref="Z333:Z335"/>
    <mergeCell ref="AA333:AA335"/>
    <mergeCell ref="AB333:AB335"/>
    <mergeCell ref="AC333:AC335"/>
    <mergeCell ref="AD333:AD335"/>
    <mergeCell ref="AE333:AE335"/>
    <mergeCell ref="AF333:AF335"/>
    <mergeCell ref="AG329:AG331"/>
    <mergeCell ref="AH329:AH331"/>
    <mergeCell ref="AI329:AI331"/>
    <mergeCell ref="AJ329:AJ331"/>
    <mergeCell ref="AK329:AK331"/>
    <mergeCell ref="D332:D335"/>
    <mergeCell ref="E332:E335"/>
    <mergeCell ref="F332:F335"/>
    <mergeCell ref="G332:G335"/>
    <mergeCell ref="H332:H335"/>
    <mergeCell ref="I332:I335"/>
    <mergeCell ref="J332:J335"/>
    <mergeCell ref="K332:K335"/>
    <mergeCell ref="N332:N335"/>
    <mergeCell ref="O332:O335"/>
    <mergeCell ref="P332:P335"/>
    <mergeCell ref="Q332:Q335"/>
    <mergeCell ref="R332:R335"/>
    <mergeCell ref="S332:S335"/>
    <mergeCell ref="T332:T335"/>
    <mergeCell ref="U333:U335"/>
    <mergeCell ref="V333:V335"/>
    <mergeCell ref="W333:W335"/>
    <mergeCell ref="X329:X331"/>
    <mergeCell ref="Y329:Y331"/>
    <mergeCell ref="Z337:Z339"/>
    <mergeCell ref="AA337:AA339"/>
    <mergeCell ref="AB337:AB339"/>
    <mergeCell ref="AC337:AC339"/>
    <mergeCell ref="AD337:AD339"/>
    <mergeCell ref="AE337:AE339"/>
    <mergeCell ref="AF337:AF339"/>
    <mergeCell ref="AG333:AG335"/>
    <mergeCell ref="AH333:AH335"/>
    <mergeCell ref="AI333:AI335"/>
    <mergeCell ref="AJ333:AJ335"/>
    <mergeCell ref="AK333:AK335"/>
    <mergeCell ref="D336:D339"/>
    <mergeCell ref="E336:E339"/>
    <mergeCell ref="F336:F339"/>
    <mergeCell ref="G336:G339"/>
    <mergeCell ref="H336:H339"/>
    <mergeCell ref="I336:I339"/>
    <mergeCell ref="J336:J339"/>
    <mergeCell ref="K336:K339"/>
    <mergeCell ref="N336:N339"/>
    <mergeCell ref="O336:O339"/>
    <mergeCell ref="P336:P339"/>
    <mergeCell ref="Q336:Q339"/>
    <mergeCell ref="R336:R339"/>
    <mergeCell ref="S336:S339"/>
    <mergeCell ref="T336:T339"/>
    <mergeCell ref="U337:U339"/>
    <mergeCell ref="V337:V339"/>
    <mergeCell ref="W337:W339"/>
    <mergeCell ref="X333:X335"/>
    <mergeCell ref="Y333:Y335"/>
    <mergeCell ref="Z341:Z343"/>
    <mergeCell ref="AA341:AA343"/>
    <mergeCell ref="AB341:AB343"/>
    <mergeCell ref="AC341:AC343"/>
    <mergeCell ref="AD341:AD343"/>
    <mergeCell ref="AE341:AE343"/>
    <mergeCell ref="AF341:AF343"/>
    <mergeCell ref="AG337:AG339"/>
    <mergeCell ref="AH337:AH339"/>
    <mergeCell ref="AI337:AI339"/>
    <mergeCell ref="AJ337:AJ339"/>
    <mergeCell ref="AK337:AK339"/>
    <mergeCell ref="D340:D343"/>
    <mergeCell ref="E340:E343"/>
    <mergeCell ref="F340:F343"/>
    <mergeCell ref="G340:G343"/>
    <mergeCell ref="H340:H343"/>
    <mergeCell ref="I340:I343"/>
    <mergeCell ref="J340:J343"/>
    <mergeCell ref="K340:K343"/>
    <mergeCell ref="N340:N343"/>
    <mergeCell ref="O340:O343"/>
    <mergeCell ref="P340:P343"/>
    <mergeCell ref="Q340:Q343"/>
    <mergeCell ref="R340:R343"/>
    <mergeCell ref="S340:S343"/>
    <mergeCell ref="T340:T343"/>
    <mergeCell ref="U341:U343"/>
    <mergeCell ref="V341:V343"/>
    <mergeCell ref="W341:W343"/>
    <mergeCell ref="X337:X339"/>
    <mergeCell ref="Y337:Y339"/>
    <mergeCell ref="Z345:Z347"/>
    <mergeCell ref="AA345:AA347"/>
    <mergeCell ref="AB345:AB347"/>
    <mergeCell ref="AC345:AC347"/>
    <mergeCell ref="AD345:AD347"/>
    <mergeCell ref="AE345:AE347"/>
    <mergeCell ref="AF345:AF347"/>
    <mergeCell ref="AG341:AG343"/>
    <mergeCell ref="AH341:AH343"/>
    <mergeCell ref="AI341:AI343"/>
    <mergeCell ref="AJ341:AJ343"/>
    <mergeCell ref="AK341:AK343"/>
    <mergeCell ref="D344:D347"/>
    <mergeCell ref="E344:E347"/>
    <mergeCell ref="F344:F347"/>
    <mergeCell ref="G344:G347"/>
    <mergeCell ref="H344:H347"/>
    <mergeCell ref="I344:I347"/>
    <mergeCell ref="J344:J347"/>
    <mergeCell ref="K344:K347"/>
    <mergeCell ref="N344:N347"/>
    <mergeCell ref="O344:O347"/>
    <mergeCell ref="P344:P347"/>
    <mergeCell ref="Q344:Q347"/>
    <mergeCell ref="R344:R347"/>
    <mergeCell ref="S344:S347"/>
    <mergeCell ref="T344:T347"/>
    <mergeCell ref="U345:U347"/>
    <mergeCell ref="V345:V347"/>
    <mergeCell ref="W345:W347"/>
    <mergeCell ref="X341:X343"/>
    <mergeCell ref="Y341:Y343"/>
    <mergeCell ref="Z349:Z351"/>
    <mergeCell ref="AA349:AA351"/>
    <mergeCell ref="AB349:AB351"/>
    <mergeCell ref="AC349:AC351"/>
    <mergeCell ref="AD349:AD351"/>
    <mergeCell ref="AE349:AE351"/>
    <mergeCell ref="AF349:AF351"/>
    <mergeCell ref="AG345:AG347"/>
    <mergeCell ref="AH345:AH347"/>
    <mergeCell ref="AI345:AI347"/>
    <mergeCell ref="AJ345:AJ347"/>
    <mergeCell ref="AK345:AK347"/>
    <mergeCell ref="D348:D351"/>
    <mergeCell ref="E348:E351"/>
    <mergeCell ref="F348:F351"/>
    <mergeCell ref="G348:G351"/>
    <mergeCell ref="H348:H351"/>
    <mergeCell ref="I348:I351"/>
    <mergeCell ref="J348:J351"/>
    <mergeCell ref="K348:K351"/>
    <mergeCell ref="N348:N351"/>
    <mergeCell ref="O348:O351"/>
    <mergeCell ref="P348:P351"/>
    <mergeCell ref="Q348:Q351"/>
    <mergeCell ref="R348:R351"/>
    <mergeCell ref="S348:S351"/>
    <mergeCell ref="T348:T351"/>
    <mergeCell ref="U349:U351"/>
    <mergeCell ref="V349:V351"/>
    <mergeCell ref="W349:W351"/>
    <mergeCell ref="X345:X347"/>
    <mergeCell ref="Y345:Y347"/>
    <mergeCell ref="Z353:Z355"/>
    <mergeCell ref="AA353:AA355"/>
    <mergeCell ref="AB353:AB355"/>
    <mergeCell ref="AC353:AC355"/>
    <mergeCell ref="AD353:AD355"/>
    <mergeCell ref="AE353:AE355"/>
    <mergeCell ref="AF353:AF355"/>
    <mergeCell ref="AG349:AG351"/>
    <mergeCell ref="AH349:AH351"/>
    <mergeCell ref="AI349:AI351"/>
    <mergeCell ref="AJ349:AJ351"/>
    <mergeCell ref="AK349:AK351"/>
    <mergeCell ref="D352:D355"/>
    <mergeCell ref="E352:E355"/>
    <mergeCell ref="F352:F355"/>
    <mergeCell ref="G352:G355"/>
    <mergeCell ref="H352:H355"/>
    <mergeCell ref="I352:I355"/>
    <mergeCell ref="J352:J355"/>
    <mergeCell ref="K352:K355"/>
    <mergeCell ref="N352:N355"/>
    <mergeCell ref="O352:O355"/>
    <mergeCell ref="P352:P355"/>
    <mergeCell ref="Q352:Q355"/>
    <mergeCell ref="R352:R355"/>
    <mergeCell ref="S352:S355"/>
    <mergeCell ref="T352:T355"/>
    <mergeCell ref="U353:U355"/>
    <mergeCell ref="V353:V355"/>
    <mergeCell ref="W353:W355"/>
    <mergeCell ref="X349:X351"/>
    <mergeCell ref="Y349:Y351"/>
    <mergeCell ref="Z357:Z359"/>
    <mergeCell ref="AA357:AA359"/>
    <mergeCell ref="AB357:AB359"/>
    <mergeCell ref="AC357:AC359"/>
    <mergeCell ref="AD357:AD359"/>
    <mergeCell ref="AE357:AE359"/>
    <mergeCell ref="AF357:AF359"/>
    <mergeCell ref="AG353:AG355"/>
    <mergeCell ref="AH353:AH355"/>
    <mergeCell ref="AI353:AI355"/>
    <mergeCell ref="AJ353:AJ355"/>
    <mergeCell ref="AK353:AK355"/>
    <mergeCell ref="D356:D359"/>
    <mergeCell ref="E356:E359"/>
    <mergeCell ref="F356:F359"/>
    <mergeCell ref="G356:G359"/>
    <mergeCell ref="H356:H359"/>
    <mergeCell ref="I356:I359"/>
    <mergeCell ref="J356:J359"/>
    <mergeCell ref="K356:K359"/>
    <mergeCell ref="N356:N359"/>
    <mergeCell ref="O356:O359"/>
    <mergeCell ref="P356:P359"/>
    <mergeCell ref="Q356:Q359"/>
    <mergeCell ref="R356:R359"/>
    <mergeCell ref="S356:S359"/>
    <mergeCell ref="T356:T359"/>
    <mergeCell ref="U357:U359"/>
    <mergeCell ref="V357:V359"/>
    <mergeCell ref="W357:W359"/>
    <mergeCell ref="X353:X355"/>
    <mergeCell ref="Y353:Y355"/>
    <mergeCell ref="Z361:Z363"/>
    <mergeCell ref="AA361:AA363"/>
    <mergeCell ref="AB361:AB363"/>
    <mergeCell ref="AC361:AC363"/>
    <mergeCell ref="AD361:AD363"/>
    <mergeCell ref="AE361:AE363"/>
    <mergeCell ref="AF361:AF363"/>
    <mergeCell ref="AG357:AG359"/>
    <mergeCell ref="AH357:AH359"/>
    <mergeCell ref="AI357:AI359"/>
    <mergeCell ref="AJ357:AJ359"/>
    <mergeCell ref="AK357:AK359"/>
    <mergeCell ref="D360:D363"/>
    <mergeCell ref="E360:E363"/>
    <mergeCell ref="F360:F363"/>
    <mergeCell ref="G360:G363"/>
    <mergeCell ref="H360:H363"/>
    <mergeCell ref="I360:I363"/>
    <mergeCell ref="J360:J363"/>
    <mergeCell ref="K360:K363"/>
    <mergeCell ref="N360:N363"/>
    <mergeCell ref="O360:O363"/>
    <mergeCell ref="P360:P363"/>
    <mergeCell ref="Q360:Q363"/>
    <mergeCell ref="R360:R363"/>
    <mergeCell ref="S360:S363"/>
    <mergeCell ref="T360:T363"/>
    <mergeCell ref="U361:U363"/>
    <mergeCell ref="V361:V363"/>
    <mergeCell ref="W361:W363"/>
    <mergeCell ref="X357:X359"/>
    <mergeCell ref="Y357:Y359"/>
    <mergeCell ref="Z365:Z367"/>
    <mergeCell ref="AA365:AA367"/>
    <mergeCell ref="AB365:AB367"/>
    <mergeCell ref="AC365:AC367"/>
    <mergeCell ref="AD365:AD367"/>
    <mergeCell ref="AE365:AE367"/>
    <mergeCell ref="AF365:AF367"/>
    <mergeCell ref="AG361:AG363"/>
    <mergeCell ref="AH361:AH363"/>
    <mergeCell ref="AI361:AI363"/>
    <mergeCell ref="AJ361:AJ363"/>
    <mergeCell ref="AK361:AK363"/>
    <mergeCell ref="D364:D367"/>
    <mergeCell ref="E364:E367"/>
    <mergeCell ref="F364:F367"/>
    <mergeCell ref="G364:G367"/>
    <mergeCell ref="H364:H367"/>
    <mergeCell ref="I364:I367"/>
    <mergeCell ref="J364:J367"/>
    <mergeCell ref="K364:K367"/>
    <mergeCell ref="N364:N367"/>
    <mergeCell ref="O364:O367"/>
    <mergeCell ref="P364:P367"/>
    <mergeCell ref="Q364:Q367"/>
    <mergeCell ref="R364:R367"/>
    <mergeCell ref="S364:S367"/>
    <mergeCell ref="T364:T367"/>
    <mergeCell ref="U365:U367"/>
    <mergeCell ref="V365:V367"/>
    <mergeCell ref="W365:W367"/>
    <mergeCell ref="X361:X363"/>
    <mergeCell ref="Y361:Y363"/>
    <mergeCell ref="Z369:Z371"/>
    <mergeCell ref="AA369:AA371"/>
    <mergeCell ref="AB369:AB371"/>
    <mergeCell ref="AC369:AC371"/>
    <mergeCell ref="AD369:AD371"/>
    <mergeCell ref="AE369:AE371"/>
    <mergeCell ref="AF369:AF371"/>
    <mergeCell ref="AG365:AG367"/>
    <mergeCell ref="AH365:AH367"/>
    <mergeCell ref="AI365:AI367"/>
    <mergeCell ref="AJ365:AJ367"/>
    <mergeCell ref="AK365:AK367"/>
    <mergeCell ref="D368:D371"/>
    <mergeCell ref="E368:E371"/>
    <mergeCell ref="F368:F371"/>
    <mergeCell ref="G368:G371"/>
    <mergeCell ref="H368:H371"/>
    <mergeCell ref="I368:I371"/>
    <mergeCell ref="J368:J371"/>
    <mergeCell ref="K368:K371"/>
    <mergeCell ref="N368:N371"/>
    <mergeCell ref="O368:O371"/>
    <mergeCell ref="P368:P371"/>
    <mergeCell ref="Q368:Q371"/>
    <mergeCell ref="R368:R371"/>
    <mergeCell ref="S368:S371"/>
    <mergeCell ref="T368:T371"/>
    <mergeCell ref="U369:U371"/>
    <mergeCell ref="V369:V371"/>
    <mergeCell ref="W369:W371"/>
    <mergeCell ref="X365:X367"/>
    <mergeCell ref="Y365:Y367"/>
    <mergeCell ref="Z373:Z375"/>
    <mergeCell ref="AA373:AA375"/>
    <mergeCell ref="AB373:AB375"/>
    <mergeCell ref="AC373:AC375"/>
    <mergeCell ref="AD373:AD375"/>
    <mergeCell ref="AE373:AE375"/>
    <mergeCell ref="AF373:AF375"/>
    <mergeCell ref="AG369:AG371"/>
    <mergeCell ref="AH369:AH371"/>
    <mergeCell ref="AI369:AI371"/>
    <mergeCell ref="AJ369:AJ371"/>
    <mergeCell ref="AK369:AK371"/>
    <mergeCell ref="D372:D375"/>
    <mergeCell ref="E372:E375"/>
    <mergeCell ref="F372:F375"/>
    <mergeCell ref="G372:G375"/>
    <mergeCell ref="H372:H375"/>
    <mergeCell ref="I372:I375"/>
    <mergeCell ref="J372:J375"/>
    <mergeCell ref="K372:K375"/>
    <mergeCell ref="N372:N375"/>
    <mergeCell ref="O372:O375"/>
    <mergeCell ref="P372:P375"/>
    <mergeCell ref="Q372:Q375"/>
    <mergeCell ref="R372:R375"/>
    <mergeCell ref="S372:S375"/>
    <mergeCell ref="T372:T375"/>
    <mergeCell ref="U373:U375"/>
    <mergeCell ref="V373:V375"/>
    <mergeCell ref="W373:W375"/>
    <mergeCell ref="X369:X371"/>
    <mergeCell ref="Y369:Y371"/>
    <mergeCell ref="Z377:Z379"/>
    <mergeCell ref="AA377:AA379"/>
    <mergeCell ref="AB377:AB379"/>
    <mergeCell ref="AC377:AC379"/>
    <mergeCell ref="AD377:AD379"/>
    <mergeCell ref="AE377:AE379"/>
    <mergeCell ref="AF377:AF379"/>
    <mergeCell ref="AG373:AG375"/>
    <mergeCell ref="AH373:AH375"/>
    <mergeCell ref="AI373:AI375"/>
    <mergeCell ref="AJ373:AJ375"/>
    <mergeCell ref="AK373:AK375"/>
    <mergeCell ref="D376:D379"/>
    <mergeCell ref="E376:E379"/>
    <mergeCell ref="F376:F379"/>
    <mergeCell ref="G376:G379"/>
    <mergeCell ref="H376:H379"/>
    <mergeCell ref="I376:I379"/>
    <mergeCell ref="J376:J379"/>
    <mergeCell ref="K376:K379"/>
    <mergeCell ref="N376:N379"/>
    <mergeCell ref="O376:O379"/>
    <mergeCell ref="P376:P379"/>
    <mergeCell ref="Q376:Q379"/>
    <mergeCell ref="R376:R379"/>
    <mergeCell ref="S376:S379"/>
    <mergeCell ref="T376:T379"/>
    <mergeCell ref="U377:U379"/>
    <mergeCell ref="V377:V379"/>
    <mergeCell ref="W377:W379"/>
    <mergeCell ref="X373:X375"/>
    <mergeCell ref="Y373:Y375"/>
    <mergeCell ref="Z381:Z383"/>
    <mergeCell ref="AA381:AA383"/>
    <mergeCell ref="AB381:AB383"/>
    <mergeCell ref="AC381:AC383"/>
    <mergeCell ref="AD381:AD383"/>
    <mergeCell ref="AE381:AE383"/>
    <mergeCell ref="AF381:AF383"/>
    <mergeCell ref="AG377:AG379"/>
    <mergeCell ref="AH377:AH379"/>
    <mergeCell ref="AI377:AI379"/>
    <mergeCell ref="AJ377:AJ379"/>
    <mergeCell ref="AK377:AK379"/>
    <mergeCell ref="D380:D383"/>
    <mergeCell ref="E380:E383"/>
    <mergeCell ref="F380:F383"/>
    <mergeCell ref="G380:G383"/>
    <mergeCell ref="H380:H383"/>
    <mergeCell ref="I380:I383"/>
    <mergeCell ref="J380:J383"/>
    <mergeCell ref="K380:K383"/>
    <mergeCell ref="N380:N383"/>
    <mergeCell ref="O380:O383"/>
    <mergeCell ref="P380:P383"/>
    <mergeCell ref="Q380:Q383"/>
    <mergeCell ref="R380:R383"/>
    <mergeCell ref="S380:S383"/>
    <mergeCell ref="T380:T383"/>
    <mergeCell ref="U381:U383"/>
    <mergeCell ref="V381:V383"/>
    <mergeCell ref="W381:W383"/>
    <mergeCell ref="X377:X379"/>
    <mergeCell ref="Y377:Y379"/>
    <mergeCell ref="Z385:Z387"/>
    <mergeCell ref="AA385:AA387"/>
    <mergeCell ref="AB385:AB387"/>
    <mergeCell ref="AC385:AC387"/>
    <mergeCell ref="AD385:AD387"/>
    <mergeCell ref="AE385:AE387"/>
    <mergeCell ref="AF385:AF387"/>
    <mergeCell ref="AG381:AG383"/>
    <mergeCell ref="AH381:AH383"/>
    <mergeCell ref="AI381:AI383"/>
    <mergeCell ref="AJ381:AJ383"/>
    <mergeCell ref="AK381:AK383"/>
    <mergeCell ref="D384:D387"/>
    <mergeCell ref="E384:E387"/>
    <mergeCell ref="F384:F387"/>
    <mergeCell ref="G384:G387"/>
    <mergeCell ref="H384:H387"/>
    <mergeCell ref="I384:I387"/>
    <mergeCell ref="J384:J387"/>
    <mergeCell ref="K384:K387"/>
    <mergeCell ref="N384:N387"/>
    <mergeCell ref="O384:O387"/>
    <mergeCell ref="P384:P387"/>
    <mergeCell ref="Q384:Q387"/>
    <mergeCell ref="R384:R387"/>
    <mergeCell ref="S384:S387"/>
    <mergeCell ref="T384:T387"/>
    <mergeCell ref="U385:U387"/>
    <mergeCell ref="V385:V387"/>
    <mergeCell ref="W385:W387"/>
    <mergeCell ref="X381:X383"/>
    <mergeCell ref="Y381:Y383"/>
    <mergeCell ref="Z389:Z391"/>
    <mergeCell ref="AA389:AA391"/>
    <mergeCell ref="AB389:AB391"/>
    <mergeCell ref="AC389:AC391"/>
    <mergeCell ref="AD389:AD391"/>
    <mergeCell ref="AE389:AE391"/>
    <mergeCell ref="AF389:AF391"/>
    <mergeCell ref="AG385:AG387"/>
    <mergeCell ref="AH385:AH387"/>
    <mergeCell ref="AI385:AI387"/>
    <mergeCell ref="AJ385:AJ387"/>
    <mergeCell ref="AK385:AK387"/>
    <mergeCell ref="D388:D391"/>
    <mergeCell ref="E388:E391"/>
    <mergeCell ref="F388:F391"/>
    <mergeCell ref="G388:G391"/>
    <mergeCell ref="H388:H391"/>
    <mergeCell ref="I388:I391"/>
    <mergeCell ref="J388:J391"/>
    <mergeCell ref="K388:K391"/>
    <mergeCell ref="N388:N391"/>
    <mergeCell ref="O388:O391"/>
    <mergeCell ref="P388:P391"/>
    <mergeCell ref="Q388:Q391"/>
    <mergeCell ref="R388:R391"/>
    <mergeCell ref="S388:S391"/>
    <mergeCell ref="T388:T391"/>
    <mergeCell ref="U389:U391"/>
    <mergeCell ref="V389:V391"/>
    <mergeCell ref="W389:W391"/>
    <mergeCell ref="X385:X387"/>
    <mergeCell ref="Y385:Y387"/>
    <mergeCell ref="Z393:Z395"/>
    <mergeCell ref="AA393:AA395"/>
    <mergeCell ref="AB393:AB395"/>
    <mergeCell ref="AC393:AC395"/>
    <mergeCell ref="AD393:AD395"/>
    <mergeCell ref="AE393:AE395"/>
    <mergeCell ref="AF393:AF395"/>
    <mergeCell ref="AG389:AG391"/>
    <mergeCell ref="AH389:AH391"/>
    <mergeCell ref="AI389:AI391"/>
    <mergeCell ref="AJ389:AJ391"/>
    <mergeCell ref="AK389:AK391"/>
    <mergeCell ref="D392:D395"/>
    <mergeCell ref="E392:E395"/>
    <mergeCell ref="F392:F395"/>
    <mergeCell ref="G392:G395"/>
    <mergeCell ref="H392:H395"/>
    <mergeCell ref="I392:I395"/>
    <mergeCell ref="J392:J395"/>
    <mergeCell ref="K392:K395"/>
    <mergeCell ref="N392:N395"/>
    <mergeCell ref="O392:O395"/>
    <mergeCell ref="P392:P395"/>
    <mergeCell ref="Q392:Q395"/>
    <mergeCell ref="R392:R395"/>
    <mergeCell ref="S392:S395"/>
    <mergeCell ref="T392:T395"/>
    <mergeCell ref="U393:U395"/>
    <mergeCell ref="V393:V395"/>
    <mergeCell ref="W393:W395"/>
    <mergeCell ref="X389:X391"/>
    <mergeCell ref="Y389:Y391"/>
    <mergeCell ref="Z397:Z399"/>
    <mergeCell ref="AA397:AA399"/>
    <mergeCell ref="AB397:AB399"/>
    <mergeCell ref="AC397:AC399"/>
    <mergeCell ref="AD397:AD399"/>
    <mergeCell ref="AE397:AE399"/>
    <mergeCell ref="AF397:AF399"/>
    <mergeCell ref="AG393:AG395"/>
    <mergeCell ref="AH393:AH395"/>
    <mergeCell ref="AI393:AI395"/>
    <mergeCell ref="AJ393:AJ395"/>
    <mergeCell ref="AK393:AK395"/>
    <mergeCell ref="D396:D399"/>
    <mergeCell ref="E396:E399"/>
    <mergeCell ref="F396:F399"/>
    <mergeCell ref="G396:G399"/>
    <mergeCell ref="H396:H399"/>
    <mergeCell ref="I396:I399"/>
    <mergeCell ref="J396:J399"/>
    <mergeCell ref="K396:K399"/>
    <mergeCell ref="N396:N399"/>
    <mergeCell ref="O396:O399"/>
    <mergeCell ref="P396:P399"/>
    <mergeCell ref="Q396:Q399"/>
    <mergeCell ref="R396:R399"/>
    <mergeCell ref="S396:S399"/>
    <mergeCell ref="T396:T399"/>
    <mergeCell ref="U397:U399"/>
    <mergeCell ref="V397:V399"/>
    <mergeCell ref="W397:W399"/>
    <mergeCell ref="X393:X395"/>
    <mergeCell ref="Y393:Y395"/>
    <mergeCell ref="Z401:Z403"/>
    <mergeCell ref="AA401:AA403"/>
    <mergeCell ref="AB401:AB403"/>
    <mergeCell ref="AC401:AC403"/>
    <mergeCell ref="AD401:AD403"/>
    <mergeCell ref="AE401:AE403"/>
    <mergeCell ref="AF401:AF403"/>
    <mergeCell ref="AG397:AG399"/>
    <mergeCell ref="AH397:AH399"/>
    <mergeCell ref="AI397:AI399"/>
    <mergeCell ref="AJ397:AJ399"/>
    <mergeCell ref="AK397:AK399"/>
    <mergeCell ref="D400:D403"/>
    <mergeCell ref="E400:E403"/>
    <mergeCell ref="F400:F403"/>
    <mergeCell ref="G400:G403"/>
    <mergeCell ref="H400:H403"/>
    <mergeCell ref="I400:I403"/>
    <mergeCell ref="J400:J403"/>
    <mergeCell ref="K400:K403"/>
    <mergeCell ref="N400:N403"/>
    <mergeCell ref="O400:O403"/>
    <mergeCell ref="P400:P403"/>
    <mergeCell ref="Q400:Q403"/>
    <mergeCell ref="R400:R403"/>
    <mergeCell ref="S400:S403"/>
    <mergeCell ref="T400:T403"/>
    <mergeCell ref="U401:U403"/>
    <mergeCell ref="V401:V403"/>
    <mergeCell ref="W401:W403"/>
    <mergeCell ref="X397:X399"/>
    <mergeCell ref="Y397:Y399"/>
    <mergeCell ref="Z405:Z407"/>
    <mergeCell ref="AA405:AA407"/>
    <mergeCell ref="AB405:AB407"/>
    <mergeCell ref="AC405:AC407"/>
    <mergeCell ref="AD405:AD407"/>
    <mergeCell ref="AE405:AE407"/>
    <mergeCell ref="AF405:AF407"/>
    <mergeCell ref="AG401:AG403"/>
    <mergeCell ref="AH401:AH403"/>
    <mergeCell ref="AI401:AI403"/>
    <mergeCell ref="AJ401:AJ403"/>
    <mergeCell ref="AK401:AK403"/>
    <mergeCell ref="D404:D407"/>
    <mergeCell ref="E404:E407"/>
    <mergeCell ref="F404:F407"/>
    <mergeCell ref="G404:G407"/>
    <mergeCell ref="H404:H407"/>
    <mergeCell ref="I404:I407"/>
    <mergeCell ref="J404:J407"/>
    <mergeCell ref="K404:K407"/>
    <mergeCell ref="N404:N407"/>
    <mergeCell ref="O404:O407"/>
    <mergeCell ref="P404:P407"/>
    <mergeCell ref="Q404:Q407"/>
    <mergeCell ref="R404:R407"/>
    <mergeCell ref="S404:S407"/>
    <mergeCell ref="T404:T407"/>
    <mergeCell ref="U405:U407"/>
    <mergeCell ref="V405:V407"/>
    <mergeCell ref="W405:W407"/>
    <mergeCell ref="X401:X403"/>
    <mergeCell ref="Y401:Y403"/>
    <mergeCell ref="Z409:Z411"/>
    <mergeCell ref="AA409:AA411"/>
    <mergeCell ref="AB409:AB411"/>
    <mergeCell ref="AC409:AC411"/>
    <mergeCell ref="AD409:AD411"/>
    <mergeCell ref="AE409:AE411"/>
    <mergeCell ref="AF409:AF411"/>
    <mergeCell ref="AG405:AG407"/>
    <mergeCell ref="AH405:AH407"/>
    <mergeCell ref="AI405:AI407"/>
    <mergeCell ref="AJ405:AJ407"/>
    <mergeCell ref="AK405:AK407"/>
    <mergeCell ref="D408:D411"/>
    <mergeCell ref="E408:E411"/>
    <mergeCell ref="F408:F411"/>
    <mergeCell ref="G408:G411"/>
    <mergeCell ref="H408:H411"/>
    <mergeCell ref="I408:I411"/>
    <mergeCell ref="J408:J411"/>
    <mergeCell ref="K408:K411"/>
    <mergeCell ref="N408:N411"/>
    <mergeCell ref="O408:O411"/>
    <mergeCell ref="P408:P411"/>
    <mergeCell ref="Q408:Q411"/>
    <mergeCell ref="R408:R411"/>
    <mergeCell ref="S408:S411"/>
    <mergeCell ref="T408:T411"/>
    <mergeCell ref="U409:U411"/>
    <mergeCell ref="V409:V411"/>
    <mergeCell ref="W409:W411"/>
    <mergeCell ref="X405:X407"/>
    <mergeCell ref="Y405:Y407"/>
    <mergeCell ref="Z413:Z415"/>
    <mergeCell ref="AA413:AA415"/>
    <mergeCell ref="AB413:AB415"/>
    <mergeCell ref="AC413:AC415"/>
    <mergeCell ref="AD413:AD415"/>
    <mergeCell ref="AE413:AE415"/>
    <mergeCell ref="AF413:AF415"/>
    <mergeCell ref="AG409:AG411"/>
    <mergeCell ref="AH409:AH411"/>
    <mergeCell ref="AI409:AI411"/>
    <mergeCell ref="AJ409:AJ411"/>
    <mergeCell ref="AK409:AK411"/>
    <mergeCell ref="D412:D415"/>
    <mergeCell ref="E412:E415"/>
    <mergeCell ref="F412:F415"/>
    <mergeCell ref="G412:G415"/>
    <mergeCell ref="H412:H415"/>
    <mergeCell ref="I412:I415"/>
    <mergeCell ref="J412:J415"/>
    <mergeCell ref="K412:K415"/>
    <mergeCell ref="N412:N415"/>
    <mergeCell ref="O412:O415"/>
    <mergeCell ref="P412:P415"/>
    <mergeCell ref="Q412:Q415"/>
    <mergeCell ref="R412:R415"/>
    <mergeCell ref="S412:S415"/>
    <mergeCell ref="T412:T415"/>
    <mergeCell ref="U413:U415"/>
    <mergeCell ref="V413:V415"/>
    <mergeCell ref="W413:W415"/>
    <mergeCell ref="X409:X411"/>
    <mergeCell ref="Y409:Y411"/>
    <mergeCell ref="Z417:Z419"/>
    <mergeCell ref="AA417:AA419"/>
    <mergeCell ref="AB417:AB419"/>
    <mergeCell ref="AC417:AC419"/>
    <mergeCell ref="AD417:AD419"/>
    <mergeCell ref="AE417:AE419"/>
    <mergeCell ref="AF417:AF419"/>
    <mergeCell ref="AG413:AG415"/>
    <mergeCell ref="AH413:AH415"/>
    <mergeCell ref="AI413:AI415"/>
    <mergeCell ref="AJ413:AJ415"/>
    <mergeCell ref="AK413:AK415"/>
    <mergeCell ref="D416:D419"/>
    <mergeCell ref="E416:E419"/>
    <mergeCell ref="F416:F419"/>
    <mergeCell ref="G416:G419"/>
    <mergeCell ref="H416:H419"/>
    <mergeCell ref="I416:I419"/>
    <mergeCell ref="J416:J419"/>
    <mergeCell ref="K416:K419"/>
    <mergeCell ref="N416:N419"/>
    <mergeCell ref="O416:O419"/>
    <mergeCell ref="P416:P419"/>
    <mergeCell ref="Q416:Q419"/>
    <mergeCell ref="R416:R419"/>
    <mergeCell ref="S416:S419"/>
    <mergeCell ref="T416:T419"/>
    <mergeCell ref="U417:U419"/>
    <mergeCell ref="V417:V419"/>
    <mergeCell ref="W417:W419"/>
    <mergeCell ref="X413:X415"/>
    <mergeCell ref="Y413:Y415"/>
    <mergeCell ref="Z421:Z423"/>
    <mergeCell ref="AA421:AA423"/>
    <mergeCell ref="AB421:AB423"/>
    <mergeCell ref="AC421:AC423"/>
    <mergeCell ref="AD421:AD423"/>
    <mergeCell ref="AE421:AE423"/>
    <mergeCell ref="AF421:AF423"/>
    <mergeCell ref="AG417:AG419"/>
    <mergeCell ref="AH417:AH419"/>
    <mergeCell ref="AI417:AI419"/>
    <mergeCell ref="AJ417:AJ419"/>
    <mergeCell ref="AK417:AK419"/>
    <mergeCell ref="D420:D423"/>
    <mergeCell ref="E420:E423"/>
    <mergeCell ref="F420:F423"/>
    <mergeCell ref="G420:G423"/>
    <mergeCell ref="H420:H423"/>
    <mergeCell ref="I420:I423"/>
    <mergeCell ref="J420:J423"/>
    <mergeCell ref="K420:K423"/>
    <mergeCell ref="N420:N423"/>
    <mergeCell ref="O420:O423"/>
    <mergeCell ref="P420:P423"/>
    <mergeCell ref="Q420:Q423"/>
    <mergeCell ref="R420:R423"/>
    <mergeCell ref="S420:S423"/>
    <mergeCell ref="T420:T423"/>
    <mergeCell ref="U421:U423"/>
    <mergeCell ref="V421:V423"/>
    <mergeCell ref="W421:W423"/>
    <mergeCell ref="X417:X419"/>
    <mergeCell ref="Y417:Y419"/>
    <mergeCell ref="Z425:Z427"/>
    <mergeCell ref="AA425:AA427"/>
    <mergeCell ref="AB425:AB427"/>
    <mergeCell ref="AC425:AC427"/>
    <mergeCell ref="AD425:AD427"/>
    <mergeCell ref="AE425:AE427"/>
    <mergeCell ref="AF425:AF427"/>
    <mergeCell ref="AG421:AG423"/>
    <mergeCell ref="AH421:AH423"/>
    <mergeCell ref="AI421:AI423"/>
    <mergeCell ref="AJ421:AJ423"/>
    <mergeCell ref="AK421:AK423"/>
    <mergeCell ref="D424:D427"/>
    <mergeCell ref="E424:E427"/>
    <mergeCell ref="F424:F427"/>
    <mergeCell ref="G424:G427"/>
    <mergeCell ref="H424:H427"/>
    <mergeCell ref="I424:I427"/>
    <mergeCell ref="J424:J427"/>
    <mergeCell ref="K424:K427"/>
    <mergeCell ref="N424:N427"/>
    <mergeCell ref="O424:O427"/>
    <mergeCell ref="P424:P427"/>
    <mergeCell ref="Q424:Q427"/>
    <mergeCell ref="R424:R427"/>
    <mergeCell ref="S424:S427"/>
    <mergeCell ref="T424:T427"/>
    <mergeCell ref="U425:U427"/>
    <mergeCell ref="V425:V427"/>
    <mergeCell ref="W425:W427"/>
    <mergeCell ref="X421:X423"/>
    <mergeCell ref="Y421:Y423"/>
    <mergeCell ref="Z429:Z431"/>
    <mergeCell ref="AA429:AA431"/>
    <mergeCell ref="AB429:AB431"/>
    <mergeCell ref="AC429:AC431"/>
    <mergeCell ref="AD429:AD431"/>
    <mergeCell ref="AE429:AE431"/>
    <mergeCell ref="AF429:AF431"/>
    <mergeCell ref="AG425:AG427"/>
    <mergeCell ref="AH425:AH427"/>
    <mergeCell ref="AI425:AI427"/>
    <mergeCell ref="AJ425:AJ427"/>
    <mergeCell ref="AK425:AK427"/>
    <mergeCell ref="D428:D431"/>
    <mergeCell ref="E428:E431"/>
    <mergeCell ref="F428:F431"/>
    <mergeCell ref="G428:G431"/>
    <mergeCell ref="H428:H431"/>
    <mergeCell ref="I428:I431"/>
    <mergeCell ref="J428:J431"/>
    <mergeCell ref="K428:K431"/>
    <mergeCell ref="N428:N431"/>
    <mergeCell ref="O428:O431"/>
    <mergeCell ref="P428:P431"/>
    <mergeCell ref="Q428:Q431"/>
    <mergeCell ref="R428:R431"/>
    <mergeCell ref="S428:S431"/>
    <mergeCell ref="T428:T431"/>
    <mergeCell ref="U429:U431"/>
    <mergeCell ref="V429:V431"/>
    <mergeCell ref="W429:W431"/>
    <mergeCell ref="X425:X427"/>
    <mergeCell ref="Y425:Y427"/>
    <mergeCell ref="Z433:Z435"/>
    <mergeCell ref="AA433:AA435"/>
    <mergeCell ref="AB433:AB435"/>
    <mergeCell ref="AC433:AC435"/>
    <mergeCell ref="AD433:AD435"/>
    <mergeCell ref="AE433:AE435"/>
    <mergeCell ref="AF433:AF435"/>
    <mergeCell ref="AG429:AG431"/>
    <mergeCell ref="AH429:AH431"/>
    <mergeCell ref="AI429:AI431"/>
    <mergeCell ref="AJ429:AJ431"/>
    <mergeCell ref="AK429:AK431"/>
    <mergeCell ref="D432:D435"/>
    <mergeCell ref="E432:E435"/>
    <mergeCell ref="F432:F435"/>
    <mergeCell ref="G432:G435"/>
    <mergeCell ref="H432:H435"/>
    <mergeCell ref="I432:I435"/>
    <mergeCell ref="J432:J435"/>
    <mergeCell ref="K432:K435"/>
    <mergeCell ref="N432:N435"/>
    <mergeCell ref="O432:O435"/>
    <mergeCell ref="P432:P435"/>
    <mergeCell ref="Q432:Q435"/>
    <mergeCell ref="R432:R435"/>
    <mergeCell ref="S432:S435"/>
    <mergeCell ref="T432:T435"/>
    <mergeCell ref="U433:U435"/>
    <mergeCell ref="V433:V435"/>
    <mergeCell ref="W433:W435"/>
    <mergeCell ref="X429:X431"/>
    <mergeCell ref="Y429:Y431"/>
    <mergeCell ref="Z437:Z439"/>
    <mergeCell ref="AA437:AA439"/>
    <mergeCell ref="AB437:AB439"/>
    <mergeCell ref="AC437:AC439"/>
    <mergeCell ref="AD437:AD439"/>
    <mergeCell ref="AE437:AE439"/>
    <mergeCell ref="AF437:AF439"/>
    <mergeCell ref="AG433:AG435"/>
    <mergeCell ref="AH433:AH435"/>
    <mergeCell ref="AI433:AI435"/>
    <mergeCell ref="AJ433:AJ435"/>
    <mergeCell ref="AK433:AK435"/>
    <mergeCell ref="D436:D439"/>
    <mergeCell ref="E436:E439"/>
    <mergeCell ref="F436:F439"/>
    <mergeCell ref="G436:G439"/>
    <mergeCell ref="H436:H439"/>
    <mergeCell ref="I436:I439"/>
    <mergeCell ref="J436:J439"/>
    <mergeCell ref="K436:K439"/>
    <mergeCell ref="N436:N439"/>
    <mergeCell ref="O436:O439"/>
    <mergeCell ref="P436:P439"/>
    <mergeCell ref="Q436:Q439"/>
    <mergeCell ref="R436:R439"/>
    <mergeCell ref="S436:S439"/>
    <mergeCell ref="T436:T439"/>
    <mergeCell ref="U437:U439"/>
    <mergeCell ref="V437:V439"/>
    <mergeCell ref="W437:W439"/>
    <mergeCell ref="X433:X435"/>
    <mergeCell ref="Y433:Y435"/>
    <mergeCell ref="Z441:Z443"/>
    <mergeCell ref="AA441:AA443"/>
    <mergeCell ref="AB441:AB443"/>
    <mergeCell ref="AC441:AC443"/>
    <mergeCell ref="AD441:AD443"/>
    <mergeCell ref="AE441:AE443"/>
    <mergeCell ref="AF441:AF443"/>
    <mergeCell ref="AG437:AG439"/>
    <mergeCell ref="AH437:AH439"/>
    <mergeCell ref="AI437:AI439"/>
    <mergeCell ref="AJ437:AJ439"/>
    <mergeCell ref="AK437:AK439"/>
    <mergeCell ref="D440:D443"/>
    <mergeCell ref="E440:E443"/>
    <mergeCell ref="F440:F443"/>
    <mergeCell ref="G440:G443"/>
    <mergeCell ref="H440:H443"/>
    <mergeCell ref="I440:I443"/>
    <mergeCell ref="J440:J443"/>
    <mergeCell ref="K440:K443"/>
    <mergeCell ref="N440:N443"/>
    <mergeCell ref="O440:O443"/>
    <mergeCell ref="P440:P443"/>
    <mergeCell ref="Q440:Q443"/>
    <mergeCell ref="R440:R443"/>
    <mergeCell ref="S440:S443"/>
    <mergeCell ref="T440:T443"/>
    <mergeCell ref="U441:U443"/>
    <mergeCell ref="V441:V443"/>
    <mergeCell ref="W441:W443"/>
    <mergeCell ref="X437:X439"/>
    <mergeCell ref="Y437:Y439"/>
    <mergeCell ref="Z445:Z447"/>
    <mergeCell ref="AA445:AA447"/>
    <mergeCell ref="AB445:AB447"/>
    <mergeCell ref="AC445:AC447"/>
    <mergeCell ref="AD445:AD447"/>
    <mergeCell ref="AE445:AE447"/>
    <mergeCell ref="AF445:AF447"/>
    <mergeCell ref="AG441:AG443"/>
    <mergeCell ref="AH441:AH443"/>
    <mergeCell ref="AI441:AI443"/>
    <mergeCell ref="AJ441:AJ443"/>
    <mergeCell ref="AK441:AK443"/>
    <mergeCell ref="D444:D447"/>
    <mergeCell ref="E444:E447"/>
    <mergeCell ref="F444:F447"/>
    <mergeCell ref="G444:G447"/>
    <mergeCell ref="H444:H447"/>
    <mergeCell ref="I444:I447"/>
    <mergeCell ref="J444:J447"/>
    <mergeCell ref="K444:K447"/>
    <mergeCell ref="N444:N447"/>
    <mergeCell ref="O444:O447"/>
    <mergeCell ref="P444:P447"/>
    <mergeCell ref="Q444:Q447"/>
    <mergeCell ref="R444:R447"/>
    <mergeCell ref="S444:S447"/>
    <mergeCell ref="T444:T447"/>
    <mergeCell ref="U445:U447"/>
    <mergeCell ref="V445:V447"/>
    <mergeCell ref="W445:W447"/>
    <mergeCell ref="X441:X443"/>
    <mergeCell ref="Y441:Y443"/>
    <mergeCell ref="Z449:Z451"/>
    <mergeCell ref="AA449:AA451"/>
    <mergeCell ref="AB449:AB451"/>
    <mergeCell ref="AC449:AC451"/>
    <mergeCell ref="AD449:AD451"/>
    <mergeCell ref="AE449:AE451"/>
    <mergeCell ref="AF449:AF451"/>
    <mergeCell ref="AG445:AG447"/>
    <mergeCell ref="AH445:AH447"/>
    <mergeCell ref="AI445:AI447"/>
    <mergeCell ref="AJ445:AJ447"/>
    <mergeCell ref="AK445:AK447"/>
    <mergeCell ref="D448:D451"/>
    <mergeCell ref="E448:E451"/>
    <mergeCell ref="F448:F451"/>
    <mergeCell ref="G448:G451"/>
    <mergeCell ref="H448:H451"/>
    <mergeCell ref="I448:I451"/>
    <mergeCell ref="J448:J451"/>
    <mergeCell ref="K448:K451"/>
    <mergeCell ref="N448:N451"/>
    <mergeCell ref="O448:O451"/>
    <mergeCell ref="P448:P451"/>
    <mergeCell ref="Q448:Q451"/>
    <mergeCell ref="R448:R451"/>
    <mergeCell ref="S448:S451"/>
    <mergeCell ref="T448:T451"/>
    <mergeCell ref="U449:U451"/>
    <mergeCell ref="V449:V451"/>
    <mergeCell ref="W449:W451"/>
    <mergeCell ref="X445:X447"/>
    <mergeCell ref="Y445:Y447"/>
    <mergeCell ref="Z453:Z455"/>
    <mergeCell ref="AA453:AA455"/>
    <mergeCell ref="AB453:AB455"/>
    <mergeCell ref="AC453:AC455"/>
    <mergeCell ref="AD453:AD455"/>
    <mergeCell ref="AE453:AE455"/>
    <mergeCell ref="AF453:AF455"/>
    <mergeCell ref="AG449:AG451"/>
    <mergeCell ref="AH449:AH451"/>
    <mergeCell ref="AI449:AI451"/>
    <mergeCell ref="AJ449:AJ451"/>
    <mergeCell ref="AK449:AK451"/>
    <mergeCell ref="D452:D455"/>
    <mergeCell ref="E452:E455"/>
    <mergeCell ref="F452:F455"/>
    <mergeCell ref="G452:G455"/>
    <mergeCell ref="H452:H455"/>
    <mergeCell ref="I452:I455"/>
    <mergeCell ref="J452:J455"/>
    <mergeCell ref="K452:K455"/>
    <mergeCell ref="N452:N455"/>
    <mergeCell ref="O452:O455"/>
    <mergeCell ref="P452:P455"/>
    <mergeCell ref="Q452:Q455"/>
    <mergeCell ref="R452:R455"/>
    <mergeCell ref="S452:S455"/>
    <mergeCell ref="T452:T455"/>
    <mergeCell ref="U453:U455"/>
    <mergeCell ref="V453:V455"/>
    <mergeCell ref="W453:W455"/>
    <mergeCell ref="X449:X451"/>
    <mergeCell ref="Y449:Y451"/>
    <mergeCell ref="Z457:Z459"/>
    <mergeCell ref="AA457:AA459"/>
    <mergeCell ref="AB457:AB459"/>
    <mergeCell ref="AC457:AC459"/>
    <mergeCell ref="AD457:AD459"/>
    <mergeCell ref="AE457:AE459"/>
    <mergeCell ref="AF457:AF459"/>
    <mergeCell ref="AG453:AG455"/>
    <mergeCell ref="AH453:AH455"/>
    <mergeCell ref="AI453:AI455"/>
    <mergeCell ref="AJ453:AJ455"/>
    <mergeCell ref="AK453:AK455"/>
    <mergeCell ref="D456:D459"/>
    <mergeCell ref="E456:E459"/>
    <mergeCell ref="F456:F459"/>
    <mergeCell ref="G456:G459"/>
    <mergeCell ref="H456:H459"/>
    <mergeCell ref="I456:I459"/>
    <mergeCell ref="J456:J459"/>
    <mergeCell ref="K456:K459"/>
    <mergeCell ref="N456:N459"/>
    <mergeCell ref="O456:O459"/>
    <mergeCell ref="P456:P459"/>
    <mergeCell ref="Q456:Q459"/>
    <mergeCell ref="R456:R459"/>
    <mergeCell ref="S456:S459"/>
    <mergeCell ref="T456:T459"/>
    <mergeCell ref="U457:U459"/>
    <mergeCell ref="V457:V459"/>
    <mergeCell ref="W457:W459"/>
    <mergeCell ref="X453:X455"/>
    <mergeCell ref="Y453:Y455"/>
    <mergeCell ref="Z461:Z463"/>
    <mergeCell ref="AA461:AA463"/>
    <mergeCell ref="AB461:AB463"/>
    <mergeCell ref="AC461:AC463"/>
    <mergeCell ref="AD461:AD463"/>
    <mergeCell ref="AE461:AE463"/>
    <mergeCell ref="AF461:AF463"/>
    <mergeCell ref="AG457:AG459"/>
    <mergeCell ref="AH457:AH459"/>
    <mergeCell ref="AI457:AI459"/>
    <mergeCell ref="AJ457:AJ459"/>
    <mergeCell ref="AK457:AK459"/>
    <mergeCell ref="D460:D463"/>
    <mergeCell ref="E460:E463"/>
    <mergeCell ref="F460:F463"/>
    <mergeCell ref="G460:G463"/>
    <mergeCell ref="H460:H463"/>
    <mergeCell ref="I460:I463"/>
    <mergeCell ref="J460:J463"/>
    <mergeCell ref="K460:K463"/>
    <mergeCell ref="N460:N463"/>
    <mergeCell ref="O460:O463"/>
    <mergeCell ref="P460:P463"/>
    <mergeCell ref="Q460:Q463"/>
    <mergeCell ref="R460:R463"/>
    <mergeCell ref="S460:S463"/>
    <mergeCell ref="T460:T463"/>
    <mergeCell ref="U461:U463"/>
    <mergeCell ref="V461:V463"/>
    <mergeCell ref="W461:W463"/>
    <mergeCell ref="X457:X459"/>
    <mergeCell ref="Y457:Y459"/>
    <mergeCell ref="Z465:Z467"/>
    <mergeCell ref="AA465:AA467"/>
    <mergeCell ref="AB465:AB467"/>
    <mergeCell ref="AC465:AC467"/>
    <mergeCell ref="AD465:AD467"/>
    <mergeCell ref="AE465:AE467"/>
    <mergeCell ref="AF465:AF467"/>
    <mergeCell ref="AG461:AG463"/>
    <mergeCell ref="AH461:AH463"/>
    <mergeCell ref="AI461:AI463"/>
    <mergeCell ref="AJ461:AJ463"/>
    <mergeCell ref="AK461:AK463"/>
    <mergeCell ref="D464:D467"/>
    <mergeCell ref="E464:E467"/>
    <mergeCell ref="F464:F467"/>
    <mergeCell ref="G464:G467"/>
    <mergeCell ref="H464:H467"/>
    <mergeCell ref="I464:I467"/>
    <mergeCell ref="J464:J467"/>
    <mergeCell ref="K464:K467"/>
    <mergeCell ref="N464:N467"/>
    <mergeCell ref="O464:O467"/>
    <mergeCell ref="P464:P467"/>
    <mergeCell ref="Q464:Q467"/>
    <mergeCell ref="R464:R467"/>
    <mergeCell ref="S464:S467"/>
    <mergeCell ref="T464:T467"/>
    <mergeCell ref="U465:U467"/>
    <mergeCell ref="V465:V467"/>
    <mergeCell ref="W465:W467"/>
    <mergeCell ref="X461:X463"/>
    <mergeCell ref="Y461:Y463"/>
    <mergeCell ref="Z469:Z471"/>
    <mergeCell ref="AA469:AA471"/>
    <mergeCell ref="AB469:AB471"/>
    <mergeCell ref="AC469:AC471"/>
    <mergeCell ref="AD469:AD471"/>
    <mergeCell ref="AE469:AE471"/>
    <mergeCell ref="AF469:AF471"/>
    <mergeCell ref="AG465:AG467"/>
    <mergeCell ref="AH465:AH467"/>
    <mergeCell ref="AI465:AI467"/>
    <mergeCell ref="AJ465:AJ467"/>
    <mergeCell ref="AK465:AK467"/>
    <mergeCell ref="D468:D471"/>
    <mergeCell ref="E468:E471"/>
    <mergeCell ref="F468:F471"/>
    <mergeCell ref="G468:G471"/>
    <mergeCell ref="H468:H471"/>
    <mergeCell ref="I468:I471"/>
    <mergeCell ref="J468:J471"/>
    <mergeCell ref="K468:K471"/>
    <mergeCell ref="N468:N471"/>
    <mergeCell ref="O468:O471"/>
    <mergeCell ref="P468:P471"/>
    <mergeCell ref="Q468:Q471"/>
    <mergeCell ref="R468:R471"/>
    <mergeCell ref="S468:S471"/>
    <mergeCell ref="T468:T471"/>
    <mergeCell ref="U469:U471"/>
    <mergeCell ref="V469:V471"/>
    <mergeCell ref="W469:W471"/>
    <mergeCell ref="X465:X467"/>
    <mergeCell ref="Y465:Y467"/>
    <mergeCell ref="Z473:Z475"/>
    <mergeCell ref="AA473:AA475"/>
    <mergeCell ref="AB473:AB475"/>
    <mergeCell ref="AC473:AC475"/>
    <mergeCell ref="AD473:AD475"/>
    <mergeCell ref="AE473:AE475"/>
    <mergeCell ref="AF473:AF475"/>
    <mergeCell ref="AG469:AG471"/>
    <mergeCell ref="AH469:AH471"/>
    <mergeCell ref="AI469:AI471"/>
    <mergeCell ref="AJ469:AJ471"/>
    <mergeCell ref="AK469:AK471"/>
    <mergeCell ref="D472:D475"/>
    <mergeCell ref="E472:E475"/>
    <mergeCell ref="F472:F475"/>
    <mergeCell ref="G472:G475"/>
    <mergeCell ref="H472:H475"/>
    <mergeCell ref="I472:I475"/>
    <mergeCell ref="J472:J475"/>
    <mergeCell ref="K472:K475"/>
    <mergeCell ref="N472:N475"/>
    <mergeCell ref="O472:O475"/>
    <mergeCell ref="P472:P475"/>
    <mergeCell ref="Q472:Q475"/>
    <mergeCell ref="R472:R475"/>
    <mergeCell ref="S472:S475"/>
    <mergeCell ref="T472:T475"/>
    <mergeCell ref="U473:U475"/>
    <mergeCell ref="V473:V475"/>
    <mergeCell ref="W473:W475"/>
    <mergeCell ref="X469:X471"/>
    <mergeCell ref="Y469:Y471"/>
    <mergeCell ref="Z477:Z479"/>
    <mergeCell ref="AA477:AA479"/>
    <mergeCell ref="AB477:AB479"/>
    <mergeCell ref="AC477:AC479"/>
    <mergeCell ref="AD477:AD479"/>
    <mergeCell ref="AE477:AE479"/>
    <mergeCell ref="AF477:AF479"/>
    <mergeCell ref="AG473:AG475"/>
    <mergeCell ref="AH473:AH475"/>
    <mergeCell ref="AI473:AI475"/>
    <mergeCell ref="AJ473:AJ475"/>
    <mergeCell ref="AK473:AK475"/>
    <mergeCell ref="D476:D479"/>
    <mergeCell ref="E476:E479"/>
    <mergeCell ref="F476:F479"/>
    <mergeCell ref="G476:G479"/>
    <mergeCell ref="H476:H479"/>
    <mergeCell ref="I476:I479"/>
    <mergeCell ref="J476:J479"/>
    <mergeCell ref="K476:K479"/>
    <mergeCell ref="N476:N479"/>
    <mergeCell ref="O476:O479"/>
    <mergeCell ref="P476:P479"/>
    <mergeCell ref="Q476:Q479"/>
    <mergeCell ref="R476:R479"/>
    <mergeCell ref="S476:S479"/>
    <mergeCell ref="T476:T479"/>
    <mergeCell ref="U477:U479"/>
    <mergeCell ref="V477:V479"/>
    <mergeCell ref="W477:W479"/>
    <mergeCell ref="X473:X475"/>
    <mergeCell ref="Y473:Y475"/>
    <mergeCell ref="Z481:Z483"/>
    <mergeCell ref="AA481:AA483"/>
    <mergeCell ref="AB481:AB483"/>
    <mergeCell ref="AC481:AC483"/>
    <mergeCell ref="AD481:AD483"/>
    <mergeCell ref="AE481:AE483"/>
    <mergeCell ref="AF481:AF483"/>
    <mergeCell ref="AG477:AG479"/>
    <mergeCell ref="AH477:AH479"/>
    <mergeCell ref="AI477:AI479"/>
    <mergeCell ref="AJ477:AJ479"/>
    <mergeCell ref="AK477:AK479"/>
    <mergeCell ref="D480:D483"/>
    <mergeCell ref="E480:E483"/>
    <mergeCell ref="F480:F483"/>
    <mergeCell ref="G480:G483"/>
    <mergeCell ref="H480:H483"/>
    <mergeCell ref="I480:I483"/>
    <mergeCell ref="J480:J483"/>
    <mergeCell ref="K480:K483"/>
    <mergeCell ref="N480:N483"/>
    <mergeCell ref="O480:O483"/>
    <mergeCell ref="P480:P483"/>
    <mergeCell ref="Q480:Q483"/>
    <mergeCell ref="R480:R483"/>
    <mergeCell ref="S480:S483"/>
    <mergeCell ref="T480:T483"/>
    <mergeCell ref="U481:U483"/>
    <mergeCell ref="V481:V483"/>
    <mergeCell ref="W481:W483"/>
    <mergeCell ref="X477:X479"/>
    <mergeCell ref="Y477:Y479"/>
    <mergeCell ref="Z485:Z487"/>
    <mergeCell ref="AA485:AA487"/>
    <mergeCell ref="AB485:AB487"/>
    <mergeCell ref="AC485:AC487"/>
    <mergeCell ref="AD485:AD487"/>
    <mergeCell ref="AE485:AE487"/>
    <mergeCell ref="AF485:AF487"/>
    <mergeCell ref="AG481:AG483"/>
    <mergeCell ref="AH481:AH483"/>
    <mergeCell ref="AI481:AI483"/>
    <mergeCell ref="AJ481:AJ483"/>
    <mergeCell ref="AK481:AK483"/>
    <mergeCell ref="D484:D487"/>
    <mergeCell ref="E484:E487"/>
    <mergeCell ref="F484:F487"/>
    <mergeCell ref="G484:G487"/>
    <mergeCell ref="H484:H487"/>
    <mergeCell ref="I484:I487"/>
    <mergeCell ref="J484:J487"/>
    <mergeCell ref="K484:K487"/>
    <mergeCell ref="N484:N487"/>
    <mergeCell ref="O484:O487"/>
    <mergeCell ref="P484:P487"/>
    <mergeCell ref="Q484:Q487"/>
    <mergeCell ref="R484:R487"/>
    <mergeCell ref="S484:S487"/>
    <mergeCell ref="T484:T487"/>
    <mergeCell ref="U485:U487"/>
    <mergeCell ref="V485:V487"/>
    <mergeCell ref="W485:W487"/>
    <mergeCell ref="X481:X483"/>
    <mergeCell ref="Y481:Y483"/>
    <mergeCell ref="Z489:Z491"/>
    <mergeCell ref="AA489:AA491"/>
    <mergeCell ref="AB489:AB491"/>
    <mergeCell ref="AC489:AC491"/>
    <mergeCell ref="AD489:AD491"/>
    <mergeCell ref="AE489:AE491"/>
    <mergeCell ref="AF489:AF491"/>
    <mergeCell ref="AG485:AG487"/>
    <mergeCell ref="AH485:AH487"/>
    <mergeCell ref="AI485:AI487"/>
    <mergeCell ref="AJ485:AJ487"/>
    <mergeCell ref="AK485:AK487"/>
    <mergeCell ref="D488:D491"/>
    <mergeCell ref="E488:E491"/>
    <mergeCell ref="F488:F491"/>
    <mergeCell ref="G488:G491"/>
    <mergeCell ref="H488:H491"/>
    <mergeCell ref="I488:I491"/>
    <mergeCell ref="J488:J491"/>
    <mergeCell ref="K488:K491"/>
    <mergeCell ref="N488:N491"/>
    <mergeCell ref="O488:O491"/>
    <mergeCell ref="P488:P491"/>
    <mergeCell ref="Q488:Q491"/>
    <mergeCell ref="R488:R491"/>
    <mergeCell ref="S488:S491"/>
    <mergeCell ref="T488:T491"/>
    <mergeCell ref="U489:U491"/>
    <mergeCell ref="V489:V491"/>
    <mergeCell ref="W489:W491"/>
    <mergeCell ref="X485:X487"/>
    <mergeCell ref="Y485:Y487"/>
    <mergeCell ref="Z493:Z495"/>
    <mergeCell ref="AA493:AA495"/>
    <mergeCell ref="AB493:AB495"/>
    <mergeCell ref="AC493:AC495"/>
    <mergeCell ref="AD493:AD495"/>
    <mergeCell ref="AE493:AE495"/>
    <mergeCell ref="AF493:AF495"/>
    <mergeCell ref="AG489:AG491"/>
    <mergeCell ref="AH489:AH491"/>
    <mergeCell ref="AI489:AI491"/>
    <mergeCell ref="AJ489:AJ491"/>
    <mergeCell ref="AK489:AK491"/>
    <mergeCell ref="D492:D495"/>
    <mergeCell ref="E492:E495"/>
    <mergeCell ref="F492:F495"/>
    <mergeCell ref="G492:G495"/>
    <mergeCell ref="H492:H495"/>
    <mergeCell ref="I492:I495"/>
    <mergeCell ref="J492:J495"/>
    <mergeCell ref="K492:K495"/>
    <mergeCell ref="N492:N495"/>
    <mergeCell ref="O492:O495"/>
    <mergeCell ref="P492:P495"/>
    <mergeCell ref="Q492:Q495"/>
    <mergeCell ref="R492:R495"/>
    <mergeCell ref="S492:S495"/>
    <mergeCell ref="T492:T495"/>
    <mergeCell ref="U493:U495"/>
    <mergeCell ref="V493:V495"/>
    <mergeCell ref="W493:W495"/>
    <mergeCell ref="X489:X491"/>
    <mergeCell ref="Y489:Y491"/>
    <mergeCell ref="Z497:Z499"/>
    <mergeCell ref="AA497:AA499"/>
    <mergeCell ref="AB497:AB499"/>
    <mergeCell ref="AC497:AC499"/>
    <mergeCell ref="AD497:AD499"/>
    <mergeCell ref="AE497:AE499"/>
    <mergeCell ref="AF497:AF499"/>
    <mergeCell ref="AG493:AG495"/>
    <mergeCell ref="AH493:AH495"/>
    <mergeCell ref="AI493:AI495"/>
    <mergeCell ref="AJ493:AJ495"/>
    <mergeCell ref="AK493:AK495"/>
    <mergeCell ref="D496:D499"/>
    <mergeCell ref="E496:E499"/>
    <mergeCell ref="F496:F499"/>
    <mergeCell ref="G496:G499"/>
    <mergeCell ref="H496:H499"/>
    <mergeCell ref="I496:I499"/>
    <mergeCell ref="J496:J499"/>
    <mergeCell ref="K496:K499"/>
    <mergeCell ref="N496:N499"/>
    <mergeCell ref="O496:O499"/>
    <mergeCell ref="P496:P499"/>
    <mergeCell ref="Q496:Q499"/>
    <mergeCell ref="R496:R499"/>
    <mergeCell ref="S496:S499"/>
    <mergeCell ref="T496:T499"/>
    <mergeCell ref="U497:U499"/>
    <mergeCell ref="V497:V499"/>
    <mergeCell ref="W497:W499"/>
    <mergeCell ref="X493:X495"/>
    <mergeCell ref="Y493:Y495"/>
    <mergeCell ref="Z501:Z503"/>
    <mergeCell ref="AA501:AA503"/>
    <mergeCell ref="AB501:AB503"/>
    <mergeCell ref="AC501:AC503"/>
    <mergeCell ref="AD501:AD503"/>
    <mergeCell ref="AE501:AE503"/>
    <mergeCell ref="AF501:AF503"/>
    <mergeCell ref="AG497:AG499"/>
    <mergeCell ref="AH497:AH499"/>
    <mergeCell ref="AI497:AI499"/>
    <mergeCell ref="AJ497:AJ499"/>
    <mergeCell ref="AK497:AK499"/>
    <mergeCell ref="D500:D503"/>
    <mergeCell ref="E500:E503"/>
    <mergeCell ref="F500:F503"/>
    <mergeCell ref="G500:G503"/>
    <mergeCell ref="H500:H503"/>
    <mergeCell ref="I500:I503"/>
    <mergeCell ref="J500:J503"/>
    <mergeCell ref="K500:K503"/>
    <mergeCell ref="N500:N503"/>
    <mergeCell ref="O500:O503"/>
    <mergeCell ref="P500:P503"/>
    <mergeCell ref="Q500:Q503"/>
    <mergeCell ref="R500:R503"/>
    <mergeCell ref="S500:S503"/>
    <mergeCell ref="T500:T503"/>
    <mergeCell ref="U501:U503"/>
    <mergeCell ref="V501:V503"/>
    <mergeCell ref="W501:W503"/>
    <mergeCell ref="X497:X499"/>
    <mergeCell ref="Y497:Y499"/>
    <mergeCell ref="Z505:Z507"/>
    <mergeCell ref="AA505:AA507"/>
    <mergeCell ref="AB505:AB507"/>
    <mergeCell ref="AC505:AC507"/>
    <mergeCell ref="AD505:AD507"/>
    <mergeCell ref="AE505:AE507"/>
    <mergeCell ref="AF505:AF507"/>
    <mergeCell ref="AG501:AG503"/>
    <mergeCell ref="AH501:AH503"/>
    <mergeCell ref="AI501:AI503"/>
    <mergeCell ref="AJ501:AJ503"/>
    <mergeCell ref="AK501:AK503"/>
    <mergeCell ref="D504:D507"/>
    <mergeCell ref="E504:E507"/>
    <mergeCell ref="F504:F507"/>
    <mergeCell ref="G504:G507"/>
    <mergeCell ref="H504:H507"/>
    <mergeCell ref="I504:I507"/>
    <mergeCell ref="J504:J507"/>
    <mergeCell ref="K504:K507"/>
    <mergeCell ref="N504:N507"/>
    <mergeCell ref="O504:O507"/>
    <mergeCell ref="P504:P507"/>
    <mergeCell ref="Q504:Q507"/>
    <mergeCell ref="R504:R507"/>
    <mergeCell ref="S504:S507"/>
    <mergeCell ref="T504:T507"/>
    <mergeCell ref="U505:U507"/>
    <mergeCell ref="V505:V507"/>
    <mergeCell ref="W505:W507"/>
    <mergeCell ref="X501:X503"/>
    <mergeCell ref="Y501:Y503"/>
    <mergeCell ref="Z509:Z511"/>
    <mergeCell ref="AA509:AA511"/>
    <mergeCell ref="AB509:AB511"/>
    <mergeCell ref="AC509:AC511"/>
    <mergeCell ref="AD509:AD511"/>
    <mergeCell ref="AE509:AE511"/>
    <mergeCell ref="AF509:AF511"/>
    <mergeCell ref="AG505:AG507"/>
    <mergeCell ref="AH505:AH507"/>
    <mergeCell ref="AI505:AI507"/>
    <mergeCell ref="AJ505:AJ507"/>
    <mergeCell ref="AK505:AK507"/>
    <mergeCell ref="D508:D511"/>
    <mergeCell ref="E508:E511"/>
    <mergeCell ref="F508:F511"/>
    <mergeCell ref="G508:G511"/>
    <mergeCell ref="H508:H511"/>
    <mergeCell ref="I508:I511"/>
    <mergeCell ref="J508:J511"/>
    <mergeCell ref="K508:K511"/>
    <mergeCell ref="N508:N511"/>
    <mergeCell ref="O508:O511"/>
    <mergeCell ref="P508:P511"/>
    <mergeCell ref="Q508:Q511"/>
    <mergeCell ref="R508:R511"/>
    <mergeCell ref="S508:S511"/>
    <mergeCell ref="T508:T511"/>
    <mergeCell ref="U509:U511"/>
    <mergeCell ref="V509:V511"/>
    <mergeCell ref="W509:W511"/>
    <mergeCell ref="X505:X507"/>
    <mergeCell ref="Y505:Y507"/>
    <mergeCell ref="Z513:Z515"/>
    <mergeCell ref="AA513:AA515"/>
    <mergeCell ref="AB513:AB515"/>
    <mergeCell ref="AC513:AC515"/>
    <mergeCell ref="AD513:AD515"/>
    <mergeCell ref="AE513:AE515"/>
    <mergeCell ref="AF513:AF515"/>
    <mergeCell ref="AG509:AG511"/>
    <mergeCell ref="AH509:AH511"/>
    <mergeCell ref="AI509:AI511"/>
    <mergeCell ref="AJ509:AJ511"/>
    <mergeCell ref="AK509:AK511"/>
    <mergeCell ref="D512:D515"/>
    <mergeCell ref="E512:E515"/>
    <mergeCell ref="F512:F515"/>
    <mergeCell ref="G512:G515"/>
    <mergeCell ref="H512:H515"/>
    <mergeCell ref="I512:I515"/>
    <mergeCell ref="J512:J515"/>
    <mergeCell ref="K512:K515"/>
    <mergeCell ref="N512:N515"/>
    <mergeCell ref="O512:O515"/>
    <mergeCell ref="P512:P515"/>
    <mergeCell ref="Q512:Q515"/>
    <mergeCell ref="R512:R515"/>
    <mergeCell ref="S512:S515"/>
    <mergeCell ref="T512:T515"/>
    <mergeCell ref="U513:U515"/>
    <mergeCell ref="V513:V515"/>
    <mergeCell ref="W513:W515"/>
    <mergeCell ref="X509:X511"/>
    <mergeCell ref="Y509:Y511"/>
    <mergeCell ref="Z517:Z519"/>
    <mergeCell ref="AA517:AA519"/>
    <mergeCell ref="AB517:AB519"/>
    <mergeCell ref="AC517:AC519"/>
    <mergeCell ref="AD517:AD519"/>
    <mergeCell ref="AE517:AE519"/>
    <mergeCell ref="AF517:AF519"/>
    <mergeCell ref="AG513:AG515"/>
    <mergeCell ref="AH513:AH515"/>
    <mergeCell ref="AI513:AI515"/>
    <mergeCell ref="AJ513:AJ515"/>
    <mergeCell ref="AK513:AK515"/>
    <mergeCell ref="D516:D519"/>
    <mergeCell ref="E516:E519"/>
    <mergeCell ref="F516:F519"/>
    <mergeCell ref="G516:G519"/>
    <mergeCell ref="H516:H519"/>
    <mergeCell ref="I516:I519"/>
    <mergeCell ref="J516:J519"/>
    <mergeCell ref="K516:K519"/>
    <mergeCell ref="N516:N519"/>
    <mergeCell ref="O516:O519"/>
    <mergeCell ref="P516:P519"/>
    <mergeCell ref="Q516:Q519"/>
    <mergeCell ref="R516:R519"/>
    <mergeCell ref="S516:S519"/>
    <mergeCell ref="T516:T519"/>
    <mergeCell ref="U517:U519"/>
    <mergeCell ref="V517:V519"/>
    <mergeCell ref="W517:W519"/>
    <mergeCell ref="X513:X515"/>
    <mergeCell ref="Y513:Y515"/>
    <mergeCell ref="Z521:Z523"/>
    <mergeCell ref="AA521:AA523"/>
    <mergeCell ref="AB521:AB523"/>
    <mergeCell ref="AC521:AC523"/>
    <mergeCell ref="AD521:AD523"/>
    <mergeCell ref="AE521:AE523"/>
    <mergeCell ref="AF521:AF523"/>
    <mergeCell ref="AG517:AG519"/>
    <mergeCell ref="AH517:AH519"/>
    <mergeCell ref="AI517:AI519"/>
    <mergeCell ref="AJ517:AJ519"/>
    <mergeCell ref="AK517:AK519"/>
    <mergeCell ref="D520:D523"/>
    <mergeCell ref="E520:E523"/>
    <mergeCell ref="F520:F523"/>
    <mergeCell ref="G520:G523"/>
    <mergeCell ref="H520:H523"/>
    <mergeCell ref="I520:I523"/>
    <mergeCell ref="J520:J523"/>
    <mergeCell ref="K520:K523"/>
    <mergeCell ref="N520:N523"/>
    <mergeCell ref="O520:O523"/>
    <mergeCell ref="P520:P523"/>
    <mergeCell ref="Q520:Q523"/>
    <mergeCell ref="R520:R523"/>
    <mergeCell ref="S520:S523"/>
    <mergeCell ref="T520:T523"/>
    <mergeCell ref="U521:U523"/>
    <mergeCell ref="V521:V523"/>
    <mergeCell ref="W521:W523"/>
    <mergeCell ref="X517:X519"/>
    <mergeCell ref="Y517:Y519"/>
    <mergeCell ref="Z525:Z527"/>
    <mergeCell ref="AA525:AA527"/>
    <mergeCell ref="AB525:AB527"/>
    <mergeCell ref="AC525:AC527"/>
    <mergeCell ref="AD525:AD527"/>
    <mergeCell ref="AE525:AE527"/>
    <mergeCell ref="AF525:AF527"/>
    <mergeCell ref="AG521:AG523"/>
    <mergeCell ref="AH521:AH523"/>
    <mergeCell ref="AI521:AI523"/>
    <mergeCell ref="AJ521:AJ523"/>
    <mergeCell ref="AK521:AK523"/>
    <mergeCell ref="D524:D527"/>
    <mergeCell ref="E524:E527"/>
    <mergeCell ref="F524:F527"/>
    <mergeCell ref="G524:G527"/>
    <mergeCell ref="H524:H527"/>
    <mergeCell ref="I524:I527"/>
    <mergeCell ref="J524:J527"/>
    <mergeCell ref="K524:K527"/>
    <mergeCell ref="N524:N527"/>
    <mergeCell ref="O524:O527"/>
    <mergeCell ref="P524:P527"/>
    <mergeCell ref="Q524:Q527"/>
    <mergeCell ref="R524:R527"/>
    <mergeCell ref="S524:S527"/>
    <mergeCell ref="T524:T527"/>
    <mergeCell ref="U525:U527"/>
    <mergeCell ref="V525:V527"/>
    <mergeCell ref="W525:W527"/>
    <mergeCell ref="X521:X523"/>
    <mergeCell ref="Y521:Y523"/>
    <mergeCell ref="Z529:Z531"/>
    <mergeCell ref="AA529:AA531"/>
    <mergeCell ref="AB529:AB531"/>
    <mergeCell ref="AC529:AC531"/>
    <mergeCell ref="AD529:AD531"/>
    <mergeCell ref="AE529:AE531"/>
    <mergeCell ref="AF529:AF531"/>
    <mergeCell ref="AG525:AG527"/>
    <mergeCell ref="AH525:AH527"/>
    <mergeCell ref="AI525:AI527"/>
    <mergeCell ref="AJ525:AJ527"/>
    <mergeCell ref="AK525:AK527"/>
    <mergeCell ref="D528:D531"/>
    <mergeCell ref="E528:E531"/>
    <mergeCell ref="F528:F531"/>
    <mergeCell ref="G528:G531"/>
    <mergeCell ref="H528:H531"/>
    <mergeCell ref="I528:I531"/>
    <mergeCell ref="J528:J531"/>
    <mergeCell ref="K528:K531"/>
    <mergeCell ref="N528:N531"/>
    <mergeCell ref="O528:O531"/>
    <mergeCell ref="P528:P531"/>
    <mergeCell ref="Q528:Q531"/>
    <mergeCell ref="R528:R531"/>
    <mergeCell ref="S528:S531"/>
    <mergeCell ref="T528:T531"/>
    <mergeCell ref="U529:U531"/>
    <mergeCell ref="V529:V531"/>
    <mergeCell ref="W529:W531"/>
    <mergeCell ref="X525:X527"/>
    <mergeCell ref="Y525:Y527"/>
    <mergeCell ref="Z533:Z535"/>
    <mergeCell ref="AA533:AA535"/>
    <mergeCell ref="AB533:AB535"/>
    <mergeCell ref="AC533:AC535"/>
    <mergeCell ref="AD533:AD535"/>
    <mergeCell ref="AE533:AE535"/>
    <mergeCell ref="AF533:AF535"/>
    <mergeCell ref="AG529:AG531"/>
    <mergeCell ref="AH529:AH531"/>
    <mergeCell ref="AI529:AI531"/>
    <mergeCell ref="AJ529:AJ531"/>
    <mergeCell ref="AK529:AK531"/>
    <mergeCell ref="D532:D535"/>
    <mergeCell ref="E532:E535"/>
    <mergeCell ref="F532:F535"/>
    <mergeCell ref="G532:G535"/>
    <mergeCell ref="H532:H535"/>
    <mergeCell ref="I532:I535"/>
    <mergeCell ref="J532:J535"/>
    <mergeCell ref="K532:K535"/>
    <mergeCell ref="N532:N535"/>
    <mergeCell ref="O532:O535"/>
    <mergeCell ref="P532:P535"/>
    <mergeCell ref="Q532:Q535"/>
    <mergeCell ref="R532:R535"/>
    <mergeCell ref="S532:S535"/>
    <mergeCell ref="T532:T535"/>
    <mergeCell ref="U533:U535"/>
    <mergeCell ref="V533:V535"/>
    <mergeCell ref="W533:W535"/>
    <mergeCell ref="X529:X531"/>
    <mergeCell ref="Y529:Y531"/>
    <mergeCell ref="Z537:Z539"/>
    <mergeCell ref="AA537:AA539"/>
    <mergeCell ref="AB537:AB539"/>
    <mergeCell ref="AC537:AC539"/>
    <mergeCell ref="AD537:AD539"/>
    <mergeCell ref="AE537:AE539"/>
    <mergeCell ref="AF537:AF539"/>
    <mergeCell ref="AG533:AG535"/>
    <mergeCell ref="AH533:AH535"/>
    <mergeCell ref="AI533:AI535"/>
    <mergeCell ref="AJ533:AJ535"/>
    <mergeCell ref="AK533:AK535"/>
    <mergeCell ref="D536:D539"/>
    <mergeCell ref="E536:E539"/>
    <mergeCell ref="F536:F539"/>
    <mergeCell ref="G536:G539"/>
    <mergeCell ref="H536:H539"/>
    <mergeCell ref="I536:I539"/>
    <mergeCell ref="J536:J539"/>
    <mergeCell ref="K536:K539"/>
    <mergeCell ref="N536:N539"/>
    <mergeCell ref="O536:O539"/>
    <mergeCell ref="P536:P539"/>
    <mergeCell ref="Q536:Q539"/>
    <mergeCell ref="R536:R539"/>
    <mergeCell ref="S536:S539"/>
    <mergeCell ref="T536:T539"/>
    <mergeCell ref="U537:U539"/>
    <mergeCell ref="V537:V539"/>
    <mergeCell ref="W537:W539"/>
    <mergeCell ref="X533:X535"/>
    <mergeCell ref="Y533:Y535"/>
    <mergeCell ref="Z541:Z543"/>
    <mergeCell ref="AA541:AA543"/>
    <mergeCell ref="AB541:AB543"/>
    <mergeCell ref="AC541:AC543"/>
    <mergeCell ref="AD541:AD543"/>
    <mergeCell ref="AE541:AE543"/>
    <mergeCell ref="AF541:AF543"/>
    <mergeCell ref="AG537:AG539"/>
    <mergeCell ref="AH537:AH539"/>
    <mergeCell ref="AI537:AI539"/>
    <mergeCell ref="AJ537:AJ539"/>
    <mergeCell ref="AK537:AK539"/>
    <mergeCell ref="D540:D543"/>
    <mergeCell ref="E540:E543"/>
    <mergeCell ref="F540:F543"/>
    <mergeCell ref="G540:G543"/>
    <mergeCell ref="H540:H543"/>
    <mergeCell ref="I540:I543"/>
    <mergeCell ref="J540:J543"/>
    <mergeCell ref="K540:K543"/>
    <mergeCell ref="N540:N543"/>
    <mergeCell ref="O540:O543"/>
    <mergeCell ref="P540:P543"/>
    <mergeCell ref="Q540:Q543"/>
    <mergeCell ref="R540:R543"/>
    <mergeCell ref="S540:S543"/>
    <mergeCell ref="T540:T543"/>
    <mergeCell ref="U541:U543"/>
    <mergeCell ref="V541:V543"/>
    <mergeCell ref="W541:W543"/>
    <mergeCell ref="X537:X539"/>
    <mergeCell ref="Y537:Y539"/>
    <mergeCell ref="Z545:Z547"/>
    <mergeCell ref="AA545:AA547"/>
    <mergeCell ref="AB545:AB547"/>
    <mergeCell ref="AC545:AC547"/>
    <mergeCell ref="AD545:AD547"/>
    <mergeCell ref="AE545:AE547"/>
    <mergeCell ref="AF545:AF547"/>
    <mergeCell ref="AG541:AG543"/>
    <mergeCell ref="AH541:AH543"/>
    <mergeCell ref="AI541:AI543"/>
    <mergeCell ref="AJ541:AJ543"/>
    <mergeCell ref="AK541:AK543"/>
    <mergeCell ref="D544:D547"/>
    <mergeCell ref="E544:E547"/>
    <mergeCell ref="F544:F547"/>
    <mergeCell ref="G544:G547"/>
    <mergeCell ref="H544:H547"/>
    <mergeCell ref="I544:I547"/>
    <mergeCell ref="J544:J547"/>
    <mergeCell ref="K544:K547"/>
    <mergeCell ref="N544:N547"/>
    <mergeCell ref="O544:O547"/>
    <mergeCell ref="P544:P547"/>
    <mergeCell ref="Q544:Q547"/>
    <mergeCell ref="R544:R547"/>
    <mergeCell ref="S544:S547"/>
    <mergeCell ref="T544:T547"/>
    <mergeCell ref="U545:U547"/>
    <mergeCell ref="V545:V547"/>
    <mergeCell ref="W545:W547"/>
    <mergeCell ref="X541:X543"/>
    <mergeCell ref="Y541:Y543"/>
    <mergeCell ref="Z549:Z551"/>
    <mergeCell ref="AA549:AA551"/>
    <mergeCell ref="AB549:AB551"/>
    <mergeCell ref="AC549:AC551"/>
    <mergeCell ref="AD549:AD551"/>
    <mergeCell ref="AE549:AE551"/>
    <mergeCell ref="AF549:AF551"/>
    <mergeCell ref="AG545:AG547"/>
    <mergeCell ref="AH545:AH547"/>
    <mergeCell ref="AI545:AI547"/>
    <mergeCell ref="AJ545:AJ547"/>
    <mergeCell ref="AK545:AK547"/>
    <mergeCell ref="D548:D551"/>
    <mergeCell ref="E548:E551"/>
    <mergeCell ref="F548:F551"/>
    <mergeCell ref="G548:G551"/>
    <mergeCell ref="H548:H551"/>
    <mergeCell ref="I548:I551"/>
    <mergeCell ref="J548:J551"/>
    <mergeCell ref="K548:K551"/>
    <mergeCell ref="N548:N551"/>
    <mergeCell ref="O548:O551"/>
    <mergeCell ref="P548:P551"/>
    <mergeCell ref="Q548:Q551"/>
    <mergeCell ref="R548:R551"/>
    <mergeCell ref="S548:S551"/>
    <mergeCell ref="T548:T551"/>
    <mergeCell ref="U549:U551"/>
    <mergeCell ref="V549:V551"/>
    <mergeCell ref="W549:W551"/>
    <mergeCell ref="X545:X547"/>
    <mergeCell ref="Y545:Y547"/>
    <mergeCell ref="Z553:Z555"/>
    <mergeCell ref="AA553:AA555"/>
    <mergeCell ref="AB553:AB555"/>
    <mergeCell ref="AC553:AC555"/>
    <mergeCell ref="AD553:AD555"/>
    <mergeCell ref="AE553:AE555"/>
    <mergeCell ref="AF553:AF555"/>
    <mergeCell ref="AG549:AG551"/>
    <mergeCell ref="AH549:AH551"/>
    <mergeCell ref="AI549:AI551"/>
    <mergeCell ref="AJ549:AJ551"/>
    <mergeCell ref="AK549:AK551"/>
    <mergeCell ref="D552:D555"/>
    <mergeCell ref="E552:E555"/>
    <mergeCell ref="F552:F555"/>
    <mergeCell ref="G552:G555"/>
    <mergeCell ref="H552:H555"/>
    <mergeCell ref="I552:I555"/>
    <mergeCell ref="J552:J555"/>
    <mergeCell ref="K552:K555"/>
    <mergeCell ref="N552:N555"/>
    <mergeCell ref="O552:O555"/>
    <mergeCell ref="P552:P555"/>
    <mergeCell ref="Q552:Q555"/>
    <mergeCell ref="R552:R555"/>
    <mergeCell ref="S552:S555"/>
    <mergeCell ref="T552:T555"/>
    <mergeCell ref="U553:U555"/>
    <mergeCell ref="V553:V555"/>
    <mergeCell ref="W553:W555"/>
    <mergeCell ref="X549:X551"/>
    <mergeCell ref="Y549:Y551"/>
    <mergeCell ref="Z557:Z559"/>
    <mergeCell ref="AA557:AA559"/>
    <mergeCell ref="AB557:AB559"/>
    <mergeCell ref="AC557:AC559"/>
    <mergeCell ref="AD557:AD559"/>
    <mergeCell ref="AE557:AE559"/>
    <mergeCell ref="AF557:AF559"/>
    <mergeCell ref="AG553:AG555"/>
    <mergeCell ref="AH553:AH555"/>
    <mergeCell ref="AI553:AI555"/>
    <mergeCell ref="AJ553:AJ555"/>
    <mergeCell ref="AK553:AK555"/>
    <mergeCell ref="D556:D559"/>
    <mergeCell ref="E556:E559"/>
    <mergeCell ref="F556:F559"/>
    <mergeCell ref="G556:G559"/>
    <mergeCell ref="H556:H559"/>
    <mergeCell ref="I556:I559"/>
    <mergeCell ref="J556:J559"/>
    <mergeCell ref="K556:K559"/>
    <mergeCell ref="N556:N559"/>
    <mergeCell ref="O556:O559"/>
    <mergeCell ref="P556:P559"/>
    <mergeCell ref="Q556:Q559"/>
    <mergeCell ref="R556:R559"/>
    <mergeCell ref="S556:S559"/>
    <mergeCell ref="T556:T559"/>
    <mergeCell ref="U557:U559"/>
    <mergeCell ref="V557:V559"/>
    <mergeCell ref="W557:W559"/>
    <mergeCell ref="X553:X555"/>
    <mergeCell ref="Y553:Y555"/>
    <mergeCell ref="Z561:Z563"/>
    <mergeCell ref="AA561:AA563"/>
    <mergeCell ref="AB561:AB563"/>
    <mergeCell ref="AC561:AC563"/>
    <mergeCell ref="AD561:AD563"/>
    <mergeCell ref="AE561:AE563"/>
    <mergeCell ref="AF561:AF563"/>
    <mergeCell ref="AG557:AG559"/>
    <mergeCell ref="AH557:AH559"/>
    <mergeCell ref="AI557:AI559"/>
    <mergeCell ref="AJ557:AJ559"/>
    <mergeCell ref="AK557:AK559"/>
    <mergeCell ref="D560:D563"/>
    <mergeCell ref="E560:E563"/>
    <mergeCell ref="F560:F563"/>
    <mergeCell ref="G560:G563"/>
    <mergeCell ref="H560:H563"/>
    <mergeCell ref="I560:I563"/>
    <mergeCell ref="J560:J563"/>
    <mergeCell ref="K560:K563"/>
    <mergeCell ref="N560:N563"/>
    <mergeCell ref="O560:O563"/>
    <mergeCell ref="P560:P563"/>
    <mergeCell ref="Q560:Q563"/>
    <mergeCell ref="R560:R563"/>
    <mergeCell ref="S560:S563"/>
    <mergeCell ref="T560:T563"/>
    <mergeCell ref="U561:U563"/>
    <mergeCell ref="V561:V563"/>
    <mergeCell ref="W561:W563"/>
    <mergeCell ref="X557:X559"/>
    <mergeCell ref="Y557:Y559"/>
    <mergeCell ref="Z565:Z569"/>
    <mergeCell ref="AA565:AA569"/>
    <mergeCell ref="AB565:AB569"/>
    <mergeCell ref="AC565:AC569"/>
    <mergeCell ref="AD565:AD569"/>
    <mergeCell ref="AE565:AE569"/>
    <mergeCell ref="AF565:AF569"/>
    <mergeCell ref="AG561:AG563"/>
    <mergeCell ref="AH561:AH563"/>
    <mergeCell ref="AI561:AI563"/>
    <mergeCell ref="AJ561:AJ563"/>
    <mergeCell ref="AK561:AK563"/>
    <mergeCell ref="D564:D569"/>
    <mergeCell ref="E564:E569"/>
    <mergeCell ref="F564:F569"/>
    <mergeCell ref="G564:G569"/>
    <mergeCell ref="H564:H569"/>
    <mergeCell ref="I564:I569"/>
    <mergeCell ref="J564:J569"/>
    <mergeCell ref="K564:K569"/>
    <mergeCell ref="N564:N569"/>
    <mergeCell ref="O564:O569"/>
    <mergeCell ref="P564:P569"/>
    <mergeCell ref="Q564:Q569"/>
    <mergeCell ref="R564:R569"/>
    <mergeCell ref="S564:S569"/>
    <mergeCell ref="T564:T569"/>
    <mergeCell ref="U565:U569"/>
    <mergeCell ref="V565:V569"/>
    <mergeCell ref="W565:W569"/>
    <mergeCell ref="X561:X563"/>
    <mergeCell ref="Y561:Y563"/>
    <mergeCell ref="Z571:Z575"/>
    <mergeCell ref="AA571:AA575"/>
    <mergeCell ref="AB571:AB575"/>
    <mergeCell ref="AC571:AC575"/>
    <mergeCell ref="AD571:AD575"/>
    <mergeCell ref="AE571:AE575"/>
    <mergeCell ref="AF571:AF575"/>
    <mergeCell ref="AG565:AG569"/>
    <mergeCell ref="AH565:AH569"/>
    <mergeCell ref="AI565:AI569"/>
    <mergeCell ref="AJ565:AJ569"/>
    <mergeCell ref="AK565:AK569"/>
    <mergeCell ref="D570:D575"/>
    <mergeCell ref="E570:E575"/>
    <mergeCell ref="F570:F575"/>
    <mergeCell ref="G570:G575"/>
    <mergeCell ref="H570:H575"/>
    <mergeCell ref="I570:I575"/>
    <mergeCell ref="J570:J575"/>
    <mergeCell ref="K570:K575"/>
    <mergeCell ref="N570:N575"/>
    <mergeCell ref="O570:O575"/>
    <mergeCell ref="P570:P575"/>
    <mergeCell ref="Q570:Q575"/>
    <mergeCell ref="R570:R575"/>
    <mergeCell ref="S570:S575"/>
    <mergeCell ref="T570:T575"/>
    <mergeCell ref="U571:U575"/>
    <mergeCell ref="V571:V575"/>
    <mergeCell ref="W571:W575"/>
    <mergeCell ref="X565:X569"/>
    <mergeCell ref="Y565:Y569"/>
    <mergeCell ref="Z577:Z579"/>
    <mergeCell ref="AA577:AA579"/>
    <mergeCell ref="AB577:AB579"/>
    <mergeCell ref="AC577:AC579"/>
    <mergeCell ref="AD577:AD579"/>
    <mergeCell ref="AE577:AE579"/>
    <mergeCell ref="AF577:AF579"/>
    <mergeCell ref="AG571:AG575"/>
    <mergeCell ref="AH571:AH575"/>
    <mergeCell ref="AI571:AI575"/>
    <mergeCell ref="AJ571:AJ575"/>
    <mergeCell ref="AK571:AK575"/>
    <mergeCell ref="D576:D579"/>
    <mergeCell ref="E576:E579"/>
    <mergeCell ref="F576:F579"/>
    <mergeCell ref="G576:G579"/>
    <mergeCell ref="H576:H579"/>
    <mergeCell ref="I576:I579"/>
    <mergeCell ref="J576:J579"/>
    <mergeCell ref="K576:K579"/>
    <mergeCell ref="N576:N579"/>
    <mergeCell ref="O576:O579"/>
    <mergeCell ref="P576:P579"/>
    <mergeCell ref="Q576:Q579"/>
    <mergeCell ref="R576:R579"/>
    <mergeCell ref="S576:S579"/>
    <mergeCell ref="T576:T579"/>
    <mergeCell ref="U577:U579"/>
    <mergeCell ref="V577:V579"/>
    <mergeCell ref="W577:W579"/>
    <mergeCell ref="X571:X575"/>
    <mergeCell ref="Y571:Y575"/>
    <mergeCell ref="Z581:Z583"/>
    <mergeCell ref="AA581:AA583"/>
    <mergeCell ref="AB581:AB583"/>
    <mergeCell ref="AC581:AC583"/>
    <mergeCell ref="AD581:AD583"/>
    <mergeCell ref="AE581:AE583"/>
    <mergeCell ref="AF581:AF583"/>
    <mergeCell ref="AG577:AG579"/>
    <mergeCell ref="AH577:AH579"/>
    <mergeCell ref="AI577:AI579"/>
    <mergeCell ref="AJ577:AJ579"/>
    <mergeCell ref="AK577:AK579"/>
    <mergeCell ref="D580:D583"/>
    <mergeCell ref="E580:E583"/>
    <mergeCell ref="F580:F583"/>
    <mergeCell ref="G580:G583"/>
    <mergeCell ref="H580:H583"/>
    <mergeCell ref="I580:I583"/>
    <mergeCell ref="J580:J583"/>
    <mergeCell ref="K580:K583"/>
    <mergeCell ref="N580:N583"/>
    <mergeCell ref="O580:O583"/>
    <mergeCell ref="P580:P583"/>
    <mergeCell ref="Q580:Q583"/>
    <mergeCell ref="R580:R583"/>
    <mergeCell ref="S580:S583"/>
    <mergeCell ref="T580:T583"/>
    <mergeCell ref="U581:U583"/>
    <mergeCell ref="V581:V583"/>
    <mergeCell ref="W581:W583"/>
    <mergeCell ref="X577:X579"/>
    <mergeCell ref="Y577:Y579"/>
    <mergeCell ref="Z585:Z587"/>
    <mergeCell ref="AA585:AA587"/>
    <mergeCell ref="AB585:AB587"/>
    <mergeCell ref="AC585:AC587"/>
    <mergeCell ref="AD585:AD587"/>
    <mergeCell ref="AE585:AE587"/>
    <mergeCell ref="AF585:AF587"/>
    <mergeCell ref="AG581:AG583"/>
    <mergeCell ref="AH581:AH583"/>
    <mergeCell ref="AI581:AI583"/>
    <mergeCell ref="AJ581:AJ583"/>
    <mergeCell ref="AK581:AK583"/>
    <mergeCell ref="D584:D587"/>
    <mergeCell ref="E584:E587"/>
    <mergeCell ref="F584:F587"/>
    <mergeCell ref="G584:G587"/>
    <mergeCell ref="H584:H587"/>
    <mergeCell ref="I584:I587"/>
    <mergeCell ref="J584:J587"/>
    <mergeCell ref="K584:K587"/>
    <mergeCell ref="N584:N587"/>
    <mergeCell ref="O584:O587"/>
    <mergeCell ref="P584:P587"/>
    <mergeCell ref="Q584:Q587"/>
    <mergeCell ref="R584:R587"/>
    <mergeCell ref="S584:S587"/>
    <mergeCell ref="T584:T587"/>
    <mergeCell ref="U585:U587"/>
    <mergeCell ref="V585:V587"/>
    <mergeCell ref="W585:W587"/>
    <mergeCell ref="X581:X583"/>
    <mergeCell ref="Y581:Y583"/>
    <mergeCell ref="Z589:Z591"/>
    <mergeCell ref="AA589:AA591"/>
    <mergeCell ref="AB589:AB591"/>
    <mergeCell ref="AC589:AC591"/>
    <mergeCell ref="AD589:AD591"/>
    <mergeCell ref="AE589:AE591"/>
    <mergeCell ref="AF589:AF591"/>
    <mergeCell ref="AG585:AG587"/>
    <mergeCell ref="AH585:AH587"/>
    <mergeCell ref="AI585:AI587"/>
    <mergeCell ref="AJ585:AJ587"/>
    <mergeCell ref="AK585:AK587"/>
    <mergeCell ref="D588:D591"/>
    <mergeCell ref="E588:E591"/>
    <mergeCell ref="F588:F591"/>
    <mergeCell ref="G588:G591"/>
    <mergeCell ref="H588:H591"/>
    <mergeCell ref="I588:I591"/>
    <mergeCell ref="J588:J591"/>
    <mergeCell ref="K588:K591"/>
    <mergeCell ref="N588:N591"/>
    <mergeCell ref="O588:O591"/>
    <mergeCell ref="P588:P591"/>
    <mergeCell ref="Q588:Q591"/>
    <mergeCell ref="R588:R591"/>
    <mergeCell ref="S588:S591"/>
    <mergeCell ref="T588:T591"/>
    <mergeCell ref="U589:U591"/>
    <mergeCell ref="V589:V591"/>
    <mergeCell ref="W589:W591"/>
    <mergeCell ref="X585:X587"/>
    <mergeCell ref="Y585:Y587"/>
    <mergeCell ref="Z593:Z595"/>
    <mergeCell ref="AA593:AA595"/>
    <mergeCell ref="AB593:AB595"/>
    <mergeCell ref="AC593:AC595"/>
    <mergeCell ref="AD593:AD595"/>
    <mergeCell ref="AE593:AE595"/>
    <mergeCell ref="AF593:AF595"/>
    <mergeCell ref="AG589:AG591"/>
    <mergeCell ref="AH589:AH591"/>
    <mergeCell ref="AI589:AI591"/>
    <mergeCell ref="AJ589:AJ591"/>
    <mergeCell ref="AK589:AK591"/>
    <mergeCell ref="D592:D595"/>
    <mergeCell ref="E592:E595"/>
    <mergeCell ref="F592:F595"/>
    <mergeCell ref="G592:G595"/>
    <mergeCell ref="H592:H595"/>
    <mergeCell ref="I592:I595"/>
    <mergeCell ref="J592:J595"/>
    <mergeCell ref="K592:K595"/>
    <mergeCell ref="N592:N595"/>
    <mergeCell ref="O592:O595"/>
    <mergeCell ref="P592:P595"/>
    <mergeCell ref="Q592:Q595"/>
    <mergeCell ref="R592:R595"/>
    <mergeCell ref="S592:S595"/>
    <mergeCell ref="T592:T595"/>
    <mergeCell ref="U593:U595"/>
    <mergeCell ref="V593:V595"/>
    <mergeCell ref="W593:W595"/>
    <mergeCell ref="X589:X591"/>
    <mergeCell ref="Y589:Y591"/>
    <mergeCell ref="Z597:Z599"/>
    <mergeCell ref="AA597:AA599"/>
    <mergeCell ref="AB597:AB599"/>
    <mergeCell ref="AC597:AC599"/>
    <mergeCell ref="AD597:AD599"/>
    <mergeCell ref="AE597:AE599"/>
    <mergeCell ref="AF597:AF599"/>
    <mergeCell ref="AG593:AG595"/>
    <mergeCell ref="AH593:AH595"/>
    <mergeCell ref="AI593:AI595"/>
    <mergeCell ref="AJ593:AJ595"/>
    <mergeCell ref="AK593:AK595"/>
    <mergeCell ref="D596:D599"/>
    <mergeCell ref="E596:E599"/>
    <mergeCell ref="F596:F599"/>
    <mergeCell ref="G596:G599"/>
    <mergeCell ref="H596:H599"/>
    <mergeCell ref="I596:I599"/>
    <mergeCell ref="J596:J599"/>
    <mergeCell ref="K596:K599"/>
    <mergeCell ref="N596:N599"/>
    <mergeCell ref="O596:O599"/>
    <mergeCell ref="P596:P599"/>
    <mergeCell ref="Q596:Q599"/>
    <mergeCell ref="R596:R599"/>
    <mergeCell ref="S596:S599"/>
    <mergeCell ref="T596:T599"/>
    <mergeCell ref="U597:U599"/>
    <mergeCell ref="V597:V599"/>
    <mergeCell ref="W597:W599"/>
    <mergeCell ref="X593:X595"/>
    <mergeCell ref="Y593:Y595"/>
    <mergeCell ref="Z601:Z603"/>
    <mergeCell ref="AA601:AA603"/>
    <mergeCell ref="AB601:AB603"/>
    <mergeCell ref="AC601:AC603"/>
    <mergeCell ref="AD601:AD603"/>
    <mergeCell ref="AE601:AE603"/>
    <mergeCell ref="AF601:AF603"/>
    <mergeCell ref="AG597:AG599"/>
    <mergeCell ref="AH597:AH599"/>
    <mergeCell ref="AI597:AI599"/>
    <mergeCell ref="AJ597:AJ599"/>
    <mergeCell ref="AK597:AK599"/>
    <mergeCell ref="D600:D603"/>
    <mergeCell ref="E600:E603"/>
    <mergeCell ref="F600:F603"/>
    <mergeCell ref="G600:G603"/>
    <mergeCell ref="H600:H603"/>
    <mergeCell ref="I600:I603"/>
    <mergeCell ref="J600:J603"/>
    <mergeCell ref="K600:K603"/>
    <mergeCell ref="N600:N603"/>
    <mergeCell ref="O600:O603"/>
    <mergeCell ref="P600:P603"/>
    <mergeCell ref="Q600:Q603"/>
    <mergeCell ref="R600:R603"/>
    <mergeCell ref="S600:S603"/>
    <mergeCell ref="T600:T603"/>
    <mergeCell ref="U601:U603"/>
    <mergeCell ref="V601:V603"/>
    <mergeCell ref="W601:W603"/>
    <mergeCell ref="X597:X599"/>
    <mergeCell ref="Y597:Y599"/>
    <mergeCell ref="Z605:Z607"/>
    <mergeCell ref="AA605:AA607"/>
    <mergeCell ref="AB605:AB607"/>
    <mergeCell ref="AC605:AC607"/>
    <mergeCell ref="AD605:AD607"/>
    <mergeCell ref="AE605:AE607"/>
    <mergeCell ref="AF605:AF607"/>
    <mergeCell ref="AG601:AG603"/>
    <mergeCell ref="AH601:AH603"/>
    <mergeCell ref="AI601:AI603"/>
    <mergeCell ref="AJ601:AJ603"/>
    <mergeCell ref="AK601:AK603"/>
    <mergeCell ref="D604:D607"/>
    <mergeCell ref="E604:E607"/>
    <mergeCell ref="F604:F607"/>
    <mergeCell ref="G604:G607"/>
    <mergeCell ref="H604:H607"/>
    <mergeCell ref="I604:I607"/>
    <mergeCell ref="J604:J607"/>
    <mergeCell ref="K604:K607"/>
    <mergeCell ref="N604:N607"/>
    <mergeCell ref="O604:O607"/>
    <mergeCell ref="P604:P607"/>
    <mergeCell ref="Q604:Q607"/>
    <mergeCell ref="R604:R607"/>
    <mergeCell ref="S604:S607"/>
    <mergeCell ref="T604:T607"/>
    <mergeCell ref="U605:U607"/>
    <mergeCell ref="V605:V607"/>
    <mergeCell ref="W605:W607"/>
    <mergeCell ref="X601:X603"/>
    <mergeCell ref="Y601:Y603"/>
    <mergeCell ref="Z609:Z611"/>
    <mergeCell ref="AA609:AA611"/>
    <mergeCell ref="AB609:AB611"/>
    <mergeCell ref="AC609:AC611"/>
    <mergeCell ref="AD609:AD611"/>
    <mergeCell ref="AE609:AE611"/>
    <mergeCell ref="AF609:AF611"/>
    <mergeCell ref="AG605:AG607"/>
    <mergeCell ref="AH605:AH607"/>
    <mergeCell ref="AI605:AI607"/>
    <mergeCell ref="AJ605:AJ607"/>
    <mergeCell ref="AK605:AK607"/>
    <mergeCell ref="D608:D611"/>
    <mergeCell ref="E608:E611"/>
    <mergeCell ref="F608:F611"/>
    <mergeCell ref="G608:G611"/>
    <mergeCell ref="H608:H611"/>
    <mergeCell ref="I608:I611"/>
    <mergeCell ref="J608:J611"/>
    <mergeCell ref="K608:K611"/>
    <mergeCell ref="N608:N611"/>
    <mergeCell ref="O608:O611"/>
    <mergeCell ref="P608:P611"/>
    <mergeCell ref="Q608:Q611"/>
    <mergeCell ref="R608:R611"/>
    <mergeCell ref="S608:S611"/>
    <mergeCell ref="T608:T611"/>
    <mergeCell ref="U609:U611"/>
    <mergeCell ref="V609:V611"/>
    <mergeCell ref="W609:W611"/>
    <mergeCell ref="X605:X607"/>
    <mergeCell ref="Y605:Y607"/>
    <mergeCell ref="Z613:Z615"/>
    <mergeCell ref="AA613:AA615"/>
    <mergeCell ref="AB613:AB615"/>
    <mergeCell ref="AC613:AC615"/>
    <mergeCell ref="AD613:AD615"/>
    <mergeCell ref="AE613:AE615"/>
    <mergeCell ref="AF613:AF615"/>
    <mergeCell ref="AG609:AG611"/>
    <mergeCell ref="AH609:AH611"/>
    <mergeCell ref="AI609:AI611"/>
    <mergeCell ref="AJ609:AJ611"/>
    <mergeCell ref="AK609:AK611"/>
    <mergeCell ref="D612:D615"/>
    <mergeCell ref="E612:E615"/>
    <mergeCell ref="F612:F615"/>
    <mergeCell ref="G612:G615"/>
    <mergeCell ref="H612:H615"/>
    <mergeCell ref="I612:I615"/>
    <mergeCell ref="J612:J615"/>
    <mergeCell ref="K612:K615"/>
    <mergeCell ref="N612:N615"/>
    <mergeCell ref="O612:O615"/>
    <mergeCell ref="P612:P615"/>
    <mergeCell ref="Q612:Q615"/>
    <mergeCell ref="R612:R615"/>
    <mergeCell ref="S612:S615"/>
    <mergeCell ref="T612:T615"/>
    <mergeCell ref="U613:U615"/>
    <mergeCell ref="V613:V615"/>
    <mergeCell ref="W613:W615"/>
    <mergeCell ref="X609:X611"/>
    <mergeCell ref="Y609:Y611"/>
    <mergeCell ref="Z617:Z619"/>
    <mergeCell ref="AA617:AA619"/>
    <mergeCell ref="AB617:AB619"/>
    <mergeCell ref="AC617:AC619"/>
    <mergeCell ref="AD617:AD619"/>
    <mergeCell ref="AE617:AE619"/>
    <mergeCell ref="AF617:AF619"/>
    <mergeCell ref="AG613:AG615"/>
    <mergeCell ref="AH613:AH615"/>
    <mergeCell ref="AI613:AI615"/>
    <mergeCell ref="AJ613:AJ615"/>
    <mergeCell ref="AK613:AK615"/>
    <mergeCell ref="D616:D619"/>
    <mergeCell ref="E616:E619"/>
    <mergeCell ref="F616:F619"/>
    <mergeCell ref="G616:G619"/>
    <mergeCell ref="H616:H619"/>
    <mergeCell ref="I616:I619"/>
    <mergeCell ref="J616:J619"/>
    <mergeCell ref="K616:K619"/>
    <mergeCell ref="N616:N619"/>
    <mergeCell ref="O616:O619"/>
    <mergeCell ref="P616:P619"/>
    <mergeCell ref="Q616:Q619"/>
    <mergeCell ref="R616:R619"/>
    <mergeCell ref="S616:S619"/>
    <mergeCell ref="T616:T619"/>
    <mergeCell ref="U617:U619"/>
    <mergeCell ref="V617:V619"/>
    <mergeCell ref="W617:W619"/>
    <mergeCell ref="X613:X615"/>
    <mergeCell ref="Y613:Y615"/>
    <mergeCell ref="Z621:Z623"/>
    <mergeCell ref="AA621:AA623"/>
    <mergeCell ref="AB621:AB623"/>
    <mergeCell ref="AC621:AC623"/>
    <mergeCell ref="AD621:AD623"/>
    <mergeCell ref="AE621:AE623"/>
    <mergeCell ref="AF621:AF623"/>
    <mergeCell ref="AG617:AG619"/>
    <mergeCell ref="AH617:AH619"/>
    <mergeCell ref="AI617:AI619"/>
    <mergeCell ref="AJ617:AJ619"/>
    <mergeCell ref="AK617:AK619"/>
    <mergeCell ref="D620:D623"/>
    <mergeCell ref="E620:E623"/>
    <mergeCell ref="F620:F623"/>
    <mergeCell ref="G620:G623"/>
    <mergeCell ref="H620:H623"/>
    <mergeCell ref="I620:I623"/>
    <mergeCell ref="J620:J623"/>
    <mergeCell ref="K620:K623"/>
    <mergeCell ref="N620:N623"/>
    <mergeCell ref="O620:O623"/>
    <mergeCell ref="P620:P623"/>
    <mergeCell ref="Q620:Q623"/>
    <mergeCell ref="R620:R623"/>
    <mergeCell ref="S620:S623"/>
    <mergeCell ref="T620:T623"/>
    <mergeCell ref="U621:U623"/>
    <mergeCell ref="V621:V623"/>
    <mergeCell ref="W621:W623"/>
    <mergeCell ref="X617:X619"/>
    <mergeCell ref="Y617:Y619"/>
    <mergeCell ref="Z625:Z627"/>
    <mergeCell ref="AA625:AA627"/>
    <mergeCell ref="AB625:AB627"/>
    <mergeCell ref="AC625:AC627"/>
    <mergeCell ref="AD625:AD627"/>
    <mergeCell ref="AE625:AE627"/>
    <mergeCell ref="AF625:AF627"/>
    <mergeCell ref="AG621:AG623"/>
    <mergeCell ref="AH621:AH623"/>
    <mergeCell ref="AI621:AI623"/>
    <mergeCell ref="AJ621:AJ623"/>
    <mergeCell ref="AK621:AK623"/>
    <mergeCell ref="D624:D627"/>
    <mergeCell ref="E624:E627"/>
    <mergeCell ref="F624:F627"/>
    <mergeCell ref="G624:G627"/>
    <mergeCell ref="H624:H627"/>
    <mergeCell ref="I624:I627"/>
    <mergeCell ref="J624:J627"/>
    <mergeCell ref="K624:K627"/>
    <mergeCell ref="N624:N627"/>
    <mergeCell ref="O624:O627"/>
    <mergeCell ref="P624:P627"/>
    <mergeCell ref="Q624:Q627"/>
    <mergeCell ref="R624:R627"/>
    <mergeCell ref="S624:S627"/>
    <mergeCell ref="T624:T627"/>
    <mergeCell ref="U625:U627"/>
    <mergeCell ref="V625:V627"/>
    <mergeCell ref="W625:W627"/>
    <mergeCell ref="X621:X623"/>
    <mergeCell ref="Y621:Y623"/>
    <mergeCell ref="Z629:Z631"/>
    <mergeCell ref="AA629:AA631"/>
    <mergeCell ref="AB629:AB631"/>
    <mergeCell ref="AC629:AC631"/>
    <mergeCell ref="AD629:AD631"/>
    <mergeCell ref="AE629:AE631"/>
    <mergeCell ref="AF629:AF631"/>
    <mergeCell ref="AG625:AG627"/>
    <mergeCell ref="AH625:AH627"/>
    <mergeCell ref="AI625:AI627"/>
    <mergeCell ref="AJ625:AJ627"/>
    <mergeCell ref="AK625:AK627"/>
    <mergeCell ref="D628:D631"/>
    <mergeCell ref="E628:E631"/>
    <mergeCell ref="F628:F631"/>
    <mergeCell ref="G628:G631"/>
    <mergeCell ref="H628:H631"/>
    <mergeCell ref="I628:I631"/>
    <mergeCell ref="J628:J631"/>
    <mergeCell ref="K628:K631"/>
    <mergeCell ref="N628:N631"/>
    <mergeCell ref="O628:O631"/>
    <mergeCell ref="P628:P631"/>
    <mergeCell ref="Q628:Q631"/>
    <mergeCell ref="R628:R631"/>
    <mergeCell ref="S628:S631"/>
    <mergeCell ref="T628:T631"/>
    <mergeCell ref="U629:U631"/>
    <mergeCell ref="V629:V631"/>
    <mergeCell ref="W629:W631"/>
    <mergeCell ref="X625:X627"/>
    <mergeCell ref="Y625:Y627"/>
    <mergeCell ref="Z633:Z635"/>
    <mergeCell ref="AA633:AA635"/>
    <mergeCell ref="AB633:AB635"/>
    <mergeCell ref="AC633:AC635"/>
    <mergeCell ref="AD633:AD635"/>
    <mergeCell ref="AE633:AE635"/>
    <mergeCell ref="AF633:AF635"/>
    <mergeCell ref="AG629:AG631"/>
    <mergeCell ref="AH629:AH631"/>
    <mergeCell ref="AI629:AI631"/>
    <mergeCell ref="AJ629:AJ631"/>
    <mergeCell ref="AK629:AK631"/>
    <mergeCell ref="D632:D635"/>
    <mergeCell ref="E632:E635"/>
    <mergeCell ref="F632:F635"/>
    <mergeCell ref="G632:G635"/>
    <mergeCell ref="H632:H635"/>
    <mergeCell ref="I632:I635"/>
    <mergeCell ref="J632:J635"/>
    <mergeCell ref="K632:K635"/>
    <mergeCell ref="N632:N635"/>
    <mergeCell ref="O632:O635"/>
    <mergeCell ref="P632:P635"/>
    <mergeCell ref="Q632:Q635"/>
    <mergeCell ref="R632:R635"/>
    <mergeCell ref="S632:S635"/>
    <mergeCell ref="T632:T635"/>
    <mergeCell ref="U633:U635"/>
    <mergeCell ref="V633:V635"/>
    <mergeCell ref="W633:W635"/>
    <mergeCell ref="X629:X631"/>
    <mergeCell ref="Y629:Y631"/>
    <mergeCell ref="Z637:Z639"/>
    <mergeCell ref="AA637:AA639"/>
    <mergeCell ref="AB637:AB639"/>
    <mergeCell ref="AC637:AC639"/>
    <mergeCell ref="AD637:AD639"/>
    <mergeCell ref="AE637:AE639"/>
    <mergeCell ref="AF637:AF639"/>
    <mergeCell ref="AG633:AG635"/>
    <mergeCell ref="AH633:AH635"/>
    <mergeCell ref="AI633:AI635"/>
    <mergeCell ref="AJ633:AJ635"/>
    <mergeCell ref="AK633:AK635"/>
    <mergeCell ref="D636:D639"/>
    <mergeCell ref="E636:E639"/>
    <mergeCell ref="F636:F639"/>
    <mergeCell ref="G636:G639"/>
    <mergeCell ref="H636:H639"/>
    <mergeCell ref="I636:I639"/>
    <mergeCell ref="J636:J639"/>
    <mergeCell ref="K636:K639"/>
    <mergeCell ref="N636:N639"/>
    <mergeCell ref="O636:O639"/>
    <mergeCell ref="P636:P639"/>
    <mergeCell ref="Q636:Q639"/>
    <mergeCell ref="R636:R639"/>
    <mergeCell ref="S636:S639"/>
    <mergeCell ref="T636:T639"/>
    <mergeCell ref="U637:U639"/>
    <mergeCell ref="V637:V639"/>
    <mergeCell ref="W637:W639"/>
    <mergeCell ref="X633:X635"/>
    <mergeCell ref="Y633:Y635"/>
    <mergeCell ref="Z641:Z643"/>
    <mergeCell ref="AA641:AA643"/>
    <mergeCell ref="AB641:AB643"/>
    <mergeCell ref="AC641:AC643"/>
    <mergeCell ref="AD641:AD643"/>
    <mergeCell ref="AE641:AE643"/>
    <mergeCell ref="AF641:AF643"/>
    <mergeCell ref="AG637:AG639"/>
    <mergeCell ref="AH637:AH639"/>
    <mergeCell ref="AI637:AI639"/>
    <mergeCell ref="AJ637:AJ639"/>
    <mergeCell ref="AK637:AK639"/>
    <mergeCell ref="D640:D643"/>
    <mergeCell ref="E640:E643"/>
    <mergeCell ref="F640:F643"/>
    <mergeCell ref="G640:G643"/>
    <mergeCell ref="H640:H643"/>
    <mergeCell ref="I640:I643"/>
    <mergeCell ref="J640:J643"/>
    <mergeCell ref="K640:K643"/>
    <mergeCell ref="N640:N643"/>
    <mergeCell ref="O640:O643"/>
    <mergeCell ref="P640:P643"/>
    <mergeCell ref="Q640:Q643"/>
    <mergeCell ref="R640:R643"/>
    <mergeCell ref="S640:S643"/>
    <mergeCell ref="T640:T643"/>
    <mergeCell ref="U641:U643"/>
    <mergeCell ref="V641:V643"/>
    <mergeCell ref="W641:W643"/>
    <mergeCell ref="X637:X639"/>
    <mergeCell ref="Y637:Y639"/>
    <mergeCell ref="Z645:Z647"/>
    <mergeCell ref="AA645:AA647"/>
    <mergeCell ref="AB645:AB647"/>
    <mergeCell ref="AC645:AC647"/>
    <mergeCell ref="AD645:AD647"/>
    <mergeCell ref="AE645:AE647"/>
    <mergeCell ref="AF645:AF647"/>
    <mergeCell ref="AG641:AG643"/>
    <mergeCell ref="AH641:AH643"/>
    <mergeCell ref="AI641:AI643"/>
    <mergeCell ref="AJ641:AJ643"/>
    <mergeCell ref="AK641:AK643"/>
    <mergeCell ref="D644:D647"/>
    <mergeCell ref="E644:E647"/>
    <mergeCell ref="F644:F647"/>
    <mergeCell ref="G644:G647"/>
    <mergeCell ref="H644:H647"/>
    <mergeCell ref="I644:I647"/>
    <mergeCell ref="J644:J647"/>
    <mergeCell ref="K644:K647"/>
    <mergeCell ref="N644:N647"/>
    <mergeCell ref="O644:O647"/>
    <mergeCell ref="P644:P647"/>
    <mergeCell ref="Q644:Q647"/>
    <mergeCell ref="R644:R647"/>
    <mergeCell ref="S644:S647"/>
    <mergeCell ref="T644:T647"/>
    <mergeCell ref="U645:U647"/>
    <mergeCell ref="V645:V647"/>
    <mergeCell ref="W645:W647"/>
    <mergeCell ref="X641:X643"/>
    <mergeCell ref="Y641:Y643"/>
    <mergeCell ref="Z649:Z651"/>
    <mergeCell ref="AA649:AA651"/>
    <mergeCell ref="AB649:AB651"/>
    <mergeCell ref="AC649:AC651"/>
    <mergeCell ref="AD649:AD651"/>
    <mergeCell ref="AE649:AE651"/>
    <mergeCell ref="AF649:AF651"/>
    <mergeCell ref="AG645:AG647"/>
    <mergeCell ref="AH645:AH647"/>
    <mergeCell ref="AI645:AI647"/>
    <mergeCell ref="AJ645:AJ647"/>
    <mergeCell ref="AK645:AK647"/>
    <mergeCell ref="D648:D651"/>
    <mergeCell ref="E648:E651"/>
    <mergeCell ref="F648:F651"/>
    <mergeCell ref="G648:G651"/>
    <mergeCell ref="H648:H651"/>
    <mergeCell ref="I648:I651"/>
    <mergeCell ref="J648:J651"/>
    <mergeCell ref="K648:K651"/>
    <mergeCell ref="N648:N651"/>
    <mergeCell ref="O648:O651"/>
    <mergeCell ref="P648:P651"/>
    <mergeCell ref="Q648:Q651"/>
    <mergeCell ref="R648:R651"/>
    <mergeCell ref="S648:S651"/>
    <mergeCell ref="T648:T651"/>
    <mergeCell ref="U649:U651"/>
    <mergeCell ref="V649:V651"/>
    <mergeCell ref="W649:W651"/>
    <mergeCell ref="X645:X647"/>
    <mergeCell ref="Y645:Y647"/>
    <mergeCell ref="Z653:Z655"/>
    <mergeCell ref="AA653:AA655"/>
    <mergeCell ref="AB653:AB655"/>
    <mergeCell ref="AC653:AC655"/>
    <mergeCell ref="AD653:AD655"/>
    <mergeCell ref="AE653:AE655"/>
    <mergeCell ref="AF653:AF655"/>
    <mergeCell ref="AG649:AG651"/>
    <mergeCell ref="AH649:AH651"/>
    <mergeCell ref="AI649:AI651"/>
    <mergeCell ref="AJ649:AJ651"/>
    <mergeCell ref="AK649:AK651"/>
    <mergeCell ref="D652:D655"/>
    <mergeCell ref="E652:E655"/>
    <mergeCell ref="F652:F655"/>
    <mergeCell ref="G652:G655"/>
    <mergeCell ref="H652:H655"/>
    <mergeCell ref="I652:I655"/>
    <mergeCell ref="J652:J655"/>
    <mergeCell ref="K652:K655"/>
    <mergeCell ref="N652:N655"/>
    <mergeCell ref="O652:O655"/>
    <mergeCell ref="P652:P655"/>
    <mergeCell ref="Q652:Q655"/>
    <mergeCell ref="R652:R655"/>
    <mergeCell ref="S652:S655"/>
    <mergeCell ref="T652:T655"/>
    <mergeCell ref="U653:U655"/>
    <mergeCell ref="V653:V655"/>
    <mergeCell ref="W653:W655"/>
    <mergeCell ref="X649:X651"/>
    <mergeCell ref="Y649:Y651"/>
    <mergeCell ref="Z657:Z659"/>
    <mergeCell ref="AA657:AA659"/>
    <mergeCell ref="AB657:AB659"/>
    <mergeCell ref="AC657:AC659"/>
    <mergeCell ref="AD657:AD659"/>
    <mergeCell ref="AE657:AE659"/>
    <mergeCell ref="AF657:AF659"/>
    <mergeCell ref="AG653:AG655"/>
    <mergeCell ref="AH653:AH655"/>
    <mergeCell ref="AI653:AI655"/>
    <mergeCell ref="AJ653:AJ655"/>
    <mergeCell ref="AK653:AK655"/>
    <mergeCell ref="D656:D659"/>
    <mergeCell ref="E656:E659"/>
    <mergeCell ref="F656:F659"/>
    <mergeCell ref="G656:G659"/>
    <mergeCell ref="H656:H659"/>
    <mergeCell ref="I656:I659"/>
    <mergeCell ref="J656:J659"/>
    <mergeCell ref="K656:K659"/>
    <mergeCell ref="N656:N659"/>
    <mergeCell ref="O656:O659"/>
    <mergeCell ref="P656:P659"/>
    <mergeCell ref="Q656:Q659"/>
    <mergeCell ref="R656:R659"/>
    <mergeCell ref="S656:S659"/>
    <mergeCell ref="T656:T659"/>
    <mergeCell ref="U657:U659"/>
    <mergeCell ref="V657:V659"/>
    <mergeCell ref="W657:W659"/>
    <mergeCell ref="X653:X655"/>
    <mergeCell ref="Y653:Y655"/>
    <mergeCell ref="Z661:Z663"/>
    <mergeCell ref="AA661:AA663"/>
    <mergeCell ref="AB661:AB663"/>
    <mergeCell ref="AC661:AC663"/>
    <mergeCell ref="AD661:AD663"/>
    <mergeCell ref="AE661:AE663"/>
    <mergeCell ref="AF661:AF663"/>
    <mergeCell ref="AG657:AG659"/>
    <mergeCell ref="AH657:AH659"/>
    <mergeCell ref="AI657:AI659"/>
    <mergeCell ref="AJ657:AJ659"/>
    <mergeCell ref="AK657:AK659"/>
    <mergeCell ref="D660:D663"/>
    <mergeCell ref="E660:E663"/>
    <mergeCell ref="F660:F663"/>
    <mergeCell ref="G660:G663"/>
    <mergeCell ref="H660:H663"/>
    <mergeCell ref="I660:I663"/>
    <mergeCell ref="J660:J663"/>
    <mergeCell ref="K660:K663"/>
    <mergeCell ref="N660:N663"/>
    <mergeCell ref="O660:O663"/>
    <mergeCell ref="P660:P663"/>
    <mergeCell ref="Q660:Q663"/>
    <mergeCell ref="R660:R663"/>
    <mergeCell ref="S660:S663"/>
    <mergeCell ref="T660:T663"/>
    <mergeCell ref="U661:U663"/>
    <mergeCell ref="V661:V663"/>
    <mergeCell ref="W661:W663"/>
    <mergeCell ref="X657:X659"/>
    <mergeCell ref="Y657:Y659"/>
    <mergeCell ref="Z665:Z667"/>
    <mergeCell ref="AA665:AA667"/>
    <mergeCell ref="AB665:AB667"/>
    <mergeCell ref="AC665:AC667"/>
    <mergeCell ref="AD665:AD667"/>
    <mergeCell ref="AE665:AE667"/>
    <mergeCell ref="AF665:AF667"/>
    <mergeCell ref="AG661:AG663"/>
    <mergeCell ref="AH661:AH663"/>
    <mergeCell ref="AI661:AI663"/>
    <mergeCell ref="AJ661:AJ663"/>
    <mergeCell ref="AK661:AK663"/>
    <mergeCell ref="D664:D667"/>
    <mergeCell ref="E664:E667"/>
    <mergeCell ref="F664:F667"/>
    <mergeCell ref="G664:G667"/>
    <mergeCell ref="H664:H667"/>
    <mergeCell ref="I664:I667"/>
    <mergeCell ref="J664:J667"/>
    <mergeCell ref="K664:K667"/>
    <mergeCell ref="N664:N667"/>
    <mergeCell ref="O664:O667"/>
    <mergeCell ref="P664:P667"/>
    <mergeCell ref="Q664:Q667"/>
    <mergeCell ref="R664:R667"/>
    <mergeCell ref="S664:S667"/>
    <mergeCell ref="T664:T667"/>
    <mergeCell ref="U665:U667"/>
    <mergeCell ref="V665:V667"/>
    <mergeCell ref="W665:W667"/>
    <mergeCell ref="X661:X663"/>
    <mergeCell ref="Y661:Y663"/>
    <mergeCell ref="Z669:Z671"/>
    <mergeCell ref="AA669:AA671"/>
    <mergeCell ref="AB669:AB671"/>
    <mergeCell ref="AC669:AC671"/>
    <mergeCell ref="AD669:AD671"/>
    <mergeCell ref="AE669:AE671"/>
    <mergeCell ref="AF669:AF671"/>
    <mergeCell ref="AG665:AG667"/>
    <mergeCell ref="AH665:AH667"/>
    <mergeCell ref="AI665:AI667"/>
    <mergeCell ref="AJ665:AJ667"/>
    <mergeCell ref="AK665:AK667"/>
    <mergeCell ref="D668:D671"/>
    <mergeCell ref="E668:E671"/>
    <mergeCell ref="F668:F671"/>
    <mergeCell ref="G668:G671"/>
    <mergeCell ref="H668:H671"/>
    <mergeCell ref="I668:I671"/>
    <mergeCell ref="J668:J671"/>
    <mergeCell ref="K668:K671"/>
    <mergeCell ref="N668:N671"/>
    <mergeCell ref="O668:O671"/>
    <mergeCell ref="P668:P671"/>
    <mergeCell ref="Q668:Q671"/>
    <mergeCell ref="R668:R671"/>
    <mergeCell ref="S668:S671"/>
    <mergeCell ref="T668:T671"/>
    <mergeCell ref="U669:U671"/>
    <mergeCell ref="V669:V671"/>
    <mergeCell ref="W669:W671"/>
    <mergeCell ref="X665:X667"/>
    <mergeCell ref="Y665:Y667"/>
    <mergeCell ref="Z673:Z675"/>
    <mergeCell ref="AA673:AA675"/>
    <mergeCell ref="AB673:AB675"/>
    <mergeCell ref="AC673:AC675"/>
    <mergeCell ref="AD673:AD675"/>
    <mergeCell ref="AE673:AE675"/>
    <mergeCell ref="AF673:AF675"/>
    <mergeCell ref="AG669:AG671"/>
    <mergeCell ref="AH669:AH671"/>
    <mergeCell ref="AI669:AI671"/>
    <mergeCell ref="AJ669:AJ671"/>
    <mergeCell ref="AK669:AK671"/>
    <mergeCell ref="D672:D675"/>
    <mergeCell ref="E672:E675"/>
    <mergeCell ref="F672:F675"/>
    <mergeCell ref="G672:G675"/>
    <mergeCell ref="H672:H675"/>
    <mergeCell ref="I672:I675"/>
    <mergeCell ref="J672:J675"/>
    <mergeCell ref="K672:K675"/>
    <mergeCell ref="N672:N675"/>
    <mergeCell ref="O672:O675"/>
    <mergeCell ref="P672:P675"/>
    <mergeCell ref="Q672:Q675"/>
    <mergeCell ref="R672:R675"/>
    <mergeCell ref="S672:S675"/>
    <mergeCell ref="T672:T675"/>
    <mergeCell ref="U673:U675"/>
    <mergeCell ref="V673:V675"/>
    <mergeCell ref="W673:W675"/>
    <mergeCell ref="X669:X671"/>
    <mergeCell ref="Y669:Y671"/>
    <mergeCell ref="Z677:Z679"/>
    <mergeCell ref="AA677:AA679"/>
    <mergeCell ref="AB677:AB679"/>
    <mergeCell ref="AC677:AC679"/>
    <mergeCell ref="AD677:AD679"/>
    <mergeCell ref="AE677:AE679"/>
    <mergeCell ref="AF677:AF679"/>
    <mergeCell ref="AG673:AG675"/>
    <mergeCell ref="AH673:AH675"/>
    <mergeCell ref="AI673:AI675"/>
    <mergeCell ref="AJ673:AJ675"/>
    <mergeCell ref="AK673:AK675"/>
    <mergeCell ref="D676:D679"/>
    <mergeCell ref="E676:E679"/>
    <mergeCell ref="F676:F679"/>
    <mergeCell ref="G676:G679"/>
    <mergeCell ref="H676:H679"/>
    <mergeCell ref="I676:I679"/>
    <mergeCell ref="J676:J679"/>
    <mergeCell ref="K676:K679"/>
    <mergeCell ref="N676:N679"/>
    <mergeCell ref="O676:O679"/>
    <mergeCell ref="P676:P679"/>
    <mergeCell ref="Q676:Q679"/>
    <mergeCell ref="R676:R679"/>
    <mergeCell ref="S676:S679"/>
    <mergeCell ref="T676:T679"/>
    <mergeCell ref="U677:U679"/>
    <mergeCell ref="V677:V679"/>
    <mergeCell ref="W677:W679"/>
    <mergeCell ref="X673:X675"/>
    <mergeCell ref="Y673:Y675"/>
    <mergeCell ref="Z681:Z683"/>
    <mergeCell ref="AA681:AA683"/>
    <mergeCell ref="AB681:AB683"/>
    <mergeCell ref="AC681:AC683"/>
    <mergeCell ref="AD681:AD683"/>
    <mergeCell ref="AE681:AE683"/>
    <mergeCell ref="AF681:AF683"/>
    <mergeCell ref="AG677:AG679"/>
    <mergeCell ref="AH677:AH679"/>
    <mergeCell ref="AI677:AI679"/>
    <mergeCell ref="AJ677:AJ679"/>
    <mergeCell ref="AK677:AK679"/>
    <mergeCell ref="D680:D683"/>
    <mergeCell ref="E680:E683"/>
    <mergeCell ref="F680:F683"/>
    <mergeCell ref="G680:G683"/>
    <mergeCell ref="H680:H683"/>
    <mergeCell ref="I680:I683"/>
    <mergeCell ref="J680:J683"/>
    <mergeCell ref="K680:K683"/>
    <mergeCell ref="N680:N683"/>
    <mergeCell ref="O680:O683"/>
    <mergeCell ref="P680:P683"/>
    <mergeCell ref="Q680:Q683"/>
    <mergeCell ref="R680:R683"/>
    <mergeCell ref="S680:S683"/>
    <mergeCell ref="T680:T683"/>
    <mergeCell ref="U681:U683"/>
    <mergeCell ref="V681:V683"/>
    <mergeCell ref="W681:W683"/>
    <mergeCell ref="X677:X679"/>
    <mergeCell ref="Y677:Y679"/>
    <mergeCell ref="Z685:Z687"/>
    <mergeCell ref="AA685:AA687"/>
    <mergeCell ref="AB685:AB687"/>
    <mergeCell ref="AC685:AC687"/>
    <mergeCell ref="AD685:AD687"/>
    <mergeCell ref="AE685:AE687"/>
    <mergeCell ref="AF685:AF687"/>
    <mergeCell ref="AG681:AG683"/>
    <mergeCell ref="AH681:AH683"/>
    <mergeCell ref="AI681:AI683"/>
    <mergeCell ref="AJ681:AJ683"/>
    <mergeCell ref="AK681:AK683"/>
    <mergeCell ref="D684:D687"/>
    <mergeCell ref="E684:E687"/>
    <mergeCell ref="F684:F687"/>
    <mergeCell ref="G684:G687"/>
    <mergeCell ref="H684:H687"/>
    <mergeCell ref="I684:I687"/>
    <mergeCell ref="J684:J687"/>
    <mergeCell ref="K684:K687"/>
    <mergeCell ref="N684:N687"/>
    <mergeCell ref="O684:O687"/>
    <mergeCell ref="P684:P687"/>
    <mergeCell ref="Q684:Q687"/>
    <mergeCell ref="R684:R687"/>
    <mergeCell ref="S684:S687"/>
    <mergeCell ref="T684:T687"/>
    <mergeCell ref="U685:U687"/>
    <mergeCell ref="V685:V687"/>
    <mergeCell ref="W685:W687"/>
    <mergeCell ref="X681:X683"/>
    <mergeCell ref="Y681:Y683"/>
    <mergeCell ref="Z689:Z691"/>
    <mergeCell ref="AA689:AA691"/>
    <mergeCell ref="AB689:AB691"/>
    <mergeCell ref="AC689:AC691"/>
    <mergeCell ref="AD689:AD691"/>
    <mergeCell ref="AE689:AE691"/>
    <mergeCell ref="AF689:AF691"/>
    <mergeCell ref="AG685:AG687"/>
    <mergeCell ref="AH685:AH687"/>
    <mergeCell ref="AI685:AI687"/>
    <mergeCell ref="AJ685:AJ687"/>
    <mergeCell ref="AK685:AK687"/>
    <mergeCell ref="D688:D691"/>
    <mergeCell ref="E688:E691"/>
    <mergeCell ref="F688:F691"/>
    <mergeCell ref="G688:G691"/>
    <mergeCell ref="H688:H691"/>
    <mergeCell ref="I688:I691"/>
    <mergeCell ref="J688:J691"/>
    <mergeCell ref="K688:K691"/>
    <mergeCell ref="N688:N691"/>
    <mergeCell ref="O688:O691"/>
    <mergeCell ref="P688:P691"/>
    <mergeCell ref="Q688:Q691"/>
    <mergeCell ref="R688:R691"/>
    <mergeCell ref="S688:S691"/>
    <mergeCell ref="T688:T691"/>
    <mergeCell ref="U689:U691"/>
    <mergeCell ref="V689:V691"/>
    <mergeCell ref="W689:W691"/>
    <mergeCell ref="X685:X687"/>
    <mergeCell ref="Y685:Y687"/>
    <mergeCell ref="Z693:Z695"/>
    <mergeCell ref="AA693:AA695"/>
    <mergeCell ref="AB693:AB695"/>
    <mergeCell ref="AC693:AC695"/>
    <mergeCell ref="AD693:AD695"/>
    <mergeCell ref="AE693:AE695"/>
    <mergeCell ref="AF693:AF695"/>
    <mergeCell ref="AG689:AG691"/>
    <mergeCell ref="AH689:AH691"/>
    <mergeCell ref="AI689:AI691"/>
    <mergeCell ref="AJ689:AJ691"/>
    <mergeCell ref="AK689:AK691"/>
    <mergeCell ref="D692:D695"/>
    <mergeCell ref="E692:E695"/>
    <mergeCell ref="F692:F695"/>
    <mergeCell ref="G692:G695"/>
    <mergeCell ref="H692:H695"/>
    <mergeCell ref="I692:I695"/>
    <mergeCell ref="J692:J695"/>
    <mergeCell ref="K692:K695"/>
    <mergeCell ref="N692:N695"/>
    <mergeCell ref="O692:O695"/>
    <mergeCell ref="P692:P695"/>
    <mergeCell ref="Q692:Q695"/>
    <mergeCell ref="R692:R695"/>
    <mergeCell ref="S692:S695"/>
    <mergeCell ref="T692:T695"/>
    <mergeCell ref="U693:U695"/>
    <mergeCell ref="V693:V695"/>
    <mergeCell ref="W693:W695"/>
    <mergeCell ref="X689:X691"/>
    <mergeCell ref="Y689:Y691"/>
    <mergeCell ref="Z697:Z699"/>
    <mergeCell ref="AA697:AA699"/>
    <mergeCell ref="AB697:AB699"/>
    <mergeCell ref="AC697:AC699"/>
    <mergeCell ref="AD697:AD699"/>
    <mergeCell ref="AE697:AE699"/>
    <mergeCell ref="AF697:AF699"/>
    <mergeCell ref="AG693:AG695"/>
    <mergeCell ref="AH693:AH695"/>
    <mergeCell ref="AI693:AI695"/>
    <mergeCell ref="AJ693:AJ695"/>
    <mergeCell ref="AK693:AK695"/>
    <mergeCell ref="D696:D699"/>
    <mergeCell ref="E696:E699"/>
    <mergeCell ref="F696:F699"/>
    <mergeCell ref="G696:G699"/>
    <mergeCell ref="H696:H699"/>
    <mergeCell ref="I696:I699"/>
    <mergeCell ref="J696:J699"/>
    <mergeCell ref="K696:K699"/>
    <mergeCell ref="N696:N699"/>
    <mergeCell ref="O696:O699"/>
    <mergeCell ref="P696:P699"/>
    <mergeCell ref="Q696:Q699"/>
    <mergeCell ref="R696:R699"/>
    <mergeCell ref="S696:S699"/>
    <mergeCell ref="T696:T699"/>
    <mergeCell ref="U697:U699"/>
    <mergeCell ref="V697:V699"/>
    <mergeCell ref="W697:W699"/>
    <mergeCell ref="X693:X695"/>
    <mergeCell ref="Y693:Y695"/>
    <mergeCell ref="Z701:Z703"/>
    <mergeCell ref="AA701:AA703"/>
    <mergeCell ref="AB701:AB703"/>
    <mergeCell ref="AC701:AC703"/>
    <mergeCell ref="AD701:AD703"/>
    <mergeCell ref="AE701:AE703"/>
    <mergeCell ref="AF701:AF703"/>
    <mergeCell ref="AG697:AG699"/>
    <mergeCell ref="AH697:AH699"/>
    <mergeCell ref="AI697:AI699"/>
    <mergeCell ref="AJ697:AJ699"/>
    <mergeCell ref="AK697:AK699"/>
    <mergeCell ref="D700:D703"/>
    <mergeCell ref="E700:E703"/>
    <mergeCell ref="F700:F703"/>
    <mergeCell ref="G700:G703"/>
    <mergeCell ref="H700:H703"/>
    <mergeCell ref="I700:I703"/>
    <mergeCell ref="J700:J703"/>
    <mergeCell ref="K700:K703"/>
    <mergeCell ref="N700:N703"/>
    <mergeCell ref="O700:O703"/>
    <mergeCell ref="P700:P703"/>
    <mergeCell ref="Q700:Q703"/>
    <mergeCell ref="R700:R703"/>
    <mergeCell ref="S700:S703"/>
    <mergeCell ref="T700:T703"/>
    <mergeCell ref="U701:U703"/>
    <mergeCell ref="V701:V703"/>
    <mergeCell ref="W701:W703"/>
    <mergeCell ref="X697:X699"/>
    <mergeCell ref="Y697:Y699"/>
    <mergeCell ref="Z705:Z707"/>
    <mergeCell ref="AA705:AA707"/>
    <mergeCell ref="AB705:AB707"/>
    <mergeCell ref="AC705:AC707"/>
    <mergeCell ref="AD705:AD707"/>
    <mergeCell ref="AE705:AE707"/>
    <mergeCell ref="AF705:AF707"/>
    <mergeCell ref="AG701:AG703"/>
    <mergeCell ref="AH701:AH703"/>
    <mergeCell ref="AI701:AI703"/>
    <mergeCell ref="AJ701:AJ703"/>
    <mergeCell ref="AK701:AK703"/>
    <mergeCell ref="D704:D707"/>
    <mergeCell ref="E704:E707"/>
    <mergeCell ref="F704:F707"/>
    <mergeCell ref="G704:G707"/>
    <mergeCell ref="H704:H707"/>
    <mergeCell ref="I704:I707"/>
    <mergeCell ref="J704:J707"/>
    <mergeCell ref="K704:K707"/>
    <mergeCell ref="N704:N707"/>
    <mergeCell ref="O704:O707"/>
    <mergeCell ref="P704:P707"/>
    <mergeCell ref="Q704:Q707"/>
    <mergeCell ref="R704:R707"/>
    <mergeCell ref="S704:S707"/>
    <mergeCell ref="T704:T707"/>
    <mergeCell ref="U705:U707"/>
    <mergeCell ref="V705:V707"/>
    <mergeCell ref="W705:W707"/>
    <mergeCell ref="X701:X703"/>
    <mergeCell ref="Y701:Y703"/>
    <mergeCell ref="Z709:Z711"/>
    <mergeCell ref="AA709:AA711"/>
    <mergeCell ref="AB709:AB711"/>
    <mergeCell ref="AC709:AC711"/>
    <mergeCell ref="AD709:AD711"/>
    <mergeCell ref="AE709:AE711"/>
    <mergeCell ref="AF709:AF711"/>
    <mergeCell ref="AG705:AG707"/>
    <mergeCell ref="AH705:AH707"/>
    <mergeCell ref="AI705:AI707"/>
    <mergeCell ref="AJ705:AJ707"/>
    <mergeCell ref="AK705:AK707"/>
    <mergeCell ref="D708:D711"/>
    <mergeCell ref="E708:E711"/>
    <mergeCell ref="F708:F711"/>
    <mergeCell ref="G708:G711"/>
    <mergeCell ref="H708:H711"/>
    <mergeCell ref="I708:I711"/>
    <mergeCell ref="J708:J711"/>
    <mergeCell ref="K708:K711"/>
    <mergeCell ref="N708:N711"/>
    <mergeCell ref="O708:O711"/>
    <mergeCell ref="P708:P711"/>
    <mergeCell ref="Q708:Q711"/>
    <mergeCell ref="R708:R711"/>
    <mergeCell ref="S708:S711"/>
    <mergeCell ref="T708:T711"/>
    <mergeCell ref="U709:U711"/>
    <mergeCell ref="V709:V711"/>
    <mergeCell ref="W709:W711"/>
    <mergeCell ref="X705:X707"/>
    <mergeCell ref="Y705:Y707"/>
    <mergeCell ref="Z713:Z715"/>
    <mergeCell ref="AA713:AA715"/>
    <mergeCell ref="AB713:AB715"/>
    <mergeCell ref="AC713:AC715"/>
    <mergeCell ref="AD713:AD715"/>
    <mergeCell ref="AE713:AE715"/>
    <mergeCell ref="AF713:AF715"/>
    <mergeCell ref="AG709:AG711"/>
    <mergeCell ref="AH709:AH711"/>
    <mergeCell ref="AI709:AI711"/>
    <mergeCell ref="AJ709:AJ711"/>
    <mergeCell ref="AK709:AK711"/>
    <mergeCell ref="D712:D715"/>
    <mergeCell ref="E712:E715"/>
    <mergeCell ref="F712:F715"/>
    <mergeCell ref="G712:G715"/>
    <mergeCell ref="H712:H715"/>
    <mergeCell ref="I712:I715"/>
    <mergeCell ref="J712:J715"/>
    <mergeCell ref="K712:K715"/>
    <mergeCell ref="N712:N715"/>
    <mergeCell ref="O712:O715"/>
    <mergeCell ref="P712:P715"/>
    <mergeCell ref="Q712:Q715"/>
    <mergeCell ref="R712:R715"/>
    <mergeCell ref="S712:S715"/>
    <mergeCell ref="T712:T715"/>
    <mergeCell ref="U713:U715"/>
    <mergeCell ref="V713:V715"/>
    <mergeCell ref="W713:W715"/>
    <mergeCell ref="X709:X711"/>
    <mergeCell ref="Y709:Y711"/>
    <mergeCell ref="Z717:Z720"/>
    <mergeCell ref="AA717:AA720"/>
    <mergeCell ref="AB717:AB720"/>
    <mergeCell ref="AC717:AC720"/>
    <mergeCell ref="AD717:AD720"/>
    <mergeCell ref="AE717:AE720"/>
    <mergeCell ref="AF717:AF720"/>
    <mergeCell ref="AG713:AG715"/>
    <mergeCell ref="AH713:AH715"/>
    <mergeCell ref="AI713:AI715"/>
    <mergeCell ref="AJ713:AJ715"/>
    <mergeCell ref="AK713:AK715"/>
    <mergeCell ref="D716:D720"/>
    <mergeCell ref="E716:E720"/>
    <mergeCell ref="F716:F720"/>
    <mergeCell ref="G716:G720"/>
    <mergeCell ref="H716:H720"/>
    <mergeCell ref="I716:I720"/>
    <mergeCell ref="J716:J720"/>
    <mergeCell ref="K716:K720"/>
    <mergeCell ref="N716:N720"/>
    <mergeCell ref="O716:O720"/>
    <mergeCell ref="P716:P720"/>
    <mergeCell ref="Q716:Q720"/>
    <mergeCell ref="R716:R720"/>
    <mergeCell ref="S716:S720"/>
    <mergeCell ref="T716:T720"/>
    <mergeCell ref="U717:U720"/>
    <mergeCell ref="V717:V720"/>
    <mergeCell ref="W717:W720"/>
    <mergeCell ref="X713:X715"/>
    <mergeCell ref="Y713:Y715"/>
    <mergeCell ref="Z722:Z724"/>
    <mergeCell ref="AA722:AA724"/>
    <mergeCell ref="AB722:AB724"/>
    <mergeCell ref="AC722:AC724"/>
    <mergeCell ref="AD722:AD724"/>
    <mergeCell ref="AE722:AE724"/>
    <mergeCell ref="AF722:AF724"/>
    <mergeCell ref="AG717:AG720"/>
    <mergeCell ref="AH717:AH720"/>
    <mergeCell ref="AI717:AI720"/>
    <mergeCell ref="AJ717:AJ720"/>
    <mergeCell ref="AK717:AK720"/>
    <mergeCell ref="D721:D724"/>
    <mergeCell ref="E721:E724"/>
    <mergeCell ref="F721:F724"/>
    <mergeCell ref="G721:G724"/>
    <mergeCell ref="H721:H724"/>
    <mergeCell ref="I721:I724"/>
    <mergeCell ref="J721:J724"/>
    <mergeCell ref="K721:K724"/>
    <mergeCell ref="N721:N724"/>
    <mergeCell ref="O721:O724"/>
    <mergeCell ref="P721:P724"/>
    <mergeCell ref="Q721:Q724"/>
    <mergeCell ref="R721:R724"/>
    <mergeCell ref="S721:S724"/>
    <mergeCell ref="T721:T724"/>
    <mergeCell ref="U722:U724"/>
    <mergeCell ref="V722:V724"/>
    <mergeCell ref="W722:W724"/>
    <mergeCell ref="X717:X720"/>
    <mergeCell ref="Y717:Y720"/>
    <mergeCell ref="Z726:Z728"/>
    <mergeCell ref="AA726:AA728"/>
    <mergeCell ref="AB726:AB728"/>
    <mergeCell ref="AC726:AC728"/>
    <mergeCell ref="AD726:AD728"/>
    <mergeCell ref="AE726:AE728"/>
    <mergeCell ref="AF726:AF728"/>
    <mergeCell ref="AG722:AG724"/>
    <mergeCell ref="AH722:AH724"/>
    <mergeCell ref="AI722:AI724"/>
    <mergeCell ref="AJ722:AJ724"/>
    <mergeCell ref="AK722:AK724"/>
    <mergeCell ref="D725:D728"/>
    <mergeCell ref="E725:E728"/>
    <mergeCell ref="F725:F728"/>
    <mergeCell ref="G725:G728"/>
    <mergeCell ref="H725:H728"/>
    <mergeCell ref="I725:I728"/>
    <mergeCell ref="J725:J728"/>
    <mergeCell ref="K725:K728"/>
    <mergeCell ref="N725:N728"/>
    <mergeCell ref="O725:O728"/>
    <mergeCell ref="P725:P728"/>
    <mergeCell ref="Q725:Q728"/>
    <mergeCell ref="R725:R728"/>
    <mergeCell ref="S725:S728"/>
    <mergeCell ref="T725:T728"/>
    <mergeCell ref="U726:U728"/>
    <mergeCell ref="V726:V728"/>
    <mergeCell ref="W726:W728"/>
    <mergeCell ref="X722:X724"/>
    <mergeCell ref="Y722:Y724"/>
    <mergeCell ref="Z730:Z732"/>
    <mergeCell ref="AA730:AA732"/>
    <mergeCell ref="AB730:AB732"/>
    <mergeCell ref="AC730:AC732"/>
    <mergeCell ref="AD730:AD732"/>
    <mergeCell ref="AE730:AE732"/>
    <mergeCell ref="AF730:AF732"/>
    <mergeCell ref="AG726:AG728"/>
    <mergeCell ref="AH726:AH728"/>
    <mergeCell ref="AI726:AI728"/>
    <mergeCell ref="AJ726:AJ728"/>
    <mergeCell ref="AK726:AK728"/>
    <mergeCell ref="D729:D732"/>
    <mergeCell ref="E729:E732"/>
    <mergeCell ref="F729:F732"/>
    <mergeCell ref="G729:G732"/>
    <mergeCell ref="H729:H732"/>
    <mergeCell ref="I729:I732"/>
    <mergeCell ref="J729:J732"/>
    <mergeCell ref="K729:K732"/>
    <mergeCell ref="N729:N732"/>
    <mergeCell ref="O729:O732"/>
    <mergeCell ref="P729:P732"/>
    <mergeCell ref="Q729:Q732"/>
    <mergeCell ref="R729:R732"/>
    <mergeCell ref="S729:S732"/>
    <mergeCell ref="T729:T732"/>
    <mergeCell ref="U730:U732"/>
    <mergeCell ref="V730:V732"/>
    <mergeCell ref="W730:W732"/>
    <mergeCell ref="X726:X728"/>
    <mergeCell ref="Y726:Y728"/>
    <mergeCell ref="Z734:Z736"/>
    <mergeCell ref="AA734:AA736"/>
    <mergeCell ref="AB734:AB736"/>
    <mergeCell ref="AC734:AC736"/>
    <mergeCell ref="AD734:AD736"/>
    <mergeCell ref="AE734:AE736"/>
    <mergeCell ref="AF734:AF736"/>
    <mergeCell ref="AG730:AG732"/>
    <mergeCell ref="AH730:AH732"/>
    <mergeCell ref="AI730:AI732"/>
    <mergeCell ref="AJ730:AJ732"/>
    <mergeCell ref="AK730:AK732"/>
    <mergeCell ref="D733:D736"/>
    <mergeCell ref="E733:E736"/>
    <mergeCell ref="F733:F736"/>
    <mergeCell ref="G733:G736"/>
    <mergeCell ref="H733:H736"/>
    <mergeCell ref="I733:I736"/>
    <mergeCell ref="J733:J736"/>
    <mergeCell ref="K733:K736"/>
    <mergeCell ref="N733:N736"/>
    <mergeCell ref="O733:O736"/>
    <mergeCell ref="P733:P736"/>
    <mergeCell ref="Q733:Q736"/>
    <mergeCell ref="R733:R736"/>
    <mergeCell ref="S733:S736"/>
    <mergeCell ref="T733:T736"/>
    <mergeCell ref="U734:U736"/>
    <mergeCell ref="V734:V736"/>
    <mergeCell ref="W734:W736"/>
    <mergeCell ref="X730:X732"/>
    <mergeCell ref="Y730:Y732"/>
    <mergeCell ref="Z738:Z740"/>
    <mergeCell ref="AA738:AA740"/>
    <mergeCell ref="AB738:AB740"/>
    <mergeCell ref="AC738:AC740"/>
    <mergeCell ref="AD738:AD740"/>
    <mergeCell ref="AE738:AE740"/>
    <mergeCell ref="AF738:AF740"/>
    <mergeCell ref="AG734:AG736"/>
    <mergeCell ref="AH734:AH736"/>
    <mergeCell ref="AI734:AI736"/>
    <mergeCell ref="AJ734:AJ736"/>
    <mergeCell ref="AK734:AK736"/>
    <mergeCell ref="D737:D740"/>
    <mergeCell ref="E737:E740"/>
    <mergeCell ref="F737:F740"/>
    <mergeCell ref="G737:G740"/>
    <mergeCell ref="H737:H740"/>
    <mergeCell ref="I737:I740"/>
    <mergeCell ref="J737:J740"/>
    <mergeCell ref="K737:K740"/>
    <mergeCell ref="N737:N740"/>
    <mergeCell ref="O737:O740"/>
    <mergeCell ref="P737:P740"/>
    <mergeCell ref="Q737:Q740"/>
    <mergeCell ref="R737:R740"/>
    <mergeCell ref="S737:S740"/>
    <mergeCell ref="T737:T740"/>
    <mergeCell ref="U738:U740"/>
    <mergeCell ref="V738:V740"/>
    <mergeCell ref="W738:W740"/>
    <mergeCell ref="X734:X736"/>
    <mergeCell ref="Y734:Y736"/>
    <mergeCell ref="Z742:Z744"/>
    <mergeCell ref="AA742:AA744"/>
    <mergeCell ref="AB742:AB744"/>
    <mergeCell ref="AC742:AC744"/>
    <mergeCell ref="AD742:AD744"/>
    <mergeCell ref="AE742:AE744"/>
    <mergeCell ref="AF742:AF744"/>
    <mergeCell ref="AG738:AG740"/>
    <mergeCell ref="AH738:AH740"/>
    <mergeCell ref="AI738:AI740"/>
    <mergeCell ref="AJ738:AJ740"/>
    <mergeCell ref="AK738:AK740"/>
    <mergeCell ref="D741:D744"/>
    <mergeCell ref="E741:E744"/>
    <mergeCell ref="F741:F744"/>
    <mergeCell ref="G741:G744"/>
    <mergeCell ref="H741:H744"/>
    <mergeCell ref="I741:I744"/>
    <mergeCell ref="J741:J744"/>
    <mergeCell ref="K741:K744"/>
    <mergeCell ref="N741:N744"/>
    <mergeCell ref="O741:O744"/>
    <mergeCell ref="P741:P744"/>
    <mergeCell ref="Q741:Q744"/>
    <mergeCell ref="R741:R744"/>
    <mergeCell ref="S741:S744"/>
    <mergeCell ref="T741:T744"/>
    <mergeCell ref="U742:U744"/>
    <mergeCell ref="V742:V744"/>
    <mergeCell ref="W742:W744"/>
    <mergeCell ref="X738:X740"/>
    <mergeCell ref="Y738:Y740"/>
    <mergeCell ref="Z746:Z748"/>
    <mergeCell ref="AA746:AA748"/>
    <mergeCell ref="AB746:AB748"/>
    <mergeCell ref="AC746:AC748"/>
    <mergeCell ref="AD746:AD748"/>
    <mergeCell ref="AE746:AE748"/>
    <mergeCell ref="AF746:AF748"/>
    <mergeCell ref="AG742:AG744"/>
    <mergeCell ref="AH742:AH744"/>
    <mergeCell ref="AI742:AI744"/>
    <mergeCell ref="AJ742:AJ744"/>
    <mergeCell ref="AK742:AK744"/>
    <mergeCell ref="D745:D748"/>
    <mergeCell ref="E745:E748"/>
    <mergeCell ref="F745:F748"/>
    <mergeCell ref="G745:G748"/>
    <mergeCell ref="H745:H748"/>
    <mergeCell ref="I745:I748"/>
    <mergeCell ref="J745:J748"/>
    <mergeCell ref="K745:K748"/>
    <mergeCell ref="N745:N748"/>
    <mergeCell ref="O745:O748"/>
    <mergeCell ref="P745:P748"/>
    <mergeCell ref="Q745:Q748"/>
    <mergeCell ref="R745:R748"/>
    <mergeCell ref="S745:S748"/>
    <mergeCell ref="T745:T748"/>
    <mergeCell ref="U746:U748"/>
    <mergeCell ref="V746:V748"/>
    <mergeCell ref="W746:W748"/>
    <mergeCell ref="X742:X744"/>
    <mergeCell ref="Y742:Y744"/>
    <mergeCell ref="Z750:Z752"/>
    <mergeCell ref="AA750:AA752"/>
    <mergeCell ref="AB750:AB752"/>
    <mergeCell ref="AC750:AC752"/>
    <mergeCell ref="AD750:AD752"/>
    <mergeCell ref="AE750:AE752"/>
    <mergeCell ref="AF750:AF752"/>
    <mergeCell ref="AG746:AG748"/>
    <mergeCell ref="AH746:AH748"/>
    <mergeCell ref="AI746:AI748"/>
    <mergeCell ref="AJ746:AJ748"/>
    <mergeCell ref="AK746:AK748"/>
    <mergeCell ref="D749:D752"/>
    <mergeCell ref="E749:E752"/>
    <mergeCell ref="F749:F752"/>
    <mergeCell ref="G749:G752"/>
    <mergeCell ref="H749:H752"/>
    <mergeCell ref="I749:I752"/>
    <mergeCell ref="J749:J752"/>
    <mergeCell ref="K749:K752"/>
    <mergeCell ref="N749:N752"/>
    <mergeCell ref="O749:O752"/>
    <mergeCell ref="P749:P752"/>
    <mergeCell ref="Q749:Q752"/>
    <mergeCell ref="R749:R752"/>
    <mergeCell ref="S749:S752"/>
    <mergeCell ref="T749:T752"/>
    <mergeCell ref="U750:U752"/>
    <mergeCell ref="V750:V752"/>
    <mergeCell ref="W750:W752"/>
    <mergeCell ref="X746:X748"/>
    <mergeCell ref="Y746:Y748"/>
    <mergeCell ref="Z754:Z758"/>
    <mergeCell ref="AA754:AA758"/>
    <mergeCell ref="AB754:AB758"/>
    <mergeCell ref="AC754:AC758"/>
    <mergeCell ref="AD754:AD758"/>
    <mergeCell ref="AE754:AE758"/>
    <mergeCell ref="AF754:AF758"/>
    <mergeCell ref="AG750:AG752"/>
    <mergeCell ref="AH750:AH752"/>
    <mergeCell ref="AI750:AI752"/>
    <mergeCell ref="AJ750:AJ752"/>
    <mergeCell ref="AK750:AK752"/>
    <mergeCell ref="D753:D758"/>
    <mergeCell ref="E753:E758"/>
    <mergeCell ref="F753:F758"/>
    <mergeCell ref="G753:G758"/>
    <mergeCell ref="H753:H758"/>
    <mergeCell ref="I753:I758"/>
    <mergeCell ref="J753:J758"/>
    <mergeCell ref="K753:K758"/>
    <mergeCell ref="N753:N758"/>
    <mergeCell ref="O753:O758"/>
    <mergeCell ref="P753:P758"/>
    <mergeCell ref="Q753:Q758"/>
    <mergeCell ref="R753:R758"/>
    <mergeCell ref="S753:S758"/>
    <mergeCell ref="T753:T758"/>
    <mergeCell ref="U754:U758"/>
    <mergeCell ref="V754:V758"/>
    <mergeCell ref="W754:W758"/>
    <mergeCell ref="X750:X752"/>
    <mergeCell ref="Y750:Y752"/>
    <mergeCell ref="Z760:Z764"/>
    <mergeCell ref="AA760:AA764"/>
    <mergeCell ref="AB760:AB764"/>
    <mergeCell ref="AC760:AC764"/>
    <mergeCell ref="AD760:AD764"/>
    <mergeCell ref="AE760:AE764"/>
    <mergeCell ref="AF760:AF764"/>
    <mergeCell ref="AG754:AG758"/>
    <mergeCell ref="AH754:AH758"/>
    <mergeCell ref="AI754:AI758"/>
    <mergeCell ref="AJ754:AJ758"/>
    <mergeCell ref="AK754:AK758"/>
    <mergeCell ref="D759:D764"/>
    <mergeCell ref="E759:E764"/>
    <mergeCell ref="F759:F764"/>
    <mergeCell ref="G759:G764"/>
    <mergeCell ref="H759:H764"/>
    <mergeCell ref="I759:I764"/>
    <mergeCell ref="J759:J764"/>
    <mergeCell ref="K759:K764"/>
    <mergeCell ref="N759:N764"/>
    <mergeCell ref="O759:O764"/>
    <mergeCell ref="P759:P764"/>
    <mergeCell ref="Q759:Q764"/>
    <mergeCell ref="R759:R764"/>
    <mergeCell ref="S759:S764"/>
    <mergeCell ref="T759:T764"/>
    <mergeCell ref="U760:U764"/>
    <mergeCell ref="V760:V764"/>
    <mergeCell ref="W760:W764"/>
    <mergeCell ref="X754:X758"/>
    <mergeCell ref="Y754:Y758"/>
    <mergeCell ref="Z766:Z770"/>
    <mergeCell ref="AA766:AA770"/>
    <mergeCell ref="AB766:AB770"/>
    <mergeCell ref="AC766:AC770"/>
    <mergeCell ref="AD766:AD770"/>
    <mergeCell ref="AE766:AE770"/>
    <mergeCell ref="AF766:AF770"/>
    <mergeCell ref="AG760:AG764"/>
    <mergeCell ref="AH760:AH764"/>
    <mergeCell ref="AI760:AI764"/>
    <mergeCell ref="AJ760:AJ764"/>
    <mergeCell ref="AK760:AK764"/>
    <mergeCell ref="D765:D770"/>
    <mergeCell ref="E765:E770"/>
    <mergeCell ref="F765:F770"/>
    <mergeCell ref="G765:G770"/>
    <mergeCell ref="H765:H770"/>
    <mergeCell ref="I765:I770"/>
    <mergeCell ref="J765:J770"/>
    <mergeCell ref="K765:K770"/>
    <mergeCell ref="N765:N770"/>
    <mergeCell ref="O765:O770"/>
    <mergeCell ref="P765:P770"/>
    <mergeCell ref="Q765:Q770"/>
    <mergeCell ref="R765:R770"/>
    <mergeCell ref="S765:S770"/>
    <mergeCell ref="T765:T770"/>
    <mergeCell ref="U766:U770"/>
    <mergeCell ref="V766:V770"/>
    <mergeCell ref="W766:W770"/>
    <mergeCell ref="X760:X764"/>
    <mergeCell ref="Y760:Y764"/>
    <mergeCell ref="Z772:Z774"/>
    <mergeCell ref="AA772:AA774"/>
    <mergeCell ref="AB772:AB774"/>
    <mergeCell ref="AC772:AC774"/>
    <mergeCell ref="AD772:AD774"/>
    <mergeCell ref="AE772:AE774"/>
    <mergeCell ref="AF772:AF774"/>
    <mergeCell ref="AG766:AG770"/>
    <mergeCell ref="AH766:AH770"/>
    <mergeCell ref="AI766:AI770"/>
    <mergeCell ref="AJ766:AJ770"/>
    <mergeCell ref="AK766:AK770"/>
    <mergeCell ref="D771:D774"/>
    <mergeCell ref="E771:E774"/>
    <mergeCell ref="F771:F774"/>
    <mergeCell ref="G771:G774"/>
    <mergeCell ref="H771:H774"/>
    <mergeCell ref="I771:I774"/>
    <mergeCell ref="J771:J774"/>
    <mergeCell ref="K771:K774"/>
    <mergeCell ref="N771:N774"/>
    <mergeCell ref="O771:O774"/>
    <mergeCell ref="P771:P774"/>
    <mergeCell ref="Q771:Q774"/>
    <mergeCell ref="R771:R774"/>
    <mergeCell ref="S771:S774"/>
    <mergeCell ref="T771:T774"/>
    <mergeCell ref="U772:U774"/>
    <mergeCell ref="V772:V774"/>
    <mergeCell ref="W772:W774"/>
    <mergeCell ref="X766:X770"/>
    <mergeCell ref="Y766:Y770"/>
    <mergeCell ref="Z776:Z778"/>
    <mergeCell ref="AA776:AA778"/>
    <mergeCell ref="AB776:AB778"/>
    <mergeCell ref="AC776:AC778"/>
    <mergeCell ref="AD776:AD778"/>
    <mergeCell ref="AE776:AE778"/>
    <mergeCell ref="AF776:AF778"/>
    <mergeCell ref="AG772:AG774"/>
    <mergeCell ref="AH772:AH774"/>
    <mergeCell ref="AI772:AI774"/>
    <mergeCell ref="AJ772:AJ774"/>
    <mergeCell ref="AK772:AK774"/>
    <mergeCell ref="D775:D778"/>
    <mergeCell ref="E775:E778"/>
    <mergeCell ref="F775:F778"/>
    <mergeCell ref="G775:G778"/>
    <mergeCell ref="H775:H778"/>
    <mergeCell ref="I775:I778"/>
    <mergeCell ref="J775:J778"/>
    <mergeCell ref="K775:K778"/>
    <mergeCell ref="N775:N778"/>
    <mergeCell ref="O775:O778"/>
    <mergeCell ref="P775:P778"/>
    <mergeCell ref="Q775:Q778"/>
    <mergeCell ref="R775:R778"/>
    <mergeCell ref="S775:S778"/>
    <mergeCell ref="T775:T778"/>
    <mergeCell ref="U776:U778"/>
    <mergeCell ref="V776:V778"/>
    <mergeCell ref="W776:W778"/>
    <mergeCell ref="X772:X774"/>
    <mergeCell ref="Y772:Y774"/>
    <mergeCell ref="Z780:Z782"/>
    <mergeCell ref="AA780:AA782"/>
    <mergeCell ref="AB780:AB782"/>
    <mergeCell ref="AC780:AC782"/>
    <mergeCell ref="AD780:AD782"/>
    <mergeCell ref="AE780:AE782"/>
    <mergeCell ref="AF780:AF782"/>
    <mergeCell ref="AG776:AG778"/>
    <mergeCell ref="AH776:AH778"/>
    <mergeCell ref="AI776:AI778"/>
    <mergeCell ref="AJ776:AJ778"/>
    <mergeCell ref="AK776:AK778"/>
    <mergeCell ref="D779:D782"/>
    <mergeCell ref="E779:E782"/>
    <mergeCell ref="F779:F782"/>
    <mergeCell ref="G779:G782"/>
    <mergeCell ref="H779:H782"/>
    <mergeCell ref="I779:I782"/>
    <mergeCell ref="J779:J782"/>
    <mergeCell ref="K779:K782"/>
    <mergeCell ref="N779:N782"/>
    <mergeCell ref="O779:O782"/>
    <mergeCell ref="P779:P782"/>
    <mergeCell ref="Q779:Q782"/>
    <mergeCell ref="R779:R782"/>
    <mergeCell ref="S779:S782"/>
    <mergeCell ref="T779:T782"/>
    <mergeCell ref="U780:U782"/>
    <mergeCell ref="V780:V782"/>
    <mergeCell ref="W780:W782"/>
    <mergeCell ref="X776:X778"/>
    <mergeCell ref="Y776:Y778"/>
    <mergeCell ref="Z784:Z786"/>
    <mergeCell ref="AA784:AA786"/>
    <mergeCell ref="AB784:AB786"/>
    <mergeCell ref="AC784:AC786"/>
    <mergeCell ref="AD784:AD786"/>
    <mergeCell ref="AE784:AE786"/>
    <mergeCell ref="AF784:AF786"/>
    <mergeCell ref="AG780:AG782"/>
    <mergeCell ref="AH780:AH782"/>
    <mergeCell ref="AI780:AI782"/>
    <mergeCell ref="AJ780:AJ782"/>
    <mergeCell ref="AK780:AK782"/>
    <mergeCell ref="D783:D786"/>
    <mergeCell ref="E783:E786"/>
    <mergeCell ref="F783:F786"/>
    <mergeCell ref="G783:G786"/>
    <mergeCell ref="H783:H786"/>
    <mergeCell ref="I783:I786"/>
    <mergeCell ref="J783:J786"/>
    <mergeCell ref="K783:K786"/>
    <mergeCell ref="N783:N786"/>
    <mergeCell ref="O783:O786"/>
    <mergeCell ref="P783:P786"/>
    <mergeCell ref="Q783:Q786"/>
    <mergeCell ref="R783:R786"/>
    <mergeCell ref="S783:S786"/>
    <mergeCell ref="T783:T786"/>
    <mergeCell ref="U784:U786"/>
    <mergeCell ref="V784:V786"/>
    <mergeCell ref="W784:W786"/>
    <mergeCell ref="X780:X782"/>
    <mergeCell ref="Y780:Y782"/>
    <mergeCell ref="Z788:Z790"/>
    <mergeCell ref="AA788:AA790"/>
    <mergeCell ref="AB788:AB790"/>
    <mergeCell ref="AC788:AC790"/>
    <mergeCell ref="AD788:AD790"/>
    <mergeCell ref="AE788:AE790"/>
    <mergeCell ref="AF788:AF790"/>
    <mergeCell ref="AG784:AG786"/>
    <mergeCell ref="AH784:AH786"/>
    <mergeCell ref="AI784:AI786"/>
    <mergeCell ref="AJ784:AJ786"/>
    <mergeCell ref="AK784:AK786"/>
    <mergeCell ref="D787:D790"/>
    <mergeCell ref="E787:E790"/>
    <mergeCell ref="F787:F790"/>
    <mergeCell ref="G787:G790"/>
    <mergeCell ref="H787:H790"/>
    <mergeCell ref="I787:I790"/>
    <mergeCell ref="J787:J790"/>
    <mergeCell ref="K787:K790"/>
    <mergeCell ref="N787:N790"/>
    <mergeCell ref="O787:O790"/>
    <mergeCell ref="P787:P790"/>
    <mergeCell ref="Q787:Q790"/>
    <mergeCell ref="R787:R790"/>
    <mergeCell ref="S787:S790"/>
    <mergeCell ref="T787:T790"/>
    <mergeCell ref="U788:U790"/>
    <mergeCell ref="V788:V790"/>
    <mergeCell ref="W788:W790"/>
    <mergeCell ref="X784:X786"/>
    <mergeCell ref="Y784:Y786"/>
    <mergeCell ref="Z792:Z794"/>
    <mergeCell ref="AA792:AA794"/>
    <mergeCell ref="AB792:AB794"/>
    <mergeCell ref="AC792:AC794"/>
    <mergeCell ref="AD792:AD794"/>
    <mergeCell ref="AE792:AE794"/>
    <mergeCell ref="AF792:AF794"/>
    <mergeCell ref="AG788:AG790"/>
    <mergeCell ref="AH788:AH790"/>
    <mergeCell ref="AI788:AI790"/>
    <mergeCell ref="AJ788:AJ790"/>
    <mergeCell ref="AK788:AK790"/>
    <mergeCell ref="D791:D794"/>
    <mergeCell ref="E791:E794"/>
    <mergeCell ref="F791:F794"/>
    <mergeCell ref="G791:G794"/>
    <mergeCell ref="H791:H794"/>
    <mergeCell ref="I791:I794"/>
    <mergeCell ref="J791:J794"/>
    <mergeCell ref="K791:K794"/>
    <mergeCell ref="N791:N794"/>
    <mergeCell ref="O791:O794"/>
    <mergeCell ref="P791:P794"/>
    <mergeCell ref="Q791:Q794"/>
    <mergeCell ref="R791:R794"/>
    <mergeCell ref="S791:S794"/>
    <mergeCell ref="T791:T794"/>
    <mergeCell ref="U792:U794"/>
    <mergeCell ref="V792:V794"/>
    <mergeCell ref="W792:W794"/>
    <mergeCell ref="X788:X790"/>
    <mergeCell ref="Y788:Y790"/>
    <mergeCell ref="Z796:Z798"/>
    <mergeCell ref="AA796:AA798"/>
    <mergeCell ref="AB796:AB798"/>
    <mergeCell ref="AC796:AC798"/>
    <mergeCell ref="AD796:AD798"/>
    <mergeCell ref="AE796:AE798"/>
    <mergeCell ref="AF796:AF798"/>
    <mergeCell ref="AG792:AG794"/>
    <mergeCell ref="AH792:AH794"/>
    <mergeCell ref="AI792:AI794"/>
    <mergeCell ref="AJ792:AJ794"/>
    <mergeCell ref="AK792:AK794"/>
    <mergeCell ref="D795:D798"/>
    <mergeCell ref="E795:E798"/>
    <mergeCell ref="F795:F798"/>
    <mergeCell ref="G795:G798"/>
    <mergeCell ref="H795:H798"/>
    <mergeCell ref="I795:I798"/>
    <mergeCell ref="J795:J798"/>
    <mergeCell ref="K795:K798"/>
    <mergeCell ref="N795:N798"/>
    <mergeCell ref="O795:O798"/>
    <mergeCell ref="P795:P798"/>
    <mergeCell ref="Q795:Q798"/>
    <mergeCell ref="R795:R798"/>
    <mergeCell ref="S795:S798"/>
    <mergeCell ref="T795:T798"/>
    <mergeCell ref="U796:U798"/>
    <mergeCell ref="V796:V798"/>
    <mergeCell ref="W796:W798"/>
    <mergeCell ref="X792:X794"/>
    <mergeCell ref="Y792:Y794"/>
    <mergeCell ref="Z800:Z802"/>
    <mergeCell ref="AA800:AA802"/>
    <mergeCell ref="AB800:AB802"/>
    <mergeCell ref="AC800:AC802"/>
    <mergeCell ref="AD800:AD802"/>
    <mergeCell ref="AE800:AE802"/>
    <mergeCell ref="AF800:AF802"/>
    <mergeCell ref="AG796:AG798"/>
    <mergeCell ref="AH796:AH798"/>
    <mergeCell ref="AI796:AI798"/>
    <mergeCell ref="AJ796:AJ798"/>
    <mergeCell ref="AK796:AK798"/>
    <mergeCell ref="D799:D802"/>
    <mergeCell ref="E799:E802"/>
    <mergeCell ref="F799:F802"/>
    <mergeCell ref="G799:G802"/>
    <mergeCell ref="H799:H802"/>
    <mergeCell ref="I799:I802"/>
    <mergeCell ref="J799:J802"/>
    <mergeCell ref="K799:K802"/>
    <mergeCell ref="N799:N802"/>
    <mergeCell ref="O799:O802"/>
    <mergeCell ref="P799:P802"/>
    <mergeCell ref="Q799:Q802"/>
    <mergeCell ref="R799:R802"/>
    <mergeCell ref="S799:S802"/>
    <mergeCell ref="T799:T802"/>
    <mergeCell ref="U800:U802"/>
    <mergeCell ref="V800:V802"/>
    <mergeCell ref="W800:W802"/>
    <mergeCell ref="X796:X798"/>
    <mergeCell ref="Y796:Y798"/>
    <mergeCell ref="Z804:Z806"/>
    <mergeCell ref="AA804:AA806"/>
    <mergeCell ref="AB804:AB806"/>
    <mergeCell ref="AC804:AC806"/>
    <mergeCell ref="AD804:AD806"/>
    <mergeCell ref="AE804:AE806"/>
    <mergeCell ref="AF804:AF806"/>
    <mergeCell ref="AG800:AG802"/>
    <mergeCell ref="AH800:AH802"/>
    <mergeCell ref="AI800:AI802"/>
    <mergeCell ref="AJ800:AJ802"/>
    <mergeCell ref="AK800:AK802"/>
    <mergeCell ref="D803:D806"/>
    <mergeCell ref="E803:E806"/>
    <mergeCell ref="F803:F806"/>
    <mergeCell ref="G803:G806"/>
    <mergeCell ref="H803:H806"/>
    <mergeCell ref="I803:I806"/>
    <mergeCell ref="J803:J806"/>
    <mergeCell ref="K803:K806"/>
    <mergeCell ref="N803:N806"/>
    <mergeCell ref="O803:O806"/>
    <mergeCell ref="P803:P806"/>
    <mergeCell ref="Q803:Q806"/>
    <mergeCell ref="R803:R806"/>
    <mergeCell ref="S803:S806"/>
    <mergeCell ref="T803:T806"/>
    <mergeCell ref="U804:U806"/>
    <mergeCell ref="V804:V806"/>
    <mergeCell ref="W804:W806"/>
    <mergeCell ref="X800:X802"/>
    <mergeCell ref="Y800:Y802"/>
    <mergeCell ref="Z808:Z809"/>
    <mergeCell ref="AA808:AA809"/>
    <mergeCell ref="AB808:AB809"/>
    <mergeCell ref="AC808:AC809"/>
    <mergeCell ref="AD808:AD809"/>
    <mergeCell ref="AE808:AE809"/>
    <mergeCell ref="AF808:AF809"/>
    <mergeCell ref="AG804:AG806"/>
    <mergeCell ref="AH804:AH806"/>
    <mergeCell ref="AI804:AI806"/>
    <mergeCell ref="AJ804:AJ806"/>
    <mergeCell ref="AK804:AK806"/>
    <mergeCell ref="D807:D809"/>
    <mergeCell ref="E807:E809"/>
    <mergeCell ref="F807:F809"/>
    <mergeCell ref="G807:G809"/>
    <mergeCell ref="H807:H809"/>
    <mergeCell ref="I807:I809"/>
    <mergeCell ref="J807:J809"/>
    <mergeCell ref="K807:K809"/>
    <mergeCell ref="N807:N809"/>
    <mergeCell ref="O807:O809"/>
    <mergeCell ref="P807:P809"/>
    <mergeCell ref="Q807:Q809"/>
    <mergeCell ref="R807:R809"/>
    <mergeCell ref="S807:S809"/>
    <mergeCell ref="T807:T809"/>
    <mergeCell ref="U808:U809"/>
    <mergeCell ref="V808:V809"/>
    <mergeCell ref="W808:W809"/>
    <mergeCell ref="X804:X806"/>
    <mergeCell ref="Y804:Y806"/>
    <mergeCell ref="AG808:AG809"/>
    <mergeCell ref="AH808:AH809"/>
    <mergeCell ref="AI808:AI809"/>
    <mergeCell ref="AJ808:AJ809"/>
    <mergeCell ref="AK808:AK809"/>
    <mergeCell ref="K810:K813"/>
    <mergeCell ref="N810:N813"/>
    <mergeCell ref="O810:O813"/>
    <mergeCell ref="P810:P813"/>
    <mergeCell ref="Q810:Q813"/>
    <mergeCell ref="R810:R813"/>
    <mergeCell ref="S810:S813"/>
    <mergeCell ref="T810:T813"/>
    <mergeCell ref="U811:U813"/>
    <mergeCell ref="V811:V813"/>
    <mergeCell ref="AG811:AG813"/>
    <mergeCell ref="AH811:AH813"/>
    <mergeCell ref="AI811:AI813"/>
    <mergeCell ref="AJ811:AJ813"/>
    <mergeCell ref="AK811:AK813"/>
    <mergeCell ref="X811:X813"/>
    <mergeCell ref="Y811:Y813"/>
    <mergeCell ref="Z811:Z813"/>
    <mergeCell ref="AA811:AA813"/>
    <mergeCell ref="AB811:AB813"/>
    <mergeCell ref="AC811:AC813"/>
    <mergeCell ref="AD811:AD813"/>
    <mergeCell ref="AE811:AE813"/>
    <mergeCell ref="AF811:AF813"/>
    <mergeCell ref="W811:W813"/>
    <mergeCell ref="X808:X809"/>
    <mergeCell ref="Y808:Y809"/>
  </mergeCells>
  <phoneticPr fontId="0" type="noConversion"/>
  <dataValidations xWindow="430" yWindow="812" count="7">
    <dataValidation type="decimal" allowBlank="1" showErrorMessage="1" errorTitle="Ошибка" error="Допускается ввод только неотрицательных чисел!" sqref="DY101:DY104 DY151:DY152 DY53:DY54 DY57:DY58 DY61:DY62 DY65:DY66 DY69:DY70 DY73:DY74 DY77:DY78 DQ812:DS813 DY85:DY86 DY89:DY90 DY81:DY82 DY97:DY98 DV101:DW104 DY107:DY108 DY93:DY94 DY111:DY114 DY123:DY124 DY127:DY128 DY131:DY132 DY117:DY120 DY139:DY140 DY143:DY144 DY147:DY148 DY135:DY136 DY155:DY156 DY159:DY160 DV107:DW108 DV163:DW164 DV53:DW54 DV57:DW58 DV61:DW62 DV65:DW66 DV69:DW70 DV73:DW74 DV77:DW78 DV81:DW82 DV85:DW86 DV89:DW90 DV93:DW94 DV97:DW98 BJ101:BL104 BJ107:BL108 DV111:DW114 DV117:DW120 DV123:DW124 DV127:DW128 DV131:DW132 DV135:DW136 DV139:DW140 DV143:DW144 DV147:DW148 DV151:DW152 DV155:DW156 DV159:DW160 BJ111:BL114 BJ163:BL164 BJ53:BL54 BJ57:BL58 BJ61:BL62 BJ65:BL66 BJ69:BL70 BJ73:BL74 BJ77:BL78 BJ81:BL82 BJ85:BL86 BJ89:BL90 BJ93:BL94 BJ97:BL98 BN101:BP104 BN107:BP108 BN111:BP114 BJ117:BL120 BJ123:BL124 BJ127:BL128 BJ131:BL132 BJ135:BL136 BJ139:BL140 BJ143:BL144 BJ147:BL148 BJ151:BL152 BJ155:BL156 BJ159:BL160 BN117:BP120 BN163:BP164 BN53:BP54 BN57:BP58 BN61:BP62 BN65:BP66 BN69:BP70 BN73:BP74 BN77:BP78 BN81:BP82 BN85:BP86 BN89:BP90 BN93:BP94 BN97:BP98 BR101:BT104 BR107:BT108 BR111:BT114 BR117:BT120 BN123:BP124 BN127:BP128 BN131:BP132 BN135:BP136 BN139:BP140 BN143:BP144 BN147:BP148 BN151:BP152 BN155:BP156 BN159:BP160 BR123:BT124 BR163:BT164 BR53:BT54 BR57:BT58 BR61:BT62 BR65:BT66 BR69:BT70 BR73:BT74 BR77:BT78 BR81:BT82 BR85:BT86 BR89:BT90 BR93:BT94 BR97:BT98 CA101:CC104 CA107:CC108 CA111:CC114 CA117:CC120 CA123:CC124 BR127:BT128 BR131:BT132 BR135:BT136 BR139:BT140 BR143:BT144 BR147:BT148 BR151:BT152 BR155:BT156 BR159:BT160 CA127:CC128 CA163:CC164 CA53:CC54 CA57:CC58 CA61:CC62 CA65:CC66 CA69:CC70 CA73:CC74 CA77:CC78 CA81:CC82 CA85:CC86 CA89:CC90 CA93:CC94 CA97:CC98 CE101:CG104 CE107:CG108 CE111:CG114 CE117:CG120 CE123:CG124 CE127:CG128 CA131:CC132 CA135:CC136 CA139:CC140 CA143:CC144 CA147:CC148 CA151:CC152 CA155:CC156 CA159:CC160 CE131:CG132 CE163:CG164 CE53:CG54 CE57:CG58 CE61:CG62 CE65:CG66 CE69:CG70 CE73:CG74 CE77:CG78 CE81:CG82 CE85:CG86 CE89:CG90 CE93:CG94 CE97:CG98 CI101:CK104 CI107:CK108 CI111:CK114 CI117:CK120 CI123:CK124 CI127:CK128 CI131:CK132 CE135:CG136 CE139:CG140 CE143:CG144 CE147:CG148 CE151:CG152 CE155:CG156 CE159:CG160 CI135:CK136 CI163:CK164 CI53:CK54 CI57:CK58 CI61:CK62 CI65:CK66 CI69:CK70 CI73:CK74 CI77:CK78 CI81:CK82 CI85:CK86 CI89:CK90 CI93:CK94 CI97:CK98 CR101:CT104 CR107:CT108 CR111:CT114 CR117:CT120 CR123:CT124 CR127:CT128 CR131:CT132 CR135:CT136 CI139:CK140 CI143:CK144 CI147:CK148 CI151:CK152 CI155:CK156 CI159:CK160 CR139:CT140 CR163:CT164 CR53:CT54 CR57:CT58 CR61:CT62 CR65:CT66 CR69:CT70 CR73:CT74 CR77:CT78 CR81:CT82 CR85:CT86 CR89:CT90 CR93:CT94 CR97:CT98 CV101:CX104 CV107:CX108 CV111:CX114 CV117:CX120 CV123:CX124 CV127:CX128 CV131:CX132 CV135:CX136 CV139:CX140 CR143:CT144 CR147:CT148 CR151:CT152 CR155:CT156 CR159:CT160 CV143:CX144 CV163:CX164 CV53:CX54 CV57:CX58 CV61:CX62 CV65:CX66 CV69:CX70 CV73:CX74 CV77:CX78 CV81:CX82 CV85:CX86 CV89:CX90 CV93:CX94 CV97:CX98 CZ101:DB104 CZ107:DB108 CZ111:DB114 CZ117:DB120 CZ123:DB124 CZ127:DB128 CZ131:DB132 CZ135:DB136 CZ139:DB140 CZ143:DB144 CV147:CX148 CV151:CX152 CV155:CX156 CV159:CX160 CZ147:DB148 CZ163:DB164 CZ53:DB54 CZ57:DB58 CZ61:DB62 CZ65:DB66 CZ69:DB70 CZ73:DB74 CZ77:DB78 CZ81:DB82 CZ85:DB86 CZ89:DB90 CZ93:DB94 CZ97:DB98 DI101:DK104 DI107:DK108 DI111:DK114 DI117:DK120 DI123:DK124 DI127:DK128 DI131:DK132 DI135:DK136 DI139:DK140 DI143:DK144 DI147:DK148 CZ151:DB152 CZ155:DB156 CZ159:DB160 DI151:DK152 DI163:DK164 DI53:DK54 DI57:DK58 DI61:DK62 DI65:DK66 DI69:DK70 DI73:DK74 DI77:DK78 DI81:DK82 DI85:DK86 DI89:DK90 DI93:DK94 DI97:DK98 DM101:DO104 DM107:DO108 DM111:DO114 DM117:DO120 DM123:DO124 DM127:DO128 DM131:DO132 DM135:DO136 DM139:DO140 DM143:DO144 DM147:DO148 DM151:DO152 DI155:DK156 DI159:DK160 DM155:DO156 DM163:DO164 DM53:DO54 DM57:DO58 DM61:DO62 DM65:DO66 DM69:DO70 DM73:DO74 DM77:DO78 DM81:DO82 DM85:DO86 DM89:DO90 DM93:DO94 DM97:DO98 DQ101:DS104 DQ107:DS108 DQ111:DS114 DQ117:DS120 DQ123:DS124 DQ127:DS128 DQ131:DS132 DQ135:DS136 DQ139:DS140 DQ143:DS144 DQ147:DS148 DQ151:DS152 DQ155:DS156 DM159:DO160 DQ159:DS160 DQ163:DS164 DQ53:DS54 DQ57:DS58 DQ61:DS62 DQ65:DS66 DQ69:DS70 DQ73:DS74 DQ77:DS78 DQ81:DS82 DQ85:DS86 DQ89:DS90 DQ93:DS94 DQ97:DS98 BJ167:BL167 BN167:BP167 BR167:BT167 CA167:CC167 CE167:CG167 CI167:CK167 CR167:CT167 CV167:CX167 CZ167:DB167 DI167:DK167 DM167:DO167 DQ167:DS167 DY812:DY813 DV167:DW167 DY747:DY748 BJ809:BL809 DY170:DY171 DY174:DY175 DY178:DY179 DY182:DY183 DY186:DY187 DY190:DY191 DY194:DY195 DY198:DY199 DY202:DY203 DY206:DY207 DY210:DY211 DY214:DY215 DY218:DY219 DY222:DY223 DY226:DY227 DY230:DY231 DY234:DY235 DY238:DY239 DY242:DY243 DY246:DY247 DY250:DY251 DY254:DY255 DY258:DY259 DY262:DY263 DY266:DY267 DY270:DY271 DY274:DY275 DY278:DY279 DY167 DY286:DY287 DY290:DY291 DY282:DY283 DY298:DY299 DY294:DY295 DY302:DY303 DY310:DY311 DY314:DY315 DY306:DY307 DY322:DY323 DY326:DY327 DY330:DY331 DY334:DY335 DY338:DY339 DY318:DY319 DY342:DY343 DY346:DY347 DY350:DY351 DY354:DY355 DY362:DY363 DY366:DY367 DY370:DY371 DY358:DY359 DY374:DY375 DY378:DY379 DY386:DY387 DY382:DY383 DY390:DY391 DY398:DY399 DY402:DY403 DY406:DY407 DY410:DY411 DY414:DY415 DY418:DY419 DY422:DY423 DY394:DY395 DY426:DY427 DY434:DY435 DY430:DY431 DY442:DY443 DY446:DY447 DY450:DY451 DY454:DY455 DY458:DY459 DY462:DY463 DY466:DY467 DY470:DY471 DY474:DY475 DY478:DY479 DY482:DY483 DY486:DY487 DY490:DY491 DY494:DY495 DY498:DY499 DY502:DY503 DY506:DY507 DY510:DY511 DY514:DY515 DY518:DY519 DY522:DY523 DY526:DY527 DY530:DY531 DY534:DY535 DY538:DY539 DY542:DY543 DY546:DY547 DY550:DY551 DY554:DY555 DY558:DY559 DY562:DY563 DY566:DY569 DY572:DY575 DY578:DY579 DY582:DY583 DY586:DY587 DY590:DY591 DY594:DY595 DY598:DY599 DY602:DY603 DY606:DY607 DY610:DY611 DY438:DY439 DY618:DY619 DY622:DY623 DY626:DY627 DY630:DY631 DY634:DY635 DY638:DY639 DY642:DY643 DY646:DY647 DY650:DY651 DY654:DY655 DY658:DY659 DY662:DY663 DY614:DY615 DY666:DY667 DY670:DY671 DY678:DY679 DY682:DY683 DY686:DY687 DY690:DY691 DY694:DY695 DY698:DY699 DY674:DY675 DY702:DY703 DY710:DY711 DY714:DY715 DV718:DW720 DY723:DY724 DY727:DY728 DY731:DY732 DY718:DY720 DY735:DY736 DY739:DY740 DV747:DW748 DY751:DY752 DY743:DY744 DY755:DY758 DY767:DY770 DY773:DY774 DY777:DY778 DY781:DY782 DY785:DY786 DY789:DY790 DY761:DY764 DY797:DY798 DY801:DY802 DY805:DY806 DV751:DW752 BN809:BP809 DV170:DW171 DV174:DW175 DV178:DW179 DV182:DW183 DV186:DW187 DV190:DW191 DV194:DW195 DV198:DW199 DV202:DW203 DV206:DW207 DV210:DW211 DV214:DW215 DV218:DW219 DV222:DW223 DV226:DW227 DV230:DW231 DV234:DW235 DV238:DW239 DV242:DW243 DV246:DW247 DV250:DW251 DV254:DW255 DV258:DW259 DV262:DW263 DV266:DW267 DV270:DW271 DV274:DW275 DV278:DW279 DV282:DW283 DV286:DW287 DV290:DW291 DV294:DW295 DV298:DW299 DV302:DW303 DV306:DW307 DV310:DW311 DV314:DW315 DV318:DW319 DV322:DW323 DV326:DW327 DV330:DW331 DV334:DW335 DV338:DW339 DV342:DW343 DV346:DW347 DV350:DW351 DV354:DW355 DV358:DW359 DV362:DW363 DV366:DW367 DV370:DW371 DV374:DW375 DV378:DW379 DV382:DW383 DV386:DW387 DV390:DW391 DV394:DW395 DV398:DW399 DV402:DW403 DV406:DW407 DV410:DW411 DV414:DW415 DV418:DW419 DV422:DW423 DV426:DW427 DV430:DW431 DV434:DW435 DV438:DW439 DV442:DW443 DV446:DW447 DV450:DW451 DV454:DW455 DV458:DW459 DV462:DW463 DV466:DW467 DV470:DW471 DV474:DW475 DV478:DW479 DV482:DW483 DV486:DW487 DV490:DW491 DV494:DW495 DV498:DW499 DV502:DW503 DV506:DW507 DV510:DW511 DV514:DW515 DV518:DW519 DV522:DW523 DV526:DW527 DV530:DW531 DV534:DW535 DV538:DW539 DV542:DW543 DV546:DW547 DV550:DW551 DV554:DW555 DV558:DW559 DV562:DW563 DV566:DW569 DV572:DW575 DV578:DW579 DV582:DW583 DV586:DW587 DV590:DW591 DV594:DW595 DV598:DW599 DV602:DW603 DV606:DW607 DV610:DW611 DV614:DW615 DV618:DW619 DV622:DW623 DV626:DW627 DV630:DW631 DV634:DW635 DV638:DW639 DV642:DW643 DV646:DW647 DV650:DW651 DV654:DW655 DV658:DW659 DV662:DW663 DV666:DW667 DV670:DW671 DV674:DW675 DV678:DW679 DV682:DW683 DV686:DW687 DV690:DW691 DV694:DW695 DV698:DW699 DV702:DW703 DV706:DW707 DV710:DW711 DV714:DW715 DY706:DY707 DV723:DW724 DV727:DW728 DV731:DW732 DV735:DW736 DV739:DW740 DV743:DW744 BJ747:BL748 BJ751:BL752 DV755:DW758 DV761:DW764 DV767:DW770 DV773:DW774 DV777:DW778 DV781:DW782 DV785:DW786 DV789:DW790 DV793:DW794 DV797:DW798 DV801:DW802 DV805:DW806 BJ755:BL758 BR809:BT809 BJ170:BL171 BJ174:BL175 BJ178:BL179 BJ182:BL183 BJ186:BL187 BJ190:BL191 BJ194:BL195 BJ198:BL199 BJ202:BL203 BJ206:BL207 BJ210:BL211 BJ214:BL215 BJ218:BL219 BJ222:BL223 BJ226:BL227 BJ230:BL231 BJ234:BL235 BJ238:BL239 BJ242:BL243 BJ246:BL247 BJ250:BL251 BJ254:BL255 BJ258:BL259 BJ262:BL263 BJ266:BL267 BJ270:BL271 BJ274:BL275 BJ278:BL279 BJ282:BL283 BJ286:BL287 BJ290:BL291 BJ294:BL295 BJ298:BL299 BJ302:BL303 BJ306:BL307 BJ310:BL311 BJ314:BL315 BJ318:BL319 BJ322:BL323 BJ326:BL327 BJ330:BL331 BJ334:BL335 BJ338:BL339 BJ342:BL343 BJ346:BL347 BJ350:BL351 BJ354:BL355 BJ358:BL359 BJ362:BL363 BJ366:BL367 BJ370:BL371 BJ374:BL375 BJ378:BL379 BJ382:BL383 BJ386:BL387 BJ390:BL391 BJ394:BL395 BJ398:BL399 BJ402:BL403 BJ406:BL407 BJ410:BL411 BJ414:BL415 BJ418:BL419 BJ422:BL423 BJ426:BL427 BJ430:BL431 BJ434:BL435 BJ438:BL439 BJ442:BL443 BJ446:BL447 BJ450:BL451 BJ454:BL455 BJ458:BL459 BJ462:BL463 BJ466:BL467 BJ470:BL471 BJ474:BL475 BJ478:BL479 BJ482:BL483 BJ486:BL487 BJ490:BL491 BJ494:BL495 BJ498:BL499 BJ502:BL503 BJ506:BL507 BJ510:BL511 BJ514:BL515 BJ518:BL519 BJ522:BL523 BJ526:BL527 BJ530:BL531 BJ534:BL535 BJ538:BL539 BJ542:BL543 BJ546:BL547 BJ550:BL551 BJ554:BL555 BJ558:BL559 BJ562:BL563 BJ566:BL569 BJ572:BL575 BJ578:BL579 BJ582:BL583 BJ586:BL587 BJ590:BL591 BJ594:BL595 BJ598:BL599 BJ602:BL603 BJ606:BL607 BJ610:BL611 BJ614:BL615 BJ618:BL619 BJ622:BL623 BJ626:BL627 BJ630:BL631 BJ634:BL635 BJ638:BL639 BJ642:BL643 BJ646:BL647 BJ650:BL651 BJ654:BL655 BJ658:BL659 BJ662:BL663 BJ666:BL667 BJ670:BL671 BJ674:BL675 BJ678:BL679 BJ682:BL683 BJ686:BL687 BJ690:BL691 BJ694:BL695 BJ698:BL699 BJ702:BL703 BJ706:BL707 BJ710:BL711 BJ714:BL715 BJ718:BL720 BJ723:BL724 BJ727:BL728 BJ731:BL732 BJ735:BL736 BJ739:BL740 BJ743:BL744 BN747:BP748 BN751:BP752 BN755:BP758 BJ761:BL764 BJ767:BL770 BJ773:BL774 BJ777:BL778 BJ781:BL782 BJ785:BL786 BJ789:BL790 BJ793:BL794 BJ797:BL798 BJ801:BL802 BJ805:BL806 BN761:BP764 CA809:CC809 BN170:BP171 BN174:BP175 BN178:BP179 BN182:BP183 BN186:BP187 BN190:BP191 BN194:BP195 BN198:BP199 BN202:BP203 BN206:BP207 BN210:BP211 BN214:BP215 BN218:BP219 BN222:BP223 BN226:BP227 BN230:BP231 BN234:BP235 BN238:BP239 BN242:BP243 BN246:BP247 BN250:BP251 BN254:BP255 BN258:BP259 BN262:BP263 BN266:BP267 BN270:BP271 BN274:BP275 BN278:BP279 BN282:BP283 BN286:BP287 BN290:BP291 BN294:BP295 BN298:BP299 BN302:BP303 BN306:BP307 BN310:BP311 BN314:BP315 BN318:BP319 BN322:BP323 BN326:BP327 BN330:BP331 BN334:BP335 BN338:BP339 BN342:BP343 BN346:BP347 BN350:BP351 BN354:BP355 BN358:BP359 BN362:BP363 BN366:BP367 BN370:BP371 BN374:BP375 BN378:BP379 BN382:BP383 BN386:BP387 BN390:BP391 BN394:BP395 BN398:BP399 BN402:BP403 BN406:BP407 BN410:BP411 BN414:BP415 BN418:BP419 BN422:BP423 BN426:BP427 BN430:BP431 BN434:BP435 BN438:BP439 BN442:BP443 BN446:BP447 BN450:BP451 BN454:BP455 BN458:BP459 BN462:BP463 BN466:BP467 BN470:BP471 BN474:BP475 BN478:BP479 BN482:BP483 BN486:BP487 BN490:BP491 BN494:BP495 BN498:BP499 BN502:BP503 BN506:BP507 BN510:BP511 BN514:BP515 BN518:BP519 BN522:BP523 BN526:BP527 BN530:BP531 BN534:BP535 BN538:BP539 BN542:BP543 BN546:BP547 BN550:BP551 BN554:BP555 BN558:BP559 BN562:BP563 BN566:BP569 BN572:BP575 BN578:BP579 BN582:BP583 BN586:BP587 BN590:BP591 BN594:BP595 BN598:BP599 BN602:BP603 BN606:BP607 BN610:BP611 BN614:BP615 BN618:BP619 BN622:BP623 BN626:BP627 BN630:BP631 BN634:BP635 BN638:BP639 BN642:BP643 BN646:BP647 BN650:BP651 BN654:BP655 BN658:BP659 BN662:BP663 BN666:BP667 BN670:BP671 BN674:BP675 BN678:BP679 BN682:BP683 BN686:BP687 BN690:BP691 BN694:BP695 BN698:BP699 BN702:BP703 BN706:BP707 BN710:BP711 BN714:BP715 BN718:BP720 BN723:BP724 BN727:BP728 BN731:BP732 BN735:BP736 BN739:BP740 BN743:BP744 BR747:BT748 BR751:BT752 BR755:BT758 BR761:BT764 BN767:BP770 BN773:BP774 BN777:BP778 BN781:BP782 BN785:BP786 BN789:BP790 BN793:BP794 BN797:BP798 BN801:BP802 BN805:BP806 BR767:BT770 CE809:CG809 BR170:BT171 BR174:BT175 BR178:BT179 BR182:BT183 BR186:BT187 BR190:BT191 BR194:BT195 BR198:BT199 BR202:BT203 BR206:BT207 BR210:BT211 BR214:BT215 BR218:BT219 BR222:BT223 BR226:BT227 BR230:BT231 BR234:BT235 BR238:BT239 BR242:BT243 BR246:BT247 BR250:BT251 BR254:BT255 BR258:BT259 BR262:BT263 BR266:BT267 BR270:BT271 BR274:BT275 BR278:BT279 BR282:BT283 BR286:BT287 BR290:BT291 BR294:BT295 BR298:BT299 BR302:BT303 BR306:BT307 BR310:BT311 BR314:BT315 BR318:BT319 BR322:BT323 BR326:BT327 BR330:BT331 BR334:BT335 BR338:BT339 BR342:BT343 BR346:BT347 BR350:BT351 BR354:BT355 BR358:BT359 BR362:BT363 BR366:BT367 BR370:BT371 BR374:BT375 BR378:BT379 BR382:BT383 BR386:BT387 BR390:BT391 BR394:BT395 BR398:BT399 BR402:BT403 BR406:BT407 BR410:BT411 BR414:BT415 BR418:BT419 BR422:BT423 BR426:BT427 BR430:BT431 BR434:BT435 BR438:BT439 BR442:BT443 BR446:BT447 BR450:BT451 BR454:BT455 BR458:BT459 BR462:BT463 BR466:BT467 BR470:BT471 BR474:BT475 BR478:BT479 BR482:BT483 BR486:BT487 BR490:BT491 BR494:BT495 BR498:BT499 BR502:BT503 BR506:BT507 BR510:BT511 BR514:BT515 BR518:BT519 BR522:BT523 BR526:BT527 BR530:BT531 BR534:BT535 BR538:BT539 BR542:BT543 BR546:BT547 BR550:BT551 BR554:BT555 BR558:BT559 BR562:BT563 BR566:BT569 BR572:BT575 BR578:BT579 BR582:BT583 BR586:BT587 BR590:BT591 BR594:BT595 BR598:BT599 BR602:BT603 BR606:BT607 BR610:BT611 BR614:BT615 BR618:BT619 BR622:BT623 BR626:BT627 BR630:BT631 BR634:BT635 BR638:BT639 BR642:BT643 BR646:BT647 BR650:BT651 BR654:BT655 BR658:BT659 BR662:BT663 BR666:BT667 BR670:BT671 BR674:BT675 BR678:BT679 BR682:BT683 BR686:BT687 BR690:BT691 BR694:BT695 BR698:BT699 BR702:BT703 BR706:BT707 BR710:BT711 BR714:BT715 BR718:BT720 BR723:BT724 BR727:BT728 BR731:BT732 BR735:BT736 BR739:BT740 BR743:BT744 CA747:CC748 CA751:CC752 CA755:CC758 CA761:CC764 CA767:CC770 BR773:BT774 BR777:BT778 BR781:BT782 BR785:BT786 BR789:BT790 BR793:BT794 BR797:BT798 BR801:BT802 BR805:BT806 CA773:CC774 CI809:CK809 CA170:CC171 CA174:CC175 CA178:CC179 CA182:CC183 CA186:CC187 CA190:CC191 CA194:CC195 CA198:CC199 CA202:CC203 CA206:CC207 CA210:CC211 CA214:CC215 CA218:CC219 CA222:CC223 CA226:CC227 CA230:CC231 CA234:CC235 CA238:CC239 CA242:CC243 CA246:CC247 CA250:CC251 CA254:CC255 CA258:CC259 CA262:CC263 CA266:CC267 CA270:CC271 CA274:CC275 CA278:CC279 CA282:CC283 CA286:CC287 CA290:CC291 CA294:CC295 CA298:CC299 CA302:CC303 CA306:CC307 CA310:CC311 CA314:CC315 CA318:CC319 CA322:CC323 CA326:CC327 CA330:CC331 CA334:CC335 CA338:CC339 CA342:CC343 CA346:CC347 CA350:CC351 CA354:CC355 CA358:CC359 CA362:CC363 CA366:CC367 CA370:CC371 CA374:CC375 CA378:CC379 CA382:CC383 CA386:CC387 CA390:CC391 CA394:CC395 CA398:CC399 CA402:CC403 CA406:CC407 CA410:CC411 CA414:CC415 CA418:CC419 CA422:CC423 CA426:CC427 CA430:CC431 CA434:CC435 CA438:CC439 CA442:CC443 CA446:CC447 CA450:CC451 CA454:CC455 CA458:CC459 CA462:CC463 CA466:CC467 CA470:CC471 CA474:CC475 CA478:CC479 CA482:CC483 CA486:CC487 CA490:CC491 CA494:CC495 CA498:CC499 CA502:CC503 CA506:CC507 CA510:CC511 CA514:CC515 CA518:CC519 CA522:CC523 CA526:CC527 CA530:CC531 CA534:CC535 CA538:CC539 CA542:CC543 CA546:CC547 CA550:CC551 CA554:CC555 CA558:CC559 CA562:CC563 CA566:CC569 CA572:CC575 CA578:CC579 CA582:CC583 CA586:CC587 CA590:CC591 CA594:CC595 CA598:CC599 CA602:CC603 CA606:CC607 CA610:CC611 CA614:CC615 CA618:CC619 CA622:CC623 CA626:CC627 CA630:CC631 CA634:CC635 CA638:CC639 CA642:CC643 CA646:CC647 CA650:CC651 CA654:CC655 CA658:CC659 CA662:CC663 CA666:CC667 CA670:CC671 CA674:CC675 CA678:CC679 CA682:CC683 CA686:CC687 CA690:CC691 CA694:CC695 CA698:CC699 CA702:CC703 CA706:CC707 CA710:CC711 CA714:CC715 CA718:CC720 CA723:CC724 CA727:CC728 CA731:CC732 CA735:CC736 CA739:CC740 CA743:CC744 CE747:CG748 CE751:CG752 CE755:CG758 CE761:CG764 CE767:CG770 CE773:CG774 CA777:CC778 CA781:CC782 CA785:CC786 CA789:CC790 CA793:CC794 CA797:CC798 CA801:CC802 CA805:CC806 CE777:CG778 CR809:CT809 CE170:CG171 CE174:CG175 CE178:CG179 CE182:CG183 CE186:CG187 CE190:CG191 CE194:CG195 CE198:CG199 CE202:CG203 CE206:CG207 CE210:CG211 CE214:CG215 CE218:CG219 CE222:CG223 CE226:CG227 CE230:CG231 CE234:CG235 CE238:CG239 CE242:CG243 CE246:CG247 CE250:CG251 CE254:CG255 CE258:CG259 CE262:CG263 CE266:CG267 CE270:CG271 CE274:CG275 CE278:CG279 CE282:CG283 CE286:CG287 CE290:CG291 CE294:CG295 CE298:CG299 CE302:CG303 CE306:CG307 CE310:CG311 CE314:CG315 CE318:CG319 CE322:CG323 CE326:CG327 CE330:CG331 CE334:CG335 CE338:CG339 CE342:CG343 CE346:CG347 CE350:CG351 CE354:CG355 CE358:CG359 CE362:CG363 CE366:CG367 CE370:CG371 CE374:CG375 CE378:CG379 CE382:CG383 CE386:CG387 CE390:CG391 CE394:CG395 CE398:CG399 CE402:CG403 CE406:CG407 CE410:CG411 CE414:CG415 CE418:CG419 CE422:CG423 CE426:CG427 CE430:CG431 CE434:CG435 CE438:CG439 CE442:CG443 CE446:CG447 CE450:CG451 CE454:CG455 CE458:CG459 CE462:CG463 CE466:CG467 CE470:CG471 CE474:CG475 CE478:CG479 CE482:CG483 CE486:CG487 CE490:CG491 CE494:CG495 CE498:CG499 CE502:CG503 CE506:CG507 CE510:CG511 CE514:CG515 CE518:CG519 CE522:CG523 CE526:CG527 CE530:CG531 CE534:CG535 CE538:CG539 CE542:CG543 CE546:CG547 CE550:CG551 CE554:CG555 CE558:CG559 CE562:CG563 CE566:CG569 CE572:CG575 CE578:CG579 CE582:CG583 CE586:CG587 CE590:CG591 CE594:CG595 CE598:CG599 CE602:CG603 CE606:CG607 CE610:CG611 CE614:CG615 CE618:CG619 CE622:CG623 CE626:CG627 CE630:CG631 CE634:CG635 CE638:CG639 CE642:CG643 CE646:CG647 CE650:CG651 CE654:CG655 CE658:CG659 CE662:CG663 CE666:CG667 CE670:CG671 CE674:CG675 CE678:CG679 CE682:CG683 CE686:CG687 CE690:CG691 CE694:CG695 CE698:CG699 CE702:CG703 CE706:CG707 CE710:CG711 CE714:CG715 CE718:CG720 CE723:CG724 CE727:CG728 CE731:CG732 CE735:CG736 CE739:CG740 CE743:CG744 CI747:CK748 CI751:CK752 CI755:CK758 CI761:CK764 CI767:CK770 CI773:CK774 CI777:CK778 CE781:CG782 CE785:CG786 CE789:CG790 CE793:CG794 CE797:CG798 CE801:CG802 CE805:CG806 CI781:CK782 CV809:CX809 CI170:CK171 CI174:CK175 CI178:CK179 CI182:CK183 CI186:CK187 CI190:CK191 CI194:CK195 CI198:CK199 CI202:CK203 CI206:CK207 CI210:CK211 CI214:CK215 CI218:CK219 CI222:CK223 CI226:CK227 CI230:CK231 CI234:CK235 CI238:CK239 CI242:CK243 CI246:CK247 CI250:CK251 CI254:CK255 CI258:CK259 CI262:CK263 CI266:CK267 CI270:CK271 CI274:CK275 CI278:CK279 CI282:CK283 CI286:CK287 CI290:CK291 CI294:CK295 CI298:CK299 CI302:CK303 CI306:CK307 CI310:CK311 CI314:CK315 CI318:CK319 CI322:CK323 CI326:CK327 CI330:CK331 CI334:CK335 CI338:CK339 CI342:CK343 CI346:CK347 CI350:CK351 CI354:CK355 CI358:CK359 CI362:CK363 CI366:CK367 CI370:CK371 CI374:CK375 CI378:CK379 CI382:CK383 CI386:CK387 CI390:CK391 CI394:CK395 CI398:CK399 CI402:CK403 CI406:CK407 CI410:CK411 CI414:CK415 CI418:CK419 CI422:CK423 CI426:CK427 CI430:CK431 CI434:CK435 CI438:CK439 CI442:CK443 CI446:CK447 CI450:CK451 CI454:CK455 CI458:CK459 CI462:CK463 CI466:CK467 CI470:CK471 CI474:CK475 CI478:CK479 CI482:CK483 CI486:CK487 CI490:CK491 CI494:CK495 CI498:CK499 CI502:CK503 CI506:CK507 CI510:CK511 CI514:CK515 CI518:CK519 CI522:CK523 CI526:CK527 CI530:CK531 CI534:CK535 CI538:CK539 CI542:CK543 CI546:CK547 CI550:CK551 CI554:CK555 CI558:CK559 CI562:CK563 CI566:CK569 CI572:CK575 CI578:CK579 CI582:CK583 CI586:CK587 CI590:CK591 CI594:CK595 CI598:CK599 CI602:CK603 CI606:CK607 CI610:CK611 CI614:CK615 CI618:CK619 CI622:CK623 CI626:CK627 CI630:CK631 CI634:CK635 CI638:CK639 CI642:CK643 CI646:CK647 CI650:CK651 CI654:CK655 CI658:CK659 CI662:CK663 CI666:CK667 CI670:CK671 CI674:CK675 CI678:CK679 CI682:CK683 CI686:CK687 CI690:CK691 CI694:CK695 CI698:CK699 CI702:CK703 CI706:CK707 CI710:CK711 CI714:CK715 CI718:CK720 CI723:CK724 CI727:CK728 CI731:CK732 CI735:CK736 CI739:CK740 CI743:CK744 CR747:CT748 CR751:CT752 CR755:CT758 CR761:CT764 CR767:CT770 CR773:CT774 CR777:CT778 CR781:CT782 CI785:CK786 CI789:CK790 CI793:CK794 CI797:CK798 CI801:CK802 CI805:CK806 CR785:CT786 CZ809:DB809 CR170:CT171 CR174:CT175 CR178:CT179 CR182:CT183 CR186:CT187 CR190:CT191 CR194:CT195 CR198:CT199 CR202:CT203 CR206:CT207 CR210:CT211 CR214:CT215 CR218:CT219 CR222:CT223 CR226:CT227 CR230:CT231 CR234:CT235 CR238:CT239 CR242:CT243 CR246:CT247 CR250:CT251 CR254:CT255 CR258:CT259 CR262:CT263 CR266:CT267 CR270:CT271 CR274:CT275 CR278:CT279 CR282:CT283 CR286:CT287 CR290:CT291 CR294:CT295 CR298:CT299 CR302:CT303 CR306:CT307 CR310:CT311 CR314:CT315 CR318:CT319 CR322:CT323 CR326:CT327 CR330:CT331 CR334:CT335 CR338:CT339 CR342:CT343 CR346:CT347 CR350:CT351 CR354:CT355 CR358:CT359 CR362:CT363 CR366:CT367 CR370:CT371 CR374:CT375 CR378:CT379 CR382:CT383 CR386:CT387 CR390:CT391 CR394:CT395 CR398:CT399 CR402:CT403 CR406:CT407 CR410:CT411 CR414:CT415 CR418:CT419 CR422:CT423 CR426:CT427 CR430:CT431 CR434:CT435 CR438:CT439 CR442:CT443 CR446:CT447 CR450:CT451 CR454:CT455 CR458:CT459 CR462:CT463 CR466:CT467 CR470:CT471 CR474:CT475 CR478:CT479 CR482:CT483 CR486:CT487 CR490:CT491 CR494:CT495 CR498:CT499 CR502:CT503 CR506:CT507 CR510:CT511 CR514:CT515 CR518:CT519 CR522:CT523 CR526:CT527 CR530:CT531 CR534:CT535 CR538:CT539 CR542:CT543 CR546:CT547 CR550:CT551 CR554:CT555 CR558:CT559 CR562:CT563 CR566:CT569 CR572:CT575 CR578:CT579 CR582:CT583 CR586:CT587 CR590:CT591 CR594:CT595 CR598:CT599 CR602:CT603 CR606:CT607 CR610:CT611 CR614:CT615 CR618:CT619 CR622:CT623 CR626:CT627 CR630:CT631 CR634:CT635 CR638:CT639 CR642:CT643 CR646:CT647 CR650:CT651 CR654:CT655 CR658:CT659 CR662:CT663 CR666:CT667 CR670:CT671 CR674:CT675 CR678:CT679 CR682:CT683 CR686:CT687 CR690:CT691 CR694:CT695 CR698:CT699 CR702:CT703 CR706:CT707 CR710:CT711 CR714:CT715 CR718:CT720 CR723:CT724 CR727:CT728 CR731:CT732 CR735:CT736 CR739:CT740 CR743:CT744 CV747:CX748 CV751:CX752 CV755:CX758 CV761:CX764 CV767:CX770 CV773:CX774 CV777:CX778 CV781:CX782 CV785:CX786 CR789:CT790 CR793:CT794 CR797:CT798 CR801:CT802 CR805:CT806 CV789:CX790 DI809:DK809 CV170:CX171 CV174:CX175 CV178:CX179 CV182:CX183 CV186:CX187 CV190:CX191 CV194:CX195 CV198:CX199 CV202:CX203 CV206:CX207 CV210:CX211 CV214:CX215 CV218:CX219 CV222:CX223 CV226:CX227 CV230:CX231 CV234:CX235 CV238:CX239 CV242:CX243 CV246:CX247 CV250:CX251 CV254:CX255 CV258:CX259 CV262:CX263 CV266:CX267 CV270:CX271 CV274:CX275 CV278:CX279 CV282:CX283 CV286:CX287 CV290:CX291 CV294:CX295 CV298:CX299 CV302:CX303 CV306:CX307 CV310:CX311 CV314:CX315 CV318:CX319 CV322:CX323 CV326:CX327 CV330:CX331 CV334:CX335 CV338:CX339 CV342:CX343 CV346:CX347 CV350:CX351 CV354:CX355 CV358:CX359 CV362:CX363 CV366:CX367 CV370:CX371 CV374:CX375 CV378:CX379 CV382:CX383 CV386:CX387 CV390:CX391 CV394:CX395 CV398:CX399 CV402:CX403 CV406:CX407 CV410:CX411 CV414:CX415 CV418:CX419 CV422:CX423 CV426:CX427 CV430:CX431 CV434:CX435 CV438:CX439 CV442:CX443 CV446:CX447 CV450:CX451 CV454:CX455 CV458:CX459 CV462:CX463 CV466:CX467 CV470:CX471 CV474:CX475 CV478:CX479 CV482:CX483 CV486:CX487 CV490:CX491 CV494:CX495 CV498:CX499 CV502:CX503 CV506:CX507 CV510:CX511 CV514:CX515 CV518:CX519 CV522:CX523 CV526:CX527 CV530:CX531 CV534:CX535 CV538:CX539 CV542:CX543 CV546:CX547 CV550:CX551 CV554:CX555 CV558:CX559 CV562:CX563 CV566:CX569 CV572:CX575 CV578:CX579 CV582:CX583 CV586:CX587 CV590:CX591 CV594:CX595 CV598:CX599 CV602:CX603 CV606:CX607 CV610:CX611 CV614:CX615 CV618:CX619 CV622:CX623 CV626:CX627 CV630:CX631 CV634:CX635 CV638:CX639 CV642:CX643 CV646:CX647 CV650:CX651 CV654:CX655 CV658:CX659 CV662:CX663 CV666:CX667 CV670:CX671 CV674:CX675 CV678:CX679 CV682:CX683 CV686:CX687 CV690:CX691 CV694:CX695 CV698:CX699 CV702:CX703 CV706:CX707 CV710:CX711 CV714:CX715 CV718:CX720 CV723:CX724 CV727:CX728 CV731:CX732 CV735:CX736 CV739:CX740 CV743:CX744 CZ747:DB748 CZ751:DB752 CZ755:DB758 CZ761:DB764 CZ767:DB770 CZ773:DB774 CZ777:DB778 CZ781:DB782 CZ785:DB786 CZ789:DB790 CV793:CX794 CV797:CX798 CV801:CX802 CV805:CX806 CZ793:DB794 DM809:DO809 CZ170:DB171 CZ174:DB175 CZ178:DB179 CZ182:DB183 CZ186:DB187 CZ190:DB191 CZ194:DB195 CZ198:DB199 CZ202:DB203 CZ206:DB207 CZ210:DB211 CZ214:DB215 CZ218:DB219 CZ222:DB223 CZ226:DB227 CZ230:DB231 CZ234:DB235 CZ238:DB239 CZ242:DB243 CZ246:DB247 CZ250:DB251 CZ254:DB255 CZ258:DB259 CZ262:DB263 CZ266:DB267 CZ270:DB271 CZ274:DB275 CZ278:DB279 CZ282:DB283 CZ286:DB287 CZ290:DB291 CZ294:DB295 CZ298:DB299 CZ302:DB303 CZ306:DB307 CZ310:DB311 CZ314:DB315 CZ318:DB319 CZ322:DB323 CZ326:DB327 CZ330:DB331 CZ334:DB335 CZ338:DB339 CZ342:DB343 CZ346:DB347 CZ350:DB351 CZ354:DB355 CZ358:DB359 CZ362:DB363 CZ366:DB367 CZ370:DB371 CZ374:DB375 CZ378:DB379 CZ382:DB383 CZ386:DB387 CZ390:DB391 CZ394:DB395 CZ398:DB399 CZ402:DB403 CZ406:DB407 CZ410:DB411 CZ414:DB415 CZ418:DB419 CZ422:DB423 CZ426:DB427 CZ430:DB431 CZ434:DB435 CZ438:DB439 CZ442:DB443 CZ446:DB447 CZ450:DB451 CZ454:DB455 CZ458:DB459 CZ462:DB463 CZ466:DB467 CZ470:DB471 CZ474:DB475 CZ478:DB479 CZ482:DB483 CZ486:DB487 CZ490:DB491 CZ494:DB495 CZ498:DB499 CZ502:DB503 CZ506:DB507 CZ510:DB511 CZ514:DB515 CZ518:DB519 CZ522:DB523 CZ526:DB527 CZ530:DB531 CZ534:DB535 CZ538:DB539 CZ542:DB543 CZ546:DB547 CZ550:DB551 CZ554:DB555 CZ558:DB559 CZ562:DB563 CZ566:DB569 CZ572:DB575 CZ578:DB579 CZ582:DB583 CZ586:DB587 CZ590:DB591 CZ594:DB595 CZ598:DB599 CZ602:DB603 CZ606:DB607 CZ610:DB611 CZ614:DB615 CZ618:DB619 CZ622:DB623 CZ626:DB627 CZ630:DB631 CZ634:DB635 CZ638:DB639 CZ642:DB643 CZ646:DB647 CZ650:DB651 CZ654:DB655 CZ658:DB659 CZ662:DB663 CZ666:DB667 CZ670:DB671 CZ674:DB675 CZ678:DB679 CZ682:DB683 CZ686:DB687 CZ690:DB691 CZ694:DB695 CZ698:DB699 CZ702:DB703 CZ706:DB707 CZ710:DB711 CZ714:DB715 CZ718:DB720 CZ723:DB724 CZ727:DB728 CZ731:DB732 CZ735:DB736 CZ739:DB740 CZ743:DB744 DI747:DK748 DI751:DK752 DI755:DK758 DI761:DK764 DI767:DK770 DI773:DK774 DI777:DK778 DI781:DK782 DI785:DK786 DI789:DK790 DI793:DK794 CZ797:DB798 CZ801:DB802 CZ805:DB806 DI797:DK798 DQ809:DS809 DI170:DK171 DI174:DK175 DI178:DK179 DI182:DK183 DI186:DK187 DI190:DK191 DI194:DK195 DI198:DK199 DI202:DK203 DI206:DK207 DI210:DK211 DI214:DK215 DI218:DK219 DI222:DK223 DI226:DK227 DI230:DK231 DI234:DK235 DI238:DK239 DI242:DK243 DI246:DK247 DI250:DK251 DI254:DK255 DI258:DK259 DI262:DK263 DI266:DK267 DI270:DK271 DI274:DK275 DI278:DK279 DI282:DK283 DI286:DK287 DI290:DK291 DI294:DK295 DI298:DK299 DI302:DK303 DI306:DK307 DI310:DK311 DI314:DK315 DI318:DK319 DI322:DK323 DI326:DK327 DI330:DK331 DI334:DK335 DI338:DK339 DI342:DK343 DI346:DK347 DI350:DK351 DI354:DK355 DI358:DK359 DI362:DK363 DI366:DK367 DI370:DK371 DI374:DK375 DI378:DK379 DI382:DK383 DI386:DK387 DI390:DK391 DI394:DK395 DI398:DK399 DI402:DK403 DI406:DK407 DI410:DK411 DI414:DK415 DI418:DK419 DI422:DK423 DI426:DK427 DI430:DK431 DI434:DK435 DI438:DK439 DI442:DK443 DI446:DK447 DI450:DK451 DI454:DK455 DI458:DK459 DI462:DK463 DI466:DK467 DI470:DK471 DI474:DK475 DI478:DK479 DI482:DK483 DI486:DK487 DI490:DK491 DI494:DK495 DI498:DK499 DI502:DK503 DI506:DK507 DI510:DK511 DI514:DK515 DI518:DK519 DI522:DK523 DI526:DK527 DI530:DK531 DI534:DK535 DI538:DK539 DI542:DK543 DI546:DK547 DI550:DK551 DI554:DK555 DI558:DK559 DI562:DK563 DI566:DK569 DI572:DK575 DI578:DK579 DI582:DK583 DI586:DK587 DI590:DK591 DI594:DK595 DI598:DK599 DI602:DK603 DI606:DK607 DI610:DK611 DI614:DK615 DI618:DK619 DI622:DK623 DI626:DK627 DI630:DK631 DI634:DK635 DI638:DK639 DI642:DK643 DI646:DK647 DI650:DK651 DI654:DK655 DI658:DK659 DI662:DK663 DI666:DK667 DI670:DK671 DI674:DK675 DI678:DK679 DI682:DK683 DI686:DK687 DI690:DK691 DI694:DK695 DI698:DK699 DI702:DK703 DI706:DK707 DI710:DK711 DI714:DK715 DI718:DK720 DI723:DK724 DI727:DK728 DI731:DK732 DI735:DK736 DI739:DK740 DI743:DK744 DM747:DO748 DM751:DO752 DM755:DO758 DM761:DO764 DM767:DO770 DM773:DO774 DM777:DO778 DM781:DO782 DM785:DO786 DM789:DO790 DM793:DO794 DM797:DO798 DI801:DK802 DI805:DK806 DM801:DO802 DY793:DY794 DM170:DO171 DM174:DO175 DM178:DO179 DM182:DO183 DM186:DO187 DM190:DO191 DM194:DO195 DM198:DO199 DM202:DO203 DM206:DO207 DM210:DO211 DM214:DO215 DM218:DO219 DM222:DO223 DM226:DO227 DM230:DO231 DM234:DO235 DM238:DO239 DM242:DO243 DM246:DO247 DM250:DO251 DM254:DO255 DM258:DO259 DM262:DO263 DM266:DO267 DM270:DO271 DM274:DO275 DM278:DO279 DM282:DO283 DM286:DO287 DM290:DO291 DM294:DO295 DM298:DO299 DM302:DO303 DM306:DO307 DM310:DO311 DM314:DO315 DM318:DO319 DM322:DO323 DM326:DO327 DM330:DO331 DM334:DO335 DM338:DO339 DM342:DO343 DM346:DO347 DM350:DO351 DM354:DO355 DM358:DO359 DM362:DO363 DM366:DO367 DM370:DO371 DM374:DO375 DM378:DO379 DM382:DO383 DM386:DO387 DM390:DO391 DM394:DO395 DM398:DO399 DM402:DO403 DM406:DO407 DM410:DO411 DM414:DO415 DM418:DO419 DM422:DO423 DM426:DO427 DM430:DO431 DM434:DO435 DM438:DO439 DM442:DO443 DM446:DO447 DM450:DO451 DM454:DO455 DM458:DO459 DM462:DO463 DM466:DO467 DM470:DO471 DM474:DO475 DM478:DO479 DM482:DO483 DM486:DO487 DM490:DO491 DM494:DO495 DM498:DO499 DM502:DO503 DM506:DO507 DM510:DO511 DM514:DO515 DM518:DO519 DM522:DO523 DM526:DO527 DM530:DO531 DM534:DO535 DM538:DO539 DM542:DO543 DM546:DO547 DM550:DO551 DM554:DO555 DM558:DO559 DM562:DO563 DM566:DO569 DM572:DO575 DM578:DO579 DM582:DO583 DM586:DO587 DM590:DO591 DM594:DO595 DM598:DO599 DM602:DO603 DM606:DO607 DM610:DO611 DM614:DO615 DM618:DO619 DM622:DO623 DM626:DO627 DM630:DO631 DM634:DO635 DM638:DO639 DM642:DO643 DM646:DO647 DM650:DO651 DM654:DO655 DM658:DO659 DM662:DO663 DM666:DO667 DM670:DO671 DM674:DO675 DM678:DO679 DM682:DO683 DM686:DO687 DM690:DO691 DM694:DO695 DM698:DO699 DM702:DO703 DM706:DO707 DM710:DO711 DM714:DO715 DM718:DO720 DM723:DO724 DM727:DO728 DM731:DO732 DM735:DO736 DM739:DO740 DM743:DO744 DQ747:DS748 DQ751:DS752 DQ755:DS758 DQ761:DS764 DQ767:DS770 DQ773:DS774 DQ777:DS778 DQ781:DS782 DQ785:DS786 DQ789:DS790 DQ793:DS794 DQ797:DS798 DQ801:DS802 DM805:DO806 DQ805:DS806 DV809:DW809 DQ170:DS171 DQ174:DS175 DQ178:DS179 DQ182:DS183 DQ186:DS187 DQ190:DS191 DQ194:DS195 DQ198:DS199 DQ202:DS203 DQ206:DS207 DQ210:DS211 DQ214:DS215 DQ218:DS219 DQ222:DS223 DQ226:DS227 DQ230:DS231 DQ234:DS235 DQ238:DS239 DQ242:DS243 DQ246:DS247 DQ250:DS251 DQ254:DS255 DQ258:DS259 DQ262:DS263 DQ266:DS267 DQ270:DS271 DQ274:DS275 DQ278:DS279 DQ282:DS283 DQ286:DS287 DQ290:DS291 DQ294:DS295 DQ298:DS299 DQ302:DS303 DQ306:DS307 DQ310:DS311 DQ314:DS315 DQ318:DS319 DQ322:DS323 DQ326:DS327 DQ330:DS331 DQ334:DS335 DQ338:DS339 DQ342:DS343 DQ346:DS347 DQ350:DS351 DQ354:DS355 DQ358:DS359 DQ362:DS363 DQ366:DS367 DQ370:DS371 DQ374:DS375 DQ378:DS379 DQ382:DS383 DQ386:DS387 DQ390:DS391 DQ394:DS395 DQ398:DS399 DQ402:DS403 DQ406:DS407 DQ410:DS411 DQ414:DS415 DQ418:DS419 DQ422:DS423 DQ426:DS427 DQ430:DS431 DQ434:DS435 DQ438:DS439 DQ442:DS443 DQ446:DS447 DQ450:DS451 DQ454:DS455 DQ458:DS459 DQ462:DS463 DQ466:DS467 DQ470:DS471 DQ474:DS475 DQ478:DS479 DQ482:DS483 DQ486:DS487 DQ490:DS491 DQ494:DS495 DQ498:DS499 DQ502:DS503 DQ506:DS507 DQ510:DS511 DQ514:DS515 DQ518:DS519 DQ522:DS523 DQ526:DS527 DQ530:DS531 DQ534:DS535 DQ538:DS539 DQ542:DS543 DQ546:DS547 DQ550:DS551 DQ554:DS555 DQ558:DS559 DQ562:DS563 DQ566:DS569 DQ572:DS575 DQ578:DS579 DQ582:DS583 DQ586:DS587 DQ590:DS591 DQ594:DS595 DQ598:DS599 DQ602:DS603 DQ606:DS607 DQ610:DS611 DQ614:DS615 DQ618:DS619 DQ622:DS623 DQ626:DS627 DQ630:DS631 DQ634:DS635 DQ638:DS639 DQ642:DS643 DQ646:DS647 DQ650:DS651 DQ654:DS655 DQ658:DS659 DQ662:DS663 DQ666:DS667 DQ670:DS671 DQ674:DS675 DQ678:DS679 DQ682:DS683 DQ686:DS687 DQ690:DS691 DQ694:DS695 DQ698:DS699 DQ702:DS703 DQ706:DS707 DQ710:DS711 DQ714:DS715 DQ718:DS720 DQ723:DS724 DQ727:DS728 DQ731:DS732 DQ735:DS736 DQ739:DS740 DQ743:DS744 DY809 DV812:DW813 BJ812:BL813 BN812:BP813 BR812:BT813 CA812:CC813 CE812:CG813 CI812:CK813 CR812:CT813 CV812:CX813 CZ812:DB813 DI812:DK813 DM812:DO813 DY163:DY164">
      <formula1>0</formula1>
      <formula2>9.99999999999999E+23</formula2>
    </dataValidation>
    <dataValidation allowBlank="1" errorTitle="Ошибка" error="Выберите значение из списка" prompt="Выберите значение из списка" sqref="AN159:AV160 AN163:AV164 AN53:AV54 AN57:AV58 AN61:AV62 AN65:AV66 AN69:AV70 AN73:AV74 AN77:AV78 AN81:AV82 AN85:AV86 AN89:AV90 AN93:AV94 AN97:AV98 AN101:AV104 AN107:AV108 AN111:AV114 AN117:AV120 AN123:AV124 AN127:AV128 AN131:AV132 AN135:AV136 AN139:AV140 AN143:AV144 AN147:AV148 AN151:AV152 AN155:AV156 AN167:AV167 AN805:AV806 AN809:AV809 AN170:AV171 AN174:AV175 AN178:AV179 AN182:AV183 AN186:AV187 AN190:AV191 AN194:AV195 AN198:AV199 AN202:AV203 AN206:AV207 AN210:AV211 AN214:AV215 AN218:AV219 AN222:AV223 AN226:AV227 AN230:AV231 AN234:AV235 AN238:AV239 AN242:AV243 AN246:AV247 AN250:AV251 AN254:AV255 AN258:AV259 AN262:AV263 AN266:AV267 AN270:AV271 AN274:AV275 AN278:AV279 AN282:AV283 AN286:AV287 AN290:AV291 AN294:AV295 AN298:AV299 AN302:AV303 AN306:AV307 AN310:AV311 AN314:AV315 AN318:AV319 AN322:AV323 AN326:AV327 AN330:AV331 AN334:AV335 AN338:AV339 AN342:AV343 AN346:AV347 AN350:AV351 AN354:AV355 AN358:AV359 AN362:AV363 AN366:AV367 AN370:AV371 AN374:AV375 AN378:AV379 AN382:AV383 AN386:AV387 AN390:AV391 AN394:AV395 AN398:AV399 AN402:AV403 AN406:AV407 AN410:AV411 AN414:AV415 AN418:AV419 AN422:AV423 AN426:AV427 AN430:AV431 AN434:AV435 AN438:AV439 AN442:AV443 AN446:AV447 AN450:AV451 AN454:AV455 AN458:AV459 AN462:AV463 AN466:AV467 AN470:AV471 AN474:AV475 AN478:AV479 AN482:AV483 AN486:AV487 AN490:AV491 AN494:AV495 AN498:AV499 AN502:AV503 AN506:AV507 AN510:AV511 AN514:AV515 AN518:AV519 AN522:AV523 AN526:AV527 AN530:AV531 AN534:AV535 AN538:AV539 AN542:AV543 AN546:AV547 AN550:AV551 AN554:AV555 AN558:AV559 AN562:AV563 AN566:AV569 AN572:AV575 AN578:AV579 AN582:AV583 AN586:AV587 AN590:AV591 AN594:AV595 AN598:AV599 AN602:AV603 AN606:AV607 AN610:AV611 AN614:AV615 AN618:AV619 AN622:AV623 AN626:AV627 AN630:AV631 AN634:AV635 AN638:AV639 AN642:AV643 AN646:AV647 AN650:AV651 AN654:AV655 AN658:AV659 AN662:AV663 AN666:AV667 AN670:AV671 AN674:AV675 AN678:AV679 AN682:AV683 AN686:AV687 AN690:AV691 AN694:AV695 AN698:AV699 AN702:AV703 AN706:AV707 AN710:AV711 AN714:AV715 AN718:AV720 AN723:AV724 AN727:AV728 AN731:AV732 AN735:AV736 AN739:AV740 AN743:AV744 AN747:AV748 AN751:AV752 AN755:AV758 AN761:AV764 AN767:AV770 AN773:AV774 AN777:AV778 AN781:AV782 AN785:AV786 AN789:AV790 AN793:AV794 AN797:AV798 AN801:AV802 AN812:AV813"/>
    <dataValidation type="textLength" operator="lessThan" allowBlank="1" showInputMessage="1" showErrorMessage="1" errorTitle="Ошибка" error="Допускается ввод не более 900 символов!" sqref="T292 DX163:DX164 DZ53:EA54 DZ57:EA58 DZ61:EA62 DZ65:EA66 DZ69:EA70 DZ73:EA74 DZ77:EA78 DX81:DX82 DZ85:EA86 DZ89:EA90 DX93:DX94 DZ97:EA98 DZ101:EA104 DZ107:EA108 DZ812:EA813 DX111:DX114 DZ123:EA124 DZ127:EA128 DZ131:EA132 DX135:DX136 DZ139:EA140 DZ143:EA144 DZ147:EA148 DX117:DX120 DZ155:EA156 DZ159:EA160 T165 DX151:DX152 DX53:DX54 DX57:DX58 DX61:DX62 DX65:DX66 DX69:DX70 DX73:DX74 DX77:DX78 T149 DX85:DX86 DX89:DX90 DZ81:EA82 DX97:DX98 DX101:DX104 DX107:DX108 DZ93:EA94 DZ111:EA114 DX123:DX124 DX127:DX128 DX131:DX132 DZ117:EA120 DX139:DX140 DX143:DX144 DX147:DX148 DX155:DX156 DX159:DX160 T51 T55 T59 T63 T67 T71 T75 T79 T83 T87 T91 T95 T99 T105 T109 T115 T121 T125 T129 T133 T137 T141 T145 T161 T153 T157 DZ167:EA167 DZ163:EA164 T807 DZ809:EA809 DZ170:EA171 DZ174:EA175 DZ178:EA179 DZ182:EA183 DZ186:EA187 DZ190:EA191 DZ194:EA195 DZ198:EA199 DZ202:EA203 DZ206:EA207 DZ210:EA211 DZ214:EA215 DZ218:EA219 DZ222:EA223 DZ226:EA227 DZ230:EA231 DZ234:EA235 DZ238:EA239 DZ242:EA243 DZ246:EA247 DZ250:EA251 DZ254:EA255 DZ258:EA259 DZ262:EA263 DZ266:EA267 DZ270:EA271 DZ274:EA275 DZ278:EA279 DX282:DX283 DZ286:EA287 DZ290:EA291 DX294:DX295 DZ298:EA299 DZ135:EA136 DZ151:EA152 DZ310:EA311 DZ314:EA315 DX302:DX303 DZ322:EA323 DZ326:EA327 DZ330:EA331 DZ334:EA335 DZ338:EA339 DZ306:EA307 DZ342:EA343 DZ346:EA347 DZ350:EA351 DX318:DX319 DZ362:EA363 DZ366:EA367 DZ370:EA371 DX374:DX375 DX358:DX359 DX382:DX383 DZ386:EA387 DX390:DX391 DZ394:EA395 DZ398:EA399 DZ402:EA403 DZ406:EA407 DZ410:EA411 DZ414:EA415 DZ418:EA419 DZ422:EA423 DZ354:EA355 DZ426:EA427 DZ434:EA435 DZ430:EA431 DZ442:EA443 DZ446:EA447 DZ450:EA451 DZ454:EA455 DZ458:EA459 DZ462:EA463 DZ466:EA467 DZ470:EA471 DZ474:EA475 DZ478:EA479 DZ482:EA483 DZ486:EA487 DZ490:EA491 DZ494:EA495 DZ498:EA499 DZ502:EA503 DZ506:EA507 DZ510:EA511 DZ514:EA515 DZ518:EA519 DZ522:EA523 DZ526:EA527 DZ530:EA531 DZ534:EA535 DZ538:EA539 DZ542:EA543 DZ546:EA547 DZ550:EA551 DZ554:EA555 DZ558:EA559 DZ562:EA563 DZ566:EA569 DZ572:EA575 DZ578:EA579 DZ582:EA583 DZ586:EA587 DZ590:EA591 DZ594:EA595 DZ598:EA599 DZ602:EA603 DZ606:EA607 DZ610:EA611 DX614:DX615 DZ618:EA619 DZ622:EA623 DZ626:EA627 DZ630:EA631 DZ634:EA635 DZ638:EA639 DZ642:EA643 DZ646:EA647 DZ650:EA651 DZ654:EA655 DZ658:EA659 DZ662:EA663 DZ438:EA439 DZ666:EA667 DX378:DX379 DZ678:EA679 DZ682:EA683 DZ686:EA687 DZ690:EA691 DZ694:EA695 DZ698:EA699 DX702:DX703 DZ670:EA671 DZ710:EA711 DZ714:EA715 DZ723:EA724 DZ727:EA728 DZ731:EA732 DZ674:EA675 DZ735:EA736 DZ739:EA740 DZ747:EA748 DZ751:EA752 DZ718:EA720 DX755:DX758 DZ767:EA770 DZ773:EA774 DZ777:EA778 DZ781:EA782 DZ785:EA786 DZ789:EA790 DX793:DX794 DZ797:EA798 DZ801:EA802 DZ805:EA806 T810 DX761:DX764 DX170:DX171 DX174:DX175 DX178:DX179 DX182:DX183 DX186:DX187 DX190:DX191 DX194:DX195 DX198:DX199 DX202:DX203 DX206:DX207 DX210:DX211 DX214:DX215 DX218:DX219 DX222:DX223 DX226:DX227 DX230:DX231 DX234:DX235 DX238:DX239 DX242:DX243 DX246:DX247 DX250:DX251 DX254:DX255 DX258:DX259 DX262:DX263 DX266:DX267 DX270:DX271 DX274:DX275 DX278:DX279 DX167 DX286:DX287 DX290:DX291 DZ282:EA283 DX298:DX299 DZ294:EA295 DZ302:EA303 DX310:DX311 DX314:DX315 DX306:DX307 DX322:DX323 DX326:DX327 DX330:DX331 DX334:DX335 DX338:DX339 DZ318:EA319 DX342:DX343 DX346:DX347 DX350:DX351 DX354:DX355 DX362:DX363 DX366:DX367 DX370:DX371 DZ358:EA359 DZ374:EA375 DZ378:EA379 DX386:DX387 DZ382:EA383 DZ390:EA391 DX398:DX399 DX402:DX403 DX406:DX407 DX410:DX411 DX414:DX415 DX418:DX419 DX422:DX423 DX394:DX395 DX426:DX427 DX434:DX435 DX430:DX431 DX442:DX443 DX446:DX447 DX450:DX451 DX454:DX455 DX458:DX459 DX462:DX463 DX466:DX467 DX470:DX471 DX474:DX475 DX478:DX479 DX482:DX483 DX486:DX487 DX490:DX491 DX494:DX495 DX498:DX499 DX502:DX503 DX506:DX507 DX510:DX511 DX514:DX515 DX518:DX519 DX522:DX523 DX526:DX527 DX530:DX531 DX534:DX535 DX538:DX539 DX542:DX543 DX546:DX547 DX550:DX551 DX554:DX555 DX558:DX559 DX562:DX563 DX566:DX569 DX572:DX575 DX578:DX579 DX582:DX583 DX586:DX587 DX590:DX591 DX594:DX595 DX598:DX599 DX602:DX603 DX606:DX607 DX610:DX611 DX438:DX439 DX618:DX619 DX622:DX623 DX626:DX627 DX630:DX631 DX634:DX635 DX638:DX639 DX642:DX643 DX646:DX647 DX650:DX651 DX654:DX655 DX658:DX659 DX662:DX663 DZ614:EA615 DX666:DX667 DX670:DX671 DX678:DX679 DX682:DX683 DX686:DX687 DX690:DX691 DX694:DX695 DX698:DX699 DX674:DX675 DZ702:EA703 DX710:DX711 DX714:DX715 DX706:DX707 DX723:DX724 DX727:DX728 DX731:DX732 DX718:DX720 DX735:DX736 DX739:DX740 DX747:DX748 DX751:DX752 DX743:DX744 DZ755:EA758 DX767:DX770 DX773:DX774 DX777:DX778 DX781:DX782 DX785:DX786 DX789:DX790 DZ761:EA764 DX797:DX798 DX801:DX802 DX805:DX806 T168 T172 T176 T180 T184 T188 T192 T196 T200 T204 T208 T212 T216 T220 T224 T228 T232 T236 T240 T244 T248 T252 T256 T260 T264 T268 T272 T276 T316 T284 T288 T280 T296 T356 T300 T308 T312 T304 T320 T324 T328 T332 T336 T795 T799 T803 DZ793:EA794 DX809 T360 T364 T368 T372 T376 T380 T384 T388 T392 T396 T400 T404 T408 T412 T416 T420 T424 T428 T432 T436 T440 T444 T448 T452 T456 T460 T464 T468 T472 T476 T480 T484 T488 T492 T496 T500 T504 T508 T512 T516 T520 T524 T528 T532 T536 T540 T544 T548 T552 T556 T560 T564 T570 T576 T580 T584 T588 T592 T596 T600 T604 T608 T612 T616 T620 T624 T628 T632 T636 T640 T644 T648 T652 T656 T660 T664 T668 T672 T676 T680 T684 T688 T692 T696 T700 T704 T708 T712 T716 T721 T725 T729 T733 T737 T741 T745 T749 T753 T759 T765 T771 T775 T779 T783 T787 T791 T340 T344 T348 T352 DZ706:EA707 DZ743:EA744 DX812:DX813">
      <formula1>900</formula1>
    </dataValidation>
    <dataValidation type="decimal" allowBlank="1" showInputMessage="1" showErrorMessage="1" error="Введите действительное число от 0 до 100!" sqref="U166:V166 U52:V52 U56:V56 U60:V60 U64:V64 U68:V68 U72:V72 U76:V76 U80:V80 U84:V84 U88:V88 U92:V92 U96:V96 U100:V100 U106:V106 U110:V110 U116:V116 U122:V122 U126:V126 U130:V130 U134:V134 U138:V138 U142:V142 U146:V146 U150:V150 U154:V154 U158:V158 U162:V162 U808:V808 U169:V169 U173:V173 U177:V177 U181:V181 U185:V185 U189:V189 U193:V193 U197:V197 U201:V201 U205:V205 U209:V209 U213:V213 U217:V217 U221:V221 U225:V225 U229:V229 U233:V233 U237:V237 U241:V241 U245:V245 U249:V249 U253:V253 U257:V257 U261:V261 U265:V265 U269:V269 U273:V273 U277:V277 U281:V281 U285:V285 U289:V289 U293:V293 U297:V297 U301:V301 U305:V305 U309:V309 U313:V313 U317:V317 U321:V321 U325:V325 U329:V329 U333:V333 U337:V337 U341:V341 U345:V345 U349:V349 U353:V353 U357:V357 U361:V361 U365:V365 U369:V369 U373:V373 U377:V377 U381:V381 U385:V385 U389:V389 U393:V393 U397:V397 U401:V401 U405:V405 U409:V409 U413:V413 U417:V417 U421:V421 U425:V425 U429:V429 U433:V433 U437:V437 U441:V441 U445:V445 U449:V449 U453:V453 U457:V457 U461:V461 U465:V465 U469:V469 U473:V473 U477:V477 U481:V481 U485:V485 U489:V489 U493:V493 U497:V497 U501:V501 U505:V505 U509:V509 U513:V513 U517:V517 U521:V521 U525:V525 U529:V529 U533:V533 U537:V537 U541:V541 U545:V545 U549:V549 U553:V553 U557:V557 U561:V561 U565:V565 U571:V571 U577:V577 U581:V581 U585:V585 U589:V589 U593:V593 U597:V597 U601:V601 U605:V605 U609:V609 U613:V613 U617:V617 U621:V621 U625:V625 U629:V629 U633:V633 U637:V637 U641:V641 U645:V645 U649:V649 U653:V653 U657:V657 U661:V661 U665:V665 U669:V669 U673:V673 U677:V677 U681:V681 U685:V685 U689:V689 U693:V693 U697:V697 U701:V701 U705:V705 U709:V709 U713:V713 U717:V717 U722:V722 U726:V726 U730:V730 U734:V734 U738:V738 U742:V742 U746:V746 U750:V750 U754:V754 U760:V760 U766:V766 U772:V772 U776:V776 U780:V780 U784:V784 U788:V788 U792:V792 U796:V796 U800:V800 U804:V804 U811:V811 R51:S813">
      <formula1>0</formula1>
      <formula2>100</formula2>
    </dataValidation>
    <dataValidation type="textLength" operator="lessThanOrEqual" allowBlank="1" showInputMessage="1" showErrorMessage="1" errorTitle="Ошибка" error="Допускается ввод не более 900 символов!" sqref="AL159:AM160 AL163:AM164 AL53:AM54 AL57:AM58 AL61:AM62 AL65:AM66 AL69:AM70 AL73:AM74 AL77:AM78 AL81:AM82 AL85:AM86 AL89:AM90 AL93:AM94 AL97:AM98 AL101:AM104 AL107:AM108 AL111:AM114 AL117:AM120 AL123:AM124 AL127:AM128 AL131:AM132 AL135:AM136 AL139:AM140 AL143:AM144 AL147:AM148 AL151:AM152 AL155:AM156 AL167:AM167 AL805:AM806 AL809:AM809 AL170:AM171 AL174:AM175 AL178:AM179 AL182:AM183 AL186:AM187 AL190:AM191 AL194:AM195 AL198:AM199 AL202:AM203 AL206:AM207 AL210:AM211 AL214:AM215 AL218:AM219 AL222:AM223 AL226:AM227 AL230:AM231 AL234:AM235 AL238:AM239 AL242:AM243 AL246:AM247 AL250:AM251 AL254:AM255 AL258:AM259 AL262:AM263 AL266:AM267 AL270:AM271 AL274:AM275 AL278:AM279 AL282:AM283 AL286:AM287 AL290:AM291 AL294:AM295 AL298:AM299 AL302:AM303 AL306:AM307 AL310:AM311 AL314:AM315 AL318:AM319 AL322:AM323 AL326:AM327 AL330:AM331 AL334:AM335 AL338:AM339 AL342:AM343 AL346:AM347 AL350:AM351 AL354:AM355 AL358:AM359 AL362:AM363 AL366:AM367 AL370:AM371 AL374:AM375 AL378:AM379 AL382:AM383 AL386:AM387 AL390:AM391 AL394:AM395 AL398:AM399 AL402:AM403 AL406:AM407 AL410:AM411 AL414:AM415 AL418:AM419 AL422:AM423 AL426:AM427 AL430:AM431 AL434:AM435 AL438:AM439 AL442:AM443 AL446:AM447 AL450:AM451 AL454:AM455 AL458:AM459 AL462:AM463 AL466:AM467 AL470:AM471 AL474:AM475 AL478:AM479 AL482:AM483 AL486:AM487 AL490:AM491 AL494:AM495 AL498:AM499 AL502:AM503 AL506:AM507 AL510:AM511 AL514:AM515 AL518:AM519 AL522:AM523 AL526:AM527 AL530:AM531 AL534:AM535 AL538:AM539 AL542:AM543 AL546:AM547 AL550:AM551 AL554:AM555 AL558:AM559 AL562:AM563 AL566:AM569 AL572:AM575 AL578:AM579 AL582:AM583 AL586:AM587 AL590:AM591 AL594:AM595 AL598:AM599 AL602:AM603 AL606:AM607 AL610:AM611 AL614:AM615 AL618:AM619 AL622:AM623 AL626:AM627 AL630:AM631 AL634:AM635 AL638:AM639 AL642:AM643 AL646:AM647 AL650:AM651 AL654:AM655 AL658:AM659 AL662:AM663 AL666:AM667 AL670:AM671 AL674:AM675 AL678:AM679 AL682:AM683 AL686:AM687 AL690:AM691 AL694:AM695 AL698:AM699 AL702:AM703 AL706:AM707 AL710:AM711 AL714:AM715 AL718:AM720 AL723:AM724 AL727:AM728 AL731:AM732 AL735:AM736 AL739:AM740 AL743:AM744 AL747:AM748 AL751:AM752 AL755:AM758 AL761:AM764 AL767:AM770 AL773:AM774 AL777:AM778 AL781:AM782 AL785:AM786 AL789:AM790 AL793:AM794 AL797:AM798 AL801:AM802 AL812:AM813">
      <formula1>900</formula1>
    </dataValidation>
    <dataValidation type="list" allowBlank="1" showInputMessage="1" showErrorMessage="1" errorTitle="Ошибка" error="Выберите значение из списка" prompt="Выберите значение из списка" sqref="P51:P813">
      <formula1>month_list</formula1>
    </dataValidation>
    <dataValidation type="list" allowBlank="1" showInputMessage="1" showErrorMessage="1" errorTitle="Ошибка" error="Выберите значение из списка" prompt="Выберите значение из списка" sqref="Q51:Q813">
      <formula1>all_year_list</formula1>
    </dataValidation>
  </dataValidations>
  <hyperlinks>
    <hyperlink ref="EA93" r:id="rId1"/>
    <hyperlink ref="EA111" r:id="rId2"/>
    <hyperlink ref="EA117" r:id="rId3"/>
    <hyperlink ref="EA151" r:id="rId4"/>
    <hyperlink ref="EA302" r:id="rId5"/>
    <hyperlink ref="EA318" r:id="rId6"/>
    <hyperlink ref="EA358" r:id="rId7"/>
    <hyperlink ref="EA378" r:id="rId8"/>
    <hyperlink ref="EA674" r:id="rId9"/>
    <hyperlink ref="EA706" r:id="rId10"/>
    <hyperlink ref="EA735" r:id="rId11"/>
    <hyperlink ref="EA755" r:id="rId12"/>
    <hyperlink ref="EA761" r:id="rId13"/>
    <hyperlink ref="EA809" r:id="rId14"/>
    <hyperlink ref="EA812" r:id="rId15"/>
    <hyperlink ref="EA813" r:id="rId16"/>
    <hyperlink ref="T807" r:id="rId17"/>
    <hyperlink ref="T810" r:id="rId18"/>
    <hyperlink ref="T753" r:id="rId19"/>
    <hyperlink ref="T759" r:id="rId20"/>
    <hyperlink ref="T733" r:id="rId21"/>
    <hyperlink ref="T737" r:id="rId22"/>
    <hyperlink ref="T741" r:id="rId23"/>
    <hyperlink ref="T704" r:id="rId24"/>
    <hyperlink ref="T668" r:id="rId25"/>
    <hyperlink ref="T672" r:id="rId26"/>
    <hyperlink ref="T612" r:id="rId27"/>
    <hyperlink ref="T424" r:id="rId28"/>
    <hyperlink ref="T428" r:id="rId29"/>
    <hyperlink ref="T436" r:id="rId30"/>
    <hyperlink ref="T372" r:id="rId31"/>
    <hyperlink ref="T376" r:id="rId32"/>
    <hyperlink ref="T380" r:id="rId33"/>
    <hyperlink ref="T392" r:id="rId34"/>
    <hyperlink ref="T340" r:id="rId35"/>
    <hyperlink ref="T344" r:id="rId36"/>
    <hyperlink ref="T348" r:id="rId37"/>
    <hyperlink ref="T352" r:id="rId38"/>
    <hyperlink ref="T356" r:id="rId39"/>
    <hyperlink ref="T300" r:id="rId40"/>
    <hyperlink ref="T304" r:id="rId41"/>
    <hyperlink ref="T316" r:id="rId42"/>
    <hyperlink ref="T280" r:id="rId43"/>
    <hyperlink ref="T292" r:id="rId44"/>
    <hyperlink ref="T161" r:id="rId45"/>
    <hyperlink ref="T149" r:id="rId46"/>
    <hyperlink ref="T109" r:id="rId47"/>
    <hyperlink ref="T115" r:id="rId48"/>
    <hyperlink ref="T79" r:id="rId49"/>
    <hyperlink ref="T91" r:id="rId50"/>
    <hyperlink ref="T791" r:id="rId51"/>
  </hyperlinks>
  <printOptions horizontalCentered="1" verticalCentered="1"/>
  <pageMargins left="0" right="0" top="0" bottom="0" header="0" footer="0.78740157480314965"/>
  <pageSetup paperSize="9" scale="10" fitToHeight="0" orientation="portrait" blackAndWhite="1" r:id="rId52"/>
  <headerFooter alignWithMargins="0"/>
  <drawing r:id="rId53"/>
  <legacyDrawing r:id="rId5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2">
    <outlinePr summaryBelow="0"/>
  </sheetPr>
  <dimension ref="A1:DG24"/>
  <sheetViews>
    <sheetView showGridLines="0" topLeftCell="C3" zoomScale="80" zoomScaleNormal="80" workbookViewId="0">
      <selection activeCell="CG12" sqref="CG12:CR12"/>
    </sheetView>
  </sheetViews>
  <sheetFormatPr defaultRowHeight="10.5"/>
  <cols>
    <col min="1" max="2" width="2.7109375" style="222" hidden="1" customWidth="1"/>
    <col min="3" max="3" width="1.5703125" style="222" customWidth="1"/>
    <col min="4" max="4" width="5.7109375" style="222" customWidth="1"/>
    <col min="5" max="5" width="39.5703125" style="222" customWidth="1"/>
    <col min="6" max="96" width="21.7109375" style="222" customWidth="1"/>
    <col min="97" max="16384" width="9.140625" style="222"/>
  </cols>
  <sheetData>
    <row r="1" spans="3:111" ht="10.5" hidden="1" customHeight="1">
      <c r="F1" s="288" t="s">
        <v>406</v>
      </c>
      <c r="G1" s="326" t="s">
        <v>240</v>
      </c>
      <c r="H1" s="326" t="s">
        <v>115</v>
      </c>
      <c r="I1" s="326" t="s">
        <v>116</v>
      </c>
      <c r="J1" s="326" t="s">
        <v>117</v>
      </c>
      <c r="K1" s="326" t="s">
        <v>487</v>
      </c>
      <c r="L1" s="326" t="s">
        <v>488</v>
      </c>
      <c r="M1" s="326" t="s">
        <v>489</v>
      </c>
      <c r="N1" s="326" t="s">
        <v>490</v>
      </c>
      <c r="O1" s="326" t="s">
        <v>491</v>
      </c>
      <c r="P1" s="326" t="s">
        <v>492</v>
      </c>
      <c r="Q1" s="326" t="s">
        <v>493</v>
      </c>
      <c r="R1" s="326" t="s">
        <v>494</v>
      </c>
      <c r="S1" s="288" t="s">
        <v>407</v>
      </c>
      <c r="T1" s="326" t="s">
        <v>240</v>
      </c>
      <c r="U1" s="326" t="s">
        <v>115</v>
      </c>
      <c r="V1" s="326" t="s">
        <v>116</v>
      </c>
      <c r="W1" s="326" t="s">
        <v>117</v>
      </c>
      <c r="X1" s="326" t="s">
        <v>487</v>
      </c>
      <c r="Y1" s="326" t="s">
        <v>488</v>
      </c>
      <c r="Z1" s="326" t="s">
        <v>489</v>
      </c>
      <c r="AA1" s="326" t="s">
        <v>490</v>
      </c>
      <c r="AB1" s="326" t="s">
        <v>491</v>
      </c>
      <c r="AC1" s="326" t="s">
        <v>492</v>
      </c>
      <c r="AD1" s="326" t="s">
        <v>493</v>
      </c>
      <c r="AE1" s="326" t="s">
        <v>494</v>
      </c>
      <c r="AF1" s="288" t="s">
        <v>408</v>
      </c>
      <c r="AG1" s="326" t="s">
        <v>240</v>
      </c>
      <c r="AH1" s="326" t="s">
        <v>115</v>
      </c>
      <c r="AI1" s="326" t="s">
        <v>116</v>
      </c>
      <c r="AJ1" s="326" t="s">
        <v>117</v>
      </c>
      <c r="AK1" s="326" t="s">
        <v>487</v>
      </c>
      <c r="AL1" s="326" t="s">
        <v>488</v>
      </c>
      <c r="AM1" s="326" t="s">
        <v>489</v>
      </c>
      <c r="AN1" s="326" t="s">
        <v>490</v>
      </c>
      <c r="AO1" s="326" t="s">
        <v>491</v>
      </c>
      <c r="AP1" s="326" t="s">
        <v>492</v>
      </c>
      <c r="AQ1" s="326" t="s">
        <v>493</v>
      </c>
      <c r="AR1" s="326" t="s">
        <v>494</v>
      </c>
      <c r="AS1" s="288" t="s">
        <v>409</v>
      </c>
      <c r="AT1" s="326" t="s">
        <v>240</v>
      </c>
      <c r="AU1" s="326" t="s">
        <v>115</v>
      </c>
      <c r="AV1" s="326" t="s">
        <v>116</v>
      </c>
      <c r="AW1" s="326" t="s">
        <v>117</v>
      </c>
      <c r="AX1" s="326" t="s">
        <v>487</v>
      </c>
      <c r="AY1" s="326" t="s">
        <v>488</v>
      </c>
      <c r="AZ1" s="326" t="s">
        <v>489</v>
      </c>
      <c r="BA1" s="326" t="s">
        <v>490</v>
      </c>
      <c r="BB1" s="326" t="s">
        <v>491</v>
      </c>
      <c r="BC1" s="326" t="s">
        <v>492</v>
      </c>
      <c r="BD1" s="326" t="s">
        <v>493</v>
      </c>
      <c r="BE1" s="326" t="s">
        <v>494</v>
      </c>
      <c r="BF1" s="288" t="s">
        <v>410</v>
      </c>
      <c r="BG1" s="326" t="s">
        <v>240</v>
      </c>
      <c r="BH1" s="326" t="s">
        <v>115</v>
      </c>
      <c r="BI1" s="326" t="s">
        <v>116</v>
      </c>
      <c r="BJ1" s="326" t="s">
        <v>117</v>
      </c>
      <c r="BK1" s="326" t="s">
        <v>487</v>
      </c>
      <c r="BL1" s="326" t="s">
        <v>488</v>
      </c>
      <c r="BM1" s="326" t="s">
        <v>489</v>
      </c>
      <c r="BN1" s="326" t="s">
        <v>490</v>
      </c>
      <c r="BO1" s="326" t="s">
        <v>491</v>
      </c>
      <c r="BP1" s="326" t="s">
        <v>492</v>
      </c>
      <c r="BQ1" s="326" t="s">
        <v>493</v>
      </c>
      <c r="BR1" s="326" t="s">
        <v>494</v>
      </c>
      <c r="BS1" s="288" t="s">
        <v>411</v>
      </c>
      <c r="BT1" s="326" t="s">
        <v>240</v>
      </c>
      <c r="BU1" s="326" t="s">
        <v>115</v>
      </c>
      <c r="BV1" s="326" t="s">
        <v>116</v>
      </c>
      <c r="BW1" s="326" t="s">
        <v>117</v>
      </c>
      <c r="BX1" s="326" t="s">
        <v>487</v>
      </c>
      <c r="BY1" s="326" t="s">
        <v>488</v>
      </c>
      <c r="BZ1" s="326" t="s">
        <v>489</v>
      </c>
      <c r="CA1" s="326" t="s">
        <v>490</v>
      </c>
      <c r="CB1" s="326" t="s">
        <v>491</v>
      </c>
      <c r="CC1" s="326" t="s">
        <v>492</v>
      </c>
      <c r="CD1" s="326" t="s">
        <v>493</v>
      </c>
      <c r="CE1" s="326" t="s">
        <v>494</v>
      </c>
      <c r="CF1" s="288" t="s">
        <v>412</v>
      </c>
      <c r="CG1" s="326" t="s">
        <v>240</v>
      </c>
      <c r="CH1" s="326" t="s">
        <v>115</v>
      </c>
      <c r="CI1" s="326" t="s">
        <v>116</v>
      </c>
      <c r="CJ1" s="326" t="s">
        <v>117</v>
      </c>
      <c r="CK1" s="326" t="s">
        <v>487</v>
      </c>
      <c r="CL1" s="326" t="s">
        <v>488</v>
      </c>
      <c r="CM1" s="326" t="s">
        <v>489</v>
      </c>
      <c r="CN1" s="326" t="s">
        <v>490</v>
      </c>
      <c r="CO1" s="326" t="s">
        <v>491</v>
      </c>
      <c r="CP1" s="326" t="s">
        <v>492</v>
      </c>
      <c r="CQ1" s="326" t="s">
        <v>493</v>
      </c>
      <c r="CR1" s="326" t="s">
        <v>494</v>
      </c>
    </row>
    <row r="2" spans="3:111" ht="14.25" hidden="1" customHeight="1">
      <c r="D2" s="223"/>
      <c r="E2" s="223"/>
      <c r="F2" s="287" t="s">
        <v>418</v>
      </c>
      <c r="G2" s="287" t="s">
        <v>178</v>
      </c>
      <c r="H2" s="287" t="s">
        <v>179</v>
      </c>
      <c r="I2" s="287" t="s">
        <v>180</v>
      </c>
      <c r="J2" s="287" t="s">
        <v>181</v>
      </c>
      <c r="K2" s="287" t="s">
        <v>182</v>
      </c>
      <c r="L2" s="287" t="s">
        <v>183</v>
      </c>
      <c r="M2" s="287" t="s">
        <v>184</v>
      </c>
      <c r="N2" s="287" t="s">
        <v>185</v>
      </c>
      <c r="O2" s="287" t="s">
        <v>186</v>
      </c>
      <c r="P2" s="287" t="s">
        <v>187</v>
      </c>
      <c r="Q2" s="287" t="s">
        <v>188</v>
      </c>
      <c r="R2" s="287" t="s">
        <v>189</v>
      </c>
      <c r="S2" s="287" t="s">
        <v>418</v>
      </c>
      <c r="T2" s="287" t="s">
        <v>178</v>
      </c>
      <c r="U2" s="287" t="s">
        <v>179</v>
      </c>
      <c r="V2" s="287" t="s">
        <v>180</v>
      </c>
      <c r="W2" s="287" t="s">
        <v>181</v>
      </c>
      <c r="X2" s="287" t="s">
        <v>182</v>
      </c>
      <c r="Y2" s="287" t="s">
        <v>183</v>
      </c>
      <c r="Z2" s="287" t="s">
        <v>184</v>
      </c>
      <c r="AA2" s="287" t="s">
        <v>185</v>
      </c>
      <c r="AB2" s="287" t="s">
        <v>186</v>
      </c>
      <c r="AC2" s="287" t="s">
        <v>187</v>
      </c>
      <c r="AD2" s="287" t="s">
        <v>188</v>
      </c>
      <c r="AE2" s="287" t="s">
        <v>189</v>
      </c>
      <c r="AF2" s="287" t="s">
        <v>418</v>
      </c>
      <c r="AG2" s="287" t="s">
        <v>178</v>
      </c>
      <c r="AH2" s="287" t="s">
        <v>179</v>
      </c>
      <c r="AI2" s="287" t="s">
        <v>180</v>
      </c>
      <c r="AJ2" s="287" t="s">
        <v>181</v>
      </c>
      <c r="AK2" s="287" t="s">
        <v>182</v>
      </c>
      <c r="AL2" s="287" t="s">
        <v>183</v>
      </c>
      <c r="AM2" s="287" t="s">
        <v>184</v>
      </c>
      <c r="AN2" s="287" t="s">
        <v>185</v>
      </c>
      <c r="AO2" s="287" t="s">
        <v>186</v>
      </c>
      <c r="AP2" s="287" t="s">
        <v>187</v>
      </c>
      <c r="AQ2" s="287" t="s">
        <v>188</v>
      </c>
      <c r="AR2" s="287" t="s">
        <v>189</v>
      </c>
      <c r="AS2" s="287" t="s">
        <v>418</v>
      </c>
      <c r="AT2" s="287" t="s">
        <v>178</v>
      </c>
      <c r="AU2" s="287" t="s">
        <v>179</v>
      </c>
      <c r="AV2" s="287" t="s">
        <v>180</v>
      </c>
      <c r="AW2" s="287" t="s">
        <v>181</v>
      </c>
      <c r="AX2" s="287" t="s">
        <v>182</v>
      </c>
      <c r="AY2" s="287" t="s">
        <v>183</v>
      </c>
      <c r="AZ2" s="287" t="s">
        <v>184</v>
      </c>
      <c r="BA2" s="287" t="s">
        <v>185</v>
      </c>
      <c r="BB2" s="287" t="s">
        <v>186</v>
      </c>
      <c r="BC2" s="287" t="s">
        <v>187</v>
      </c>
      <c r="BD2" s="287" t="s">
        <v>188</v>
      </c>
      <c r="BE2" s="287" t="s">
        <v>189</v>
      </c>
      <c r="BF2" s="287" t="s">
        <v>418</v>
      </c>
      <c r="BG2" s="287" t="s">
        <v>178</v>
      </c>
      <c r="BH2" s="287" t="s">
        <v>179</v>
      </c>
      <c r="BI2" s="287" t="s">
        <v>180</v>
      </c>
      <c r="BJ2" s="287" t="s">
        <v>181</v>
      </c>
      <c r="BK2" s="287" t="s">
        <v>182</v>
      </c>
      <c r="BL2" s="287" t="s">
        <v>183</v>
      </c>
      <c r="BM2" s="287" t="s">
        <v>184</v>
      </c>
      <c r="BN2" s="287" t="s">
        <v>185</v>
      </c>
      <c r="BO2" s="287" t="s">
        <v>186</v>
      </c>
      <c r="BP2" s="287" t="s">
        <v>187</v>
      </c>
      <c r="BQ2" s="287" t="s">
        <v>188</v>
      </c>
      <c r="BR2" s="287" t="s">
        <v>189</v>
      </c>
      <c r="BS2" s="287" t="s">
        <v>418</v>
      </c>
      <c r="BT2" s="287" t="s">
        <v>178</v>
      </c>
      <c r="BU2" s="287" t="s">
        <v>179</v>
      </c>
      <c r="BV2" s="287" t="s">
        <v>180</v>
      </c>
      <c r="BW2" s="287" t="s">
        <v>181</v>
      </c>
      <c r="BX2" s="287" t="s">
        <v>182</v>
      </c>
      <c r="BY2" s="287" t="s">
        <v>183</v>
      </c>
      <c r="BZ2" s="287" t="s">
        <v>184</v>
      </c>
      <c r="CA2" s="287" t="s">
        <v>185</v>
      </c>
      <c r="CB2" s="287" t="s">
        <v>186</v>
      </c>
      <c r="CC2" s="287" t="s">
        <v>187</v>
      </c>
      <c r="CD2" s="287" t="s">
        <v>188</v>
      </c>
      <c r="CE2" s="287" t="s">
        <v>189</v>
      </c>
      <c r="CF2" s="287" t="s">
        <v>418</v>
      </c>
      <c r="CG2" s="287" t="s">
        <v>178</v>
      </c>
      <c r="CH2" s="287" t="s">
        <v>179</v>
      </c>
      <c r="CI2" s="287" t="s">
        <v>180</v>
      </c>
      <c r="CJ2" s="287" t="s">
        <v>181</v>
      </c>
      <c r="CK2" s="287" t="s">
        <v>182</v>
      </c>
      <c r="CL2" s="287" t="s">
        <v>183</v>
      </c>
      <c r="CM2" s="287" t="s">
        <v>184</v>
      </c>
      <c r="CN2" s="287" t="s">
        <v>185</v>
      </c>
      <c r="CO2" s="287" t="s">
        <v>186</v>
      </c>
      <c r="CP2" s="287" t="s">
        <v>187</v>
      </c>
      <c r="CQ2" s="287" t="s">
        <v>188</v>
      </c>
      <c r="CR2" s="287" t="s">
        <v>189</v>
      </c>
    </row>
    <row r="3" spans="3:111" ht="18" customHeight="1">
      <c r="D3" s="274" t="str">
        <f>"Информация о реализации инвестиционных программ и показатели качества, надежности и энергетической эффективности за " &amp; god &amp; " год в сфере теплоснабжения"</f>
        <v>Информация о реализации инвестиционных программ и показатели качества, надежности и энергетической эффективности за 2022 год в сфере теплоснабжения</v>
      </c>
      <c r="E3" s="224"/>
    </row>
    <row r="4" spans="3:111" ht="3.75" customHeight="1">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row>
    <row r="5" spans="3:111" ht="11.25">
      <c r="C5" s="223"/>
      <c r="D5" s="437" t="s">
        <v>351</v>
      </c>
      <c r="E5" s="437" t="s">
        <v>352</v>
      </c>
      <c r="F5" s="440" t="s">
        <v>353</v>
      </c>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440"/>
      <c r="BR5" s="440"/>
      <c r="BS5" s="440"/>
      <c r="BT5" s="440"/>
      <c r="BU5" s="440"/>
      <c r="BV5" s="440"/>
      <c r="BW5" s="440"/>
      <c r="BX5" s="440"/>
      <c r="BY5" s="440"/>
      <c r="BZ5" s="440"/>
      <c r="CA5" s="440"/>
      <c r="CB5" s="440"/>
      <c r="CC5" s="440"/>
      <c r="CD5" s="440"/>
      <c r="CE5" s="440"/>
      <c r="CF5" s="440"/>
      <c r="CG5" s="440"/>
      <c r="CH5" s="440"/>
      <c r="CI5" s="440"/>
      <c r="CJ5" s="440"/>
      <c r="CK5" s="440"/>
      <c r="CL5" s="440"/>
      <c r="CM5" s="440"/>
      <c r="CN5" s="440"/>
      <c r="CO5" s="440"/>
      <c r="CP5" s="440"/>
      <c r="CQ5" s="440"/>
      <c r="CR5" s="440"/>
      <c r="CS5" s="334"/>
    </row>
    <row r="6" spans="3:111">
      <c r="C6" s="223"/>
      <c r="D6" s="438"/>
      <c r="E6" s="438"/>
      <c r="F6" s="427" t="s">
        <v>354</v>
      </c>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41" t="s">
        <v>355</v>
      </c>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334"/>
    </row>
    <row r="7" spans="3:111">
      <c r="C7" s="223"/>
      <c r="D7" s="438"/>
      <c r="E7" s="438"/>
      <c r="F7" s="443" t="s">
        <v>356</v>
      </c>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28" t="s">
        <v>357</v>
      </c>
      <c r="AG7" s="429"/>
      <c r="AH7" s="429"/>
      <c r="AI7" s="429"/>
      <c r="AJ7" s="429"/>
      <c r="AK7" s="429"/>
      <c r="AL7" s="429"/>
      <c r="AM7" s="429"/>
      <c r="AN7" s="429"/>
      <c r="AO7" s="429"/>
      <c r="AP7" s="429"/>
      <c r="AQ7" s="429"/>
      <c r="AR7" s="430"/>
      <c r="AS7" s="434" t="s">
        <v>358</v>
      </c>
      <c r="AT7" s="435"/>
      <c r="AU7" s="435"/>
      <c r="AV7" s="435"/>
      <c r="AW7" s="435"/>
      <c r="AX7" s="435"/>
      <c r="AY7" s="435"/>
      <c r="AZ7" s="435"/>
      <c r="BA7" s="435"/>
      <c r="BB7" s="435"/>
      <c r="BC7" s="435"/>
      <c r="BD7" s="435"/>
      <c r="BE7" s="435"/>
      <c r="BF7" s="435"/>
      <c r="BG7" s="435"/>
      <c r="BH7" s="435"/>
      <c r="BI7" s="435"/>
      <c r="BJ7" s="435"/>
      <c r="BK7" s="435"/>
      <c r="BL7" s="435"/>
      <c r="BM7" s="435"/>
      <c r="BN7" s="435"/>
      <c r="BO7" s="435"/>
      <c r="BP7" s="435"/>
      <c r="BQ7" s="435"/>
      <c r="BR7" s="436"/>
      <c r="BS7" s="434" t="s">
        <v>359</v>
      </c>
      <c r="BT7" s="435"/>
      <c r="BU7" s="435"/>
      <c r="BV7" s="435"/>
      <c r="BW7" s="435"/>
      <c r="BX7" s="435"/>
      <c r="BY7" s="435"/>
      <c r="BZ7" s="435"/>
      <c r="CA7" s="435"/>
      <c r="CB7" s="435"/>
      <c r="CC7" s="435"/>
      <c r="CD7" s="435"/>
      <c r="CE7" s="435"/>
      <c r="CF7" s="435"/>
      <c r="CG7" s="435"/>
      <c r="CH7" s="435"/>
      <c r="CI7" s="435"/>
      <c r="CJ7" s="435"/>
      <c r="CK7" s="435"/>
      <c r="CL7" s="435"/>
      <c r="CM7" s="435"/>
      <c r="CN7" s="435"/>
      <c r="CO7" s="435"/>
      <c r="CP7" s="435"/>
      <c r="CQ7" s="435"/>
      <c r="CR7" s="436"/>
      <c r="CS7" s="334"/>
    </row>
    <row r="8" spans="3:111">
      <c r="C8" s="223"/>
      <c r="D8" s="438"/>
      <c r="E8" s="438"/>
      <c r="F8" s="442" t="s">
        <v>360</v>
      </c>
      <c r="G8" s="442"/>
      <c r="H8" s="442"/>
      <c r="I8" s="442"/>
      <c r="J8" s="442"/>
      <c r="K8" s="442"/>
      <c r="L8" s="442"/>
      <c r="M8" s="442"/>
      <c r="N8" s="442"/>
      <c r="O8" s="442"/>
      <c r="P8" s="442"/>
      <c r="Q8" s="442"/>
      <c r="R8" s="442"/>
      <c r="S8" s="442" t="s">
        <v>361</v>
      </c>
      <c r="T8" s="442"/>
      <c r="U8" s="442"/>
      <c r="V8" s="442"/>
      <c r="W8" s="442"/>
      <c r="X8" s="442"/>
      <c r="Y8" s="442"/>
      <c r="Z8" s="442"/>
      <c r="AA8" s="442"/>
      <c r="AB8" s="442"/>
      <c r="AC8" s="442"/>
      <c r="AD8" s="442"/>
      <c r="AE8" s="442"/>
      <c r="AF8" s="431"/>
      <c r="AG8" s="432"/>
      <c r="AH8" s="432"/>
      <c r="AI8" s="432"/>
      <c r="AJ8" s="432"/>
      <c r="AK8" s="432"/>
      <c r="AL8" s="432"/>
      <c r="AM8" s="432"/>
      <c r="AN8" s="432"/>
      <c r="AO8" s="432"/>
      <c r="AP8" s="432"/>
      <c r="AQ8" s="432"/>
      <c r="AR8" s="433"/>
      <c r="AS8" s="434" t="s">
        <v>362</v>
      </c>
      <c r="AT8" s="435"/>
      <c r="AU8" s="435"/>
      <c r="AV8" s="435"/>
      <c r="AW8" s="435"/>
      <c r="AX8" s="435"/>
      <c r="AY8" s="435"/>
      <c r="AZ8" s="435"/>
      <c r="BA8" s="435"/>
      <c r="BB8" s="435"/>
      <c r="BC8" s="435"/>
      <c r="BD8" s="435"/>
      <c r="BE8" s="436"/>
      <c r="BF8" s="434" t="s">
        <v>363</v>
      </c>
      <c r="BG8" s="435"/>
      <c r="BH8" s="435"/>
      <c r="BI8" s="435"/>
      <c r="BJ8" s="435"/>
      <c r="BK8" s="435"/>
      <c r="BL8" s="435"/>
      <c r="BM8" s="435"/>
      <c r="BN8" s="435"/>
      <c r="BO8" s="435"/>
      <c r="BP8" s="435"/>
      <c r="BQ8" s="435"/>
      <c r="BR8" s="436"/>
      <c r="BS8" s="434" t="s">
        <v>362</v>
      </c>
      <c r="BT8" s="435"/>
      <c r="BU8" s="435"/>
      <c r="BV8" s="435"/>
      <c r="BW8" s="435"/>
      <c r="BX8" s="435"/>
      <c r="BY8" s="435"/>
      <c r="BZ8" s="435"/>
      <c r="CA8" s="435"/>
      <c r="CB8" s="435"/>
      <c r="CC8" s="435"/>
      <c r="CD8" s="435"/>
      <c r="CE8" s="436"/>
      <c r="CF8" s="434" t="s">
        <v>364</v>
      </c>
      <c r="CG8" s="435"/>
      <c r="CH8" s="435"/>
      <c r="CI8" s="435"/>
      <c r="CJ8" s="435"/>
      <c r="CK8" s="435"/>
      <c r="CL8" s="435"/>
      <c r="CM8" s="435"/>
      <c r="CN8" s="435"/>
      <c r="CO8" s="435"/>
      <c r="CP8" s="435"/>
      <c r="CQ8" s="435"/>
      <c r="CR8" s="436"/>
      <c r="CS8" s="334"/>
    </row>
    <row r="9" spans="3:111">
      <c r="C9" s="223"/>
      <c r="D9" s="438"/>
      <c r="E9" s="438"/>
      <c r="F9" s="237" t="s">
        <v>365</v>
      </c>
      <c r="G9" s="237" t="s">
        <v>365</v>
      </c>
      <c r="H9" s="237" t="s">
        <v>365</v>
      </c>
      <c r="I9" s="237" t="s">
        <v>365</v>
      </c>
      <c r="J9" s="237" t="s">
        <v>365</v>
      </c>
      <c r="K9" s="237" t="s">
        <v>365</v>
      </c>
      <c r="L9" s="237" t="s">
        <v>365</v>
      </c>
      <c r="M9" s="237" t="s">
        <v>365</v>
      </c>
      <c r="N9" s="237" t="s">
        <v>365</v>
      </c>
      <c r="O9" s="237" t="s">
        <v>365</v>
      </c>
      <c r="P9" s="237" t="s">
        <v>365</v>
      </c>
      <c r="Q9" s="237" t="s">
        <v>365</v>
      </c>
      <c r="R9" s="237" t="s">
        <v>365</v>
      </c>
      <c r="S9" s="237" t="s">
        <v>366</v>
      </c>
      <c r="T9" s="237" t="s">
        <v>366</v>
      </c>
      <c r="U9" s="237" t="s">
        <v>366</v>
      </c>
      <c r="V9" s="237" t="s">
        <v>366</v>
      </c>
      <c r="W9" s="237" t="s">
        <v>366</v>
      </c>
      <c r="X9" s="237" t="s">
        <v>366</v>
      </c>
      <c r="Y9" s="237" t="s">
        <v>366</v>
      </c>
      <c r="Z9" s="237" t="s">
        <v>366</v>
      </c>
      <c r="AA9" s="237" t="s">
        <v>366</v>
      </c>
      <c r="AB9" s="237" t="s">
        <v>366</v>
      </c>
      <c r="AC9" s="237" t="s">
        <v>366</v>
      </c>
      <c r="AD9" s="237" t="s">
        <v>366</v>
      </c>
      <c r="AE9" s="237" t="s">
        <v>366</v>
      </c>
      <c r="AF9" s="236" t="s">
        <v>367</v>
      </c>
      <c r="AG9" s="238" t="s">
        <v>367</v>
      </c>
      <c r="AH9" s="276" t="s">
        <v>367</v>
      </c>
      <c r="AI9" s="276" t="s">
        <v>367</v>
      </c>
      <c r="AJ9" s="276" t="s">
        <v>367</v>
      </c>
      <c r="AK9" s="276" t="s">
        <v>367</v>
      </c>
      <c r="AL9" s="276" t="s">
        <v>367</v>
      </c>
      <c r="AM9" s="276" t="s">
        <v>367</v>
      </c>
      <c r="AN9" s="276" t="s">
        <v>367</v>
      </c>
      <c r="AO9" s="276" t="s">
        <v>367</v>
      </c>
      <c r="AP9" s="276" t="s">
        <v>367</v>
      </c>
      <c r="AQ9" s="276" t="s">
        <v>367</v>
      </c>
      <c r="AR9" s="276" t="s">
        <v>367</v>
      </c>
      <c r="AS9" s="236" t="s">
        <v>368</v>
      </c>
      <c r="AT9" s="238" t="s">
        <v>368</v>
      </c>
      <c r="AU9" s="276" t="s">
        <v>368</v>
      </c>
      <c r="AV9" s="276" t="s">
        <v>368</v>
      </c>
      <c r="AW9" s="276" t="s">
        <v>368</v>
      </c>
      <c r="AX9" s="276" t="s">
        <v>368</v>
      </c>
      <c r="AY9" s="276" t="s">
        <v>368</v>
      </c>
      <c r="AZ9" s="276" t="s">
        <v>368</v>
      </c>
      <c r="BA9" s="276" t="s">
        <v>368</v>
      </c>
      <c r="BB9" s="276" t="s">
        <v>368</v>
      </c>
      <c r="BC9" s="276" t="s">
        <v>368</v>
      </c>
      <c r="BD9" s="276" t="s">
        <v>368</v>
      </c>
      <c r="BE9" s="276" t="s">
        <v>368</v>
      </c>
      <c r="BF9" s="236" t="s">
        <v>369</v>
      </c>
      <c r="BG9" s="238" t="s">
        <v>369</v>
      </c>
      <c r="BH9" s="276" t="s">
        <v>369</v>
      </c>
      <c r="BI9" s="276" t="s">
        <v>369</v>
      </c>
      <c r="BJ9" s="276" t="s">
        <v>369</v>
      </c>
      <c r="BK9" s="276" t="s">
        <v>369</v>
      </c>
      <c r="BL9" s="276" t="s">
        <v>369</v>
      </c>
      <c r="BM9" s="276" t="s">
        <v>369</v>
      </c>
      <c r="BN9" s="276" t="s">
        <v>369</v>
      </c>
      <c r="BO9" s="276" t="s">
        <v>369</v>
      </c>
      <c r="BP9" s="276" t="s">
        <v>369</v>
      </c>
      <c r="BQ9" s="276" t="s">
        <v>369</v>
      </c>
      <c r="BR9" s="276" t="s">
        <v>369</v>
      </c>
      <c r="BS9" s="236" t="s">
        <v>370</v>
      </c>
      <c r="BT9" s="238" t="s">
        <v>370</v>
      </c>
      <c r="BU9" s="276" t="s">
        <v>370</v>
      </c>
      <c r="BV9" s="276" t="s">
        <v>370</v>
      </c>
      <c r="BW9" s="276" t="s">
        <v>370</v>
      </c>
      <c r="BX9" s="276" t="s">
        <v>370</v>
      </c>
      <c r="BY9" s="276" t="s">
        <v>370</v>
      </c>
      <c r="BZ9" s="276" t="s">
        <v>370</v>
      </c>
      <c r="CA9" s="276" t="s">
        <v>370</v>
      </c>
      <c r="CB9" s="276" t="s">
        <v>370</v>
      </c>
      <c r="CC9" s="276" t="s">
        <v>370</v>
      </c>
      <c r="CD9" s="276" t="s">
        <v>370</v>
      </c>
      <c r="CE9" s="276" t="s">
        <v>370</v>
      </c>
      <c r="CF9" s="242" t="s">
        <v>371</v>
      </c>
      <c r="CG9" s="242" t="s">
        <v>371</v>
      </c>
      <c r="CH9" s="242" t="s">
        <v>371</v>
      </c>
      <c r="CI9" s="242" t="s">
        <v>371</v>
      </c>
      <c r="CJ9" s="242" t="s">
        <v>371</v>
      </c>
      <c r="CK9" s="242" t="s">
        <v>371</v>
      </c>
      <c r="CL9" s="242" t="s">
        <v>371</v>
      </c>
      <c r="CM9" s="242" t="s">
        <v>371</v>
      </c>
      <c r="CN9" s="242" t="s">
        <v>371</v>
      </c>
      <c r="CO9" s="242" t="s">
        <v>371</v>
      </c>
      <c r="CP9" s="242" t="s">
        <v>371</v>
      </c>
      <c r="CQ9" s="242" t="s">
        <v>371</v>
      </c>
      <c r="CR9" s="242" t="s">
        <v>371</v>
      </c>
      <c r="CS9" s="334"/>
    </row>
    <row r="10" spans="3:111">
      <c r="C10" s="223"/>
      <c r="D10" s="439"/>
      <c r="E10" s="439"/>
      <c r="F10" s="240" t="str">
        <f>"План (" &amp; god &amp; ")"</f>
        <v>План (2022)</v>
      </c>
      <c r="G10" s="240" t="str">
        <f t="shared" ref="G10:R10" si="0">"Факт (" &amp; god &amp; ", " &amp; G2 &amp; ")"</f>
        <v>Факт (2022, Январь)</v>
      </c>
      <c r="H10" s="240" t="str">
        <f t="shared" si="0"/>
        <v>Факт (2022, Февраль)</v>
      </c>
      <c r="I10" s="240" t="str">
        <f t="shared" si="0"/>
        <v>Факт (2022, Март)</v>
      </c>
      <c r="J10" s="240" t="str">
        <f t="shared" si="0"/>
        <v>Факт (2022, Апрель)</v>
      </c>
      <c r="K10" s="240" t="str">
        <f t="shared" si="0"/>
        <v>Факт (2022, Май)</v>
      </c>
      <c r="L10" s="240" t="str">
        <f t="shared" si="0"/>
        <v>Факт (2022, Июнь)</v>
      </c>
      <c r="M10" s="240" t="str">
        <f t="shared" si="0"/>
        <v>Факт (2022, Июль)</v>
      </c>
      <c r="N10" s="240" t="str">
        <f t="shared" si="0"/>
        <v>Факт (2022, Август)</v>
      </c>
      <c r="O10" s="240" t="str">
        <f t="shared" si="0"/>
        <v>Факт (2022, Сентябрь)</v>
      </c>
      <c r="P10" s="240" t="str">
        <f t="shared" si="0"/>
        <v>Факт (2022, Октябрь)</v>
      </c>
      <c r="Q10" s="240" t="str">
        <f t="shared" si="0"/>
        <v>Факт (2022, Ноябрь)</v>
      </c>
      <c r="R10" s="240" t="str">
        <f t="shared" si="0"/>
        <v>Факт (2022, Декабрь)</v>
      </c>
      <c r="S10" s="240" t="str">
        <f>"План (" &amp; god &amp; ")"</f>
        <v>План (2022)</v>
      </c>
      <c r="T10" s="240" t="str">
        <f t="shared" ref="T10:AE10" si="1">"Факт (" &amp; god &amp; ", " &amp; T2 &amp; ")"</f>
        <v>Факт (2022, Январь)</v>
      </c>
      <c r="U10" s="240" t="str">
        <f t="shared" si="1"/>
        <v>Факт (2022, Февраль)</v>
      </c>
      <c r="V10" s="240" t="str">
        <f t="shared" si="1"/>
        <v>Факт (2022, Март)</v>
      </c>
      <c r="W10" s="240" t="str">
        <f t="shared" si="1"/>
        <v>Факт (2022, Апрель)</v>
      </c>
      <c r="X10" s="240" t="str">
        <f t="shared" si="1"/>
        <v>Факт (2022, Май)</v>
      </c>
      <c r="Y10" s="240" t="str">
        <f t="shared" si="1"/>
        <v>Факт (2022, Июнь)</v>
      </c>
      <c r="Z10" s="240" t="str">
        <f t="shared" si="1"/>
        <v>Факт (2022, Июль)</v>
      </c>
      <c r="AA10" s="240" t="str">
        <f t="shared" si="1"/>
        <v>Факт (2022, Август)</v>
      </c>
      <c r="AB10" s="240" t="str">
        <f t="shared" si="1"/>
        <v>Факт (2022, Сентябрь)</v>
      </c>
      <c r="AC10" s="240" t="str">
        <f t="shared" si="1"/>
        <v>Факт (2022, Октябрь)</v>
      </c>
      <c r="AD10" s="240" t="str">
        <f t="shared" si="1"/>
        <v>Факт (2022, Ноябрь)</v>
      </c>
      <c r="AE10" s="240" t="str">
        <f t="shared" si="1"/>
        <v>Факт (2022, Декабрь)</v>
      </c>
      <c r="AF10" s="241" t="str">
        <f>"План (" &amp; god &amp; ")"</f>
        <v>План (2022)</v>
      </c>
      <c r="AG10" s="243" t="str">
        <f t="shared" ref="AG10:AR10" si="2">"Факт (" &amp; god &amp; ", " &amp; AG2 &amp; ")"</f>
        <v>Факт (2022, Январь)</v>
      </c>
      <c r="AH10" s="243" t="str">
        <f t="shared" si="2"/>
        <v>Факт (2022, Февраль)</v>
      </c>
      <c r="AI10" s="243" t="str">
        <f t="shared" si="2"/>
        <v>Факт (2022, Март)</v>
      </c>
      <c r="AJ10" s="243" t="str">
        <f t="shared" si="2"/>
        <v>Факт (2022, Апрель)</v>
      </c>
      <c r="AK10" s="243" t="str">
        <f t="shared" si="2"/>
        <v>Факт (2022, Май)</v>
      </c>
      <c r="AL10" s="243" t="str">
        <f t="shared" si="2"/>
        <v>Факт (2022, Июнь)</v>
      </c>
      <c r="AM10" s="243" t="str">
        <f t="shared" si="2"/>
        <v>Факт (2022, Июль)</v>
      </c>
      <c r="AN10" s="243" t="str">
        <f t="shared" si="2"/>
        <v>Факт (2022, Август)</v>
      </c>
      <c r="AO10" s="243" t="str">
        <f t="shared" si="2"/>
        <v>Факт (2022, Сентябрь)</v>
      </c>
      <c r="AP10" s="243" t="str">
        <f t="shared" si="2"/>
        <v>Факт (2022, Октябрь)</v>
      </c>
      <c r="AQ10" s="243" t="str">
        <f t="shared" si="2"/>
        <v>Факт (2022, Ноябрь)</v>
      </c>
      <c r="AR10" s="243" t="str">
        <f t="shared" si="2"/>
        <v>Факт (2022, Декабрь)</v>
      </c>
      <c r="AS10" s="241" t="str">
        <f>"План (" &amp; god &amp; ")"</f>
        <v>План (2022)</v>
      </c>
      <c r="AT10" s="243" t="str">
        <f t="shared" ref="AT10:BE10" si="3">"Факт (" &amp; god &amp; ", " &amp; AT2 &amp; ")"</f>
        <v>Факт (2022, Январь)</v>
      </c>
      <c r="AU10" s="243" t="str">
        <f t="shared" si="3"/>
        <v>Факт (2022, Февраль)</v>
      </c>
      <c r="AV10" s="243" t="str">
        <f t="shared" si="3"/>
        <v>Факт (2022, Март)</v>
      </c>
      <c r="AW10" s="243" t="str">
        <f t="shared" si="3"/>
        <v>Факт (2022, Апрель)</v>
      </c>
      <c r="AX10" s="243" t="str">
        <f t="shared" si="3"/>
        <v>Факт (2022, Май)</v>
      </c>
      <c r="AY10" s="243" t="str">
        <f t="shared" si="3"/>
        <v>Факт (2022, Июнь)</v>
      </c>
      <c r="AZ10" s="243" t="str">
        <f t="shared" si="3"/>
        <v>Факт (2022, Июль)</v>
      </c>
      <c r="BA10" s="243" t="str">
        <f t="shared" si="3"/>
        <v>Факт (2022, Август)</v>
      </c>
      <c r="BB10" s="243" t="str">
        <f t="shared" si="3"/>
        <v>Факт (2022, Сентябрь)</v>
      </c>
      <c r="BC10" s="243" t="str">
        <f t="shared" si="3"/>
        <v>Факт (2022, Октябрь)</v>
      </c>
      <c r="BD10" s="243" t="str">
        <f t="shared" si="3"/>
        <v>Факт (2022, Ноябрь)</v>
      </c>
      <c r="BE10" s="243" t="str">
        <f t="shared" si="3"/>
        <v>Факт (2022, Декабрь)</v>
      </c>
      <c r="BF10" s="241" t="str">
        <f>"План (" &amp; god &amp; ")"</f>
        <v>План (2022)</v>
      </c>
      <c r="BG10" s="243" t="str">
        <f t="shared" ref="BG10:BR10" si="4">"Факт (" &amp; god &amp; ", " &amp; BG2 &amp; ")"</f>
        <v>Факт (2022, Январь)</v>
      </c>
      <c r="BH10" s="243" t="str">
        <f t="shared" si="4"/>
        <v>Факт (2022, Февраль)</v>
      </c>
      <c r="BI10" s="243" t="str">
        <f t="shared" si="4"/>
        <v>Факт (2022, Март)</v>
      </c>
      <c r="BJ10" s="243" t="str">
        <f t="shared" si="4"/>
        <v>Факт (2022, Апрель)</v>
      </c>
      <c r="BK10" s="243" t="str">
        <f t="shared" si="4"/>
        <v>Факт (2022, Май)</v>
      </c>
      <c r="BL10" s="243" t="str">
        <f t="shared" si="4"/>
        <v>Факт (2022, Июнь)</v>
      </c>
      <c r="BM10" s="243" t="str">
        <f t="shared" si="4"/>
        <v>Факт (2022, Июль)</v>
      </c>
      <c r="BN10" s="243" t="str">
        <f t="shared" si="4"/>
        <v>Факт (2022, Август)</v>
      </c>
      <c r="BO10" s="243" t="str">
        <f t="shared" si="4"/>
        <v>Факт (2022, Сентябрь)</v>
      </c>
      <c r="BP10" s="243" t="str">
        <f t="shared" si="4"/>
        <v>Факт (2022, Октябрь)</v>
      </c>
      <c r="BQ10" s="243" t="str">
        <f t="shared" si="4"/>
        <v>Факт (2022, Ноябрь)</v>
      </c>
      <c r="BR10" s="243" t="str">
        <f t="shared" si="4"/>
        <v>Факт (2022, Декабрь)</v>
      </c>
      <c r="BS10" s="241" t="str">
        <f>"План (" &amp; god &amp; ")"</f>
        <v>План (2022)</v>
      </c>
      <c r="BT10" s="243" t="str">
        <f t="shared" ref="BT10:CE10" si="5">"Факт (" &amp; god &amp; ", " &amp; BT2 &amp; ")"</f>
        <v>Факт (2022, Январь)</v>
      </c>
      <c r="BU10" s="243" t="str">
        <f t="shared" si="5"/>
        <v>Факт (2022, Февраль)</v>
      </c>
      <c r="BV10" s="243" t="str">
        <f t="shared" si="5"/>
        <v>Факт (2022, Март)</v>
      </c>
      <c r="BW10" s="243" t="str">
        <f t="shared" si="5"/>
        <v>Факт (2022, Апрель)</v>
      </c>
      <c r="BX10" s="243" t="str">
        <f t="shared" si="5"/>
        <v>Факт (2022, Май)</v>
      </c>
      <c r="BY10" s="243" t="str">
        <f t="shared" si="5"/>
        <v>Факт (2022, Июнь)</v>
      </c>
      <c r="BZ10" s="243" t="str">
        <f t="shared" si="5"/>
        <v>Факт (2022, Июль)</v>
      </c>
      <c r="CA10" s="243" t="str">
        <f t="shared" si="5"/>
        <v>Факт (2022, Август)</v>
      </c>
      <c r="CB10" s="243" t="str">
        <f t="shared" si="5"/>
        <v>Факт (2022, Сентябрь)</v>
      </c>
      <c r="CC10" s="243" t="str">
        <f t="shared" si="5"/>
        <v>Факт (2022, Октябрь)</v>
      </c>
      <c r="CD10" s="243" t="str">
        <f t="shared" si="5"/>
        <v>Факт (2022, Ноябрь)</v>
      </c>
      <c r="CE10" s="243" t="str">
        <f t="shared" si="5"/>
        <v>Факт (2022, Декабрь)</v>
      </c>
      <c r="CF10" s="241" t="str">
        <f>"План (" &amp; god &amp; ")"</f>
        <v>План (2022)</v>
      </c>
      <c r="CG10" s="243" t="str">
        <f t="shared" ref="CG10:CR10" si="6">"Факт (" &amp; god &amp; ", " &amp; CG2 &amp; ")"</f>
        <v>Факт (2022, Январь)</v>
      </c>
      <c r="CH10" s="243" t="str">
        <f t="shared" si="6"/>
        <v>Факт (2022, Февраль)</v>
      </c>
      <c r="CI10" s="243" t="str">
        <f t="shared" si="6"/>
        <v>Факт (2022, Март)</v>
      </c>
      <c r="CJ10" s="243" t="str">
        <f t="shared" si="6"/>
        <v>Факт (2022, Апрель)</v>
      </c>
      <c r="CK10" s="243" t="str">
        <f t="shared" si="6"/>
        <v>Факт (2022, Май)</v>
      </c>
      <c r="CL10" s="243" t="str">
        <f t="shared" si="6"/>
        <v>Факт (2022, Июнь)</v>
      </c>
      <c r="CM10" s="243" t="str">
        <f t="shared" si="6"/>
        <v>Факт (2022, Июль)</v>
      </c>
      <c r="CN10" s="243" t="str">
        <f t="shared" si="6"/>
        <v>Факт (2022, Август)</v>
      </c>
      <c r="CO10" s="243" t="str">
        <f t="shared" si="6"/>
        <v>Факт (2022, Сентябрь)</v>
      </c>
      <c r="CP10" s="243" t="str">
        <f t="shared" si="6"/>
        <v>Факт (2022, Октябрь)</v>
      </c>
      <c r="CQ10" s="243" t="str">
        <f t="shared" si="6"/>
        <v>Факт (2022, Ноябрь)</v>
      </c>
      <c r="CR10" s="243" t="str">
        <f t="shared" si="6"/>
        <v>Факт (2022, Декабрь)</v>
      </c>
      <c r="CS10" s="334"/>
    </row>
    <row r="11" spans="3:111" s="223" customFormat="1" hidden="1">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44"/>
      <c r="CS11" s="334"/>
    </row>
    <row r="12" spans="3:111" ht="15" customHeight="1">
      <c r="C12" s="223"/>
      <c r="D12" s="226">
        <v>1</v>
      </c>
      <c r="E12" s="227" t="s">
        <v>779</v>
      </c>
      <c r="F12" s="248">
        <v>0.35599999999999998</v>
      </c>
      <c r="G12" s="340">
        <v>0.03</v>
      </c>
      <c r="H12" s="340">
        <v>0.02</v>
      </c>
      <c r="I12" s="340">
        <v>0.03</v>
      </c>
      <c r="J12" s="340">
        <v>0.03</v>
      </c>
      <c r="K12" s="340">
        <v>0.04</v>
      </c>
      <c r="L12" s="340">
        <v>0.03</v>
      </c>
      <c r="M12" s="340">
        <v>7.0000000000000007E-2</v>
      </c>
      <c r="N12" s="340">
        <v>7.0000000000000007E-2</v>
      </c>
      <c r="O12" s="340">
        <v>0.05</v>
      </c>
      <c r="P12" s="340">
        <v>0.05</v>
      </c>
      <c r="Q12" s="340">
        <v>0.04</v>
      </c>
      <c r="R12" s="340">
        <v>0.05</v>
      </c>
      <c r="S12" s="248">
        <v>0</v>
      </c>
      <c r="T12" s="340">
        <v>0</v>
      </c>
      <c r="U12" s="340">
        <v>0</v>
      </c>
      <c r="V12" s="340">
        <v>0</v>
      </c>
      <c r="W12" s="340">
        <v>0</v>
      </c>
      <c r="X12" s="340">
        <v>0</v>
      </c>
      <c r="Y12" s="340">
        <v>0</v>
      </c>
      <c r="Z12" s="340">
        <v>0</v>
      </c>
      <c r="AA12" s="340">
        <v>0</v>
      </c>
      <c r="AB12" s="340">
        <v>0</v>
      </c>
      <c r="AC12" s="340">
        <v>0</v>
      </c>
      <c r="AD12" s="340">
        <v>0</v>
      </c>
      <c r="AE12" s="340">
        <v>0</v>
      </c>
      <c r="AF12" s="248">
        <v>0.155</v>
      </c>
      <c r="AG12" s="340">
        <v>0.15465000000000001</v>
      </c>
      <c r="AH12" s="340">
        <v>0.15456</v>
      </c>
      <c r="AI12" s="340">
        <v>0.15459999999999999</v>
      </c>
      <c r="AJ12" s="340">
        <v>0.15395</v>
      </c>
      <c r="AK12" s="340">
        <v>0.15440999999999999</v>
      </c>
      <c r="AL12" s="340">
        <v>0.15490999999999999</v>
      </c>
      <c r="AM12" s="340">
        <v>0</v>
      </c>
      <c r="AN12" s="340">
        <v>0</v>
      </c>
      <c r="AO12" s="340">
        <v>0.15407999999999999</v>
      </c>
      <c r="AP12" s="340">
        <v>0.15484000000000001</v>
      </c>
      <c r="AQ12" s="340">
        <v>0.15487999999999999</v>
      </c>
      <c r="AR12" s="340">
        <v>0.15495999999999999</v>
      </c>
      <c r="AS12" s="248">
        <v>2.52</v>
      </c>
      <c r="AT12" s="340">
        <v>0.27</v>
      </c>
      <c r="AU12" s="340">
        <v>0.27</v>
      </c>
      <c r="AV12" s="340">
        <v>0.25</v>
      </c>
      <c r="AW12" s="340">
        <v>0.19</v>
      </c>
      <c r="AX12" s="340">
        <v>0.18</v>
      </c>
      <c r="AY12" s="340">
        <v>0.16</v>
      </c>
      <c r="AZ12" s="340">
        <v>0.21</v>
      </c>
      <c r="BA12" s="340">
        <v>0.16</v>
      </c>
      <c r="BB12" s="340">
        <v>0.4</v>
      </c>
      <c r="BC12" s="340">
        <v>0.42</v>
      </c>
      <c r="BD12" s="340">
        <v>0.23407046991193975</v>
      </c>
      <c r="BE12" s="340">
        <v>0.27339602698683202</v>
      </c>
      <c r="BF12" s="248">
        <v>11.57</v>
      </c>
      <c r="BG12" s="340">
        <v>0.93</v>
      </c>
      <c r="BH12" s="340">
        <v>0.84</v>
      </c>
      <c r="BI12" s="340">
        <v>0.93</v>
      </c>
      <c r="BJ12" s="340">
        <v>0.9</v>
      </c>
      <c r="BK12" s="340">
        <v>0.92</v>
      </c>
      <c r="BL12" s="340">
        <v>1.1100000000000001</v>
      </c>
      <c r="BM12" s="340">
        <v>1.63</v>
      </c>
      <c r="BN12" s="340">
        <v>1.5</v>
      </c>
      <c r="BO12" s="340">
        <v>1.53</v>
      </c>
      <c r="BP12" s="340">
        <v>1.67</v>
      </c>
      <c r="BQ12" s="340">
        <v>0.90357341891800647</v>
      </c>
      <c r="BR12" s="340">
        <v>1.0528443835130523</v>
      </c>
      <c r="BS12" s="248">
        <v>1046714.3</v>
      </c>
      <c r="BT12" s="340">
        <v>194982</v>
      </c>
      <c r="BU12" s="340">
        <v>1895.13</v>
      </c>
      <c r="BV12" s="340">
        <v>203914.49</v>
      </c>
      <c r="BW12" s="340">
        <v>-122792.02</v>
      </c>
      <c r="BX12" s="340">
        <v>15534.2</v>
      </c>
      <c r="BY12" s="340">
        <v>80658.34</v>
      </c>
      <c r="BZ12" s="340">
        <v>85110.89</v>
      </c>
      <c r="CA12" s="340">
        <v>67251.25</v>
      </c>
      <c r="CB12" s="340">
        <v>164058.54</v>
      </c>
      <c r="CC12" s="340">
        <v>174268.49</v>
      </c>
      <c r="CD12" s="340">
        <v>225081.334</v>
      </c>
      <c r="CE12" s="340">
        <v>113381.70672787102</v>
      </c>
      <c r="CF12" s="248">
        <v>4799468.0999999996</v>
      </c>
      <c r="CG12" s="340">
        <v>524598</v>
      </c>
      <c r="CH12" s="340">
        <v>381585.8</v>
      </c>
      <c r="CI12" s="340">
        <v>402219</v>
      </c>
      <c r="CJ12" s="340">
        <v>356993.14</v>
      </c>
      <c r="CK12" s="340">
        <v>18944.259999999998</v>
      </c>
      <c r="CL12" s="340">
        <v>446217.12</v>
      </c>
      <c r="CM12" s="340">
        <v>676009.35</v>
      </c>
      <c r="CN12" s="340">
        <v>623087.1</v>
      </c>
      <c r="CO12" s="340">
        <v>634848.06000000006</v>
      </c>
      <c r="CP12" s="340">
        <v>691740.44</v>
      </c>
      <c r="CQ12" s="340">
        <v>516793.49</v>
      </c>
      <c r="CR12" s="341">
        <v>436631.41135299898</v>
      </c>
      <c r="CS12" s="335"/>
      <c r="CT12" s="228"/>
      <c r="CU12" s="228"/>
      <c r="CV12" s="228"/>
      <c r="CW12" s="228"/>
      <c r="CX12" s="228"/>
      <c r="CY12" s="228"/>
      <c r="CZ12" s="228"/>
      <c r="DA12" s="228"/>
      <c r="DB12" s="223"/>
      <c r="DC12" s="223"/>
      <c r="DD12" s="223"/>
      <c r="DE12" s="223"/>
      <c r="DF12" s="223"/>
      <c r="DG12" s="223"/>
    </row>
    <row r="13" spans="3:111" ht="12.75" customHeight="1">
      <c r="C13" s="223"/>
      <c r="D13" s="245"/>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29"/>
      <c r="CS13" s="334"/>
    </row>
    <row r="14" spans="3:111">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row>
    <row r="15" spans="3:111">
      <c r="E15" s="231"/>
    </row>
    <row r="16" spans="3:111">
      <c r="E16" s="232"/>
    </row>
    <row r="17" spans="4:5">
      <c r="E17" s="233"/>
    </row>
    <row r="18" spans="4:5" ht="12.75">
      <c r="D18" s="234"/>
      <c r="E18" s="233"/>
    </row>
    <row r="19" spans="4:5" ht="12.75">
      <c r="D19" s="234"/>
      <c r="E19" s="233"/>
    </row>
    <row r="20" spans="4:5" ht="12.75">
      <c r="D20" s="234"/>
      <c r="E20" s="233"/>
    </row>
    <row r="21" spans="4:5" ht="12.75">
      <c r="D21" s="234"/>
      <c r="E21" s="233"/>
    </row>
    <row r="22" spans="4:5" ht="12.75">
      <c r="D22" s="234"/>
      <c r="E22" s="233"/>
    </row>
    <row r="23" spans="4:5" ht="12.75">
      <c r="D23" s="234"/>
      <c r="E23" s="233"/>
    </row>
    <row r="24" spans="4:5">
      <c r="E24" s="233"/>
    </row>
  </sheetData>
  <sheetProtection algorithmName="SHA-512" hashValue="ZSnEIMlnO6XejsaGG2p3G4K0+kZiLMzjhtl118GNYrkwgYHGf9eMVGTczd4ZQaWQTjRZ1JqzvcJ2hZT4gXjGXw==" saltValue="mGTVn3n/Ol9qc+ugw1wwfw==" spinCount="100000" sheet="1" objects="1" scenarios="1" formatColumns="0" formatRows="0" autoFilter="0"/>
  <mergeCells count="15">
    <mergeCell ref="F6:AE6"/>
    <mergeCell ref="AF7:AR8"/>
    <mergeCell ref="AS8:BE8"/>
    <mergeCell ref="CF8:CR8"/>
    <mergeCell ref="D5:D10"/>
    <mergeCell ref="E5:E10"/>
    <mergeCell ref="F5:CR5"/>
    <mergeCell ref="AF6:CR6"/>
    <mergeCell ref="BS7:CR7"/>
    <mergeCell ref="F8:R8"/>
    <mergeCell ref="BF8:BR8"/>
    <mergeCell ref="AS7:BR7"/>
    <mergeCell ref="BS8:CE8"/>
    <mergeCell ref="S8:AE8"/>
    <mergeCell ref="F7:AE7"/>
  </mergeCells>
  <dataValidations count="2">
    <dataValidation allowBlank="1" showDropDown="1" error="для выбора выполните двойной щелчок по ячейке" prompt="Для выбора выполните двойной щелчок левой клавиши мыши по соответствующей ячейке." sqref="E12"/>
    <dataValidation type="decimal" allowBlank="1" showErrorMessage="1" errorTitle="Ошибка" error="Допускается ввод только действительных чисел!" sqref="F12:CR12">
      <formula1>-9.99999999999999E+23</formula1>
      <formula2>9.99999999999999E+23</formula2>
    </dataValidation>
  </dataValidations>
  <pageMargins left="1" right="1" top="1" bottom="1" header="0.3" footer="0.3"/>
  <pageSetup orientation="portrait" errors="blank"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com">
    <tabColor theme="3" tint="0.39997558519241921"/>
    <pageSetUpPr fitToPage="1"/>
  </sheetPr>
  <dimension ref="A1:EH14"/>
  <sheetViews>
    <sheetView showGridLines="0" topLeftCell="C4" zoomScaleNormal="100" workbookViewId="0">
      <selection activeCell="I13" sqref="I13"/>
    </sheetView>
  </sheetViews>
  <sheetFormatPr defaultColWidth="9.140625" defaultRowHeight="14.25"/>
  <cols>
    <col min="1" max="2" width="9.140625" style="12" hidden="1" customWidth="1"/>
    <col min="3" max="3" width="5.28515625" style="128" customWidth="1"/>
    <col min="4" max="4" width="6.28515625" style="12" bestFit="1" customWidth="1"/>
    <col min="5" max="5" width="94.85546875" style="12" customWidth="1"/>
    <col min="6" max="16384" width="9.140625" style="12"/>
  </cols>
  <sheetData>
    <row r="1" spans="3:138" hidden="1">
      <c r="I1" s="262"/>
      <c r="J1" s="262"/>
      <c r="K1" s="262"/>
      <c r="L1" s="262"/>
      <c r="M1" s="262"/>
    </row>
    <row r="2" spans="3:138" hidden="1"/>
    <row r="3" spans="3:138" hidden="1">
      <c r="D3" s="139"/>
      <c r="E3" s="139"/>
    </row>
    <row r="4" spans="3:138" s="131" customFormat="1" ht="12" customHeight="1">
      <c r="C4" s="132"/>
      <c r="D4" s="213" t="s">
        <v>123</v>
      </c>
      <c r="E4" s="133"/>
    </row>
    <row r="5" spans="3:138" s="131" customFormat="1" ht="12" customHeight="1">
      <c r="C5" s="132"/>
      <c r="D5" s="138" t="str">
        <f>region_name &amp; " " &amp; org</f>
        <v>Челябинская область АО "УСТЭК-Челябинск"</v>
      </c>
      <c r="E5" s="138"/>
    </row>
    <row r="6" spans="3:138" s="131" customFormat="1" ht="12" customHeight="1">
      <c r="C6" s="132"/>
      <c r="D6" s="140"/>
      <c r="E6" s="140"/>
    </row>
    <row r="7" spans="3:138" s="131" customFormat="1" ht="15" customHeight="1">
      <c r="C7" s="132"/>
      <c r="D7" s="141" t="s">
        <v>33</v>
      </c>
      <c r="E7" s="142" t="s">
        <v>252</v>
      </c>
    </row>
    <row r="8" spans="3:138" ht="15" hidden="1" customHeight="1">
      <c r="C8" s="129"/>
      <c r="D8" s="143">
        <v>0</v>
      </c>
      <c r="E8" s="130"/>
    </row>
    <row r="9" spans="3:138">
      <c r="C9" s="348" t="s">
        <v>1172</v>
      </c>
      <c r="D9" s="137">
        <v>1</v>
      </c>
      <c r="E9" s="323" t="s">
        <v>1178</v>
      </c>
      <c r="F9" s="324"/>
      <c r="EB9" s="167"/>
      <c r="EC9" s="167"/>
      <c r="ED9" s="167"/>
      <c r="EE9" s="167"/>
      <c r="EF9" s="167"/>
      <c r="EG9" s="167"/>
      <c r="EH9" s="167"/>
    </row>
    <row r="10" spans="3:138">
      <c r="C10" s="348" t="s">
        <v>1172</v>
      </c>
      <c r="D10" s="137">
        <v>2</v>
      </c>
      <c r="E10" s="323" t="s">
        <v>1173</v>
      </c>
      <c r="F10" s="324"/>
      <c r="EB10" s="167"/>
      <c r="EC10" s="167"/>
      <c r="ED10" s="167"/>
      <c r="EE10" s="167"/>
      <c r="EF10" s="167"/>
      <c r="EG10" s="167"/>
      <c r="EH10" s="167"/>
    </row>
    <row r="11" spans="3:138" ht="22.5">
      <c r="C11" s="348" t="s">
        <v>1172</v>
      </c>
      <c r="D11" s="137">
        <v>3</v>
      </c>
      <c r="E11" s="323" t="s">
        <v>1174</v>
      </c>
      <c r="F11" s="324"/>
      <c r="EB11" s="167"/>
      <c r="EC11" s="167"/>
      <c r="ED11" s="167"/>
      <c r="EE11" s="167"/>
      <c r="EF11" s="167"/>
      <c r="EG11" s="167"/>
      <c r="EH11" s="167"/>
    </row>
    <row r="12" spans="3:138" ht="22.5">
      <c r="C12" s="348" t="s">
        <v>1172</v>
      </c>
      <c r="D12" s="137">
        <v>4</v>
      </c>
      <c r="E12" s="323" t="s">
        <v>1175</v>
      </c>
      <c r="F12" s="324"/>
      <c r="EB12" s="167"/>
      <c r="EC12" s="167"/>
      <c r="ED12" s="167"/>
      <c r="EE12" s="167"/>
      <c r="EF12" s="167"/>
      <c r="EG12" s="167"/>
      <c r="EH12" s="167"/>
    </row>
    <row r="13" spans="3:138" ht="22.5">
      <c r="C13" s="348" t="s">
        <v>1172</v>
      </c>
      <c r="D13" s="137">
        <v>5</v>
      </c>
      <c r="E13" s="323" t="s">
        <v>1176</v>
      </c>
      <c r="F13" s="324"/>
      <c r="EB13" s="167"/>
      <c r="EC13" s="167"/>
      <c r="ED13" s="167"/>
      <c r="EE13" s="167"/>
      <c r="EF13" s="167"/>
      <c r="EG13" s="167"/>
      <c r="EH13" s="167"/>
    </row>
    <row r="14" spans="3:138" ht="15" customHeight="1">
      <c r="C14" s="129"/>
      <c r="D14" s="122"/>
      <c r="E14" s="147" t="s">
        <v>165</v>
      </c>
    </row>
  </sheetData>
  <sheetProtection password="FA9C" sheet="1" objects="1" scenarios="1" formatColumns="0" formatRows="0" autoFilter="0"/>
  <dataValidations count="1">
    <dataValidation type="textLength" operator="lessThanOrEqual" allowBlank="1" showInputMessage="1" showErrorMessage="1" errorTitle="Ошибка" error="Допускается ввод не более 900 символов!" sqref="E8:E13">
      <formula1>900</formula1>
    </dataValidation>
  </dataValidations>
  <pageMargins left="0.75" right="0.75" top="1" bottom="1" header="0.5" footer="0.5"/>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03"/>
  <dimension ref="A1:L48"/>
  <sheetViews>
    <sheetView showGridLines="0" workbookViewId="0">
      <pane xSplit="5" ySplit="10" topLeftCell="F11" activePane="bottomRight" state="frozen"/>
      <selection activeCell="C7" sqref="C7"/>
      <selection pane="topRight" activeCell="F7" sqref="F7"/>
      <selection pane="bottomLeft" activeCell="C11" sqref="C11"/>
      <selection pane="bottomRight" activeCell="I12" sqref="I12"/>
    </sheetView>
  </sheetViews>
  <sheetFormatPr defaultRowHeight="11.25"/>
  <cols>
    <col min="1" max="2" width="9.140625" hidden="1" customWidth="1"/>
    <col min="3" max="3" width="1.5703125" customWidth="1"/>
    <col min="4" max="4" width="9.140625" customWidth="1"/>
    <col min="5" max="5" width="46.28515625" customWidth="1"/>
    <col min="6" max="7" width="21.7109375" customWidth="1"/>
    <col min="8" max="8" width="19.7109375" customWidth="1"/>
    <col min="9" max="9" width="2.7109375" customWidth="1"/>
    <col min="10" max="10" width="19.7109375" customWidth="1"/>
    <col min="11" max="11" width="2.7109375" customWidth="1"/>
  </cols>
  <sheetData>
    <row r="1" spans="1:12" hidden="1">
      <c r="H1" s="328" t="s">
        <v>406</v>
      </c>
      <c r="I1" s="329"/>
      <c r="J1" s="328" t="s">
        <v>408</v>
      </c>
    </row>
    <row r="2" spans="1:12" hidden="1"/>
    <row r="3" spans="1:12" hidden="1"/>
    <row r="4" spans="1:12" hidden="1"/>
    <row r="5" spans="1:12" hidden="1"/>
    <row r="6" spans="1:12" ht="12.75" hidden="1">
      <c r="D6" s="148"/>
    </row>
    <row r="7" spans="1:12" ht="12.75">
      <c r="D7" s="148" t="str">
        <f xml:space="preserve"> "Сводные проверочные данные"</f>
        <v>Сводные проверочные данные</v>
      </c>
    </row>
    <row r="8" spans="1:12" ht="3" customHeight="1">
      <c r="D8" s="148"/>
    </row>
    <row r="9" spans="1:12" ht="11.25" customHeight="1">
      <c r="D9" s="444" t="s">
        <v>421</v>
      </c>
      <c r="E9" s="448" t="s">
        <v>158</v>
      </c>
      <c r="F9" s="446" t="s">
        <v>419</v>
      </c>
      <c r="G9" s="446"/>
      <c r="H9" s="446" t="s">
        <v>420</v>
      </c>
      <c r="I9" s="446"/>
      <c r="J9" s="446"/>
      <c r="K9" s="446"/>
    </row>
    <row r="10" spans="1:12" ht="44.25" customHeight="1">
      <c r="D10" s="445"/>
      <c r="E10" s="449"/>
      <c r="F10" s="275" t="s">
        <v>278</v>
      </c>
      <c r="G10" s="275" t="str">
        <f>"Утверждено на "&amp;Титульный!$F$9&amp;" год ¹"</f>
        <v>Утверждено на 2022 год ¹</v>
      </c>
      <c r="H10" s="410" t="s">
        <v>278</v>
      </c>
      <c r="I10" s="447"/>
      <c r="J10" s="410" t="str">
        <f>"Утверждено на "&amp;Титульный!$F$9&amp;" год ¹"</f>
        <v>Утверждено на 2022 год ¹</v>
      </c>
      <c r="K10" s="447"/>
    </row>
    <row r="11" spans="1:12">
      <c r="D11" s="250"/>
      <c r="E11" s="253" t="s">
        <v>317</v>
      </c>
      <c r="F11" s="251"/>
      <c r="G11" s="251"/>
      <c r="H11" s="251"/>
      <c r="I11" s="251"/>
      <c r="J11" s="251"/>
      <c r="K11" s="331"/>
    </row>
    <row r="12" spans="1:12">
      <c r="A12" t="s">
        <v>405</v>
      </c>
      <c r="D12" s="146"/>
      <c r="E12" s="146" t="s">
        <v>138</v>
      </c>
      <c r="F12" s="258">
        <f>F13+F18+F22+F26</f>
        <v>4080172.7455000002</v>
      </c>
      <c r="G12" s="258">
        <f>G13+G18+G22+G26</f>
        <v>1457783.7850000001</v>
      </c>
      <c r="H12" s="258">
        <f>H13+H18+H22+H26</f>
        <v>4080172.745500003</v>
      </c>
      <c r="I12" s="255" t="str">
        <f>IF(H$2&lt;=Титульный!$G$11,IF(ROUNDDOWN(H12,5)&lt;&gt;ROUNDDOWN(F12,5),"x",""),"")</f>
        <v/>
      </c>
      <c r="J12" s="258">
        <f>J13+J18+J22+J26</f>
        <v>1457783.7850000001</v>
      </c>
      <c r="K12" s="256" t="str">
        <f>IF(J$2&lt;=Титульный!$G$11,IF(ROUNDDOWN(J12,5)&lt;&gt;ROUNDDOWN(G12,5),"x",""),"")</f>
        <v/>
      </c>
      <c r="L12" s="165" t="s">
        <v>317</v>
      </c>
    </row>
    <row r="13" spans="1:12">
      <c r="A13" t="s">
        <v>405</v>
      </c>
      <c r="D13" s="198">
        <v>1</v>
      </c>
      <c r="E13" s="146" t="s">
        <v>194</v>
      </c>
      <c r="F13" s="259">
        <f>F14+F15+F16+F17</f>
        <v>3591783.7817000002</v>
      </c>
      <c r="G13" s="259">
        <f>G14+G15+G16+G17</f>
        <v>1230068.2424999999</v>
      </c>
      <c r="H13" s="259">
        <f>H14+H15+H16+H17</f>
        <v>3591783.781700003</v>
      </c>
      <c r="I13" s="255" t="str">
        <f>IF(H$2&lt;=Титульный!$G$11,IF(ROUNDDOWN(H13,5)&lt;&gt;ROUNDDOWN(F13,5),"x",""),"")</f>
        <v/>
      </c>
      <c r="J13" s="259">
        <f>J14+J15+J16+J17</f>
        <v>1230068.2424999999</v>
      </c>
      <c r="K13" s="256" t="str">
        <f>IF(J$2&lt;=Титульный!$G$11,IF(ROUNDDOWN(J13,5)&lt;&gt;ROUNDDOWN(G13,5),"x",""),"")</f>
        <v/>
      </c>
      <c r="L13" s="165" t="s">
        <v>317</v>
      </c>
    </row>
    <row r="14" spans="1:12">
      <c r="D14" s="200" t="s">
        <v>195</v>
      </c>
      <c r="E14" s="194" t="s">
        <v>216</v>
      </c>
      <c r="F14" s="260">
        <f>ИП!AW12</f>
        <v>196931.41163333331</v>
      </c>
      <c r="G14" s="260">
        <f>ИП!AY12</f>
        <v>126711.20333333329</v>
      </c>
      <c r="H14" s="260">
        <v>196931.41163333299</v>
      </c>
      <c r="I14" s="255" t="str">
        <f>IF(H$2&lt;=Титульный!$G$11,IF(ROUNDDOWN(H14,5)&lt;&gt;ROUNDDOWN(F14,5),"x",""),"")</f>
        <v/>
      </c>
      <c r="J14" s="260">
        <v>126711.203333333</v>
      </c>
      <c r="K14" s="256" t="str">
        <f>IF(J$2&lt;=Титульный!$G$11,IF(ROUNDDOWN(J14,5)&lt;&gt;ROUNDDOWN(G14,5),"x",""),"")</f>
        <v/>
      </c>
      <c r="L14" s="165" t="s">
        <v>317</v>
      </c>
    </row>
    <row r="15" spans="1:12">
      <c r="D15" s="200" t="s">
        <v>196</v>
      </c>
      <c r="E15" s="195" t="s">
        <v>197</v>
      </c>
      <c r="F15" s="260">
        <f>ИП!AW13</f>
        <v>2500792.155666667</v>
      </c>
      <c r="G15" s="260">
        <f>ИП!AY13</f>
        <v>892091.4891666664</v>
      </c>
      <c r="H15" s="260">
        <v>2500792.1556666698</v>
      </c>
      <c r="I15" s="255" t="str">
        <f>IF(H$2&lt;=Титульный!$G$11,IF(ROUNDDOWN(H15,5)&lt;&gt;ROUNDDOWN(F15,5),"x",""),"")</f>
        <v/>
      </c>
      <c r="J15" s="260">
        <v>892091.48916666699</v>
      </c>
      <c r="K15" s="256" t="str">
        <f>IF(J$2&lt;=Титульный!$G$11,IF(ROUNDDOWN(J15,5)&lt;&gt;ROUNDDOWN(G15,5),"x",""),"")</f>
        <v/>
      </c>
      <c r="L15" s="165" t="s">
        <v>317</v>
      </c>
    </row>
    <row r="16" spans="1:12">
      <c r="D16" s="200" t="s">
        <v>198</v>
      </c>
      <c r="E16" s="195" t="s">
        <v>199</v>
      </c>
      <c r="F16" s="260">
        <f>ИП!AW14</f>
        <v>225702.98039999994</v>
      </c>
      <c r="G16" s="260">
        <f>ИП!AY14</f>
        <v>0</v>
      </c>
      <c r="H16" s="260">
        <v>225702.9804</v>
      </c>
      <c r="I16" s="255" t="str">
        <f>IF(H$2&lt;=Титульный!$G$11,IF(ROUNDDOWN(H16,5)&lt;&gt;ROUNDDOWN(F16,5),"x",""),"")</f>
        <v/>
      </c>
      <c r="J16" s="260">
        <v>0</v>
      </c>
      <c r="K16" s="256" t="str">
        <f>IF(J$2&lt;=Титульный!$G$11,IF(ROUNDDOWN(J16,5)&lt;&gt;ROUNDDOWN(G16,5),"x",""),"")</f>
        <v/>
      </c>
      <c r="L16" s="165" t="s">
        <v>317</v>
      </c>
    </row>
    <row r="17" spans="1:12">
      <c r="D17" s="200" t="s">
        <v>267</v>
      </c>
      <c r="E17" s="194" t="s">
        <v>272</v>
      </c>
      <c r="F17" s="260">
        <f>ИП!AW15</f>
        <v>668357.23400000017</v>
      </c>
      <c r="G17" s="260">
        <f>ИП!AY15</f>
        <v>211265.55000000031</v>
      </c>
      <c r="H17" s="260">
        <v>668357.23400000005</v>
      </c>
      <c r="I17" s="255" t="str">
        <f>IF(H$2&lt;=Титульный!$G$11,IF(ROUNDDOWN(H17,5)&lt;&gt;ROUNDDOWN(F17,5),"x",""),"")</f>
        <v/>
      </c>
      <c r="J17" s="260">
        <v>211265.55</v>
      </c>
      <c r="K17" s="256" t="str">
        <f>IF(J$2&lt;=Титульный!$G$11,IF(ROUNDDOWN(J17,5)&lt;&gt;ROUNDDOWN(G17,5),"x",""),"")</f>
        <v/>
      </c>
      <c r="L17" s="165" t="s">
        <v>317</v>
      </c>
    </row>
    <row r="18" spans="1:12">
      <c r="A18" t="s">
        <v>405</v>
      </c>
      <c r="D18" s="198" t="s">
        <v>115</v>
      </c>
      <c r="E18" s="146" t="s">
        <v>200</v>
      </c>
      <c r="F18" s="259">
        <f>SUM(F19:F21)</f>
        <v>18260.100833333301</v>
      </c>
      <c r="G18" s="259">
        <f>SUM(G19:G21)</f>
        <v>18260.100833333301</v>
      </c>
      <c r="H18" s="259">
        <f>SUM(H19:H21)</f>
        <v>18260.100833333301</v>
      </c>
      <c r="I18" s="255" t="str">
        <f>IF(H$2&lt;=Титульный!$G$11,IF(ROUNDDOWN(H18,5)&lt;&gt;ROUNDDOWN(F18,5),"x",""),"")</f>
        <v/>
      </c>
      <c r="J18" s="259">
        <f>SUM(J19:J21)</f>
        <v>18260.100833333301</v>
      </c>
      <c r="K18" s="256" t="str">
        <f>IF(J$2&lt;=Титульный!$G$11,IF(ROUNDDOWN(J18,5)&lt;&gt;ROUNDDOWN(G18,5),"x",""),"")</f>
        <v/>
      </c>
      <c r="L18" s="165" t="s">
        <v>317</v>
      </c>
    </row>
    <row r="19" spans="1:12">
      <c r="D19" s="200" t="s">
        <v>201</v>
      </c>
      <c r="E19" s="195" t="s">
        <v>202</v>
      </c>
      <c r="F19" s="260">
        <f>ИП!AW17</f>
        <v>18260.100833333301</v>
      </c>
      <c r="G19" s="260">
        <f>ИП!AY17</f>
        <v>18260.100833333301</v>
      </c>
      <c r="H19" s="260">
        <v>18260.100833333301</v>
      </c>
      <c r="I19" s="255" t="str">
        <f>IF(H$2&lt;=Титульный!$G$11,IF(ROUNDDOWN(H19,5)&lt;&gt;ROUNDDOWN(F19,5),"x",""),"")</f>
        <v/>
      </c>
      <c r="J19" s="260">
        <v>18260.100833333301</v>
      </c>
      <c r="K19" s="256" t="str">
        <f>IF(J$2&lt;=Титульный!$G$11,IF(ROUNDDOWN(J19,5)&lt;&gt;ROUNDDOWN(G19,5),"x",""),"")</f>
        <v/>
      </c>
      <c r="L19" s="165" t="s">
        <v>317</v>
      </c>
    </row>
    <row r="20" spans="1:12">
      <c r="D20" s="200" t="s">
        <v>203</v>
      </c>
      <c r="E20" s="195" t="s">
        <v>204</v>
      </c>
      <c r="F20" s="260">
        <f>ИП!AW18</f>
        <v>0</v>
      </c>
      <c r="G20" s="260">
        <f>ИП!AY18</f>
        <v>0</v>
      </c>
      <c r="H20" s="260">
        <v>0</v>
      </c>
      <c r="I20" s="255" t="str">
        <f>IF(H$2&lt;=Титульный!$G$11,IF(ROUNDDOWN(H20,5)&lt;&gt;ROUNDDOWN(F20,5),"x",""),"")</f>
        <v/>
      </c>
      <c r="J20" s="260">
        <v>0</v>
      </c>
      <c r="K20" s="256" t="str">
        <f>IF(J$2&lt;=Титульный!$G$11,IF(ROUNDDOWN(J20,5)&lt;&gt;ROUNDDOWN(G20,5),"x",""),"")</f>
        <v/>
      </c>
      <c r="L20" s="165" t="s">
        <v>317</v>
      </c>
    </row>
    <row r="21" spans="1:12">
      <c r="D21" s="200" t="s">
        <v>205</v>
      </c>
      <c r="E21" s="195" t="s">
        <v>206</v>
      </c>
      <c r="F21" s="260">
        <f>ИП!AW19</f>
        <v>0</v>
      </c>
      <c r="G21" s="260">
        <f>ИП!AY19</f>
        <v>0</v>
      </c>
      <c r="H21" s="260">
        <v>0</v>
      </c>
      <c r="I21" s="255" t="str">
        <f>IF(H$2&lt;=Титульный!$G$11,IF(ROUNDDOWN(H21,5)&lt;&gt;ROUNDDOWN(F21,5),"x",""),"")</f>
        <v/>
      </c>
      <c r="J21" s="260">
        <v>0</v>
      </c>
      <c r="K21" s="256" t="str">
        <f>IF(J$2&lt;=Титульный!$G$11,IF(ROUNDDOWN(J21,5)&lt;&gt;ROUNDDOWN(G21,5),"x",""),"")</f>
        <v/>
      </c>
      <c r="L21" s="165" t="s">
        <v>317</v>
      </c>
    </row>
    <row r="22" spans="1:12">
      <c r="A22" t="s">
        <v>405</v>
      </c>
      <c r="D22" s="198" t="s">
        <v>116</v>
      </c>
      <c r="E22" s="146" t="s">
        <v>207</v>
      </c>
      <c r="F22" s="259">
        <f>SUM(F23:F25)</f>
        <v>0</v>
      </c>
      <c r="G22" s="259">
        <f>SUM(G23:G25)</f>
        <v>0</v>
      </c>
      <c r="H22" s="259">
        <f>SUM(H23:H25)</f>
        <v>0</v>
      </c>
      <c r="I22" s="255" t="str">
        <f>IF(H$2&lt;=Титульный!$G$11,IF(ROUNDDOWN(H22,5)&lt;&gt;ROUNDDOWN(F22,5),"x",""),"")</f>
        <v/>
      </c>
      <c r="J22" s="259">
        <f>SUM(J23:J25)</f>
        <v>0</v>
      </c>
      <c r="K22" s="256" t="str">
        <f>IF(J$2&lt;=Титульный!$G$11,IF(ROUNDDOWN(J22,5)&lt;&gt;ROUNDDOWN(G22,5),"x",""),"")</f>
        <v/>
      </c>
      <c r="L22" s="165" t="s">
        <v>317</v>
      </c>
    </row>
    <row r="23" spans="1:12">
      <c r="D23" s="200" t="s">
        <v>149</v>
      </c>
      <c r="E23" s="194" t="s">
        <v>208</v>
      </c>
      <c r="F23" s="260">
        <f>ИП!AW21</f>
        <v>0</v>
      </c>
      <c r="G23" s="260">
        <f>ИП!AY21</f>
        <v>0</v>
      </c>
      <c r="H23" s="260">
        <v>0</v>
      </c>
      <c r="I23" s="255" t="str">
        <f>IF(H$2&lt;=Титульный!$G$11,IF(ROUNDDOWN(H23,5)&lt;&gt;ROUNDDOWN(F23,5),"x",""),"")</f>
        <v/>
      </c>
      <c r="J23" s="260">
        <v>0</v>
      </c>
      <c r="K23" s="256" t="str">
        <f>IF(J$2&lt;=Титульный!$G$11,IF(ROUNDDOWN(J23,5)&lt;&gt;ROUNDDOWN(G23,5),"x",""),"")</f>
        <v/>
      </c>
      <c r="L23" s="165" t="s">
        <v>317</v>
      </c>
    </row>
    <row r="24" spans="1:12">
      <c r="D24" s="200" t="s">
        <v>150</v>
      </c>
      <c r="E24" s="194" t="s">
        <v>209</v>
      </c>
      <c r="F24" s="260">
        <f>ИП!AW22</f>
        <v>0</v>
      </c>
      <c r="G24" s="260">
        <f>ИП!AY22</f>
        <v>0</v>
      </c>
      <c r="H24" s="260">
        <v>0</v>
      </c>
      <c r="I24" s="255" t="str">
        <f>IF(H$2&lt;=Титульный!$G$11,IF(ROUNDDOWN(H24,5)&lt;&gt;ROUNDDOWN(F24,5),"x",""),"")</f>
        <v/>
      </c>
      <c r="J24" s="260">
        <v>0</v>
      </c>
      <c r="K24" s="256" t="str">
        <f>IF(J$2&lt;=Титульный!$G$11,IF(ROUNDDOWN(J24,5)&lt;&gt;ROUNDDOWN(G24,5),"x",""),"")</f>
        <v/>
      </c>
      <c r="L24" s="165" t="s">
        <v>317</v>
      </c>
    </row>
    <row r="25" spans="1:12">
      <c r="D25" s="200" t="s">
        <v>23</v>
      </c>
      <c r="E25" s="194" t="s">
        <v>210</v>
      </c>
      <c r="F25" s="260">
        <f>ИП!AW23</f>
        <v>0</v>
      </c>
      <c r="G25" s="260">
        <f>ИП!AY23</f>
        <v>0</v>
      </c>
      <c r="H25" s="260">
        <v>0</v>
      </c>
      <c r="I25" s="255" t="str">
        <f>IF(H$2&lt;=Титульный!$G$11,IF(ROUNDDOWN(H25,5)&lt;&gt;ROUNDDOWN(F25,5),"x",""),"")</f>
        <v/>
      </c>
      <c r="J25" s="260">
        <v>0</v>
      </c>
      <c r="K25" s="256" t="str">
        <f>IF(J$2&lt;=Титульный!$G$11,IF(ROUNDDOWN(J25,5)&lt;&gt;ROUNDDOWN(G25,5),"x",""),"")</f>
        <v/>
      </c>
      <c r="L25" s="165" t="s">
        <v>317</v>
      </c>
    </row>
    <row r="26" spans="1:12">
      <c r="A26" t="s">
        <v>405</v>
      </c>
      <c r="D26" s="198" t="s">
        <v>117</v>
      </c>
      <c r="E26" s="146" t="s">
        <v>211</v>
      </c>
      <c r="F26" s="259">
        <f>SUM(F27:F28)</f>
        <v>470128.86296666705</v>
      </c>
      <c r="G26" s="259">
        <f>SUM(G27:G28)</f>
        <v>209455.441666667</v>
      </c>
      <c r="H26" s="259">
        <f>SUM(H27:H28)</f>
        <v>470128.86296666699</v>
      </c>
      <c r="I26" s="255" t="str">
        <f>IF(H$2&lt;=Титульный!$G$11,IF(ROUNDDOWN(H26,5)&lt;&gt;ROUNDDOWN(F26,5),"x",""),"")</f>
        <v/>
      </c>
      <c r="J26" s="259">
        <f>SUM(J27:J28)</f>
        <v>209455.441666667</v>
      </c>
      <c r="K26" s="256" t="str">
        <f>IF(J$2&lt;=Титульный!$G$11,IF(ROUNDDOWN(J26,5)&lt;&gt;ROUNDDOWN(G26,5),"x",""),"")</f>
        <v/>
      </c>
      <c r="L26" s="165" t="s">
        <v>317</v>
      </c>
    </row>
    <row r="27" spans="1:12">
      <c r="D27" s="200" t="s">
        <v>212</v>
      </c>
      <c r="E27" s="194" t="s">
        <v>213</v>
      </c>
      <c r="F27" s="260">
        <f>ИП!AW25</f>
        <v>0</v>
      </c>
      <c r="G27" s="260">
        <f>ИП!AY25</f>
        <v>0</v>
      </c>
      <c r="H27" s="260">
        <v>0</v>
      </c>
      <c r="I27" s="255" t="str">
        <f>IF(H$2&lt;=Титульный!$G$11,IF(ROUNDDOWN(H27,5)&lt;&gt;ROUNDDOWN(F27,5),"x",""),"")</f>
        <v/>
      </c>
      <c r="J27" s="260">
        <v>0</v>
      </c>
      <c r="K27" s="256" t="str">
        <f>IF(J$2&lt;=Титульный!$G$11,IF(ROUNDDOWN(J27,5)&lt;&gt;ROUNDDOWN(G27,5),"x",""),"")</f>
        <v/>
      </c>
      <c r="L27" s="165" t="s">
        <v>317</v>
      </c>
    </row>
    <row r="28" spans="1:12">
      <c r="D28" s="200" t="s">
        <v>214</v>
      </c>
      <c r="E28" s="194" t="s">
        <v>215</v>
      </c>
      <c r="F28" s="260">
        <f>ИП!AW26</f>
        <v>470128.86296666705</v>
      </c>
      <c r="G28" s="260">
        <f>ИП!AY26</f>
        <v>209455.441666667</v>
      </c>
      <c r="H28" s="260">
        <v>470128.86296666699</v>
      </c>
      <c r="I28" s="255" t="str">
        <f>IF(H$2&lt;=Титульный!$G$11,IF(ROUNDDOWN(H28,5)&lt;&gt;ROUNDDOWN(F28,5),"x",""),"")</f>
        <v/>
      </c>
      <c r="J28" s="260">
        <v>209455.441666667</v>
      </c>
      <c r="K28" s="256" t="str">
        <f>IF(J$2&lt;=Титульный!$G$11,IF(ROUNDDOWN(J28,5)&lt;&gt;ROUNDDOWN(G28,5),"x",""),"")</f>
        <v/>
      </c>
      <c r="L28" s="165" t="s">
        <v>317</v>
      </c>
    </row>
    <row r="29" spans="1:12">
      <c r="D29" s="250"/>
      <c r="E29" s="253" t="s">
        <v>318</v>
      </c>
      <c r="F29" s="263"/>
      <c r="G29" s="263"/>
      <c r="H29" s="263"/>
      <c r="I29" s="263"/>
      <c r="J29" s="263"/>
      <c r="K29" s="289"/>
    </row>
    <row r="30" spans="1:12">
      <c r="A30" t="s">
        <v>405</v>
      </c>
      <c r="D30" s="146"/>
      <c r="E30" s="146" t="s">
        <v>138</v>
      </c>
      <c r="F30" s="258">
        <f>F31+F36+F40+F44</f>
        <v>0</v>
      </c>
      <c r="G30" s="258">
        <f>G31+G36+G40+G44</f>
        <v>0</v>
      </c>
      <c r="H30" s="258">
        <f>H31+H36+H40+H44</f>
        <v>0</v>
      </c>
      <c r="I30" s="255" t="str">
        <f>IF(H$2&lt;=Титульный!$G$11,IF(ROUNDDOWN(H30,5)&lt;&gt;ROUNDDOWN(F30,5),"x",""),"")</f>
        <v/>
      </c>
      <c r="J30" s="258">
        <f>J31+J36+J40+J44</f>
        <v>0</v>
      </c>
      <c r="K30" s="256" t="str">
        <f>IF(J$2&lt;=Титульный!$G$11,IF(ROUNDDOWN(J30,5)&lt;&gt;ROUNDDOWN(G30,5),"x",""),"")</f>
        <v/>
      </c>
      <c r="L30" s="165" t="s">
        <v>318</v>
      </c>
    </row>
    <row r="31" spans="1:12">
      <c r="A31" t="s">
        <v>405</v>
      </c>
      <c r="D31" s="198">
        <v>1</v>
      </c>
      <c r="E31" s="146" t="s">
        <v>194</v>
      </c>
      <c r="F31" s="259">
        <f>F32+F33+F34+F35</f>
        <v>0</v>
      </c>
      <c r="G31" s="259">
        <f>G32+G33+G34+G35</f>
        <v>0</v>
      </c>
      <c r="H31" s="259">
        <f>H32+H33+H34+H35</f>
        <v>0</v>
      </c>
      <c r="I31" s="255" t="str">
        <f>IF(H$2&lt;=Титульный!$G$11,IF(ROUNDDOWN(H31,5)&lt;&gt;ROUNDDOWN(F31,5),"x",""),"")</f>
        <v/>
      </c>
      <c r="J31" s="259">
        <f>J32+J33+J34+J35</f>
        <v>0</v>
      </c>
      <c r="K31" s="256" t="str">
        <f>IF(J$2&lt;=Титульный!$G$11,IF(ROUNDDOWN(J31,5)&lt;&gt;ROUNDDOWN(G31,5),"x",""),"")</f>
        <v/>
      </c>
      <c r="L31" s="165" t="s">
        <v>318</v>
      </c>
    </row>
    <row r="32" spans="1:12">
      <c r="D32" s="200" t="s">
        <v>195</v>
      </c>
      <c r="E32" s="194" t="s">
        <v>216</v>
      </c>
      <c r="F32" s="260">
        <f>ИП!AW30</f>
        <v>0</v>
      </c>
      <c r="G32" s="260">
        <f>ИП!AY30</f>
        <v>0</v>
      </c>
      <c r="H32" s="260">
        <v>0</v>
      </c>
      <c r="I32" s="255" t="str">
        <f>IF(H$2&lt;=Титульный!$G$11,IF(ROUNDDOWN(H32,5)&lt;&gt;ROUNDDOWN(F32,5),"x",""),"")</f>
        <v/>
      </c>
      <c r="J32" s="260">
        <v>0</v>
      </c>
      <c r="K32" s="256" t="str">
        <f>IF(J$2&lt;=Титульный!$G$11,IF(ROUNDDOWN(J32,5)&lt;&gt;ROUNDDOWN(G32,5),"x",""),"")</f>
        <v/>
      </c>
      <c r="L32" s="165" t="s">
        <v>318</v>
      </c>
    </row>
    <row r="33" spans="1:12">
      <c r="D33" s="200" t="s">
        <v>196</v>
      </c>
      <c r="E33" s="195" t="s">
        <v>197</v>
      </c>
      <c r="F33" s="260">
        <f>ИП!AW31</f>
        <v>0</v>
      </c>
      <c r="G33" s="260">
        <f>ИП!AY31</f>
        <v>0</v>
      </c>
      <c r="H33" s="260">
        <v>0</v>
      </c>
      <c r="I33" s="255" t="str">
        <f>IF(H$2&lt;=Титульный!$G$11,IF(ROUNDDOWN(H33,5)&lt;&gt;ROUNDDOWN(F33,5),"x",""),"")</f>
        <v/>
      </c>
      <c r="J33" s="260">
        <v>0</v>
      </c>
      <c r="K33" s="256" t="str">
        <f>IF(J$2&lt;=Титульный!$G$11,IF(ROUNDDOWN(J33,5)&lt;&gt;ROUNDDOWN(G33,5),"x",""),"")</f>
        <v/>
      </c>
      <c r="L33" s="165" t="s">
        <v>318</v>
      </c>
    </row>
    <row r="34" spans="1:12">
      <c r="D34" s="200" t="s">
        <v>198</v>
      </c>
      <c r="E34" s="195" t="s">
        <v>199</v>
      </c>
      <c r="F34" s="260">
        <f>ИП!AW32</f>
        <v>0</v>
      </c>
      <c r="G34" s="260">
        <f>ИП!AY32</f>
        <v>0</v>
      </c>
      <c r="H34" s="260">
        <v>0</v>
      </c>
      <c r="I34" s="255" t="str">
        <f>IF(H$2&lt;=Титульный!$G$11,IF(ROUNDDOWN(H34,5)&lt;&gt;ROUNDDOWN(F34,5),"x",""),"")</f>
        <v/>
      </c>
      <c r="J34" s="260">
        <v>0</v>
      </c>
      <c r="K34" s="256" t="str">
        <f>IF(J$2&lt;=Титульный!$G$11,IF(ROUNDDOWN(J34,5)&lt;&gt;ROUNDDOWN(G34,5),"x",""),"")</f>
        <v/>
      </c>
      <c r="L34" s="165" t="s">
        <v>318</v>
      </c>
    </row>
    <row r="35" spans="1:12">
      <c r="D35" s="200" t="s">
        <v>267</v>
      </c>
      <c r="E35" s="194" t="s">
        <v>272</v>
      </c>
      <c r="F35" s="260">
        <f>ИП!AW33</f>
        <v>0</v>
      </c>
      <c r="G35" s="260">
        <f>ИП!AY33</f>
        <v>0</v>
      </c>
      <c r="H35" s="260">
        <v>0</v>
      </c>
      <c r="I35" s="255" t="str">
        <f>IF(H$2&lt;=Титульный!$G$11,IF(ROUNDDOWN(H35,5)&lt;&gt;ROUNDDOWN(F35,5),"x",""),"")</f>
        <v/>
      </c>
      <c r="J35" s="260">
        <v>0</v>
      </c>
      <c r="K35" s="256" t="str">
        <f>IF(J$2&lt;=Титульный!$G$11,IF(ROUNDDOWN(J35,5)&lt;&gt;ROUNDDOWN(G35,5),"x",""),"")</f>
        <v/>
      </c>
      <c r="L35" s="165" t="s">
        <v>318</v>
      </c>
    </row>
    <row r="36" spans="1:12">
      <c r="A36" t="s">
        <v>405</v>
      </c>
      <c r="D36" s="198" t="s">
        <v>115</v>
      </c>
      <c r="E36" s="146" t="s">
        <v>200</v>
      </c>
      <c r="F36" s="259">
        <f>SUM(F37:F39)</f>
        <v>0</v>
      </c>
      <c r="G36" s="259">
        <f>SUM(G37:G39)</f>
        <v>0</v>
      </c>
      <c r="H36" s="259">
        <f>SUM(H37:H39)</f>
        <v>0</v>
      </c>
      <c r="I36" s="255" t="str">
        <f>IF(H$2&lt;=Титульный!$G$11,IF(ROUNDDOWN(H36,5)&lt;&gt;ROUNDDOWN(F36,5),"x",""),"")</f>
        <v/>
      </c>
      <c r="J36" s="259">
        <f>SUM(J37:J39)</f>
        <v>0</v>
      </c>
      <c r="K36" s="256" t="str">
        <f>IF(J$2&lt;=Титульный!$G$11,IF(ROUNDDOWN(J36,5)&lt;&gt;ROUNDDOWN(G36,5),"x",""),"")</f>
        <v/>
      </c>
      <c r="L36" s="165" t="s">
        <v>318</v>
      </c>
    </row>
    <row r="37" spans="1:12">
      <c r="D37" s="200" t="s">
        <v>201</v>
      </c>
      <c r="E37" s="195" t="s">
        <v>202</v>
      </c>
      <c r="F37" s="260">
        <f>ИП!AW35</f>
        <v>0</v>
      </c>
      <c r="G37" s="260">
        <f>ИП!AY35</f>
        <v>0</v>
      </c>
      <c r="H37" s="260">
        <v>0</v>
      </c>
      <c r="I37" s="255" t="str">
        <f>IF(H$2&lt;=Титульный!$G$11,IF(ROUNDDOWN(H37,5)&lt;&gt;ROUNDDOWN(F37,5),"x",""),"")</f>
        <v/>
      </c>
      <c r="J37" s="260">
        <v>0</v>
      </c>
      <c r="K37" s="256" t="str">
        <f>IF(J$2&lt;=Титульный!$G$11,IF(ROUNDDOWN(J37,5)&lt;&gt;ROUNDDOWN(G37,5),"x",""),"")</f>
        <v/>
      </c>
      <c r="L37" s="165" t="s">
        <v>318</v>
      </c>
    </row>
    <row r="38" spans="1:12">
      <c r="D38" s="200" t="s">
        <v>203</v>
      </c>
      <c r="E38" s="195" t="s">
        <v>204</v>
      </c>
      <c r="F38" s="260">
        <f>ИП!AW36</f>
        <v>0</v>
      </c>
      <c r="G38" s="260">
        <f>ИП!AY36</f>
        <v>0</v>
      </c>
      <c r="H38" s="260">
        <v>0</v>
      </c>
      <c r="I38" s="255" t="str">
        <f>IF(H$2&lt;=Титульный!$G$11,IF(ROUNDDOWN(H38,5)&lt;&gt;ROUNDDOWN(F38,5),"x",""),"")</f>
        <v/>
      </c>
      <c r="J38" s="260">
        <v>0</v>
      </c>
      <c r="K38" s="256" t="str">
        <f>IF(J$2&lt;=Титульный!$G$11,IF(ROUNDDOWN(J38,5)&lt;&gt;ROUNDDOWN(G38,5),"x",""),"")</f>
        <v/>
      </c>
      <c r="L38" s="165" t="s">
        <v>318</v>
      </c>
    </row>
    <row r="39" spans="1:12">
      <c r="D39" s="200" t="s">
        <v>205</v>
      </c>
      <c r="E39" s="195" t="s">
        <v>206</v>
      </c>
      <c r="F39" s="260">
        <f>ИП!AW37</f>
        <v>0</v>
      </c>
      <c r="G39" s="260">
        <f>ИП!AY37</f>
        <v>0</v>
      </c>
      <c r="H39" s="260">
        <v>0</v>
      </c>
      <c r="I39" s="255" t="str">
        <f>IF(H$2&lt;=Титульный!$G$11,IF(ROUNDDOWN(H39,5)&lt;&gt;ROUNDDOWN(F39,5),"x",""),"")</f>
        <v/>
      </c>
      <c r="J39" s="260">
        <v>0</v>
      </c>
      <c r="K39" s="256" t="str">
        <f>IF(J$2&lt;=Титульный!$G$11,IF(ROUNDDOWN(J39,5)&lt;&gt;ROUNDDOWN(G39,5),"x",""),"")</f>
        <v/>
      </c>
      <c r="L39" s="165" t="s">
        <v>318</v>
      </c>
    </row>
    <row r="40" spans="1:12">
      <c r="A40" t="s">
        <v>405</v>
      </c>
      <c r="D40" s="198" t="s">
        <v>116</v>
      </c>
      <c r="E40" s="146" t="s">
        <v>207</v>
      </c>
      <c r="F40" s="259">
        <f>SUM(F41:F43)</f>
        <v>0</v>
      </c>
      <c r="G40" s="259">
        <f>SUM(G41:G43)</f>
        <v>0</v>
      </c>
      <c r="H40" s="259">
        <f>SUM(H41:H43)</f>
        <v>0</v>
      </c>
      <c r="I40" s="255" t="str">
        <f>IF(H$2&lt;=Титульный!$G$11,IF(ROUNDDOWN(H40,5)&lt;&gt;ROUNDDOWN(F40,5),"x",""),"")</f>
        <v/>
      </c>
      <c r="J40" s="259">
        <f>SUM(J41:J43)</f>
        <v>0</v>
      </c>
      <c r="K40" s="256" t="str">
        <f>IF(J$2&lt;=Титульный!$G$11,IF(ROUNDDOWN(J40,5)&lt;&gt;ROUNDDOWN(G40,5),"x",""),"")</f>
        <v/>
      </c>
      <c r="L40" s="165" t="s">
        <v>318</v>
      </c>
    </row>
    <row r="41" spans="1:12">
      <c r="D41" s="200" t="s">
        <v>149</v>
      </c>
      <c r="E41" s="194" t="s">
        <v>208</v>
      </c>
      <c r="F41" s="260">
        <f>ИП!AW39</f>
        <v>0</v>
      </c>
      <c r="G41" s="260">
        <f>ИП!AY39</f>
        <v>0</v>
      </c>
      <c r="H41" s="260">
        <v>0</v>
      </c>
      <c r="I41" s="255" t="str">
        <f>IF(H$2&lt;=Титульный!$G$11,IF(ROUNDDOWN(H41,5)&lt;&gt;ROUNDDOWN(F41,5),"x",""),"")</f>
        <v/>
      </c>
      <c r="J41" s="260">
        <v>0</v>
      </c>
      <c r="K41" s="256" t="str">
        <f>IF(J$2&lt;=Титульный!$G$11,IF(ROUNDDOWN(J41,5)&lt;&gt;ROUNDDOWN(G41,5),"x",""),"")</f>
        <v/>
      </c>
      <c r="L41" s="165" t="s">
        <v>318</v>
      </c>
    </row>
    <row r="42" spans="1:12">
      <c r="D42" s="200" t="s">
        <v>150</v>
      </c>
      <c r="E42" s="194" t="s">
        <v>209</v>
      </c>
      <c r="F42" s="260">
        <f>ИП!AW40</f>
        <v>0</v>
      </c>
      <c r="G42" s="260">
        <f>ИП!AY40</f>
        <v>0</v>
      </c>
      <c r="H42" s="260">
        <v>0</v>
      </c>
      <c r="I42" s="255" t="str">
        <f>IF(H$2&lt;=Титульный!$G$11,IF(ROUNDDOWN(H42,5)&lt;&gt;ROUNDDOWN(F42,5),"x",""),"")</f>
        <v/>
      </c>
      <c r="J42" s="260">
        <v>0</v>
      </c>
      <c r="K42" s="256" t="str">
        <f>IF(J$2&lt;=Титульный!$G$11,IF(ROUNDDOWN(J42,5)&lt;&gt;ROUNDDOWN(G42,5),"x",""),"")</f>
        <v/>
      </c>
      <c r="L42" s="165" t="s">
        <v>318</v>
      </c>
    </row>
    <row r="43" spans="1:12">
      <c r="D43" s="200" t="s">
        <v>23</v>
      </c>
      <c r="E43" s="194" t="s">
        <v>210</v>
      </c>
      <c r="F43" s="260">
        <f>ИП!AW41</f>
        <v>0</v>
      </c>
      <c r="G43" s="260">
        <f>ИП!AY41</f>
        <v>0</v>
      </c>
      <c r="H43" s="260">
        <v>0</v>
      </c>
      <c r="I43" s="255" t="str">
        <f>IF(H$2&lt;=Титульный!$G$11,IF(ROUNDDOWN(H43,5)&lt;&gt;ROUNDDOWN(F43,5),"x",""),"")</f>
        <v/>
      </c>
      <c r="J43" s="260">
        <v>0</v>
      </c>
      <c r="K43" s="256" t="str">
        <f>IF(J$2&lt;=Титульный!$G$11,IF(ROUNDDOWN(J43,5)&lt;&gt;ROUNDDOWN(G43,5),"x",""),"")</f>
        <v/>
      </c>
      <c r="L43" s="165" t="s">
        <v>318</v>
      </c>
    </row>
    <row r="44" spans="1:12">
      <c r="A44" t="s">
        <v>405</v>
      </c>
      <c r="D44" s="198" t="s">
        <v>117</v>
      </c>
      <c r="E44" s="146" t="s">
        <v>211</v>
      </c>
      <c r="F44" s="259">
        <f>SUM(F45:F46)</f>
        <v>0</v>
      </c>
      <c r="G44" s="259">
        <f>SUM(G45:G46)</f>
        <v>0</v>
      </c>
      <c r="H44" s="259">
        <f>SUM(H45:H46)</f>
        <v>0</v>
      </c>
      <c r="I44" s="255" t="str">
        <f>IF(H$2&lt;=Титульный!$G$11,IF(ROUNDDOWN(H44,5)&lt;&gt;ROUNDDOWN(F44,5),"x",""),"")</f>
        <v/>
      </c>
      <c r="J44" s="259">
        <f>SUM(J45:J46)</f>
        <v>0</v>
      </c>
      <c r="K44" s="256" t="str">
        <f>IF(J$2&lt;=Титульный!$G$11,IF(ROUNDDOWN(J44,5)&lt;&gt;ROUNDDOWN(G44,5),"x",""),"")</f>
        <v/>
      </c>
      <c r="L44" s="165" t="s">
        <v>318</v>
      </c>
    </row>
    <row r="45" spans="1:12">
      <c r="D45" s="200" t="s">
        <v>212</v>
      </c>
      <c r="E45" s="194" t="s">
        <v>213</v>
      </c>
      <c r="F45" s="260">
        <f>ИП!AW43</f>
        <v>0</v>
      </c>
      <c r="G45" s="260">
        <f>ИП!AY43</f>
        <v>0</v>
      </c>
      <c r="H45" s="260">
        <v>0</v>
      </c>
      <c r="I45" s="255" t="str">
        <f>IF(H$2&lt;=Титульный!$G$11,IF(ROUNDDOWN(H45,5)&lt;&gt;ROUNDDOWN(F45,5),"x",""),"")</f>
        <v/>
      </c>
      <c r="J45" s="260">
        <v>0</v>
      </c>
      <c r="K45" s="256" t="str">
        <f>IF(J$2&lt;=Титульный!$G$11,IF(ROUNDDOWN(J45,5)&lt;&gt;ROUNDDOWN(G45,5),"x",""),"")</f>
        <v/>
      </c>
      <c r="L45" s="165" t="s">
        <v>318</v>
      </c>
    </row>
    <row r="46" spans="1:12">
      <c r="D46" s="252" t="s">
        <v>214</v>
      </c>
      <c r="E46" s="156" t="s">
        <v>215</v>
      </c>
      <c r="F46" s="264">
        <f>ИП!AW44</f>
        <v>0</v>
      </c>
      <c r="G46" s="264">
        <f>ИП!AY44</f>
        <v>0</v>
      </c>
      <c r="H46" s="264">
        <v>0</v>
      </c>
      <c r="I46" s="255" t="str">
        <f>IF(H$2&lt;=Титульный!$G$11,IF(ROUNDDOWN(H46,5)&lt;&gt;ROUNDDOWN(F46,5),"x",""),"")</f>
        <v/>
      </c>
      <c r="J46" s="330">
        <v>0</v>
      </c>
      <c r="K46" s="256" t="str">
        <f>IF(J$2&lt;=Титульный!$G$11,IF(ROUNDDOWN(J46,5)&lt;&gt;ROUNDDOWN(G46,5),"x",""),"")</f>
        <v/>
      </c>
      <c r="L46" s="165" t="s">
        <v>318</v>
      </c>
    </row>
    <row r="48" spans="1:12" ht="12.75">
      <c r="D48" s="161" t="s">
        <v>279</v>
      </c>
    </row>
  </sheetData>
  <sheetProtection formatColumns="0" formatRows="0" autoFilter="0"/>
  <mergeCells count="6">
    <mergeCell ref="D9:D10"/>
    <mergeCell ref="F9:G9"/>
    <mergeCell ref="H9:K9"/>
    <mergeCell ref="H10:I10"/>
    <mergeCell ref="J10:K10"/>
    <mergeCell ref="E9:E10"/>
  </mergeCells>
  <conditionalFormatting sqref="I12:I28">
    <cfRule type="cellIs" dxfId="7" priority="11" operator="equal">
      <formula>"v"</formula>
    </cfRule>
    <cfRule type="cellIs" dxfId="6" priority="12" operator="equal">
      <formula>"x"</formula>
    </cfRule>
  </conditionalFormatting>
  <conditionalFormatting sqref="K12:K28">
    <cfRule type="cellIs" dxfId="5" priority="9" operator="equal">
      <formula>"v"</formula>
    </cfRule>
    <cfRule type="cellIs" dxfId="4" priority="10" operator="equal">
      <formula>"x"</formula>
    </cfRule>
  </conditionalFormatting>
  <conditionalFormatting sqref="I30:I46">
    <cfRule type="cellIs" dxfId="3" priority="5" operator="equal">
      <formula>"v"</formula>
    </cfRule>
    <cfRule type="cellIs" dxfId="2" priority="6" operator="equal">
      <formula>"x"</formula>
    </cfRule>
  </conditionalFormatting>
  <conditionalFormatting sqref="K30:K46">
    <cfRule type="cellIs" dxfId="1" priority="3" operator="equal">
      <formula>"v"</formula>
    </cfRule>
    <cfRule type="cellIs" dxfId="0" priority="4" operator="equal">
      <formula>"x"</formula>
    </cfRule>
  </conditionalFormatting>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190</vt:i4>
      </vt:variant>
    </vt:vector>
  </HeadingPairs>
  <TitlesOfParts>
    <vt:vector size="197" baseType="lpstr">
      <vt:lpstr>Инструкция</vt:lpstr>
      <vt:lpstr>Титульный</vt:lpstr>
      <vt:lpstr>ИП</vt:lpstr>
      <vt:lpstr>Качество и надежность</vt:lpstr>
      <vt:lpstr>Комментарии</vt:lpstr>
      <vt:lpstr>Проверочный свод</vt:lpstr>
      <vt:lpstr>Проверка</vt:lpstr>
      <vt:lpstr>add_01_1</vt:lpstr>
      <vt:lpstr>add_01_ifin_col</vt:lpstr>
      <vt:lpstr>add_01_obj_col</vt:lpstr>
      <vt:lpstr>add_com</vt:lpstr>
      <vt:lpstr>all_year_list</vt:lpstr>
      <vt:lpstr>CheckBC_ws_01</vt:lpstr>
      <vt:lpstr>chkGetUpdatesValue</vt:lpstr>
      <vt:lpstr>chkNoUpdatesValue</vt:lpstr>
      <vt:lpstr>code</vt:lpstr>
      <vt:lpstr>concession</vt:lpstr>
      <vt:lpstr>condition_date</vt:lpstr>
      <vt:lpstr>date_end</vt:lpstr>
      <vt:lpstr>date_start</vt:lpstr>
      <vt:lpstr>decision_date</vt:lpstr>
      <vt:lpstr>decision_name</vt:lpstr>
      <vt:lpstr>decision_nmbr</vt:lpstr>
      <vt:lpstr>decision_type</vt:lpstr>
      <vt:lpstr>et_com</vt:lpstr>
      <vt:lpstr>et_ws_01_ifin</vt:lpstr>
      <vt:lpstr>et_ws_01_m</vt:lpstr>
      <vt:lpstr>et_ws_01_obj</vt:lpstr>
      <vt:lpstr>fil_name</vt:lpstr>
      <vt:lpstr>FirstLine</vt:lpstr>
      <vt:lpstr>flag_ip</vt:lpstr>
      <vt:lpstr>fp_url_ip1</vt:lpstr>
      <vt:lpstr>god</vt:lpstr>
      <vt:lpstr>inn</vt:lpstr>
      <vt:lpstr>Instr_1</vt:lpstr>
      <vt:lpstr>Instr_2</vt:lpstr>
      <vt:lpstr>Instr_3</vt:lpstr>
      <vt:lpstr>Instr_4</vt:lpstr>
      <vt:lpstr>Instr_5</vt:lpstr>
      <vt:lpstr>Instr_6</vt:lpstr>
      <vt:lpstr>Instr_7</vt:lpstr>
      <vt:lpstr>Instr_8</vt:lpstr>
      <vt:lpstr>instr_hyp1</vt:lpstr>
      <vt:lpstr>instr_hyp5</vt:lpstr>
      <vt:lpstr>ip_id</vt:lpstr>
      <vt:lpstr>ip_name</vt:lpstr>
      <vt:lpstr>ip_url</vt:lpstr>
      <vt:lpstr>ip_url_fact</vt:lpstr>
      <vt:lpstr>IstFin_Range</vt:lpstr>
      <vt:lpstr>kpp</vt:lpstr>
      <vt:lpstr>logical</vt:lpstr>
      <vt:lpstr>month</vt:lpstr>
      <vt:lpstr>month_count</vt:lpstr>
      <vt:lpstr>month_list</vt:lpstr>
      <vt:lpstr>nds</vt:lpstr>
      <vt:lpstr>nvv</vt:lpstr>
      <vt:lpstr>org</vt:lpstr>
      <vt:lpstr>Org_Address</vt:lpstr>
      <vt:lpstr>org_form</vt:lpstr>
      <vt:lpstr>Org_otv_lico</vt:lpstr>
      <vt:lpstr>orgOtvDol</vt:lpstr>
      <vt:lpstr>orgOtvFIO</vt:lpstr>
      <vt:lpstr>orgOtvMail</vt:lpstr>
      <vt:lpstr>orgOtvTel</vt:lpstr>
      <vt:lpstr>orgPAddress</vt:lpstr>
      <vt:lpstr>orgUAddress</vt:lpstr>
      <vt:lpstr>pDel_Comm</vt:lpstr>
      <vt:lpstr>period</vt:lpstr>
      <vt:lpstr>plan_version</vt:lpstr>
      <vt:lpstr>quality</vt:lpstr>
      <vt:lpstr>REESTR_IP_RANGE</vt:lpstr>
      <vt:lpstr>REGION</vt:lpstr>
      <vt:lpstr>region_name</vt:lpstr>
      <vt:lpstr>rst_org_id_ip</vt:lpstr>
      <vt:lpstr>rst_org_id_org</vt:lpstr>
      <vt:lpstr>spr_condition_date</vt:lpstr>
      <vt:lpstr>spr_fact_month</vt:lpstr>
      <vt:lpstr>spr_type</vt:lpstr>
      <vt:lpstr>UpdStatus</vt:lpstr>
      <vt:lpstr>vdet</vt:lpstr>
      <vt:lpstr>version</vt:lpstr>
      <vt:lpstr>ws_01_at_length_cncsn</vt:lpstr>
      <vt:lpstr>ws_01_at_length_event</vt:lpstr>
      <vt:lpstr>ws_01_at_length_object</vt:lpstr>
      <vt:lpstr>ws_01_col_0_p</vt:lpstr>
      <vt:lpstr>ws_01_col_add_event</vt:lpstr>
      <vt:lpstr>ws_01_col_all_p</vt:lpstr>
      <vt:lpstr>ws_01_col_cncsn</vt:lpstr>
      <vt:lpstr>ws_01_col_cncsn_ok</vt:lpstr>
      <vt:lpstr>ws_01_col_del_event</vt:lpstr>
      <vt:lpstr>ws_01_col_del_ifin</vt:lpstr>
      <vt:lpstr>ws_01_col_del_obj</vt:lpstr>
      <vt:lpstr>ws_01_col_deviation</vt:lpstr>
      <vt:lpstr>ws_01_col_ifin_row</vt:lpstr>
      <vt:lpstr>ws_01_col_left_to_finance</vt:lpstr>
      <vt:lpstr>ws_01_col_m1_fact_all</vt:lpstr>
      <vt:lpstr>ws_01_col_m1_fact_future</vt:lpstr>
      <vt:lpstr>ws_01_col_m1_fact_past</vt:lpstr>
      <vt:lpstr>ws_01_col_m1_fact_plan</vt:lpstr>
      <vt:lpstr>ws_01_col_m10_fact_all</vt:lpstr>
      <vt:lpstr>ws_01_col_m10_fact_future</vt:lpstr>
      <vt:lpstr>ws_01_col_m10_fact_past</vt:lpstr>
      <vt:lpstr>ws_01_col_m10_fact_plan</vt:lpstr>
      <vt:lpstr>ws_01_col_m11_fact_all</vt:lpstr>
      <vt:lpstr>ws_01_col_m11_fact_future</vt:lpstr>
      <vt:lpstr>ws_01_col_m11_fact_past</vt:lpstr>
      <vt:lpstr>ws_01_col_m11_fact_plan</vt:lpstr>
      <vt:lpstr>ws_01_col_m12_fact_all</vt:lpstr>
      <vt:lpstr>ws_01_col_m12_fact_future</vt:lpstr>
      <vt:lpstr>ws_01_col_m12_fact_past</vt:lpstr>
      <vt:lpstr>ws_01_col_m12_fact_plan</vt:lpstr>
      <vt:lpstr>ws_01_col_m2_fact_all</vt:lpstr>
      <vt:lpstr>ws_01_col_m2_fact_future</vt:lpstr>
      <vt:lpstr>ws_01_col_m2_fact_past</vt:lpstr>
      <vt:lpstr>ws_01_col_m2_fact_plan</vt:lpstr>
      <vt:lpstr>ws_01_col_m3_fact_all</vt:lpstr>
      <vt:lpstr>ws_01_col_m3_fact_future</vt:lpstr>
      <vt:lpstr>ws_01_col_m3_fact_past</vt:lpstr>
      <vt:lpstr>ws_01_col_m3_fact_plan</vt:lpstr>
      <vt:lpstr>ws_01_col_m4_fact_all</vt:lpstr>
      <vt:lpstr>ws_01_col_m4_fact_future</vt:lpstr>
      <vt:lpstr>ws_01_col_m4_fact_past</vt:lpstr>
      <vt:lpstr>ws_01_col_m4_fact_plan</vt:lpstr>
      <vt:lpstr>ws_01_col_m5_fact_all</vt:lpstr>
      <vt:lpstr>ws_01_col_m5_fact_future</vt:lpstr>
      <vt:lpstr>ws_01_col_m5_fact_past</vt:lpstr>
      <vt:lpstr>ws_01_col_m5_fact_plan</vt:lpstr>
      <vt:lpstr>ws_01_col_m6_fact_all</vt:lpstr>
      <vt:lpstr>ws_01_col_m6_fact_future</vt:lpstr>
      <vt:lpstr>ws_01_col_m6_fact_past</vt:lpstr>
      <vt:lpstr>ws_01_col_m6_fact_plan</vt:lpstr>
      <vt:lpstr>ws_01_col_m7_fact_all</vt:lpstr>
      <vt:lpstr>ws_01_col_m7_fact_future</vt:lpstr>
      <vt:lpstr>ws_01_col_m7_fact_past</vt:lpstr>
      <vt:lpstr>ws_01_col_m7_fact_plan</vt:lpstr>
      <vt:lpstr>ws_01_col_m8_fact_all</vt:lpstr>
      <vt:lpstr>ws_01_col_m8_fact_future</vt:lpstr>
      <vt:lpstr>ws_01_col_m8_fact_past</vt:lpstr>
      <vt:lpstr>ws_01_col_m8_fact_plan</vt:lpstr>
      <vt:lpstr>ws_01_col_m9_fact_all</vt:lpstr>
      <vt:lpstr>ws_01_col_m9_fact_future</vt:lpstr>
      <vt:lpstr>ws_01_col_m9_fact_past</vt:lpstr>
      <vt:lpstr>ws_01_col_m9_fact_plan</vt:lpstr>
      <vt:lpstr>ws_01_col_obj_1</vt:lpstr>
      <vt:lpstr>ws_01_col_obj_lgl_id</vt:lpstr>
      <vt:lpstr>ws_01_col_obj_name</vt:lpstr>
      <vt:lpstr>ws_01_col_oktmo</vt:lpstr>
      <vt:lpstr>ws_01_col_plus_url</vt:lpstr>
      <vt:lpstr>ws_01_col_q1_fact_all</vt:lpstr>
      <vt:lpstr>ws_01_col_q1_fact_future</vt:lpstr>
      <vt:lpstr>ws_01_col_q1_fact_past</vt:lpstr>
      <vt:lpstr>ws_01_col_q1_fact_plan</vt:lpstr>
      <vt:lpstr>ws_01_col_q1_left_to_finance</vt:lpstr>
      <vt:lpstr>ws_01_col_q2_fact_all</vt:lpstr>
      <vt:lpstr>ws_01_col_q2_fact_future</vt:lpstr>
      <vt:lpstr>ws_01_col_q2_fact_past</vt:lpstr>
      <vt:lpstr>ws_01_col_q2_fact_plan</vt:lpstr>
      <vt:lpstr>ws_01_col_q2_left_to_finance</vt:lpstr>
      <vt:lpstr>ws_01_col_q3_fact_all</vt:lpstr>
      <vt:lpstr>ws_01_col_q3_fact_future</vt:lpstr>
      <vt:lpstr>ws_01_col_q3_fact_past</vt:lpstr>
      <vt:lpstr>ws_01_col_q3_fact_plan</vt:lpstr>
      <vt:lpstr>ws_01_col_q3_left_to_finance</vt:lpstr>
      <vt:lpstr>ws_01_col_q4_fact_all</vt:lpstr>
      <vt:lpstr>ws_01_col_q4_fact_future</vt:lpstr>
      <vt:lpstr>ws_01_col_q4_fact_past</vt:lpstr>
      <vt:lpstr>ws_01_col_q4_fact_plan</vt:lpstr>
      <vt:lpstr>ws_01_col_q4_left_to_finance</vt:lpstr>
      <vt:lpstr>ws_01_col_url_plan</vt:lpstr>
      <vt:lpstr>ws_01_fill</vt:lpstr>
      <vt:lpstr>ws_01_group_column</vt:lpstr>
      <vt:lpstr>ws_01_planyear_column</vt:lpstr>
      <vt:lpstr>ws_01_range_m1</vt:lpstr>
      <vt:lpstr>ws_01_range_m10</vt:lpstr>
      <vt:lpstr>ws_01_range_m11</vt:lpstr>
      <vt:lpstr>ws_01_range_m12</vt:lpstr>
      <vt:lpstr>ws_01_range_m2</vt:lpstr>
      <vt:lpstr>ws_01_range_m3</vt:lpstr>
      <vt:lpstr>ws_01_range_m4</vt:lpstr>
      <vt:lpstr>ws_01_range_m5</vt:lpstr>
      <vt:lpstr>ws_01_range_m6</vt:lpstr>
      <vt:lpstr>ws_01_range_m7</vt:lpstr>
      <vt:lpstr>ws_01_range_m8</vt:lpstr>
      <vt:lpstr>ws_01_range_m9</vt:lpstr>
      <vt:lpstr>ws_01_range_q1</vt:lpstr>
      <vt:lpstr>ws_01_range_q2</vt:lpstr>
      <vt:lpstr>ws_01_range_q3</vt:lpstr>
      <vt:lpstr>ws_01_range_q4</vt:lpstr>
      <vt:lpstr>ws_01_rng_plus_url</vt:lpstr>
      <vt:lpstr>ws_01_row_all_cncsn</vt:lpstr>
      <vt:lpstr>ws_01_row_all_ip</vt:lpstr>
      <vt:lpstr>ws_01_row_end</vt:lpstr>
      <vt:lpstr>ws_01_row_start</vt:lpstr>
      <vt:lpstr>ws_02_col_target_ip</vt:lpstr>
      <vt:lpstr>ws_02_data</vt:lpstr>
      <vt:lpstr>ws_03_range_prov</vt:lpstr>
      <vt:lpstr>year_list</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Контроль за использованием инвестиционных ресурсов, включаемых в регулируемые государством цены (тарифы) в сфере теплоснабжения за 2022 год</dc:title>
  <dc:subject>Контроль за использованием инвестиционных ресурсов, включаемых в регулируемые государством цены (тарифы) в сфере теплоснабжения за 2022 год</dc:subject>
  <dc:creator>--</dc:creator>
  <dc:description/>
  <cp:lastModifiedBy>Вишняков Александр Сергеевич</cp:lastModifiedBy>
  <cp:lastPrinted>2022-03-17T11:30:49Z</cp:lastPrinted>
  <dcterms:created xsi:type="dcterms:W3CDTF">2004-05-21T07:18:45Z</dcterms:created>
  <dcterms:modified xsi:type="dcterms:W3CDTF">2024-03-07T09:35:55Z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INV.WARM.MONTHLY.2022</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MONT</vt:lpwstr>
  </property>
  <property fmtid="{D5CDD505-2E9C-101B-9397-08002B2CF9AE}" pid="18" name="TypePlanning">
    <vt:lpwstr>FACT</vt:lpwstr>
  </property>
  <property fmtid="{D5CDD505-2E9C-101B-9397-08002B2CF9AE}" pid="19" name="ProtectBook">
    <vt:i4>0</vt:i4>
  </property>
</Properties>
</file>